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400　歳出系\040　医療政策部\H30\00    公営企業関係\18_H29決算経営分析比較表\03_県回答\水道\"/>
    </mc:Choice>
  </mc:AlternateContent>
  <workbookProtection workbookPassword="A597" lockStructure="1"/>
  <bookViews>
    <workbookView xWindow="0" yWindow="0" windowWidth="20460" windowHeight="757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BB10" i="4" s="1"/>
  <c r="V6" i="5"/>
  <c r="U6" i="5"/>
  <c r="AL10" i="4" s="1"/>
  <c r="T6" i="5"/>
  <c r="S6" i="5"/>
  <c r="R6" i="5"/>
  <c r="Q6" i="5"/>
  <c r="P6" i="5"/>
  <c r="P10" i="4" s="1"/>
  <c r="O6" i="5"/>
  <c r="I10" i="4" s="1"/>
  <c r="N6" i="5"/>
  <c r="M6" i="5"/>
  <c r="AD8"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E85" i="4"/>
  <c r="AT10" i="4"/>
  <c r="W10" i="4"/>
  <c r="B10" i="4"/>
  <c r="BB8" i="4"/>
  <c r="AT8" i="4"/>
  <c r="AL8" i="4"/>
  <c r="W8" i="4"/>
  <c r="I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<sst xmlns="http://schemas.openxmlformats.org/spreadsheetml/2006/main" count="232" uniqueCount="120">
  <si>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</si>
  <si>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</si>
  <si>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</si>
  <si>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</si>
  <si>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</si>
  <si>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</si>
  <si>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</si>
  <si>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</si>
  <si>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</si>
  <si>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</si>
  <si>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</si>
  <si>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</si>
  <si>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</si>
  <si>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</si>
  <si>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</si>
  <si>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</si>
  <si>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</si>
  <si>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</si>
  <si>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</si>
  <si>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</si>
  <si>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</si>
  <si>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</si>
  <si>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</si>
  <si>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</si>
  <si>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</si>
  <si>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</si>
  <si>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</si>
  <si>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</si>
  <si>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</si>
  <si>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</si>
  <si>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</si>
  <si>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</si>
  <si>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</si>
  <si>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</si>
  <si>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</si>
  <si>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</si>
  <si>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</si>
  <si>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</si>
  <si>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</si>
  <si>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</si>
  <si>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</si>
  <si>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</si>
  <si>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</si>
  <si>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</si>
  <si>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</si>
  <si>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</si>
  <si>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</si>
  <si>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</si>
  <si>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</si>
  <si>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</si>
  <si>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</si>
  <si>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</si>
  <si>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</si>
  <si>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</si>
  <si>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</si>
  <si>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</si>
  <si>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</si>
  <si>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</si>
  <si>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</si>
  <si>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</si>
  <si>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</si>
  <si>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</si>
  <si>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</si>
  <si>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</si>
  <si>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</si>
  <si>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</si>
  <si>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</si>
  <si>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</si>
  <si>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</si>
  <si>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</si>
  <si>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</si>
  <si>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</si>
  <si>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</si>
  <si>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</si>
  <si>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</si>
  <si>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</si>
  <si>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</si>
  <si>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</si>
  <si>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</si>
  <si>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</si>
  <si>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</si>
  <si>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</si>
  <si>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</si>
  <si>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</si>
  <si>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</si>
  <si>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</si>
  <si>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</si>
  <si>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</si>
  <si>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</si>
  <si>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</si>
  <si>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</si>
  <si>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</si>
  <si>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</si>
  <si>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</si>
  <si>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</si>
  <si>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</si>
  <si>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</si>
  <si>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</si>
  <si>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</si>
  <si>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</si>
  <si>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</si>
  <si>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</si>
  <si>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</si>
  <si>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</si>
  <si>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</si>
  <si>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奈良県</t>
  </si>
  <si>
    <t>法適用</t>
  </si>
  <si>
    <t>水道事業</t>
  </si>
  <si>
    <t>用水供給事業</t>
  </si>
  <si>
    <t>B</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</si>
  <si>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</si>
  <si>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</si>
  <si>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</si>
  <si>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</si>
  <si>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</si>
  <si>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</si>
  <si>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非設置</t>
    <rPh sb="0" eb="1">
      <t>ヒ</t>
    </rPh>
    <rPh sb="1" eb="3">
      <t>セッチ</t>
    </rPh>
    <phoneticPr fontId="4"/>
  </si>
  <si>
    <t xml:space="preserve">有形固定資産減価償却率及び管路経年化率は用水供給事業の平均より高い水準にある。これまでは、耐用年数が短い機械設備等を中心に施設更新に取り組んできたことによるもので、管路更新はあまり進んでいないといえる。なお、管路経年化率において、平成２９年度が前年度より下がっているのは、送水管の新設により全体の延長が増加したことによるものである。
また、浄水池等のコンクリート構造物及び機械設備については、計画的な点検や修繕により長寿命化を図ることとしている。
</t>
    <rPh sb="140" eb="142">
      <t>シンセツ</t>
    </rPh>
    <rPh sb="145" eb="147">
      <t>ゼンタイ</t>
    </rPh>
    <rPh sb="151" eb="153">
      <t>ゾウカ</t>
    </rPh>
    <phoneticPr fontId="4"/>
  </si>
  <si>
    <t>平成２５年度の料金改定（引き下げ）により経常収支比率及び料金回収率が低下していたが、給水量の増加により用水供給事業の平均的な水準よりも高くなった。
流動比率は平成２６年度に大きく低下しているが、会計基準が変更されたことによるものであり、平均的な水準である。
企業債残高対給水収益比率は、平均より高い傾向であるが、これは水源開発に伴う負担額が大きかったことによるものである。また、累積欠損金もなく、企業債残高対給水収益比率も減少傾向にあることから、料金改定後も概ね健全な経営状態を保っている。
一方で、本県の水源は需要の多い地域から遠隔にあり導水管延長が長く、給水区域も給水量に比べ広範囲で送水管延長も長いため費用のうち資本費（減価償却費及び企業債利息）が割高になっている。また、現時点では建設当初ほど需要が伸びなかったため施設利用率が低い。このため給水原価が用水供給事業の平均よりも高くなっている。
有収率は、用水供給事業の平均より低いが９９％を超えており問題のない水準である。</t>
    <rPh sb="42" eb="45">
      <t>キュウスイリョウ</t>
    </rPh>
    <rPh sb="46" eb="48">
      <t>ゾウカ</t>
    </rPh>
    <rPh sb="67" eb="68">
      <t>タカ</t>
    </rPh>
    <phoneticPr fontId="4"/>
  </si>
  <si>
    <t>奈良県では用水供給事業を行う県営水道と市町村水道を一体で「県域水道」としてとらえ、県域全体で水道資産の効率化を図る「県域水道ファシリティマネジメント」に取り組んでいる。
具体的には、浄水場を有する市町村が老朽化した浄水場を更新して自己水を維持するのか、浄水場を更新せず県営水道に水源を転換するのかについて、費用対効果を踏まえ市町村とともに検討し、転換の意向がある市町村については県営水道への転換を進めている。平成３１年度までに給水区域内での占有率を５４％から５６％まで高めることとしている。
また、施設更新の際には将来の水需要に見合った規模にダウンサイジングを行い効率的な施設運用に取り組んでいる。
なお、管路更新計画に基づき管路更新が本格化すると長期にわたり多額の財源が必要となるため、今後は自己資金を活用して企業債の借入を最小限にとどめることにより、企業債残高の抑制に努め、将来の負担軽減を目指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</si>
</sst>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A95-4DA8-9C63-5ABDE60C5203}"/>
            </c:ext>
          </c:extLst>
        </c:ser>
        <c:dLbls>
          <c:showLegendKey val="0"/>
          <c:showVal val="0"/>
          <c:showCatName val="0"/>
          <c:showSerName val="0"/>
          <c:showPercent val="0"/>
          <c:showBubbleSize val="0"/>
        </c:dLbls>
        <c:gapWidth val="150"/>
        <c:axId val="409921496"/>
        <c:axId val="40991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0.25</c:v>
                </c:pt>
                <c:pt idx="1">
                  <c:v>0.13</c:v>
                </c:pt>
                <c:pt idx="2">
                  <c:v>0.26</c:v>
                </c:pt>
                <c:pt idx="3">
                  <c:v>0.24</c:v>
                </c:pt>
                <c:pt idx="4">
                  <c:v>0.27</c:v>
                </c:pt>
              </c:numCache>
            </c:numRef>
          </c:val>
          <c:smooth val="0"/>
          <c:extLst>
            <c:ext xmlns:c16="http://schemas.microsoft.com/office/drawing/2014/chart" uri="{C3380CC4-5D6E-409C-BE32-E72D297353CC}">
              <c16:uniqueId val="{00000001-AA95-4DA8-9C63-5ABDE60C5203}"/>
            </c:ext>
          </c:extLst>
        </c:ser>
        <c:dLbls>
          <c:showLegendKey val="0"/>
          <c:showVal val="0"/>
          <c:showCatName val="0"/>
          <c:showSerName val="0"/>
          <c:showPercent val="0"/>
          <c:showBubbleSize val="0"/>
        </c:dLbls>
        <c:marker val="1"/>
        <c:smooth val="0"/>
        <c:axId val="409921496"/>
        <c:axId val="409917184"/>
      </c:lineChart>
      <c:dateAx>
        <c:axId val="409921496"/>
        <c:scaling>
          <c:orientation val="minMax"/>
        </c:scaling>
        <c:delete val="1"/>
        <c:axPos val="b"/>
        <c:numFmt formatCode="ge" sourceLinked="1"/>
        <c:majorTickMark val="none"/>
        <c:minorTickMark val="none"/>
        <c:tickLblPos val="none"/>
        <c:crossAx val="409917184"/>
        <c:crosses val="autoZero"/>
        <c:auto val="1"/>
        <c:lblOffset val="100"/>
        <c:baseTimeUnit val="years"/>
      </c:dateAx>
      <c:valAx>
        <c:axId val="40991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9921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113.3</c:v>
                </c:pt>
                <c:pt idx="1">
                  <c:v>111.81</c:v>
                </c:pt>
                <c:pt idx="2">
                  <c:v>112.5</c:v>
                </c:pt>
                <c:pt idx="3">
                  <c:v>116.9</c:v>
                </c:pt>
                <c:pt idx="4">
                  <c:v>121.06</c:v>
                </c:pt>
              </c:numCache>
            </c:numRef>
          </c:val>
          <c:extLst>
            <c:ext xmlns:c16="http://schemas.microsoft.com/office/drawing/2014/chart" uri="{C3380CC4-5D6E-409C-BE32-E72D297353CC}">
              <c16:uniqueId val="{00000000-29C5-4820-88E7-7DDC5FBFE8A5}"/>
            </c:ext>
          </c:extLst>
        </c:ser>
        <c:dLbls>
          <c:showLegendKey val="0"/>
          <c:showVal val="0"/>
          <c:showCatName val="0"/>
          <c:showSerName val="0"/>
          <c:showPercent val="0"/>
          <c:showBubbleSize val="0"/>
        </c:dLbls>
        <c:gapWidth val="150"/>
        <c:axId val="409918360"/>
        <c:axId val="409921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113.88</c:v>
                </c:pt>
                <c:pt idx="1">
                  <c:v>113.47</c:v>
                </c:pt>
                <c:pt idx="2">
                  <c:v>113.33</c:v>
                </c:pt>
                <c:pt idx="3">
                  <c:v>114.05</c:v>
                </c:pt>
                <c:pt idx="4">
                  <c:v>114.26</c:v>
                </c:pt>
              </c:numCache>
            </c:numRef>
          </c:val>
          <c:smooth val="0"/>
          <c:extLst>
            <c:ext xmlns:c16="http://schemas.microsoft.com/office/drawing/2014/chart" uri="{C3380CC4-5D6E-409C-BE32-E72D297353CC}">
              <c16:uniqueId val="{00000001-29C5-4820-88E7-7DDC5FBFE8A5}"/>
            </c:ext>
          </c:extLst>
        </c:ser>
        <c:dLbls>
          <c:showLegendKey val="0"/>
          <c:showVal val="0"/>
          <c:showCatName val="0"/>
          <c:showSerName val="0"/>
          <c:showPercent val="0"/>
          <c:showBubbleSize val="0"/>
        </c:dLbls>
        <c:marker val="1"/>
        <c:smooth val="0"/>
        <c:axId val="409918360"/>
        <c:axId val="409921104"/>
      </c:lineChart>
      <c:dateAx>
        <c:axId val="409918360"/>
        <c:scaling>
          <c:orientation val="minMax"/>
        </c:scaling>
        <c:delete val="1"/>
        <c:axPos val="b"/>
        <c:numFmt formatCode="ge" sourceLinked="1"/>
        <c:majorTickMark val="none"/>
        <c:minorTickMark val="none"/>
        <c:tickLblPos val="none"/>
        <c:crossAx val="409921104"/>
        <c:crosses val="autoZero"/>
        <c:auto val="1"/>
        <c:lblOffset val="100"/>
        <c:baseTimeUnit val="years"/>
      </c:dateAx>
      <c:valAx>
        <c:axId val="4099211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9918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46.09</c:v>
                </c:pt>
                <c:pt idx="1">
                  <c:v>58.56</c:v>
                </c:pt>
                <c:pt idx="2">
                  <c:v>60.74</c:v>
                </c:pt>
                <c:pt idx="3">
                  <c:v>62.28</c:v>
                </c:pt>
                <c:pt idx="4">
                  <c:v>63.95</c:v>
                </c:pt>
              </c:numCache>
            </c:numRef>
          </c:val>
          <c:extLst>
            <c:ext xmlns:c16="http://schemas.microsoft.com/office/drawing/2014/chart" uri="{C3380CC4-5D6E-409C-BE32-E72D297353CC}">
              <c16:uniqueId val="{00000000-8617-4C1F-83C9-56D96374EE60}"/>
            </c:ext>
          </c:extLst>
        </c:ser>
        <c:dLbls>
          <c:showLegendKey val="0"/>
          <c:showVal val="0"/>
          <c:showCatName val="0"/>
          <c:showSerName val="0"/>
          <c:showPercent val="0"/>
          <c:showBubbleSize val="0"/>
        </c:dLbls>
        <c:gapWidth val="150"/>
        <c:axId val="408218104"/>
        <c:axId val="370417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39.81</c:v>
                </c:pt>
                <c:pt idx="1">
                  <c:v>51.44</c:v>
                </c:pt>
                <c:pt idx="2">
                  <c:v>52.4</c:v>
                </c:pt>
                <c:pt idx="3">
                  <c:v>53.56</c:v>
                </c:pt>
                <c:pt idx="4">
                  <c:v>54.73</c:v>
                </c:pt>
              </c:numCache>
            </c:numRef>
          </c:val>
          <c:smooth val="0"/>
          <c:extLst>
            <c:ext xmlns:c16="http://schemas.microsoft.com/office/drawing/2014/chart" uri="{C3380CC4-5D6E-409C-BE32-E72D297353CC}">
              <c16:uniqueId val="{00000001-8617-4C1F-83C9-56D96374EE60}"/>
            </c:ext>
          </c:extLst>
        </c:ser>
        <c:dLbls>
          <c:showLegendKey val="0"/>
          <c:showVal val="0"/>
          <c:showCatName val="0"/>
          <c:showSerName val="0"/>
          <c:showPercent val="0"/>
          <c:showBubbleSize val="0"/>
        </c:dLbls>
        <c:marker val="1"/>
        <c:smooth val="0"/>
        <c:axId val="408218104"/>
        <c:axId val="370417064"/>
      </c:lineChart>
      <c:dateAx>
        <c:axId val="408218104"/>
        <c:scaling>
          <c:orientation val="minMax"/>
        </c:scaling>
        <c:delete val="1"/>
        <c:axPos val="b"/>
        <c:numFmt formatCode="ge" sourceLinked="1"/>
        <c:majorTickMark val="none"/>
        <c:minorTickMark val="none"/>
        <c:tickLblPos val="none"/>
        <c:crossAx val="370417064"/>
        <c:crosses val="autoZero"/>
        <c:auto val="1"/>
        <c:lblOffset val="100"/>
        <c:baseTimeUnit val="years"/>
      </c:dateAx>
      <c:valAx>
        <c:axId val="370417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218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33.590000000000003</c:v>
                </c:pt>
                <c:pt idx="1">
                  <c:v>39.57</c:v>
                </c:pt>
                <c:pt idx="2">
                  <c:v>41.88</c:v>
                </c:pt>
                <c:pt idx="3">
                  <c:v>41.99</c:v>
                </c:pt>
                <c:pt idx="4">
                  <c:v>41.87</c:v>
                </c:pt>
              </c:numCache>
            </c:numRef>
          </c:val>
          <c:extLst>
            <c:ext xmlns:c16="http://schemas.microsoft.com/office/drawing/2014/chart" uri="{C3380CC4-5D6E-409C-BE32-E72D297353CC}">
              <c16:uniqueId val="{00000000-13FB-4B1A-B1C2-48E9705D44E6}"/>
            </c:ext>
          </c:extLst>
        </c:ser>
        <c:dLbls>
          <c:showLegendKey val="0"/>
          <c:showVal val="0"/>
          <c:showCatName val="0"/>
          <c:showSerName val="0"/>
          <c:showPercent val="0"/>
          <c:showBubbleSize val="0"/>
        </c:dLbls>
        <c:gapWidth val="150"/>
        <c:axId val="412093080"/>
        <c:axId val="412096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13.72</c:v>
                </c:pt>
                <c:pt idx="1">
                  <c:v>16.77</c:v>
                </c:pt>
                <c:pt idx="2">
                  <c:v>18.05</c:v>
                </c:pt>
                <c:pt idx="3">
                  <c:v>19.440000000000001</c:v>
                </c:pt>
                <c:pt idx="4">
                  <c:v>22.46</c:v>
                </c:pt>
              </c:numCache>
            </c:numRef>
          </c:val>
          <c:smooth val="0"/>
          <c:extLst>
            <c:ext xmlns:c16="http://schemas.microsoft.com/office/drawing/2014/chart" uri="{C3380CC4-5D6E-409C-BE32-E72D297353CC}">
              <c16:uniqueId val="{00000001-13FB-4B1A-B1C2-48E9705D44E6}"/>
            </c:ext>
          </c:extLst>
        </c:ser>
        <c:dLbls>
          <c:showLegendKey val="0"/>
          <c:showVal val="0"/>
          <c:showCatName val="0"/>
          <c:showSerName val="0"/>
          <c:showPercent val="0"/>
          <c:showBubbleSize val="0"/>
        </c:dLbls>
        <c:marker val="1"/>
        <c:smooth val="0"/>
        <c:axId val="412093080"/>
        <c:axId val="412096216"/>
      </c:lineChart>
      <c:dateAx>
        <c:axId val="412093080"/>
        <c:scaling>
          <c:orientation val="minMax"/>
        </c:scaling>
        <c:delete val="1"/>
        <c:axPos val="b"/>
        <c:numFmt formatCode="ge" sourceLinked="1"/>
        <c:majorTickMark val="none"/>
        <c:minorTickMark val="none"/>
        <c:tickLblPos val="none"/>
        <c:crossAx val="412096216"/>
        <c:crosses val="autoZero"/>
        <c:auto val="1"/>
        <c:lblOffset val="100"/>
        <c:baseTimeUnit val="years"/>
      </c:dateAx>
      <c:valAx>
        <c:axId val="412096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093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727-40E1-A1BF-20909A46F439}"/>
            </c:ext>
          </c:extLst>
        </c:ser>
        <c:dLbls>
          <c:showLegendKey val="0"/>
          <c:showVal val="0"/>
          <c:showCatName val="0"/>
          <c:showSerName val="0"/>
          <c:showPercent val="0"/>
          <c:showBubbleSize val="0"/>
        </c:dLbls>
        <c:gapWidth val="150"/>
        <c:axId val="412098176"/>
        <c:axId val="412095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21.34</c:v>
                </c:pt>
                <c:pt idx="1">
                  <c:v>16.89</c:v>
                </c:pt>
                <c:pt idx="2">
                  <c:v>17.39</c:v>
                </c:pt>
                <c:pt idx="3">
                  <c:v>12.65</c:v>
                </c:pt>
                <c:pt idx="4">
                  <c:v>10.58</c:v>
                </c:pt>
              </c:numCache>
            </c:numRef>
          </c:val>
          <c:smooth val="0"/>
          <c:extLst>
            <c:ext xmlns:c16="http://schemas.microsoft.com/office/drawing/2014/chart" uri="{C3380CC4-5D6E-409C-BE32-E72D297353CC}">
              <c16:uniqueId val="{00000001-8727-40E1-A1BF-20909A46F439}"/>
            </c:ext>
          </c:extLst>
        </c:ser>
        <c:dLbls>
          <c:showLegendKey val="0"/>
          <c:showVal val="0"/>
          <c:showCatName val="0"/>
          <c:showSerName val="0"/>
          <c:showPercent val="0"/>
          <c:showBubbleSize val="0"/>
        </c:dLbls>
        <c:marker val="1"/>
        <c:smooth val="0"/>
        <c:axId val="412098176"/>
        <c:axId val="412095432"/>
      </c:lineChart>
      <c:dateAx>
        <c:axId val="412098176"/>
        <c:scaling>
          <c:orientation val="minMax"/>
        </c:scaling>
        <c:delete val="1"/>
        <c:axPos val="b"/>
        <c:numFmt formatCode="ge" sourceLinked="1"/>
        <c:majorTickMark val="none"/>
        <c:minorTickMark val="none"/>
        <c:tickLblPos val="none"/>
        <c:crossAx val="412095432"/>
        <c:crosses val="autoZero"/>
        <c:auto val="1"/>
        <c:lblOffset val="100"/>
        <c:baseTimeUnit val="years"/>
      </c:dateAx>
      <c:valAx>
        <c:axId val="4120954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209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1677.39</c:v>
                </c:pt>
                <c:pt idx="1">
                  <c:v>292.73</c:v>
                </c:pt>
                <c:pt idx="2">
                  <c:v>313.54000000000002</c:v>
                </c:pt>
                <c:pt idx="3">
                  <c:v>364.93</c:v>
                </c:pt>
                <c:pt idx="4">
                  <c:v>438.97</c:v>
                </c:pt>
              </c:numCache>
            </c:numRef>
          </c:val>
          <c:extLst>
            <c:ext xmlns:c16="http://schemas.microsoft.com/office/drawing/2014/chart" uri="{C3380CC4-5D6E-409C-BE32-E72D297353CC}">
              <c16:uniqueId val="{00000000-D276-4D12-A2A9-78B2B3970223}"/>
            </c:ext>
          </c:extLst>
        </c:ser>
        <c:dLbls>
          <c:showLegendKey val="0"/>
          <c:showVal val="0"/>
          <c:showCatName val="0"/>
          <c:showSerName val="0"/>
          <c:showPercent val="0"/>
          <c:showBubbleSize val="0"/>
        </c:dLbls>
        <c:gapWidth val="150"/>
        <c:axId val="412095040"/>
        <c:axId val="412095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634.53</c:v>
                </c:pt>
                <c:pt idx="1">
                  <c:v>200.22</c:v>
                </c:pt>
                <c:pt idx="2">
                  <c:v>212.95</c:v>
                </c:pt>
                <c:pt idx="3">
                  <c:v>224.41</c:v>
                </c:pt>
                <c:pt idx="4">
                  <c:v>243.44</c:v>
                </c:pt>
              </c:numCache>
            </c:numRef>
          </c:val>
          <c:smooth val="0"/>
          <c:extLst>
            <c:ext xmlns:c16="http://schemas.microsoft.com/office/drawing/2014/chart" uri="{C3380CC4-5D6E-409C-BE32-E72D297353CC}">
              <c16:uniqueId val="{00000001-D276-4D12-A2A9-78B2B3970223}"/>
            </c:ext>
          </c:extLst>
        </c:ser>
        <c:dLbls>
          <c:showLegendKey val="0"/>
          <c:showVal val="0"/>
          <c:showCatName val="0"/>
          <c:showSerName val="0"/>
          <c:showPercent val="0"/>
          <c:showBubbleSize val="0"/>
        </c:dLbls>
        <c:marker val="1"/>
        <c:smooth val="0"/>
        <c:axId val="412095040"/>
        <c:axId val="412095824"/>
      </c:lineChart>
      <c:dateAx>
        <c:axId val="412095040"/>
        <c:scaling>
          <c:orientation val="minMax"/>
        </c:scaling>
        <c:delete val="1"/>
        <c:axPos val="b"/>
        <c:numFmt formatCode="ge" sourceLinked="1"/>
        <c:majorTickMark val="none"/>
        <c:minorTickMark val="none"/>
        <c:tickLblPos val="none"/>
        <c:crossAx val="412095824"/>
        <c:crosses val="autoZero"/>
        <c:auto val="1"/>
        <c:lblOffset val="100"/>
        <c:baseTimeUnit val="years"/>
      </c:dateAx>
      <c:valAx>
        <c:axId val="412095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209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508.7</c:v>
                </c:pt>
                <c:pt idx="1">
                  <c:v>465.38</c:v>
                </c:pt>
                <c:pt idx="2">
                  <c:v>417.66</c:v>
                </c:pt>
                <c:pt idx="3">
                  <c:v>360.3</c:v>
                </c:pt>
                <c:pt idx="4">
                  <c:v>323.25</c:v>
                </c:pt>
              </c:numCache>
            </c:numRef>
          </c:val>
          <c:extLst>
            <c:ext xmlns:c16="http://schemas.microsoft.com/office/drawing/2014/chart" uri="{C3380CC4-5D6E-409C-BE32-E72D297353CC}">
              <c16:uniqueId val="{00000000-867D-4A2F-813B-83C09356ACF0}"/>
            </c:ext>
          </c:extLst>
        </c:ser>
        <c:dLbls>
          <c:showLegendKey val="0"/>
          <c:showVal val="0"/>
          <c:showCatName val="0"/>
          <c:showSerName val="0"/>
          <c:showPercent val="0"/>
          <c:showBubbleSize val="0"/>
        </c:dLbls>
        <c:gapWidth val="150"/>
        <c:axId val="412098568"/>
        <c:axId val="412093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368.94</c:v>
                </c:pt>
                <c:pt idx="1">
                  <c:v>351.06</c:v>
                </c:pt>
                <c:pt idx="2">
                  <c:v>333.48</c:v>
                </c:pt>
                <c:pt idx="3">
                  <c:v>320.31</c:v>
                </c:pt>
                <c:pt idx="4">
                  <c:v>303.26</c:v>
                </c:pt>
              </c:numCache>
            </c:numRef>
          </c:val>
          <c:smooth val="0"/>
          <c:extLst>
            <c:ext xmlns:c16="http://schemas.microsoft.com/office/drawing/2014/chart" uri="{C3380CC4-5D6E-409C-BE32-E72D297353CC}">
              <c16:uniqueId val="{00000001-867D-4A2F-813B-83C09356ACF0}"/>
            </c:ext>
          </c:extLst>
        </c:ser>
        <c:dLbls>
          <c:showLegendKey val="0"/>
          <c:showVal val="0"/>
          <c:showCatName val="0"/>
          <c:showSerName val="0"/>
          <c:showPercent val="0"/>
          <c:showBubbleSize val="0"/>
        </c:dLbls>
        <c:marker val="1"/>
        <c:smooth val="0"/>
        <c:axId val="412098568"/>
        <c:axId val="412093864"/>
      </c:lineChart>
      <c:dateAx>
        <c:axId val="412098568"/>
        <c:scaling>
          <c:orientation val="minMax"/>
        </c:scaling>
        <c:delete val="1"/>
        <c:axPos val="b"/>
        <c:numFmt formatCode="ge" sourceLinked="1"/>
        <c:majorTickMark val="none"/>
        <c:minorTickMark val="none"/>
        <c:tickLblPos val="none"/>
        <c:crossAx val="412093864"/>
        <c:crosses val="autoZero"/>
        <c:auto val="1"/>
        <c:lblOffset val="100"/>
        <c:baseTimeUnit val="years"/>
      </c:dateAx>
      <c:valAx>
        <c:axId val="4120938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2098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112.68</c:v>
                </c:pt>
                <c:pt idx="1">
                  <c:v>113.04</c:v>
                </c:pt>
                <c:pt idx="2">
                  <c:v>113.81</c:v>
                </c:pt>
                <c:pt idx="3">
                  <c:v>119.08</c:v>
                </c:pt>
                <c:pt idx="4">
                  <c:v>124.09</c:v>
                </c:pt>
              </c:numCache>
            </c:numRef>
          </c:val>
          <c:extLst>
            <c:ext xmlns:c16="http://schemas.microsoft.com/office/drawing/2014/chart" uri="{C3380CC4-5D6E-409C-BE32-E72D297353CC}">
              <c16:uniqueId val="{00000000-68DB-41ED-94D9-8AC5B11AFBB5}"/>
            </c:ext>
          </c:extLst>
        </c:ser>
        <c:dLbls>
          <c:showLegendKey val="0"/>
          <c:showVal val="0"/>
          <c:showCatName val="0"/>
          <c:showSerName val="0"/>
          <c:showPercent val="0"/>
          <c:showBubbleSize val="0"/>
        </c:dLbls>
        <c:gapWidth val="150"/>
        <c:axId val="412099744"/>
        <c:axId val="412092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111.12</c:v>
                </c:pt>
                <c:pt idx="1">
                  <c:v>112.92</c:v>
                </c:pt>
                <c:pt idx="2">
                  <c:v>112.81</c:v>
                </c:pt>
                <c:pt idx="3">
                  <c:v>113.88</c:v>
                </c:pt>
                <c:pt idx="4">
                  <c:v>114.14</c:v>
                </c:pt>
              </c:numCache>
            </c:numRef>
          </c:val>
          <c:smooth val="0"/>
          <c:extLst>
            <c:ext xmlns:c16="http://schemas.microsoft.com/office/drawing/2014/chart" uri="{C3380CC4-5D6E-409C-BE32-E72D297353CC}">
              <c16:uniqueId val="{00000001-68DB-41ED-94D9-8AC5B11AFBB5}"/>
            </c:ext>
          </c:extLst>
        </c:ser>
        <c:dLbls>
          <c:showLegendKey val="0"/>
          <c:showVal val="0"/>
          <c:showCatName val="0"/>
          <c:showSerName val="0"/>
          <c:showPercent val="0"/>
          <c:showBubbleSize val="0"/>
        </c:dLbls>
        <c:marker val="1"/>
        <c:smooth val="0"/>
        <c:axId val="412099744"/>
        <c:axId val="412092296"/>
      </c:lineChart>
      <c:dateAx>
        <c:axId val="412099744"/>
        <c:scaling>
          <c:orientation val="minMax"/>
        </c:scaling>
        <c:delete val="1"/>
        <c:axPos val="b"/>
        <c:numFmt formatCode="ge" sourceLinked="1"/>
        <c:majorTickMark val="none"/>
        <c:minorTickMark val="none"/>
        <c:tickLblPos val="none"/>
        <c:crossAx val="412092296"/>
        <c:crosses val="autoZero"/>
        <c:auto val="1"/>
        <c:lblOffset val="100"/>
        <c:baseTimeUnit val="years"/>
      </c:dateAx>
      <c:valAx>
        <c:axId val="412092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09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111.28</c:v>
                </c:pt>
                <c:pt idx="1">
                  <c:v>110.93</c:v>
                </c:pt>
                <c:pt idx="2">
                  <c:v>110</c:v>
                </c:pt>
                <c:pt idx="3">
                  <c:v>103.62</c:v>
                </c:pt>
                <c:pt idx="4">
                  <c:v>98.58</c:v>
                </c:pt>
              </c:numCache>
            </c:numRef>
          </c:val>
          <c:extLst>
            <c:ext xmlns:c16="http://schemas.microsoft.com/office/drawing/2014/chart" uri="{C3380CC4-5D6E-409C-BE32-E72D297353CC}">
              <c16:uniqueId val="{00000000-163D-4B85-A752-D06D9B70685B}"/>
            </c:ext>
          </c:extLst>
        </c:ser>
        <c:dLbls>
          <c:showLegendKey val="0"/>
          <c:showVal val="0"/>
          <c:showCatName val="0"/>
          <c:showSerName val="0"/>
          <c:showPercent val="0"/>
          <c:showBubbleSize val="0"/>
        </c:dLbls>
        <c:gapWidth val="150"/>
        <c:axId val="412165672"/>
        <c:axId val="412165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75.75</c:v>
                </c:pt>
                <c:pt idx="1">
                  <c:v>75.3</c:v>
                </c:pt>
                <c:pt idx="2">
                  <c:v>75.3</c:v>
                </c:pt>
                <c:pt idx="3">
                  <c:v>74.02</c:v>
                </c:pt>
                <c:pt idx="4">
                  <c:v>73.03</c:v>
                </c:pt>
              </c:numCache>
            </c:numRef>
          </c:val>
          <c:smooth val="0"/>
          <c:extLst>
            <c:ext xmlns:c16="http://schemas.microsoft.com/office/drawing/2014/chart" uri="{C3380CC4-5D6E-409C-BE32-E72D297353CC}">
              <c16:uniqueId val="{00000001-163D-4B85-A752-D06D9B70685B}"/>
            </c:ext>
          </c:extLst>
        </c:ser>
        <c:dLbls>
          <c:showLegendKey val="0"/>
          <c:showVal val="0"/>
          <c:showCatName val="0"/>
          <c:showSerName val="0"/>
          <c:showPercent val="0"/>
          <c:showBubbleSize val="0"/>
        </c:dLbls>
        <c:marker val="1"/>
        <c:smooth val="0"/>
        <c:axId val="412165672"/>
        <c:axId val="412165280"/>
      </c:lineChart>
      <c:dateAx>
        <c:axId val="412165672"/>
        <c:scaling>
          <c:orientation val="minMax"/>
        </c:scaling>
        <c:delete val="1"/>
        <c:axPos val="b"/>
        <c:numFmt formatCode="ge" sourceLinked="1"/>
        <c:majorTickMark val="none"/>
        <c:minorTickMark val="none"/>
        <c:tickLblPos val="none"/>
        <c:crossAx val="412165280"/>
        <c:crosses val="autoZero"/>
        <c:auto val="1"/>
        <c:lblOffset val="100"/>
        <c:baseTimeUnit val="years"/>
      </c:dateAx>
      <c:valAx>
        <c:axId val="41216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165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47.15</c:v>
                </c:pt>
                <c:pt idx="1">
                  <c:v>46.57</c:v>
                </c:pt>
                <c:pt idx="2">
                  <c:v>46.35</c:v>
                </c:pt>
                <c:pt idx="3">
                  <c:v>48.19</c:v>
                </c:pt>
                <c:pt idx="4">
                  <c:v>49.72</c:v>
                </c:pt>
              </c:numCache>
            </c:numRef>
          </c:val>
          <c:extLst>
            <c:ext xmlns:c16="http://schemas.microsoft.com/office/drawing/2014/chart" uri="{C3380CC4-5D6E-409C-BE32-E72D297353CC}">
              <c16:uniqueId val="{00000000-B306-4386-9C46-1C8B28E088CE}"/>
            </c:ext>
          </c:extLst>
        </c:ser>
        <c:dLbls>
          <c:showLegendKey val="0"/>
          <c:showVal val="0"/>
          <c:showCatName val="0"/>
          <c:showSerName val="0"/>
          <c:showPercent val="0"/>
          <c:showBubbleSize val="0"/>
        </c:dLbls>
        <c:gapWidth val="150"/>
        <c:axId val="412166064"/>
        <c:axId val="412159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64.12</c:v>
                </c:pt>
                <c:pt idx="1">
                  <c:v>62.69</c:v>
                </c:pt>
                <c:pt idx="2">
                  <c:v>61.82</c:v>
                </c:pt>
                <c:pt idx="3">
                  <c:v>61.66</c:v>
                </c:pt>
                <c:pt idx="4">
                  <c:v>62.19</c:v>
                </c:pt>
              </c:numCache>
            </c:numRef>
          </c:val>
          <c:smooth val="0"/>
          <c:extLst>
            <c:ext xmlns:c16="http://schemas.microsoft.com/office/drawing/2014/chart" uri="{C3380CC4-5D6E-409C-BE32-E72D297353CC}">
              <c16:uniqueId val="{00000001-B306-4386-9C46-1C8B28E088CE}"/>
            </c:ext>
          </c:extLst>
        </c:ser>
        <c:dLbls>
          <c:showLegendKey val="0"/>
          <c:showVal val="0"/>
          <c:showCatName val="0"/>
          <c:showSerName val="0"/>
          <c:showPercent val="0"/>
          <c:showBubbleSize val="0"/>
        </c:dLbls>
        <c:marker val="1"/>
        <c:smooth val="0"/>
        <c:axId val="412166064"/>
        <c:axId val="412159400"/>
      </c:lineChart>
      <c:dateAx>
        <c:axId val="412166064"/>
        <c:scaling>
          <c:orientation val="minMax"/>
        </c:scaling>
        <c:delete val="1"/>
        <c:axPos val="b"/>
        <c:numFmt formatCode="ge" sourceLinked="1"/>
        <c:majorTickMark val="none"/>
        <c:minorTickMark val="none"/>
        <c:tickLblPos val="none"/>
        <c:crossAx val="412159400"/>
        <c:crosses val="autoZero"/>
        <c:auto val="1"/>
        <c:lblOffset val="100"/>
        <c:baseTimeUnit val="years"/>
      </c:dateAx>
      <c:valAx>
        <c:axId val="412159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16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99.89</c:v>
                </c:pt>
                <c:pt idx="1">
                  <c:v>99.27</c:v>
                </c:pt>
                <c:pt idx="2">
                  <c:v>99.75</c:v>
                </c:pt>
                <c:pt idx="3">
                  <c:v>99.96</c:v>
                </c:pt>
                <c:pt idx="4">
                  <c:v>99.12</c:v>
                </c:pt>
              </c:numCache>
            </c:numRef>
          </c:val>
          <c:extLst>
            <c:ext xmlns:c16="http://schemas.microsoft.com/office/drawing/2014/chart" uri="{C3380CC4-5D6E-409C-BE32-E72D297353CC}">
              <c16:uniqueId val="{00000000-1EB9-4C38-822C-F0D791C48990}"/>
            </c:ext>
          </c:extLst>
        </c:ser>
        <c:dLbls>
          <c:showLegendKey val="0"/>
          <c:showVal val="0"/>
          <c:showCatName val="0"/>
          <c:showSerName val="0"/>
          <c:showPercent val="0"/>
          <c:showBubbleSize val="0"/>
        </c:dLbls>
        <c:gapWidth val="150"/>
        <c:axId val="412160184"/>
        <c:axId val="412162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100.12</c:v>
                </c:pt>
                <c:pt idx="1">
                  <c:v>100.12</c:v>
                </c:pt>
                <c:pt idx="2">
                  <c:v>100.03</c:v>
                </c:pt>
                <c:pt idx="3">
                  <c:v>100.05</c:v>
                </c:pt>
                <c:pt idx="4">
                  <c:v>100.05</c:v>
                </c:pt>
              </c:numCache>
            </c:numRef>
          </c:val>
          <c:smooth val="0"/>
          <c:extLst>
            <c:ext xmlns:c16="http://schemas.microsoft.com/office/drawing/2014/chart" uri="{C3380CC4-5D6E-409C-BE32-E72D297353CC}">
              <c16:uniqueId val="{00000001-1EB9-4C38-822C-F0D791C48990}"/>
            </c:ext>
          </c:extLst>
        </c:ser>
        <c:dLbls>
          <c:showLegendKey val="0"/>
          <c:showVal val="0"/>
          <c:showCatName val="0"/>
          <c:showSerName val="0"/>
          <c:showPercent val="0"/>
          <c:showBubbleSize val="0"/>
        </c:dLbls>
        <c:marker val="1"/>
        <c:smooth val="0"/>
        <c:axId val="412160184"/>
        <c:axId val="412162536"/>
      </c:lineChart>
      <c:dateAx>
        <c:axId val="412160184"/>
        <c:scaling>
          <c:orientation val="minMax"/>
        </c:scaling>
        <c:delete val="1"/>
        <c:axPos val="b"/>
        <c:numFmt formatCode="ge" sourceLinked="1"/>
        <c:majorTickMark val="none"/>
        <c:minorTickMark val="none"/>
        <c:tickLblPos val="none"/>
        <c:crossAx val="412162536"/>
        <c:crosses val="autoZero"/>
        <c:auto val="1"/>
        <c:lblOffset val="100"/>
        <c:baseTimeUnit val="years"/>
      </c:dateAx>
      <c:valAx>
        <c:axId val="412162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160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63" zoomScaleNormal="100" workbookViewId="0">
      <selection activeCell="BO5" sqref="BO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奈良県</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用水供給事業</v>
      </c>
      <c r="Q8" s="58"/>
      <c r="R8" s="58"/>
      <c r="S8" s="58"/>
      <c r="T8" s="58"/>
      <c r="U8" s="58"/>
      <c r="V8" s="58"/>
      <c r="W8" s="58" t="str">
        <f>データ!$L$6</f>
        <v>B</v>
      </c>
      <c r="X8" s="58"/>
      <c r="Y8" s="58"/>
      <c r="Z8" s="58"/>
      <c r="AA8" s="58"/>
      <c r="AB8" s="58"/>
      <c r="AC8" s="58"/>
      <c r="AD8" s="58" t="str">
        <f>データ!$M$6</f>
        <v>非設置</v>
      </c>
      <c r="AE8" s="58"/>
      <c r="AF8" s="58"/>
      <c r="AG8" s="58"/>
      <c r="AH8" s="58"/>
      <c r="AI8" s="58"/>
      <c r="AJ8" s="58"/>
      <c r="AK8" s="4"/>
      <c r="AL8" s="59">
        <f>データ!$R$6</f>
        <v>1371700</v>
      </c>
      <c r="AM8" s="59"/>
      <c r="AN8" s="59"/>
      <c r="AO8" s="59"/>
      <c r="AP8" s="59"/>
      <c r="AQ8" s="59"/>
      <c r="AR8" s="59"/>
      <c r="AS8" s="59"/>
      <c r="AT8" s="50">
        <f>データ!$S$6</f>
        <v>3690.94</v>
      </c>
      <c r="AU8" s="51"/>
      <c r="AV8" s="51"/>
      <c r="AW8" s="51"/>
      <c r="AX8" s="51"/>
      <c r="AY8" s="51"/>
      <c r="AZ8" s="51"/>
      <c r="BA8" s="51"/>
      <c r="BB8" s="52">
        <f>データ!$T$6</f>
        <v>371.64</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74.06</v>
      </c>
      <c r="J10" s="51"/>
      <c r="K10" s="51"/>
      <c r="L10" s="51"/>
      <c r="M10" s="51"/>
      <c r="N10" s="51"/>
      <c r="O10" s="62"/>
      <c r="P10" s="52">
        <f>データ!$P$6</f>
        <v>99.33</v>
      </c>
      <c r="Q10" s="52"/>
      <c r="R10" s="52"/>
      <c r="S10" s="52"/>
      <c r="T10" s="52"/>
      <c r="U10" s="52"/>
      <c r="V10" s="52"/>
      <c r="W10" s="59">
        <f>データ!$Q$6</f>
        <v>0</v>
      </c>
      <c r="X10" s="59"/>
      <c r="Y10" s="59"/>
      <c r="Z10" s="59"/>
      <c r="AA10" s="59"/>
      <c r="AB10" s="59"/>
      <c r="AC10" s="59"/>
      <c r="AD10" s="2"/>
      <c r="AE10" s="2"/>
      <c r="AF10" s="2"/>
      <c r="AG10" s="2"/>
      <c r="AH10" s="4"/>
      <c r="AI10" s="4"/>
      <c r="AJ10" s="4"/>
      <c r="AK10" s="4"/>
      <c r="AL10" s="59">
        <f>データ!$U$6</f>
        <v>1269644</v>
      </c>
      <c r="AM10" s="59"/>
      <c r="AN10" s="59"/>
      <c r="AO10" s="59"/>
      <c r="AP10" s="59"/>
      <c r="AQ10" s="59"/>
      <c r="AR10" s="59"/>
      <c r="AS10" s="59"/>
      <c r="AT10" s="50">
        <f>データ!$V$6</f>
        <v>1150.1300000000001</v>
      </c>
      <c r="AU10" s="51"/>
      <c r="AV10" s="51"/>
      <c r="AW10" s="51"/>
      <c r="AX10" s="51"/>
      <c r="AY10" s="51"/>
      <c r="AZ10" s="51"/>
      <c r="BA10" s="51"/>
      <c r="BB10" s="52">
        <f>データ!$W$6</f>
        <v>1103.9100000000001</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118</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117</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3" t="s">
        <v>119</v>
      </c>
      <c r="BM66" s="84"/>
      <c r="BN66" s="84"/>
      <c r="BO66" s="84"/>
      <c r="BP66" s="84"/>
      <c r="BQ66" s="84"/>
      <c r="BR66" s="84"/>
      <c r="BS66" s="84"/>
      <c r="BT66" s="84"/>
      <c r="BU66" s="84"/>
      <c r="BV66" s="84"/>
      <c r="BW66" s="84"/>
      <c r="BX66" s="84"/>
      <c r="BY66" s="84"/>
      <c r="BZ66" s="8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3"/>
      <c r="BM67" s="84"/>
      <c r="BN67" s="84"/>
      <c r="BO67" s="84"/>
      <c r="BP67" s="84"/>
      <c r="BQ67" s="84"/>
      <c r="BR67" s="84"/>
      <c r="BS67" s="84"/>
      <c r="BT67" s="84"/>
      <c r="BU67" s="84"/>
      <c r="BV67" s="84"/>
      <c r="BW67" s="84"/>
      <c r="BX67" s="84"/>
      <c r="BY67" s="84"/>
      <c r="BZ67" s="8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3"/>
      <c r="BM68" s="84"/>
      <c r="BN68" s="84"/>
      <c r="BO68" s="84"/>
      <c r="BP68" s="84"/>
      <c r="BQ68" s="84"/>
      <c r="BR68" s="84"/>
      <c r="BS68" s="84"/>
      <c r="BT68" s="84"/>
      <c r="BU68" s="84"/>
      <c r="BV68" s="84"/>
      <c r="BW68" s="84"/>
      <c r="BX68" s="84"/>
      <c r="BY68" s="84"/>
      <c r="BZ68" s="8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3"/>
      <c r="BM69" s="84"/>
      <c r="BN69" s="84"/>
      <c r="BO69" s="84"/>
      <c r="BP69" s="84"/>
      <c r="BQ69" s="84"/>
      <c r="BR69" s="84"/>
      <c r="BS69" s="84"/>
      <c r="BT69" s="84"/>
      <c r="BU69" s="84"/>
      <c r="BV69" s="84"/>
      <c r="BW69" s="84"/>
      <c r="BX69" s="84"/>
      <c r="BY69" s="84"/>
      <c r="BZ69" s="8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3"/>
      <c r="BM70" s="84"/>
      <c r="BN70" s="84"/>
      <c r="BO70" s="84"/>
      <c r="BP70" s="84"/>
      <c r="BQ70" s="84"/>
      <c r="BR70" s="84"/>
      <c r="BS70" s="84"/>
      <c r="BT70" s="84"/>
      <c r="BU70" s="84"/>
      <c r="BV70" s="84"/>
      <c r="BW70" s="84"/>
      <c r="BX70" s="84"/>
      <c r="BY70" s="84"/>
      <c r="BZ70" s="8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3"/>
      <c r="BM71" s="84"/>
      <c r="BN71" s="84"/>
      <c r="BO71" s="84"/>
      <c r="BP71" s="84"/>
      <c r="BQ71" s="84"/>
      <c r="BR71" s="84"/>
      <c r="BS71" s="84"/>
      <c r="BT71" s="84"/>
      <c r="BU71" s="84"/>
      <c r="BV71" s="84"/>
      <c r="BW71" s="84"/>
      <c r="BX71" s="84"/>
      <c r="BY71" s="84"/>
      <c r="BZ71" s="8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3"/>
      <c r="BM72" s="84"/>
      <c r="BN72" s="84"/>
      <c r="BO72" s="84"/>
      <c r="BP72" s="84"/>
      <c r="BQ72" s="84"/>
      <c r="BR72" s="84"/>
      <c r="BS72" s="84"/>
      <c r="BT72" s="84"/>
      <c r="BU72" s="84"/>
      <c r="BV72" s="84"/>
      <c r="BW72" s="84"/>
      <c r="BX72" s="84"/>
      <c r="BY72" s="84"/>
      <c r="BZ72" s="8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3"/>
      <c r="BM73" s="84"/>
      <c r="BN73" s="84"/>
      <c r="BO73" s="84"/>
      <c r="BP73" s="84"/>
      <c r="BQ73" s="84"/>
      <c r="BR73" s="84"/>
      <c r="BS73" s="84"/>
      <c r="BT73" s="84"/>
      <c r="BU73" s="84"/>
      <c r="BV73" s="84"/>
      <c r="BW73" s="84"/>
      <c r="BX73" s="84"/>
      <c r="BY73" s="84"/>
      <c r="BZ73" s="8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3"/>
      <c r="BM74" s="84"/>
      <c r="BN74" s="84"/>
      <c r="BO74" s="84"/>
      <c r="BP74" s="84"/>
      <c r="BQ74" s="84"/>
      <c r="BR74" s="84"/>
      <c r="BS74" s="84"/>
      <c r="BT74" s="84"/>
      <c r="BU74" s="84"/>
      <c r="BV74" s="84"/>
      <c r="BW74" s="84"/>
      <c r="BX74" s="84"/>
      <c r="BY74" s="84"/>
      <c r="BZ74" s="8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3"/>
      <c r="BM75" s="84"/>
      <c r="BN75" s="84"/>
      <c r="BO75" s="84"/>
      <c r="BP75" s="84"/>
      <c r="BQ75" s="84"/>
      <c r="BR75" s="84"/>
      <c r="BS75" s="84"/>
      <c r="BT75" s="84"/>
      <c r="BU75" s="84"/>
      <c r="BV75" s="84"/>
      <c r="BW75" s="84"/>
      <c r="BX75" s="84"/>
      <c r="BY75" s="84"/>
      <c r="BZ75" s="8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3"/>
      <c r="BM76" s="84"/>
      <c r="BN76" s="84"/>
      <c r="BO76" s="84"/>
      <c r="BP76" s="84"/>
      <c r="BQ76" s="84"/>
      <c r="BR76" s="84"/>
      <c r="BS76" s="84"/>
      <c r="BT76" s="84"/>
      <c r="BU76" s="84"/>
      <c r="BV76" s="84"/>
      <c r="BW76" s="84"/>
      <c r="BX76" s="84"/>
      <c r="BY76" s="84"/>
      <c r="BZ76" s="8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3"/>
      <c r="BM77" s="84"/>
      <c r="BN77" s="84"/>
      <c r="BO77" s="84"/>
      <c r="BP77" s="84"/>
      <c r="BQ77" s="84"/>
      <c r="BR77" s="84"/>
      <c r="BS77" s="84"/>
      <c r="BT77" s="84"/>
      <c r="BU77" s="84"/>
      <c r="BV77" s="84"/>
      <c r="BW77" s="84"/>
      <c r="BX77" s="84"/>
      <c r="BY77" s="84"/>
      <c r="BZ77" s="8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3"/>
      <c r="BM78" s="84"/>
      <c r="BN78" s="84"/>
      <c r="BO78" s="84"/>
      <c r="BP78" s="84"/>
      <c r="BQ78" s="84"/>
      <c r="BR78" s="84"/>
      <c r="BS78" s="84"/>
      <c r="BT78" s="84"/>
      <c r="BU78" s="84"/>
      <c r="BV78" s="84"/>
      <c r="BW78" s="84"/>
      <c r="BX78" s="84"/>
      <c r="BY78" s="84"/>
      <c r="BZ78" s="85"/>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83"/>
      <c r="BM79" s="84"/>
      <c r="BN79" s="84"/>
      <c r="BO79" s="84"/>
      <c r="BP79" s="84"/>
      <c r="BQ79" s="84"/>
      <c r="BR79" s="84"/>
      <c r="BS79" s="84"/>
      <c r="BT79" s="84"/>
      <c r="BU79" s="84"/>
      <c r="BV79" s="84"/>
      <c r="BW79" s="84"/>
      <c r="BX79" s="84"/>
      <c r="BY79" s="84"/>
      <c r="BZ79" s="85"/>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83"/>
      <c r="BM80" s="84"/>
      <c r="BN80" s="84"/>
      <c r="BO80" s="84"/>
      <c r="BP80" s="84"/>
      <c r="BQ80" s="84"/>
      <c r="BR80" s="84"/>
      <c r="BS80" s="84"/>
      <c r="BT80" s="84"/>
      <c r="BU80" s="84"/>
      <c r="BV80" s="84"/>
      <c r="BW80" s="84"/>
      <c r="BX80" s="84"/>
      <c r="BY80" s="84"/>
      <c r="BZ80" s="85"/>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83"/>
      <c r="BM81" s="84"/>
      <c r="BN81" s="84"/>
      <c r="BO81" s="84"/>
      <c r="BP81" s="84"/>
      <c r="BQ81" s="84"/>
      <c r="BR81" s="84"/>
      <c r="BS81" s="84"/>
      <c r="BT81" s="84"/>
      <c r="BU81" s="84"/>
      <c r="BV81" s="84"/>
      <c r="BW81" s="84"/>
      <c r="BX81" s="84"/>
      <c r="BY81" s="84"/>
      <c r="BZ81" s="85"/>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6"/>
      <c r="BM82" s="87"/>
      <c r="BN82" s="87"/>
      <c r="BO82" s="87"/>
      <c r="BP82" s="87"/>
      <c r="BQ82" s="87"/>
      <c r="BR82" s="87"/>
      <c r="BS82" s="87"/>
      <c r="BT82" s="87"/>
      <c r="BU82" s="87"/>
      <c r="BV82" s="87"/>
      <c r="BW82" s="87"/>
      <c r="BX82" s="87"/>
      <c r="BY82" s="87"/>
      <c r="BZ82" s="88"/>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【114.26】</v>
      </c>
      <c r="F85" s="26" t="str">
        <f>データ!AS6</f>
        <v>【10.58】</v>
      </c>
      <c r="G85" s="26" t="str">
        <f>データ!BD6</f>
        <v>【243.44】</v>
      </c>
      <c r="H85" s="26" t="str">
        <f>データ!BO6</f>
        <v>【303.26】</v>
      </c>
      <c r="I85" s="26" t="str">
        <f>データ!BZ6</f>
        <v>【114.14】</v>
      </c>
      <c r="J85" s="26" t="str">
        <f>データ!CK6</f>
        <v>【73.03】</v>
      </c>
      <c r="K85" s="26" t="str">
        <f>データ!CV6</f>
        <v>【62.19】</v>
      </c>
      <c r="L85" s="26" t="str">
        <f>データ!DG6</f>
        <v>【100.05】</v>
      </c>
      <c r="M85" s="26" t="str">
        <f>データ!DR6</f>
        <v>【54.73】</v>
      </c>
      <c r="N85" s="26" t="str">
        <f>データ!EC6</f>
        <v>【22.46】</v>
      </c>
      <c r="O85" s="26" t="str">
        <f>データ!EN6</f>
        <v>【0.27】</v>
      </c>
    </row>
  </sheetData>
  <sheetProtection algorithmName="SHA-512" hashValue="nACxzylAnlp4Qd+crE4cMU4RzXOteTdfcWcMNEFupUzN/hZ/urrormY/WvdXOX3iWuqoaoS0y1fWgxB746EpEQ==" saltValue="rXsQMiVXrbAU7RavoWRMk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election activeCell="M8" sqref="M8"/>
    </sheetView>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90" t="s">
        <v>62</v>
      </c>
      <c r="I3" s="91"/>
      <c r="J3" s="91"/>
      <c r="K3" s="91"/>
      <c r="L3" s="91"/>
      <c r="M3" s="91"/>
      <c r="N3" s="91"/>
      <c r="O3" s="91"/>
      <c r="P3" s="91"/>
      <c r="Q3" s="91"/>
      <c r="R3" s="91"/>
      <c r="S3" s="91"/>
      <c r="T3" s="91"/>
      <c r="U3" s="91"/>
      <c r="V3" s="91"/>
      <c r="W3" s="92"/>
      <c r="X3" s="96" t="s">
        <v>63</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64</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8" t="s">
        <v>65</v>
      </c>
      <c r="B4" s="30"/>
      <c r="C4" s="30"/>
      <c r="D4" s="30"/>
      <c r="E4" s="30"/>
      <c r="F4" s="30"/>
      <c r="G4" s="30"/>
      <c r="H4" s="93"/>
      <c r="I4" s="94"/>
      <c r="J4" s="94"/>
      <c r="K4" s="94"/>
      <c r="L4" s="94"/>
      <c r="M4" s="94"/>
      <c r="N4" s="94"/>
      <c r="O4" s="94"/>
      <c r="P4" s="94"/>
      <c r="Q4" s="94"/>
      <c r="R4" s="94"/>
      <c r="S4" s="94"/>
      <c r="T4" s="94"/>
      <c r="U4" s="94"/>
      <c r="V4" s="94"/>
      <c r="W4" s="95"/>
      <c r="X4" s="89" t="s">
        <v>66</v>
      </c>
      <c r="Y4" s="89"/>
      <c r="Z4" s="89"/>
      <c r="AA4" s="89"/>
      <c r="AB4" s="89"/>
      <c r="AC4" s="89"/>
      <c r="AD4" s="89"/>
      <c r="AE4" s="89"/>
      <c r="AF4" s="89"/>
      <c r="AG4" s="89"/>
      <c r="AH4" s="89"/>
      <c r="AI4" s="89" t="s">
        <v>67</v>
      </c>
      <c r="AJ4" s="89"/>
      <c r="AK4" s="89"/>
      <c r="AL4" s="89"/>
      <c r="AM4" s="89"/>
      <c r="AN4" s="89"/>
      <c r="AO4" s="89"/>
      <c r="AP4" s="89"/>
      <c r="AQ4" s="89"/>
      <c r="AR4" s="89"/>
      <c r="AS4" s="89"/>
      <c r="AT4" s="89" t="s">
        <v>68</v>
      </c>
      <c r="AU4" s="89"/>
      <c r="AV4" s="89"/>
      <c r="AW4" s="89"/>
      <c r="AX4" s="89"/>
      <c r="AY4" s="89"/>
      <c r="AZ4" s="89"/>
      <c r="BA4" s="89"/>
      <c r="BB4" s="89"/>
      <c r="BC4" s="89"/>
      <c r="BD4" s="89"/>
      <c r="BE4" s="89" t="s">
        <v>69</v>
      </c>
      <c r="BF4" s="89"/>
      <c r="BG4" s="89"/>
      <c r="BH4" s="89"/>
      <c r="BI4" s="89"/>
      <c r="BJ4" s="89"/>
      <c r="BK4" s="89"/>
      <c r="BL4" s="89"/>
      <c r="BM4" s="89"/>
      <c r="BN4" s="89"/>
      <c r="BO4" s="89"/>
      <c r="BP4" s="89" t="s">
        <v>70</v>
      </c>
      <c r="BQ4" s="89"/>
      <c r="BR4" s="89"/>
      <c r="BS4" s="89"/>
      <c r="BT4" s="89"/>
      <c r="BU4" s="89"/>
      <c r="BV4" s="89"/>
      <c r="BW4" s="89"/>
      <c r="BX4" s="89"/>
      <c r="BY4" s="89"/>
      <c r="BZ4" s="89"/>
      <c r="CA4" s="89" t="s">
        <v>71</v>
      </c>
      <c r="CB4" s="89"/>
      <c r="CC4" s="89"/>
      <c r="CD4" s="89"/>
      <c r="CE4" s="89"/>
      <c r="CF4" s="89"/>
      <c r="CG4" s="89"/>
      <c r="CH4" s="89"/>
      <c r="CI4" s="89"/>
      <c r="CJ4" s="89"/>
      <c r="CK4" s="89"/>
      <c r="CL4" s="89" t="s">
        <v>72</v>
      </c>
      <c r="CM4" s="89"/>
      <c r="CN4" s="89"/>
      <c r="CO4" s="89"/>
      <c r="CP4" s="89"/>
      <c r="CQ4" s="89"/>
      <c r="CR4" s="89"/>
      <c r="CS4" s="89"/>
      <c r="CT4" s="89"/>
      <c r="CU4" s="89"/>
      <c r="CV4" s="89"/>
      <c r="CW4" s="89" t="s">
        <v>73</v>
      </c>
      <c r="CX4" s="89"/>
      <c r="CY4" s="89"/>
      <c r="CZ4" s="89"/>
      <c r="DA4" s="89"/>
      <c r="DB4" s="89"/>
      <c r="DC4" s="89"/>
      <c r="DD4" s="89"/>
      <c r="DE4" s="89"/>
      <c r="DF4" s="89"/>
      <c r="DG4" s="89"/>
      <c r="DH4" s="89" t="s">
        <v>74</v>
      </c>
      <c r="DI4" s="89"/>
      <c r="DJ4" s="89"/>
      <c r="DK4" s="89"/>
      <c r="DL4" s="89"/>
      <c r="DM4" s="89"/>
      <c r="DN4" s="89"/>
      <c r="DO4" s="89"/>
      <c r="DP4" s="89"/>
      <c r="DQ4" s="89"/>
      <c r="DR4" s="89"/>
      <c r="DS4" s="89" t="s">
        <v>75</v>
      </c>
      <c r="DT4" s="89"/>
      <c r="DU4" s="89"/>
      <c r="DV4" s="89"/>
      <c r="DW4" s="89"/>
      <c r="DX4" s="89"/>
      <c r="DY4" s="89"/>
      <c r="DZ4" s="89"/>
      <c r="EA4" s="89"/>
      <c r="EB4" s="89"/>
      <c r="EC4" s="89"/>
      <c r="ED4" s="89" t="s">
        <v>76</v>
      </c>
      <c r="EE4" s="89"/>
      <c r="EF4" s="89"/>
      <c r="EG4" s="89"/>
      <c r="EH4" s="89"/>
      <c r="EI4" s="89"/>
      <c r="EJ4" s="89"/>
      <c r="EK4" s="89"/>
      <c r="EL4" s="89"/>
      <c r="EM4" s="89"/>
      <c r="EN4" s="89"/>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290009</v>
      </c>
      <c r="D6" s="33">
        <f t="shared" si="3"/>
        <v>46</v>
      </c>
      <c r="E6" s="33">
        <f t="shared" si="3"/>
        <v>1</v>
      </c>
      <c r="F6" s="33">
        <f t="shared" si="3"/>
        <v>0</v>
      </c>
      <c r="G6" s="33">
        <f t="shared" si="3"/>
        <v>2</v>
      </c>
      <c r="H6" s="33" t="str">
        <f t="shared" si="3"/>
        <v>奈良県</v>
      </c>
      <c r="I6" s="33" t="str">
        <f t="shared" si="3"/>
        <v>法適用</v>
      </c>
      <c r="J6" s="33" t="str">
        <f t="shared" si="3"/>
        <v>水道事業</v>
      </c>
      <c r="K6" s="33" t="str">
        <f t="shared" si="3"/>
        <v>用水供給事業</v>
      </c>
      <c r="L6" s="33" t="str">
        <f t="shared" si="3"/>
        <v>B</v>
      </c>
      <c r="M6" s="33" t="str">
        <f t="shared" si="3"/>
        <v>非設置</v>
      </c>
      <c r="N6" s="34" t="str">
        <f t="shared" si="3"/>
        <v>-</v>
      </c>
      <c r="O6" s="34">
        <f t="shared" si="3"/>
        <v>74.06</v>
      </c>
      <c r="P6" s="34">
        <f t="shared" si="3"/>
        <v>99.33</v>
      </c>
      <c r="Q6" s="34">
        <f t="shared" si="3"/>
        <v>0</v>
      </c>
      <c r="R6" s="34">
        <f t="shared" si="3"/>
        <v>1371700</v>
      </c>
      <c r="S6" s="34">
        <f t="shared" si="3"/>
        <v>3690.94</v>
      </c>
      <c r="T6" s="34">
        <f t="shared" si="3"/>
        <v>371.64</v>
      </c>
      <c r="U6" s="34">
        <f t="shared" si="3"/>
        <v>1269644</v>
      </c>
      <c r="V6" s="34">
        <f t="shared" si="3"/>
        <v>1150.1300000000001</v>
      </c>
      <c r="W6" s="34">
        <f t="shared" si="3"/>
        <v>1103.9100000000001</v>
      </c>
      <c r="X6" s="35">
        <f>IF(X7="",NA(),X7)</f>
        <v>113.3</v>
      </c>
      <c r="Y6" s="35">
        <f t="shared" ref="Y6:AG6" si="4">IF(Y7="",NA(),Y7)</f>
        <v>111.81</v>
      </c>
      <c r="Z6" s="35">
        <f t="shared" si="4"/>
        <v>112.5</v>
      </c>
      <c r="AA6" s="35">
        <f t="shared" si="4"/>
        <v>116.9</v>
      </c>
      <c r="AB6" s="35">
        <f t="shared" si="4"/>
        <v>121.06</v>
      </c>
      <c r="AC6" s="35">
        <f t="shared" si="4"/>
        <v>113.88</v>
      </c>
      <c r="AD6" s="35">
        <f t="shared" si="4"/>
        <v>113.47</v>
      </c>
      <c r="AE6" s="35">
        <f t="shared" si="4"/>
        <v>113.33</v>
      </c>
      <c r="AF6" s="35">
        <f t="shared" si="4"/>
        <v>114.05</v>
      </c>
      <c r="AG6" s="35">
        <f t="shared" si="4"/>
        <v>114.26</v>
      </c>
      <c r="AH6" s="34" t="str">
        <f>IF(AH7="","",IF(AH7="-","【-】","【"&amp;SUBSTITUTE(TEXT(AH7,"#,##0.00"),"-","△")&amp;"】"))</f>
        <v>【114.26】</v>
      </c>
      <c r="AI6" s="34">
        <f>IF(AI7="",NA(),AI7)</f>
        <v>0</v>
      </c>
      <c r="AJ6" s="34">
        <f t="shared" ref="AJ6:AR6" si="5">IF(AJ7="",NA(),AJ7)</f>
        <v>0</v>
      </c>
      <c r="AK6" s="34">
        <f t="shared" si="5"/>
        <v>0</v>
      </c>
      <c r="AL6" s="34">
        <f t="shared" si="5"/>
        <v>0</v>
      </c>
      <c r="AM6" s="34">
        <f t="shared" si="5"/>
        <v>0</v>
      </c>
      <c r="AN6" s="35">
        <f t="shared" si="5"/>
        <v>21.34</v>
      </c>
      <c r="AO6" s="35">
        <f t="shared" si="5"/>
        <v>16.89</v>
      </c>
      <c r="AP6" s="35">
        <f t="shared" si="5"/>
        <v>17.39</v>
      </c>
      <c r="AQ6" s="35">
        <f t="shared" si="5"/>
        <v>12.65</v>
      </c>
      <c r="AR6" s="35">
        <f t="shared" si="5"/>
        <v>10.58</v>
      </c>
      <c r="AS6" s="34" t="str">
        <f>IF(AS7="","",IF(AS7="-","【-】","【"&amp;SUBSTITUTE(TEXT(AS7,"#,##0.00"),"-","△")&amp;"】"))</f>
        <v>【10.58】</v>
      </c>
      <c r="AT6" s="35">
        <f>IF(AT7="",NA(),AT7)</f>
        <v>1677.39</v>
      </c>
      <c r="AU6" s="35">
        <f t="shared" ref="AU6:BC6" si="6">IF(AU7="",NA(),AU7)</f>
        <v>292.73</v>
      </c>
      <c r="AV6" s="35">
        <f t="shared" si="6"/>
        <v>313.54000000000002</v>
      </c>
      <c r="AW6" s="35">
        <f t="shared" si="6"/>
        <v>364.93</v>
      </c>
      <c r="AX6" s="35">
        <f t="shared" si="6"/>
        <v>438.97</v>
      </c>
      <c r="AY6" s="35">
        <f t="shared" si="6"/>
        <v>634.53</v>
      </c>
      <c r="AZ6" s="35">
        <f t="shared" si="6"/>
        <v>200.22</v>
      </c>
      <c r="BA6" s="35">
        <f t="shared" si="6"/>
        <v>212.95</v>
      </c>
      <c r="BB6" s="35">
        <f t="shared" si="6"/>
        <v>224.41</v>
      </c>
      <c r="BC6" s="35">
        <f t="shared" si="6"/>
        <v>243.44</v>
      </c>
      <c r="BD6" s="34" t="str">
        <f>IF(BD7="","",IF(BD7="-","【-】","【"&amp;SUBSTITUTE(TEXT(BD7,"#,##0.00"),"-","△")&amp;"】"))</f>
        <v>【243.44】</v>
      </c>
      <c r="BE6" s="35">
        <f>IF(BE7="",NA(),BE7)</f>
        <v>508.7</v>
      </c>
      <c r="BF6" s="35">
        <f t="shared" ref="BF6:BN6" si="7">IF(BF7="",NA(),BF7)</f>
        <v>465.38</v>
      </c>
      <c r="BG6" s="35">
        <f t="shared" si="7"/>
        <v>417.66</v>
      </c>
      <c r="BH6" s="35">
        <f t="shared" si="7"/>
        <v>360.3</v>
      </c>
      <c r="BI6" s="35">
        <f t="shared" si="7"/>
        <v>323.25</v>
      </c>
      <c r="BJ6" s="35">
        <f t="shared" si="7"/>
        <v>368.94</v>
      </c>
      <c r="BK6" s="35">
        <f t="shared" si="7"/>
        <v>351.06</v>
      </c>
      <c r="BL6" s="35">
        <f t="shared" si="7"/>
        <v>333.48</v>
      </c>
      <c r="BM6" s="35">
        <f t="shared" si="7"/>
        <v>320.31</v>
      </c>
      <c r="BN6" s="35">
        <f t="shared" si="7"/>
        <v>303.26</v>
      </c>
      <c r="BO6" s="34" t="str">
        <f>IF(BO7="","",IF(BO7="-","【-】","【"&amp;SUBSTITUTE(TEXT(BO7,"#,##0.00"),"-","△")&amp;"】"))</f>
        <v>【303.26】</v>
      </c>
      <c r="BP6" s="35">
        <f>IF(BP7="",NA(),BP7)</f>
        <v>112.68</v>
      </c>
      <c r="BQ6" s="35">
        <f t="shared" ref="BQ6:BY6" si="8">IF(BQ7="",NA(),BQ7)</f>
        <v>113.04</v>
      </c>
      <c r="BR6" s="35">
        <f t="shared" si="8"/>
        <v>113.81</v>
      </c>
      <c r="BS6" s="35">
        <f t="shared" si="8"/>
        <v>119.08</v>
      </c>
      <c r="BT6" s="35">
        <f t="shared" si="8"/>
        <v>124.09</v>
      </c>
      <c r="BU6" s="35">
        <f t="shared" si="8"/>
        <v>111.12</v>
      </c>
      <c r="BV6" s="35">
        <f t="shared" si="8"/>
        <v>112.92</v>
      </c>
      <c r="BW6" s="35">
        <f t="shared" si="8"/>
        <v>112.81</v>
      </c>
      <c r="BX6" s="35">
        <f t="shared" si="8"/>
        <v>113.88</v>
      </c>
      <c r="BY6" s="35">
        <f t="shared" si="8"/>
        <v>114.14</v>
      </c>
      <c r="BZ6" s="34" t="str">
        <f>IF(BZ7="","",IF(BZ7="-","【-】","【"&amp;SUBSTITUTE(TEXT(BZ7,"#,##0.00"),"-","△")&amp;"】"))</f>
        <v>【114.14】</v>
      </c>
      <c r="CA6" s="35">
        <f>IF(CA7="",NA(),CA7)</f>
        <v>111.28</v>
      </c>
      <c r="CB6" s="35">
        <f t="shared" ref="CB6:CJ6" si="9">IF(CB7="",NA(),CB7)</f>
        <v>110.93</v>
      </c>
      <c r="CC6" s="35">
        <f t="shared" si="9"/>
        <v>110</v>
      </c>
      <c r="CD6" s="35">
        <f t="shared" si="9"/>
        <v>103.62</v>
      </c>
      <c r="CE6" s="35">
        <f t="shared" si="9"/>
        <v>98.58</v>
      </c>
      <c r="CF6" s="35">
        <f t="shared" si="9"/>
        <v>75.75</v>
      </c>
      <c r="CG6" s="35">
        <f t="shared" si="9"/>
        <v>75.3</v>
      </c>
      <c r="CH6" s="35">
        <f t="shared" si="9"/>
        <v>75.3</v>
      </c>
      <c r="CI6" s="35">
        <f t="shared" si="9"/>
        <v>74.02</v>
      </c>
      <c r="CJ6" s="35">
        <f t="shared" si="9"/>
        <v>73.03</v>
      </c>
      <c r="CK6" s="34" t="str">
        <f>IF(CK7="","",IF(CK7="-","【-】","【"&amp;SUBSTITUTE(TEXT(CK7,"#,##0.00"),"-","△")&amp;"】"))</f>
        <v>【73.03】</v>
      </c>
      <c r="CL6" s="35">
        <f>IF(CL7="",NA(),CL7)</f>
        <v>47.15</v>
      </c>
      <c r="CM6" s="35">
        <f t="shared" ref="CM6:CU6" si="10">IF(CM7="",NA(),CM7)</f>
        <v>46.57</v>
      </c>
      <c r="CN6" s="35">
        <f t="shared" si="10"/>
        <v>46.35</v>
      </c>
      <c r="CO6" s="35">
        <f t="shared" si="10"/>
        <v>48.19</v>
      </c>
      <c r="CP6" s="35">
        <f t="shared" si="10"/>
        <v>49.72</v>
      </c>
      <c r="CQ6" s="35">
        <f t="shared" si="10"/>
        <v>64.12</v>
      </c>
      <c r="CR6" s="35">
        <f t="shared" si="10"/>
        <v>62.69</v>
      </c>
      <c r="CS6" s="35">
        <f t="shared" si="10"/>
        <v>61.82</v>
      </c>
      <c r="CT6" s="35">
        <f t="shared" si="10"/>
        <v>61.66</v>
      </c>
      <c r="CU6" s="35">
        <f t="shared" si="10"/>
        <v>62.19</v>
      </c>
      <c r="CV6" s="34" t="str">
        <f>IF(CV7="","",IF(CV7="-","【-】","【"&amp;SUBSTITUTE(TEXT(CV7,"#,##0.00"),"-","△")&amp;"】"))</f>
        <v>【62.19】</v>
      </c>
      <c r="CW6" s="35">
        <f>IF(CW7="",NA(),CW7)</f>
        <v>99.89</v>
      </c>
      <c r="CX6" s="35">
        <f t="shared" ref="CX6:DF6" si="11">IF(CX7="",NA(),CX7)</f>
        <v>99.27</v>
      </c>
      <c r="CY6" s="35">
        <f t="shared" si="11"/>
        <v>99.75</v>
      </c>
      <c r="CZ6" s="35">
        <f t="shared" si="11"/>
        <v>99.96</v>
      </c>
      <c r="DA6" s="35">
        <f t="shared" si="11"/>
        <v>99.12</v>
      </c>
      <c r="DB6" s="35">
        <f t="shared" si="11"/>
        <v>100.12</v>
      </c>
      <c r="DC6" s="35">
        <f t="shared" si="11"/>
        <v>100.12</v>
      </c>
      <c r="DD6" s="35">
        <f t="shared" si="11"/>
        <v>100.03</v>
      </c>
      <c r="DE6" s="35">
        <f t="shared" si="11"/>
        <v>100.05</v>
      </c>
      <c r="DF6" s="35">
        <f t="shared" si="11"/>
        <v>100.05</v>
      </c>
      <c r="DG6" s="34" t="str">
        <f>IF(DG7="","",IF(DG7="-","【-】","【"&amp;SUBSTITUTE(TEXT(DG7,"#,##0.00"),"-","△")&amp;"】"))</f>
        <v>【100.05】</v>
      </c>
      <c r="DH6" s="35">
        <f>IF(DH7="",NA(),DH7)</f>
        <v>46.09</v>
      </c>
      <c r="DI6" s="35">
        <f t="shared" ref="DI6:DQ6" si="12">IF(DI7="",NA(),DI7)</f>
        <v>58.56</v>
      </c>
      <c r="DJ6" s="35">
        <f t="shared" si="12"/>
        <v>60.74</v>
      </c>
      <c r="DK6" s="35">
        <f t="shared" si="12"/>
        <v>62.28</v>
      </c>
      <c r="DL6" s="35">
        <f t="shared" si="12"/>
        <v>63.95</v>
      </c>
      <c r="DM6" s="35">
        <f t="shared" si="12"/>
        <v>39.81</v>
      </c>
      <c r="DN6" s="35">
        <f t="shared" si="12"/>
        <v>51.44</v>
      </c>
      <c r="DO6" s="35">
        <f t="shared" si="12"/>
        <v>52.4</v>
      </c>
      <c r="DP6" s="35">
        <f t="shared" si="12"/>
        <v>53.56</v>
      </c>
      <c r="DQ6" s="35">
        <f t="shared" si="12"/>
        <v>54.73</v>
      </c>
      <c r="DR6" s="34" t="str">
        <f>IF(DR7="","",IF(DR7="-","【-】","【"&amp;SUBSTITUTE(TEXT(DR7,"#,##0.00"),"-","△")&amp;"】"))</f>
        <v>【54.73】</v>
      </c>
      <c r="DS6" s="35">
        <f>IF(DS7="",NA(),DS7)</f>
        <v>33.590000000000003</v>
      </c>
      <c r="DT6" s="35">
        <f t="shared" ref="DT6:EB6" si="13">IF(DT7="",NA(),DT7)</f>
        <v>39.57</v>
      </c>
      <c r="DU6" s="35">
        <f t="shared" si="13"/>
        <v>41.88</v>
      </c>
      <c r="DV6" s="35">
        <f t="shared" si="13"/>
        <v>41.99</v>
      </c>
      <c r="DW6" s="35">
        <f t="shared" si="13"/>
        <v>41.87</v>
      </c>
      <c r="DX6" s="35">
        <f t="shared" si="13"/>
        <v>13.72</v>
      </c>
      <c r="DY6" s="35">
        <f t="shared" si="13"/>
        <v>16.77</v>
      </c>
      <c r="DZ6" s="35">
        <f t="shared" si="13"/>
        <v>18.05</v>
      </c>
      <c r="EA6" s="35">
        <f t="shared" si="13"/>
        <v>19.440000000000001</v>
      </c>
      <c r="EB6" s="35">
        <f t="shared" si="13"/>
        <v>22.46</v>
      </c>
      <c r="EC6" s="34" t="str">
        <f>IF(EC7="","",IF(EC7="-","【-】","【"&amp;SUBSTITUTE(TEXT(EC7,"#,##0.00"),"-","△")&amp;"】"))</f>
        <v>【22.46】</v>
      </c>
      <c r="ED6" s="34">
        <f>IF(ED7="",NA(),ED7)</f>
        <v>0</v>
      </c>
      <c r="EE6" s="34">
        <f t="shared" ref="EE6:EM6" si="14">IF(EE7="",NA(),EE7)</f>
        <v>0</v>
      </c>
      <c r="EF6" s="34">
        <f t="shared" si="14"/>
        <v>0</v>
      </c>
      <c r="EG6" s="34">
        <f t="shared" si="14"/>
        <v>0</v>
      </c>
      <c r="EH6" s="34">
        <f t="shared" si="14"/>
        <v>0</v>
      </c>
      <c r="EI6" s="35">
        <f t="shared" si="14"/>
        <v>0.25</v>
      </c>
      <c r="EJ6" s="35">
        <f t="shared" si="14"/>
        <v>0.13</v>
      </c>
      <c r="EK6" s="35">
        <f t="shared" si="14"/>
        <v>0.26</v>
      </c>
      <c r="EL6" s="35">
        <f t="shared" si="14"/>
        <v>0.24</v>
      </c>
      <c r="EM6" s="35">
        <f t="shared" si="14"/>
        <v>0.27</v>
      </c>
      <c r="EN6" s="34" t="str">
        <f>IF(EN7="","",IF(EN7="-","【-】","【"&amp;SUBSTITUTE(TEXT(EN7,"#,##0.00"),"-","△")&amp;"】"))</f>
        <v>【0.27】</v>
      </c>
    </row>
    <row r="7" spans="1:144" s="36" customFormat="1" x14ac:dyDescent="0.15">
      <c r="A7" s="28"/>
      <c r="B7" s="37">
        <v>2017</v>
      </c>
      <c r="C7" s="37">
        <v>290009</v>
      </c>
      <c r="D7" s="37">
        <v>46</v>
      </c>
      <c r="E7" s="37">
        <v>1</v>
      </c>
      <c r="F7" s="37">
        <v>0</v>
      </c>
      <c r="G7" s="37">
        <v>2</v>
      </c>
      <c r="H7" s="37" t="s">
        <v>105</v>
      </c>
      <c r="I7" s="37" t="s">
        <v>106</v>
      </c>
      <c r="J7" s="37" t="s">
        <v>107</v>
      </c>
      <c r="K7" s="37" t="s">
        <v>108</v>
      </c>
      <c r="L7" s="37" t="s">
        <v>109</v>
      </c>
      <c r="M7" s="37" t="s">
        <v>116</v>
      </c>
      <c r="N7" s="38" t="s">
        <v>110</v>
      </c>
      <c r="O7" s="38">
        <v>74.06</v>
      </c>
      <c r="P7" s="38">
        <v>99.33</v>
      </c>
      <c r="Q7" s="38">
        <v>0</v>
      </c>
      <c r="R7" s="38">
        <v>1371700</v>
      </c>
      <c r="S7" s="38">
        <v>3690.94</v>
      </c>
      <c r="T7" s="38">
        <v>371.64</v>
      </c>
      <c r="U7" s="38">
        <v>1269644</v>
      </c>
      <c r="V7" s="38">
        <v>1150.1300000000001</v>
      </c>
      <c r="W7" s="38">
        <v>1103.9100000000001</v>
      </c>
      <c r="X7" s="38">
        <v>113.3</v>
      </c>
      <c r="Y7" s="38">
        <v>111.81</v>
      </c>
      <c r="Z7" s="38">
        <v>112.5</v>
      </c>
      <c r="AA7" s="38">
        <v>116.9</v>
      </c>
      <c r="AB7" s="38">
        <v>121.06</v>
      </c>
      <c r="AC7" s="38">
        <v>113.88</v>
      </c>
      <c r="AD7" s="38">
        <v>113.47</v>
      </c>
      <c r="AE7" s="38">
        <v>113.33</v>
      </c>
      <c r="AF7" s="38">
        <v>114.05</v>
      </c>
      <c r="AG7" s="38">
        <v>114.26</v>
      </c>
      <c r="AH7" s="38">
        <v>114.26</v>
      </c>
      <c r="AI7" s="38">
        <v>0</v>
      </c>
      <c r="AJ7" s="38">
        <v>0</v>
      </c>
      <c r="AK7" s="38">
        <v>0</v>
      </c>
      <c r="AL7" s="38">
        <v>0</v>
      </c>
      <c r="AM7" s="38">
        <v>0</v>
      </c>
      <c r="AN7" s="38">
        <v>21.34</v>
      </c>
      <c r="AO7" s="38">
        <v>16.89</v>
      </c>
      <c r="AP7" s="38">
        <v>17.39</v>
      </c>
      <c r="AQ7" s="38">
        <v>12.65</v>
      </c>
      <c r="AR7" s="38">
        <v>10.58</v>
      </c>
      <c r="AS7" s="38">
        <v>10.58</v>
      </c>
      <c r="AT7" s="38">
        <v>1677.39</v>
      </c>
      <c r="AU7" s="38">
        <v>292.73</v>
      </c>
      <c r="AV7" s="38">
        <v>313.54000000000002</v>
      </c>
      <c r="AW7" s="38">
        <v>364.93</v>
      </c>
      <c r="AX7" s="38">
        <v>438.97</v>
      </c>
      <c r="AY7" s="38">
        <v>634.53</v>
      </c>
      <c r="AZ7" s="38">
        <v>200.22</v>
      </c>
      <c r="BA7" s="38">
        <v>212.95</v>
      </c>
      <c r="BB7" s="38">
        <v>224.41</v>
      </c>
      <c r="BC7" s="38">
        <v>243.44</v>
      </c>
      <c r="BD7" s="38">
        <v>243.44</v>
      </c>
      <c r="BE7" s="38">
        <v>508.7</v>
      </c>
      <c r="BF7" s="38">
        <v>465.38</v>
      </c>
      <c r="BG7" s="38">
        <v>417.66</v>
      </c>
      <c r="BH7" s="38">
        <v>360.3</v>
      </c>
      <c r="BI7" s="38">
        <v>323.25</v>
      </c>
      <c r="BJ7" s="38">
        <v>368.94</v>
      </c>
      <c r="BK7" s="38">
        <v>351.06</v>
      </c>
      <c r="BL7" s="38">
        <v>333.48</v>
      </c>
      <c r="BM7" s="38">
        <v>320.31</v>
      </c>
      <c r="BN7" s="38">
        <v>303.26</v>
      </c>
      <c r="BO7" s="38">
        <v>303.26</v>
      </c>
      <c r="BP7" s="38">
        <v>112.68</v>
      </c>
      <c r="BQ7" s="38">
        <v>113.04</v>
      </c>
      <c r="BR7" s="38">
        <v>113.81</v>
      </c>
      <c r="BS7" s="38">
        <v>119.08</v>
      </c>
      <c r="BT7" s="38">
        <v>124.09</v>
      </c>
      <c r="BU7" s="38">
        <v>111.12</v>
      </c>
      <c r="BV7" s="38">
        <v>112.92</v>
      </c>
      <c r="BW7" s="38">
        <v>112.81</v>
      </c>
      <c r="BX7" s="38">
        <v>113.88</v>
      </c>
      <c r="BY7" s="38">
        <v>114.14</v>
      </c>
      <c r="BZ7" s="38">
        <v>114.14</v>
      </c>
      <c r="CA7" s="38">
        <v>111.28</v>
      </c>
      <c r="CB7" s="38">
        <v>110.93</v>
      </c>
      <c r="CC7" s="38">
        <v>110</v>
      </c>
      <c r="CD7" s="38">
        <v>103.62</v>
      </c>
      <c r="CE7" s="38">
        <v>98.58</v>
      </c>
      <c r="CF7" s="38">
        <v>75.75</v>
      </c>
      <c r="CG7" s="38">
        <v>75.3</v>
      </c>
      <c r="CH7" s="38">
        <v>75.3</v>
      </c>
      <c r="CI7" s="38">
        <v>74.02</v>
      </c>
      <c r="CJ7" s="38">
        <v>73.03</v>
      </c>
      <c r="CK7" s="38">
        <v>73.03</v>
      </c>
      <c r="CL7" s="38">
        <v>47.15</v>
      </c>
      <c r="CM7" s="38">
        <v>46.57</v>
      </c>
      <c r="CN7" s="38">
        <v>46.35</v>
      </c>
      <c r="CO7" s="38">
        <v>48.19</v>
      </c>
      <c r="CP7" s="38">
        <v>49.72</v>
      </c>
      <c r="CQ7" s="38">
        <v>64.12</v>
      </c>
      <c r="CR7" s="38">
        <v>62.69</v>
      </c>
      <c r="CS7" s="38">
        <v>61.82</v>
      </c>
      <c r="CT7" s="38">
        <v>61.66</v>
      </c>
      <c r="CU7" s="38">
        <v>62.19</v>
      </c>
      <c r="CV7" s="38">
        <v>62.19</v>
      </c>
      <c r="CW7" s="38">
        <v>99.89</v>
      </c>
      <c r="CX7" s="38">
        <v>99.27</v>
      </c>
      <c r="CY7" s="38">
        <v>99.75</v>
      </c>
      <c r="CZ7" s="38">
        <v>99.96</v>
      </c>
      <c r="DA7" s="38">
        <v>99.12</v>
      </c>
      <c r="DB7" s="38">
        <v>100.12</v>
      </c>
      <c r="DC7" s="38">
        <v>100.12</v>
      </c>
      <c r="DD7" s="38">
        <v>100.03</v>
      </c>
      <c r="DE7" s="38">
        <v>100.05</v>
      </c>
      <c r="DF7" s="38">
        <v>100.05</v>
      </c>
      <c r="DG7" s="38">
        <v>100.05</v>
      </c>
      <c r="DH7" s="38">
        <v>46.09</v>
      </c>
      <c r="DI7" s="38">
        <v>58.56</v>
      </c>
      <c r="DJ7" s="38">
        <v>60.74</v>
      </c>
      <c r="DK7" s="38">
        <v>62.28</v>
      </c>
      <c r="DL7" s="38">
        <v>63.95</v>
      </c>
      <c r="DM7" s="38">
        <v>39.81</v>
      </c>
      <c r="DN7" s="38">
        <v>51.44</v>
      </c>
      <c r="DO7" s="38">
        <v>52.4</v>
      </c>
      <c r="DP7" s="38">
        <v>53.56</v>
      </c>
      <c r="DQ7" s="38">
        <v>54.73</v>
      </c>
      <c r="DR7" s="38">
        <v>54.73</v>
      </c>
      <c r="DS7" s="38">
        <v>33.590000000000003</v>
      </c>
      <c r="DT7" s="38">
        <v>39.57</v>
      </c>
      <c r="DU7" s="38">
        <v>41.88</v>
      </c>
      <c r="DV7" s="38">
        <v>41.99</v>
      </c>
      <c r="DW7" s="38">
        <v>41.87</v>
      </c>
      <c r="DX7" s="38">
        <v>13.72</v>
      </c>
      <c r="DY7" s="38">
        <v>16.77</v>
      </c>
      <c r="DZ7" s="38">
        <v>18.05</v>
      </c>
      <c r="EA7" s="38">
        <v>19.440000000000001</v>
      </c>
      <c r="EB7" s="38">
        <v>22.46</v>
      </c>
      <c r="EC7" s="38">
        <v>22.46</v>
      </c>
      <c r="ED7" s="38">
        <v>0</v>
      </c>
      <c r="EE7" s="38">
        <v>0</v>
      </c>
      <c r="EF7" s="38">
        <v>0</v>
      </c>
      <c r="EG7" s="38">
        <v>0</v>
      </c>
      <c r="EH7" s="38">
        <v>0</v>
      </c>
      <c r="EI7" s="38">
        <v>0.25</v>
      </c>
      <c r="EJ7" s="38">
        <v>0.13</v>
      </c>
      <c r="EK7" s="38">
        <v>0.26</v>
      </c>
      <c r="EL7" s="38">
        <v>0.24</v>
      </c>
      <c r="EM7" s="38">
        <v>0.27</v>
      </c>
      <c r="EN7" s="38">
        <v>0.27</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奈良県</cp:lastModifiedBy>
  <cp:lastPrinted>2019-01-31T04:20:28Z</cp:lastPrinted>
  <dcterms:created xsi:type="dcterms:W3CDTF">2018-12-03T08:35:00Z</dcterms:created>
  <dcterms:modified xsi:type="dcterms:W3CDTF">2019-01-31T04:20:30Z</dcterms:modified>
  <cp:category/>
</cp:coreProperties>
</file>