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9奈良　〇\"/>
    </mc:Choice>
  </mc:AlternateContent>
  <workbookProtection workbookAlgorithmName="SHA-512" workbookHashValue="kGKB1M8Uw3Wc/xaYdaMXzlQ7yFeT/6M55slZIiw+jzqvf6u+BaIM9KI4QLKMoA9v5vKeuzu6FC9Gyd93PI9+iw==" workbookSaltValue="N4LDzVHX+qiM6iSwIrCH4w==" workbookSpinCount="100000" lockStructure="1"/>
  <bookViews>
    <workbookView xWindow="0" yWindow="0" windowWidth="20496"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CS79" i="4" s="1"/>
  <c r="DU7" i="5"/>
  <c r="DT7" i="5"/>
  <c r="BG79" i="4" s="1"/>
  <c r="DS7" i="5"/>
  <c r="DR7" i="5"/>
  <c r="U79" i="4" s="1"/>
  <c r="DP7" i="5"/>
  <c r="DO7" i="5"/>
  <c r="LY56" i="4" s="1"/>
  <c r="DN7" i="5"/>
  <c r="DM7" i="5"/>
  <c r="KU56" i="4" s="1"/>
  <c r="DL7" i="5"/>
  <c r="DK7" i="5"/>
  <c r="MN55" i="4" s="1"/>
  <c r="DJ7" i="5"/>
  <c r="DI7" i="5"/>
  <c r="LJ55" i="4" s="1"/>
  <c r="DH7" i="5"/>
  <c r="DG7" i="5"/>
  <c r="KF55" i="4" s="1"/>
  <c r="DE7" i="5"/>
  <c r="DD7" i="5"/>
  <c r="IK56" i="4" s="1"/>
  <c r="DC7" i="5"/>
  <c r="DB7" i="5"/>
  <c r="HG56" i="4" s="1"/>
  <c r="DA7" i="5"/>
  <c r="CZ7" i="5"/>
  <c r="CY7" i="5"/>
  <c r="CX7" i="5"/>
  <c r="CW7" i="5"/>
  <c r="CV7" i="5"/>
  <c r="CT7" i="5"/>
  <c r="CS7" i="5"/>
  <c r="EW56" i="4" s="1"/>
  <c r="CR7" i="5"/>
  <c r="CQ7" i="5"/>
  <c r="DS56" i="4" s="1"/>
  <c r="CP7" i="5"/>
  <c r="CO7" i="5"/>
  <c r="FL55" i="4" s="1"/>
  <c r="CN7" i="5"/>
  <c r="CM7" i="5"/>
  <c r="EH55" i="4" s="1"/>
  <c r="CL7" i="5"/>
  <c r="CK7" i="5"/>
  <c r="DD55" i="4" s="1"/>
  <c r="CI7" i="5"/>
  <c r="CH7" i="5"/>
  <c r="BI56" i="4" s="1"/>
  <c r="CG7" i="5"/>
  <c r="CF7" i="5"/>
  <c r="AE56" i="4" s="1"/>
  <c r="CE7" i="5"/>
  <c r="CD7" i="5"/>
  <c r="BX55" i="4" s="1"/>
  <c r="CC7" i="5"/>
  <c r="CB7" i="5"/>
  <c r="AT55" i="4" s="1"/>
  <c r="CA7" i="5"/>
  <c r="BZ7" i="5"/>
  <c r="P55" i="4" s="1"/>
  <c r="BX7" i="5"/>
  <c r="BW7" i="5"/>
  <c r="LY34" i="4" s="1"/>
  <c r="BV7" i="5"/>
  <c r="BU7" i="5"/>
  <c r="KU34" i="4" s="1"/>
  <c r="BT7" i="5"/>
  <c r="BS7" i="5"/>
  <c r="MN33" i="4" s="1"/>
  <c r="BR7" i="5"/>
  <c r="BQ7" i="5"/>
  <c r="LJ33" i="4" s="1"/>
  <c r="BP7" i="5"/>
  <c r="BO7" i="5"/>
  <c r="KF33" i="4" s="1"/>
  <c r="BM7" i="5"/>
  <c r="BL7" i="5"/>
  <c r="IK34" i="4" s="1"/>
  <c r="BK7" i="5"/>
  <c r="BJ7" i="5"/>
  <c r="HG34" i="4" s="1"/>
  <c r="BI7" i="5"/>
  <c r="BH7" i="5"/>
  <c r="BG7" i="5"/>
  <c r="BF7" i="5"/>
  <c r="BE7" i="5"/>
  <c r="BD7" i="5"/>
  <c r="BB7" i="5"/>
  <c r="BA7" i="5"/>
  <c r="EW34" i="4" s="1"/>
  <c r="AZ7" i="5"/>
  <c r="AY7" i="5"/>
  <c r="DS34" i="4" s="1"/>
  <c r="AX7" i="5"/>
  <c r="AW7" i="5"/>
  <c r="FL33" i="4" s="1"/>
  <c r="AV7" i="5"/>
  <c r="AU7" i="5"/>
  <c r="EH33" i="4" s="1"/>
  <c r="AT7" i="5"/>
  <c r="AS7" i="5"/>
  <c r="DD33" i="4" s="1"/>
  <c r="AQ7" i="5"/>
  <c r="AP7" i="5"/>
  <c r="BI34" i="4" s="1"/>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BZ79" i="4"/>
  <c r="AN79" i="4"/>
  <c r="MN56" i="4"/>
  <c r="LJ56" i="4"/>
  <c r="KF56" i="4"/>
  <c r="IZ56" i="4"/>
  <c r="HV56" i="4"/>
  <c r="GR56" i="4"/>
  <c r="FL56" i="4"/>
  <c r="EH56" i="4"/>
  <c r="DD56" i="4"/>
  <c r="BX56" i="4"/>
  <c r="AT56" i="4"/>
  <c r="P56" i="4"/>
  <c r="LY55" i="4"/>
  <c r="KU55" i="4"/>
  <c r="IZ55" i="4"/>
  <c r="IK55" i="4"/>
  <c r="HV55" i="4"/>
  <c r="HG55" i="4"/>
  <c r="GR55" i="4"/>
  <c r="EW55" i="4"/>
  <c r="DS55" i="4"/>
  <c r="BI55" i="4"/>
  <c r="AE55" i="4"/>
  <c r="MN34" i="4"/>
  <c r="LJ34" i="4"/>
  <c r="KF34" i="4"/>
  <c r="IZ34" i="4"/>
  <c r="HV34" i="4"/>
  <c r="GR34" i="4"/>
  <c r="FL34" i="4"/>
  <c r="EH34" i="4"/>
  <c r="DD34" i="4"/>
  <c r="BX34" i="4"/>
  <c r="AT34" i="4"/>
  <c r="P34" i="4"/>
  <c r="LY33" i="4"/>
  <c r="KU33" i="4"/>
  <c r="IZ33" i="4"/>
  <c r="IK33" i="4"/>
  <c r="HV33" i="4"/>
  <c r="HG33" i="4"/>
  <c r="GR33" i="4"/>
  <c r="EW33" i="4"/>
  <c r="DS33" i="4"/>
  <c r="BI33" i="4"/>
  <c r="AE33" i="4"/>
  <c r="LP12" i="4"/>
  <c r="ID12" i="4"/>
  <c r="CN12" i="4"/>
  <c r="B12" i="4"/>
  <c r="JW10" i="4"/>
  <c r="EG10" i="4"/>
  <c r="AU10" i="4"/>
  <c r="LP8" i="4"/>
  <c r="ID8" i="4"/>
  <c r="FZ8" i="4"/>
  <c r="CN8" i="4"/>
  <c r="B8" i="4"/>
  <c r="MH78" i="4" l="1"/>
  <c r="IZ54" i="4"/>
  <c r="IZ32" i="4"/>
  <c r="HM78" i="4"/>
  <c r="FL54" i="4"/>
  <c r="FL32" i="4"/>
  <c r="CS78" i="4"/>
  <c r="BX54" i="4"/>
  <c r="BX32" i="4"/>
  <c r="MN54" i="4"/>
  <c r="MN32" i="4"/>
  <c r="C11" i="5"/>
  <c r="D11" i="5"/>
  <c r="E11" i="5"/>
  <c r="B11" i="5"/>
  <c r="KC78" i="4" l="1"/>
  <c r="HG54" i="4"/>
  <c r="FH78" i="4"/>
  <c r="DS54" i="4"/>
  <c r="DS32" i="4"/>
  <c r="AN78" i="4"/>
  <c r="AE32" i="4"/>
  <c r="AE54" i="4"/>
  <c r="KU54" i="4"/>
  <c r="KU32" i="4"/>
  <c r="HG32" i="4"/>
  <c r="KF54" i="4"/>
  <c r="KF32" i="4"/>
  <c r="JJ78" i="4"/>
  <c r="GR54" i="4"/>
  <c r="GR32" i="4"/>
  <c r="DD54" i="4"/>
  <c r="DD32" i="4"/>
  <c r="EO78" i="4"/>
  <c r="U78" i="4"/>
  <c r="P54" i="4"/>
  <c r="P32" i="4"/>
  <c r="BZ78" i="4"/>
  <c r="BI54" i="4"/>
  <c r="LY54" i="4"/>
  <c r="LY32" i="4"/>
  <c r="IK54" i="4"/>
  <c r="IK32" i="4"/>
  <c r="LO78" i="4"/>
  <c r="GT78" i="4"/>
  <c r="EW54" i="4"/>
  <c r="EW32" i="4"/>
  <c r="BI32" i="4"/>
  <c r="GA78" i="4"/>
  <c r="BG78" i="4"/>
  <c r="AT54" i="4"/>
  <c r="AT32" i="4"/>
  <c r="LJ54" i="4"/>
  <c r="LJ32" i="4"/>
  <c r="KV78" i="4"/>
  <c r="HV54" i="4"/>
  <c r="HV32" i="4"/>
  <c r="EH54" i="4"/>
  <c r="EH32" i="4"/>
</calcChain>
</file>

<file path=xl/sharedStrings.xml><?xml version="1.0" encoding="utf-8"?>
<sst xmlns="http://schemas.openxmlformats.org/spreadsheetml/2006/main" count="311" uniqueCount="164">
  <si>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</si>
  <si>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</si>
  <si>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</si>
  <si>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</si>
  <si>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</si>
  <si>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</si>
  <si>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</si>
  <si>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</si>
  <si>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</si>
  <si>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</si>
  <si>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</si>
  <si>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</si>
  <si>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</si>
  <si>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</si>
  <si>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</si>
  <si>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</si>
  <si>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</si>
  <si>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</si>
  <si>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</si>
  <si>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</si>
  <si>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</si>
  <si>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</si>
  <si>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</si>
  <si>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</si>
  <si>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</si>
  <si>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</si>
  <si>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</si>
  <si>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</si>
  <si>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</si>
  <si>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</si>
  <si>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</si>
  <si>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</si>
  <si>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</si>
  <si>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</si>
  <si>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</si>
  <si>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</si>
  <si>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</si>
  <si>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</si>
  <si>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</si>
  <si>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</si>
  <si>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</si>
  <si>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</si>
  <si>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</si>
  <si>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</si>
  <si>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</si>
  <si>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</si>
  <si>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</si>
  <si>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</si>
  <si>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</si>
  <si>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</si>
  <si>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</si>
  <si>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</si>
  <si>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</si>
  <si>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</si>
  <si>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</si>
  <si>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</si>
  <si>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</si>
  <si>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</si>
  <si>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</si>
  <si>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</si>
  <si>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</si>
  <si>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</si>
  <si>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</si>
  <si>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</si>
  <si>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</si>
  <si>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</si>
  <si>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</si>
  <si>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</si>
  <si>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</si>
  <si>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</si>
  <si>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</si>
  <si>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</si>
  <si>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</si>
  <si>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</si>
  <si>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</si>
  <si>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</si>
  <si>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</si>
  <si>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</si>
  <si>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</si>
  <si>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</si>
  <si>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</si>
  <si>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</si>
  <si>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</si>
  <si>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</si>
  <si>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</si>
  <si>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</si>
  <si>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</si>
  <si>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</si>
  <si>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</si>
  <si>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</si>
  <si>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</si>
  <si>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</si>
  <si>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</si>
  <si>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</si>
  <si>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</si>
  <si>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</si>
  <si>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</si>
  <si>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</si>
  <si>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</si>
  <si>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</si>
  <si>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</si>
  <si>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</si>
  <si>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</si>
  <si>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</si>
  <si>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</si>
  <si>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</si>
  <si>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</si>
  <si>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</si>
  <si>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</si>
  <si>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</si>
  <si>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</si>
  <si>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</si>
  <si>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</si>
  <si>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</si>
  <si>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</si>
  <si>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</si>
  <si>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</si>
  <si>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</si>
  <si>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</si>
  <si>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</si>
  <si>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</si>
  <si>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</si>
  <si>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</si>
  <si>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</si>
  <si>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</si>
  <si>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</si>
  <si>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</si>
  <si>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</si>
  <si>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当該値(N-3)</t>
    <phoneticPr fontId="5"/>
  </si>
  <si>
    <t>当該値(N-4)</t>
    <phoneticPr fontId="5"/>
  </si>
  <si>
    <t>当該値(N)</t>
    <phoneticPr fontId="5"/>
  </si>
  <si>
    <t>当該値(N-2)</t>
    <phoneticPr fontId="5"/>
  </si>
  <si>
    <t>当該値(N-1)</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</si>
  <si>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</si>
  <si>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</si>
  <si>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</si>
  <si>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</si>
  <si>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</si>
  <si>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</si>
  <si>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</si>
  <si>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</si>
  <si>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</si>
  <si>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</si>
  <si>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</si>
  <si>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</si>
  <si>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</si>
  <si>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</si>
  <si>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</si>
  <si>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</si>
  <si>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</si>
  <si>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</si>
  <si>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</si>
  <si>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</si>
  <si>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</si>
  <si>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</si>
  <si>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</si>
  <si>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</si>
  <si>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</si>
  <si>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</si>
  <si>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</si>
  <si>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奈良県西和地域、特に西和地域南部において急性期医療（二次救急）を提供する基幹病院として、地域住民に必要な医療を提供している。西和地域では、高度急性期・急性期の患者のうち脳疾患、心疾患等の循環器疾患の患者のほとんどは受け入れているが、がんを対象とする消化器外科は他の医療圏に流出している状況にある。今後も引き続き、脳血管・心疾患等の循環器疾患を中心とした急性期医療を提供していくとともに、西和地域の二次救急の砦として、様々な患者に常時対応していく。また、西和地域は高齢者人口の増加が見込まれることから、複合的な疾患にも対応できるよう必要性の高まる診療科については維持継続するとともに、肺炎などの呼吸器疾患、糖尿病疾患の医師確保を進め、地域住民に必要な医療を提供していく。
</t>
    <phoneticPr fontId="5"/>
  </si>
  <si>
    <t>有形固定資産減価償却率及び器械備品減価償却率は類似病院平均値より低い水準にあるが、器械備品減価償却率が年々増加傾向にあるなど、引き続き施設・備品の老朽化度合と必要性を考慮の上、計画的な更新を進める。</t>
    <rPh sb="0" eb="2">
      <t>ユウケイ</t>
    </rPh>
    <rPh sb="2" eb="4">
      <t>コテイ</t>
    </rPh>
    <rPh sb="4" eb="6">
      <t>シサン</t>
    </rPh>
    <rPh sb="6" eb="8">
      <t>ゲンカ</t>
    </rPh>
    <rPh sb="8" eb="11">
      <t>ショウキャクリツ</t>
    </rPh>
    <rPh sb="11" eb="12">
      <t>オヨ</t>
    </rPh>
    <rPh sb="13" eb="15">
      <t>キカイ</t>
    </rPh>
    <rPh sb="15" eb="17">
      <t>ビヒン</t>
    </rPh>
    <rPh sb="17" eb="19">
      <t>ゲンカ</t>
    </rPh>
    <rPh sb="19" eb="21">
      <t>ショウキャク</t>
    </rPh>
    <rPh sb="21" eb="22">
      <t>リツ</t>
    </rPh>
    <rPh sb="23" eb="25">
      <t>ルイジ</t>
    </rPh>
    <rPh sb="25" eb="27">
      <t>ビョウイン</t>
    </rPh>
    <rPh sb="27" eb="30">
      <t>ヘイキンチ</t>
    </rPh>
    <rPh sb="32" eb="33">
      <t>ヒク</t>
    </rPh>
    <rPh sb="34" eb="36">
      <t>スイジュン</t>
    </rPh>
    <rPh sb="51" eb="53">
      <t>ネンネン</t>
    </rPh>
    <rPh sb="53" eb="55">
      <t>ゾウカ</t>
    </rPh>
    <rPh sb="55" eb="57">
      <t>ケイコウ</t>
    </rPh>
    <rPh sb="63" eb="64">
      <t>ヒ</t>
    </rPh>
    <rPh sb="65" eb="66">
      <t>ツヅ</t>
    </rPh>
    <rPh sb="67" eb="69">
      <t>シセツ</t>
    </rPh>
    <rPh sb="70" eb="72">
      <t>ビヒン</t>
    </rPh>
    <rPh sb="73" eb="76">
      <t>ロウキュウカ</t>
    </rPh>
    <rPh sb="76" eb="78">
      <t>ドア</t>
    </rPh>
    <rPh sb="79" eb="82">
      <t>ヒツヨウセイ</t>
    </rPh>
    <rPh sb="83" eb="85">
      <t>コウリョ</t>
    </rPh>
    <rPh sb="86" eb="87">
      <t>ウエ</t>
    </rPh>
    <rPh sb="88" eb="91">
      <t>ケイカクテキ</t>
    </rPh>
    <rPh sb="92" eb="94">
      <t>コウシン</t>
    </rPh>
    <rPh sb="95" eb="96">
      <t>スス</t>
    </rPh>
    <phoneticPr fontId="5"/>
  </si>
  <si>
    <t>医業収支比率については、概ね類似病院平均並の水準であるが、外来患者１人１日当たり収益については、低い水準で推移している。
今後、さらに質の高い医療を効率的な体制で提供できるよう、総合医療センターとの連携応援体制の構築や、その他の関係機関との連携も推進していく。
材料費対医業収益比率については、年々減少傾向となっているので、継続して、後発医薬品への切替や価格交渉の強化により、費用削減を図っていく。</t>
    <phoneticPr fontId="5"/>
  </si>
  <si>
    <t>病床利用率が類似病院平均値と比較し高い水準にあるが、救急医療や地域の医療機関との連携を強化し、更なるベッドコントロールの徹底を図る。
また、後発医薬品への切替促進、価格交渉の強化により、薬品費及び診療材料費の削減を図る。</t>
    <rPh sb="0" eb="2">
      <t>ビョウショウ</t>
    </rPh>
    <rPh sb="2" eb="4">
      <t>リヨウ</t>
    </rPh>
    <rPh sb="4" eb="5">
      <t>リツ</t>
    </rPh>
    <rPh sb="6" eb="8">
      <t>ルイジ</t>
    </rPh>
    <rPh sb="8" eb="10">
      <t>ビョウイン</t>
    </rPh>
    <rPh sb="10" eb="13">
      <t>ヘイキンチ</t>
    </rPh>
    <rPh sb="14" eb="16">
      <t>ヒカク</t>
    </rPh>
    <rPh sb="17" eb="18">
      <t>タカイ</t>
    </rPh>
    <rPh sb="19" eb="21">
      <t>スイジュン</t>
    </rPh>
    <rPh sb="26" eb="28">
      <t>キュウキュウ</t>
    </rPh>
    <rPh sb="28" eb="30">
      <t>イリョウ</t>
    </rPh>
    <rPh sb="31" eb="33">
      <t>チイキ</t>
    </rPh>
    <rPh sb="34" eb="36">
      <t>イリョウ</t>
    </rPh>
    <rPh sb="36" eb="38">
      <t>キカン</t>
    </rPh>
    <rPh sb="40" eb="42">
      <t>レンケイ</t>
    </rPh>
    <rPh sb="43" eb="45">
      <t>キョウカ</t>
    </rPh>
    <rPh sb="47" eb="48">
      <t>サラ</t>
    </rPh>
    <rPh sb="60" eb="62">
      <t>テッテイ</t>
    </rPh>
    <rPh sb="63" eb="64">
      <t>ハカ</t>
    </rPh>
    <rPh sb="71" eb="73">
      <t>コウハツ</t>
    </rPh>
    <rPh sb="73" eb="76">
      <t>イヤクヒン</t>
    </rPh>
    <rPh sb="78" eb="80">
      <t>キリカエ</t>
    </rPh>
    <rPh sb="80" eb="82">
      <t>ソクシン</t>
    </rPh>
    <rPh sb="83" eb="85">
      <t>カカク</t>
    </rPh>
    <rPh sb="85" eb="87">
      <t>コウショウ</t>
    </rPh>
    <rPh sb="88" eb="90">
      <t>キョウカ</t>
    </rPh>
    <rPh sb="94" eb="96">
      <t>ヤクヒン</t>
    </rPh>
    <rPh sb="96" eb="97">
      <t>ヒ</t>
    </rPh>
    <rPh sb="97" eb="98">
      <t>オヨ</t>
    </rPh>
    <rPh sb="99" eb="101">
      <t>シンリョウ</t>
    </rPh>
    <rPh sb="101" eb="104">
      <t>ザイリョウヒ</t>
    </rPh>
    <rPh sb="105" eb="107">
      <t>サクゲン</t>
    </rPh>
    <rPh sb="108" eb="10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</si>
</sst>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79.2</c:v>
                </c:pt>
                <c:pt idx="2">
                  <c:v>74.8</c:v>
                </c:pt>
                <c:pt idx="3">
                  <c:v>82.3</c:v>
                </c:pt>
                <c:pt idx="4">
                  <c:v>86.9</c:v>
                </c:pt>
              </c:numCache>
            </c:numRef>
          </c:val>
          <c:extLst xmlns:c16r2="http://schemas.microsoft.com/office/drawing/2015/06/chart">
            <c:ext xmlns:c16="http://schemas.microsoft.com/office/drawing/2014/chart" uri="{C3380CC4-5D6E-409C-BE32-E72D297353CC}">
              <c16:uniqueId val="{00000000-BE00-4F4D-B959-105FEE8D970B}"/>
            </c:ext>
          </c:extLst>
        </c:ser>
        <c:dLbls>
          <c:showLegendKey val="0"/>
          <c:showVal val="0"/>
          <c:showCatName val="0"/>
          <c:showSerName val="0"/>
          <c:showPercent val="0"/>
          <c:showBubbleSize val="0"/>
        </c:dLbls>
        <c:gapWidth val="150"/>
        <c:axId val="221961624"/>
        <c:axId val="2238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BE00-4F4D-B959-105FEE8D970B}"/>
            </c:ext>
          </c:extLst>
        </c:ser>
        <c:dLbls>
          <c:showLegendKey val="0"/>
          <c:showVal val="0"/>
          <c:showCatName val="0"/>
          <c:showSerName val="0"/>
          <c:showPercent val="0"/>
          <c:showBubbleSize val="0"/>
        </c:dLbls>
        <c:marker val="1"/>
        <c:smooth val="0"/>
        <c:axId val="221961624"/>
        <c:axId val="223899192"/>
      </c:lineChart>
      <c:dateAx>
        <c:axId val="221961624"/>
        <c:scaling>
          <c:orientation val="minMax"/>
        </c:scaling>
        <c:delete val="1"/>
        <c:axPos val="b"/>
        <c:numFmt formatCode="ge" sourceLinked="1"/>
        <c:majorTickMark val="none"/>
        <c:minorTickMark val="none"/>
        <c:tickLblPos val="none"/>
        <c:crossAx val="223899192"/>
        <c:crosses val="autoZero"/>
        <c:auto val="1"/>
        <c:lblOffset val="100"/>
        <c:baseTimeUnit val="years"/>
      </c:dateAx>
      <c:valAx>
        <c:axId val="22389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96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20.7</c:v>
                </c:pt>
                <c:pt idx="2">
                  <c:v>33.299999999999997</c:v>
                </c:pt>
                <c:pt idx="3">
                  <c:v>53</c:v>
                </c:pt>
                <c:pt idx="4">
                  <c:v>50.4</c:v>
                </c:pt>
              </c:numCache>
            </c:numRef>
          </c:val>
          <c:extLst xmlns:c16r2="http://schemas.microsoft.com/office/drawing/2015/06/chart">
            <c:ext xmlns:c16="http://schemas.microsoft.com/office/drawing/2014/chart" uri="{C3380CC4-5D6E-409C-BE32-E72D297353CC}">
              <c16:uniqueId val="{00000000-0827-4C1F-B93E-9024683637C8}"/>
            </c:ext>
          </c:extLst>
        </c:ser>
        <c:dLbls>
          <c:showLegendKey val="0"/>
          <c:showVal val="0"/>
          <c:showCatName val="0"/>
          <c:showSerName val="0"/>
          <c:showPercent val="0"/>
          <c:showBubbleSize val="0"/>
        </c:dLbls>
        <c:gapWidth val="150"/>
        <c:axId val="97672496"/>
        <c:axId val="1550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0827-4C1F-B93E-9024683637C8}"/>
            </c:ext>
          </c:extLst>
        </c:ser>
        <c:dLbls>
          <c:showLegendKey val="0"/>
          <c:showVal val="0"/>
          <c:showCatName val="0"/>
          <c:showSerName val="0"/>
          <c:showPercent val="0"/>
          <c:showBubbleSize val="0"/>
        </c:dLbls>
        <c:marker val="1"/>
        <c:smooth val="0"/>
        <c:axId val="97672496"/>
        <c:axId val="155062696"/>
      </c:lineChart>
      <c:dateAx>
        <c:axId val="97672496"/>
        <c:scaling>
          <c:orientation val="minMax"/>
        </c:scaling>
        <c:delete val="1"/>
        <c:axPos val="b"/>
        <c:numFmt formatCode="ge" sourceLinked="1"/>
        <c:majorTickMark val="none"/>
        <c:minorTickMark val="none"/>
        <c:tickLblPos val="none"/>
        <c:crossAx val="155062696"/>
        <c:crosses val="autoZero"/>
        <c:auto val="1"/>
        <c:lblOffset val="100"/>
        <c:baseTimeUnit val="years"/>
      </c:dateAx>
      <c:valAx>
        <c:axId val="15506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7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88.6</c:v>
                </c:pt>
                <c:pt idx="2">
                  <c:v>88.9</c:v>
                </c:pt>
                <c:pt idx="3">
                  <c:v>92.9</c:v>
                </c:pt>
                <c:pt idx="4">
                  <c:v>101.7</c:v>
                </c:pt>
              </c:numCache>
            </c:numRef>
          </c:val>
          <c:extLst xmlns:c16r2="http://schemas.microsoft.com/office/drawing/2015/06/chart">
            <c:ext xmlns:c16="http://schemas.microsoft.com/office/drawing/2014/chart" uri="{C3380CC4-5D6E-409C-BE32-E72D297353CC}">
              <c16:uniqueId val="{00000000-52B0-478F-B33B-3B3BB45AA23C}"/>
            </c:ext>
          </c:extLst>
        </c:ser>
        <c:dLbls>
          <c:showLegendKey val="0"/>
          <c:showVal val="0"/>
          <c:showCatName val="0"/>
          <c:showSerName val="0"/>
          <c:showPercent val="0"/>
          <c:showBubbleSize val="0"/>
        </c:dLbls>
        <c:gapWidth val="150"/>
        <c:axId val="223582392"/>
        <c:axId val="15548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2B0-478F-B33B-3B3BB45AA23C}"/>
            </c:ext>
          </c:extLst>
        </c:ser>
        <c:dLbls>
          <c:showLegendKey val="0"/>
          <c:showVal val="0"/>
          <c:showCatName val="0"/>
          <c:showSerName val="0"/>
          <c:showPercent val="0"/>
          <c:showBubbleSize val="0"/>
        </c:dLbls>
        <c:marker val="1"/>
        <c:smooth val="0"/>
        <c:axId val="223582392"/>
        <c:axId val="155482840"/>
      </c:lineChart>
      <c:dateAx>
        <c:axId val="223582392"/>
        <c:scaling>
          <c:orientation val="minMax"/>
        </c:scaling>
        <c:delete val="1"/>
        <c:axPos val="b"/>
        <c:numFmt formatCode="ge" sourceLinked="1"/>
        <c:majorTickMark val="none"/>
        <c:minorTickMark val="none"/>
        <c:tickLblPos val="none"/>
        <c:crossAx val="155482840"/>
        <c:crosses val="autoZero"/>
        <c:auto val="1"/>
        <c:lblOffset val="100"/>
        <c:baseTimeUnit val="years"/>
      </c:dateAx>
      <c:valAx>
        <c:axId val="15548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58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85.7</c:v>
                </c:pt>
                <c:pt idx="2">
                  <c:v>91</c:v>
                </c:pt>
                <c:pt idx="3">
                  <c:v>94.2</c:v>
                </c:pt>
                <c:pt idx="4">
                  <c:v>102.3</c:v>
                </c:pt>
              </c:numCache>
            </c:numRef>
          </c:val>
          <c:extLst xmlns:c16r2="http://schemas.microsoft.com/office/drawing/2015/06/chart">
            <c:ext xmlns:c16="http://schemas.microsoft.com/office/drawing/2014/chart" uri="{C3380CC4-5D6E-409C-BE32-E72D297353CC}">
              <c16:uniqueId val="{00000000-8E96-4A9C-AEB7-B63E05680305}"/>
            </c:ext>
          </c:extLst>
        </c:ser>
        <c:dLbls>
          <c:showLegendKey val="0"/>
          <c:showVal val="0"/>
          <c:showCatName val="0"/>
          <c:showSerName val="0"/>
          <c:showPercent val="0"/>
          <c:showBubbleSize val="0"/>
        </c:dLbls>
        <c:gapWidth val="150"/>
        <c:axId val="223792632"/>
        <c:axId val="2242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8E96-4A9C-AEB7-B63E05680305}"/>
            </c:ext>
          </c:extLst>
        </c:ser>
        <c:dLbls>
          <c:showLegendKey val="0"/>
          <c:showVal val="0"/>
          <c:showCatName val="0"/>
          <c:showSerName val="0"/>
          <c:showPercent val="0"/>
          <c:showBubbleSize val="0"/>
        </c:dLbls>
        <c:marker val="1"/>
        <c:smooth val="0"/>
        <c:axId val="223792632"/>
        <c:axId val="224211040"/>
      </c:lineChart>
      <c:dateAx>
        <c:axId val="223792632"/>
        <c:scaling>
          <c:orientation val="minMax"/>
        </c:scaling>
        <c:delete val="1"/>
        <c:axPos val="b"/>
        <c:numFmt formatCode="ge" sourceLinked="1"/>
        <c:majorTickMark val="none"/>
        <c:minorTickMark val="none"/>
        <c:tickLblPos val="none"/>
        <c:crossAx val="224211040"/>
        <c:crosses val="autoZero"/>
        <c:auto val="1"/>
        <c:lblOffset val="100"/>
        <c:baseTimeUnit val="years"/>
      </c:dateAx>
      <c:valAx>
        <c:axId val="22421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379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15.2</c:v>
                </c:pt>
                <c:pt idx="2">
                  <c:v>24.3</c:v>
                </c:pt>
                <c:pt idx="3">
                  <c:v>48.3</c:v>
                </c:pt>
                <c:pt idx="4">
                  <c:v>35</c:v>
                </c:pt>
              </c:numCache>
            </c:numRef>
          </c:val>
          <c:extLst xmlns:c16r2="http://schemas.microsoft.com/office/drawing/2015/06/chart">
            <c:ext xmlns:c16="http://schemas.microsoft.com/office/drawing/2014/chart" uri="{C3380CC4-5D6E-409C-BE32-E72D297353CC}">
              <c16:uniqueId val="{00000000-281D-44C3-8065-5BA87EAAE89C}"/>
            </c:ext>
          </c:extLst>
        </c:ser>
        <c:dLbls>
          <c:showLegendKey val="0"/>
          <c:showVal val="0"/>
          <c:showCatName val="0"/>
          <c:showSerName val="0"/>
          <c:showPercent val="0"/>
          <c:showBubbleSize val="0"/>
        </c:dLbls>
        <c:gapWidth val="150"/>
        <c:axId val="156546128"/>
        <c:axId val="15654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281D-44C3-8065-5BA87EAAE89C}"/>
            </c:ext>
          </c:extLst>
        </c:ser>
        <c:dLbls>
          <c:showLegendKey val="0"/>
          <c:showVal val="0"/>
          <c:showCatName val="0"/>
          <c:showSerName val="0"/>
          <c:showPercent val="0"/>
          <c:showBubbleSize val="0"/>
        </c:dLbls>
        <c:marker val="1"/>
        <c:smooth val="0"/>
        <c:axId val="156546128"/>
        <c:axId val="156546520"/>
      </c:lineChart>
      <c:dateAx>
        <c:axId val="156546128"/>
        <c:scaling>
          <c:orientation val="minMax"/>
        </c:scaling>
        <c:delete val="1"/>
        <c:axPos val="b"/>
        <c:numFmt formatCode="ge" sourceLinked="1"/>
        <c:majorTickMark val="none"/>
        <c:minorTickMark val="none"/>
        <c:tickLblPos val="none"/>
        <c:crossAx val="156546520"/>
        <c:crosses val="autoZero"/>
        <c:auto val="1"/>
        <c:lblOffset val="100"/>
        <c:baseTimeUnit val="years"/>
      </c:dateAx>
      <c:valAx>
        <c:axId val="15654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54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24.8</c:v>
                </c:pt>
                <c:pt idx="2">
                  <c:v>38.1</c:v>
                </c:pt>
                <c:pt idx="3">
                  <c:v>57.4</c:v>
                </c:pt>
                <c:pt idx="4">
                  <c:v>59.3</c:v>
                </c:pt>
              </c:numCache>
            </c:numRef>
          </c:val>
          <c:extLst xmlns:c16r2="http://schemas.microsoft.com/office/drawing/2015/06/chart">
            <c:ext xmlns:c16="http://schemas.microsoft.com/office/drawing/2014/chart" uri="{C3380CC4-5D6E-409C-BE32-E72D297353CC}">
              <c16:uniqueId val="{00000000-5D71-48E1-A436-8F6EBE9269BE}"/>
            </c:ext>
          </c:extLst>
        </c:ser>
        <c:dLbls>
          <c:showLegendKey val="0"/>
          <c:showVal val="0"/>
          <c:showCatName val="0"/>
          <c:showSerName val="0"/>
          <c:showPercent val="0"/>
          <c:showBubbleSize val="0"/>
        </c:dLbls>
        <c:gapWidth val="150"/>
        <c:axId val="379460728"/>
        <c:axId val="3794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5D71-48E1-A436-8F6EBE9269BE}"/>
            </c:ext>
          </c:extLst>
        </c:ser>
        <c:dLbls>
          <c:showLegendKey val="0"/>
          <c:showVal val="0"/>
          <c:showCatName val="0"/>
          <c:showSerName val="0"/>
          <c:showPercent val="0"/>
          <c:showBubbleSize val="0"/>
        </c:dLbls>
        <c:marker val="1"/>
        <c:smooth val="0"/>
        <c:axId val="379460728"/>
        <c:axId val="379461120"/>
      </c:lineChart>
      <c:dateAx>
        <c:axId val="379460728"/>
        <c:scaling>
          <c:orientation val="minMax"/>
        </c:scaling>
        <c:delete val="1"/>
        <c:axPos val="b"/>
        <c:numFmt formatCode="ge" sourceLinked="1"/>
        <c:majorTickMark val="none"/>
        <c:minorTickMark val="none"/>
        <c:tickLblPos val="none"/>
        <c:crossAx val="379461120"/>
        <c:crosses val="autoZero"/>
        <c:auto val="1"/>
        <c:lblOffset val="100"/>
        <c:baseTimeUnit val="years"/>
      </c:dateAx>
      <c:valAx>
        <c:axId val="37946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46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13080447</c:v>
                </c:pt>
                <c:pt idx="2">
                  <c:v>14963023</c:v>
                </c:pt>
                <c:pt idx="3">
                  <c:v>16483750</c:v>
                </c:pt>
                <c:pt idx="4">
                  <c:v>17857297</c:v>
                </c:pt>
              </c:numCache>
            </c:numRef>
          </c:val>
          <c:extLst xmlns:c16r2="http://schemas.microsoft.com/office/drawing/2015/06/chart">
            <c:ext xmlns:c16="http://schemas.microsoft.com/office/drawing/2014/chart" uri="{C3380CC4-5D6E-409C-BE32-E72D297353CC}">
              <c16:uniqueId val="{00000000-8242-433B-8F99-FFDE6FBC2340}"/>
            </c:ext>
          </c:extLst>
        </c:ser>
        <c:dLbls>
          <c:showLegendKey val="0"/>
          <c:showVal val="0"/>
          <c:showCatName val="0"/>
          <c:showSerName val="0"/>
          <c:showPercent val="0"/>
          <c:showBubbleSize val="0"/>
        </c:dLbls>
        <c:gapWidth val="150"/>
        <c:axId val="379461904"/>
        <c:axId val="37946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8242-433B-8F99-FFDE6FBC2340}"/>
            </c:ext>
          </c:extLst>
        </c:ser>
        <c:dLbls>
          <c:showLegendKey val="0"/>
          <c:showVal val="0"/>
          <c:showCatName val="0"/>
          <c:showSerName val="0"/>
          <c:showPercent val="0"/>
          <c:showBubbleSize val="0"/>
        </c:dLbls>
        <c:marker val="1"/>
        <c:smooth val="0"/>
        <c:axId val="379461904"/>
        <c:axId val="379462296"/>
      </c:lineChart>
      <c:dateAx>
        <c:axId val="379461904"/>
        <c:scaling>
          <c:orientation val="minMax"/>
        </c:scaling>
        <c:delete val="1"/>
        <c:axPos val="b"/>
        <c:numFmt formatCode="ge" sourceLinked="1"/>
        <c:majorTickMark val="none"/>
        <c:minorTickMark val="none"/>
        <c:tickLblPos val="none"/>
        <c:crossAx val="379462296"/>
        <c:crosses val="autoZero"/>
        <c:auto val="1"/>
        <c:lblOffset val="100"/>
        <c:baseTimeUnit val="years"/>
      </c:dateAx>
      <c:valAx>
        <c:axId val="379462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46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30.8</c:v>
                </c:pt>
                <c:pt idx="2">
                  <c:v>29.4</c:v>
                </c:pt>
                <c:pt idx="3">
                  <c:v>25.3</c:v>
                </c:pt>
                <c:pt idx="4">
                  <c:v>23.6</c:v>
                </c:pt>
              </c:numCache>
            </c:numRef>
          </c:val>
          <c:extLst xmlns:c16r2="http://schemas.microsoft.com/office/drawing/2015/06/chart">
            <c:ext xmlns:c16="http://schemas.microsoft.com/office/drawing/2014/chart" uri="{C3380CC4-5D6E-409C-BE32-E72D297353CC}">
              <c16:uniqueId val="{00000000-492B-4C97-ACA0-4A817264353D}"/>
            </c:ext>
          </c:extLst>
        </c:ser>
        <c:dLbls>
          <c:showLegendKey val="0"/>
          <c:showVal val="0"/>
          <c:showCatName val="0"/>
          <c:showSerName val="0"/>
          <c:showPercent val="0"/>
          <c:showBubbleSize val="0"/>
        </c:dLbls>
        <c:gapWidth val="150"/>
        <c:axId val="156545736"/>
        <c:axId val="1565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92B-4C97-ACA0-4A817264353D}"/>
            </c:ext>
          </c:extLst>
        </c:ser>
        <c:dLbls>
          <c:showLegendKey val="0"/>
          <c:showVal val="0"/>
          <c:showCatName val="0"/>
          <c:showSerName val="0"/>
          <c:showPercent val="0"/>
          <c:showBubbleSize val="0"/>
        </c:dLbls>
        <c:marker val="1"/>
        <c:smooth val="0"/>
        <c:axId val="156545736"/>
        <c:axId val="156545344"/>
      </c:lineChart>
      <c:dateAx>
        <c:axId val="156545736"/>
        <c:scaling>
          <c:orientation val="minMax"/>
        </c:scaling>
        <c:delete val="1"/>
        <c:axPos val="b"/>
        <c:numFmt formatCode="ge" sourceLinked="1"/>
        <c:majorTickMark val="none"/>
        <c:minorTickMark val="none"/>
        <c:tickLblPos val="none"/>
        <c:crossAx val="156545344"/>
        <c:crosses val="autoZero"/>
        <c:auto val="1"/>
        <c:lblOffset val="100"/>
        <c:baseTimeUnit val="years"/>
      </c:dateAx>
      <c:valAx>
        <c:axId val="1565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54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57.6</c:v>
                </c:pt>
                <c:pt idx="2">
                  <c:v>55.5</c:v>
                </c:pt>
                <c:pt idx="3">
                  <c:v>55.3</c:v>
                </c:pt>
                <c:pt idx="4">
                  <c:v>50.8</c:v>
                </c:pt>
              </c:numCache>
            </c:numRef>
          </c:val>
          <c:extLst xmlns:c16r2="http://schemas.microsoft.com/office/drawing/2015/06/chart">
            <c:ext xmlns:c16="http://schemas.microsoft.com/office/drawing/2014/chart" uri="{C3380CC4-5D6E-409C-BE32-E72D297353CC}">
              <c16:uniqueId val="{00000000-34C5-485D-89E7-D8D019A7CD6E}"/>
            </c:ext>
          </c:extLst>
        </c:ser>
        <c:dLbls>
          <c:showLegendKey val="0"/>
          <c:showVal val="0"/>
          <c:showCatName val="0"/>
          <c:showSerName val="0"/>
          <c:showPercent val="0"/>
          <c:showBubbleSize val="0"/>
        </c:dLbls>
        <c:gapWidth val="150"/>
        <c:axId val="156544168"/>
        <c:axId val="1565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34C5-485D-89E7-D8D019A7CD6E}"/>
            </c:ext>
          </c:extLst>
        </c:ser>
        <c:dLbls>
          <c:showLegendKey val="0"/>
          <c:showVal val="0"/>
          <c:showCatName val="0"/>
          <c:showSerName val="0"/>
          <c:showPercent val="0"/>
          <c:showBubbleSize val="0"/>
        </c:dLbls>
        <c:marker val="1"/>
        <c:smooth val="0"/>
        <c:axId val="156544168"/>
        <c:axId val="156543776"/>
      </c:lineChart>
      <c:dateAx>
        <c:axId val="156544168"/>
        <c:scaling>
          <c:orientation val="minMax"/>
        </c:scaling>
        <c:delete val="1"/>
        <c:axPos val="b"/>
        <c:numFmt formatCode="ge" sourceLinked="1"/>
        <c:majorTickMark val="none"/>
        <c:minorTickMark val="none"/>
        <c:tickLblPos val="none"/>
        <c:crossAx val="156543776"/>
        <c:crosses val="autoZero"/>
        <c:auto val="1"/>
        <c:lblOffset val="100"/>
        <c:baseTimeUnit val="years"/>
      </c:dateAx>
      <c:valAx>
        <c:axId val="15654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54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9551</c:v>
                </c:pt>
                <c:pt idx="2">
                  <c:v>10017</c:v>
                </c:pt>
                <c:pt idx="3">
                  <c:v>10835</c:v>
                </c:pt>
                <c:pt idx="4">
                  <c:v>10861</c:v>
                </c:pt>
              </c:numCache>
            </c:numRef>
          </c:val>
          <c:extLst xmlns:c16r2="http://schemas.microsoft.com/office/drawing/2015/06/chart">
            <c:ext xmlns:c16="http://schemas.microsoft.com/office/drawing/2014/chart" uri="{C3380CC4-5D6E-409C-BE32-E72D297353CC}">
              <c16:uniqueId val="{00000000-70FD-4A31-B28D-FDEC74E77078}"/>
            </c:ext>
          </c:extLst>
        </c:ser>
        <c:dLbls>
          <c:showLegendKey val="0"/>
          <c:showVal val="0"/>
          <c:showCatName val="0"/>
          <c:showSerName val="0"/>
          <c:showPercent val="0"/>
          <c:showBubbleSize val="0"/>
        </c:dLbls>
        <c:gapWidth val="150"/>
        <c:axId val="379463472"/>
        <c:axId val="37946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70FD-4A31-B28D-FDEC74E77078}"/>
            </c:ext>
          </c:extLst>
        </c:ser>
        <c:dLbls>
          <c:showLegendKey val="0"/>
          <c:showVal val="0"/>
          <c:showCatName val="0"/>
          <c:showSerName val="0"/>
          <c:showPercent val="0"/>
          <c:showBubbleSize val="0"/>
        </c:dLbls>
        <c:marker val="1"/>
        <c:smooth val="0"/>
        <c:axId val="379463472"/>
        <c:axId val="379463864"/>
      </c:lineChart>
      <c:dateAx>
        <c:axId val="379463472"/>
        <c:scaling>
          <c:orientation val="minMax"/>
        </c:scaling>
        <c:delete val="1"/>
        <c:axPos val="b"/>
        <c:numFmt formatCode="ge" sourceLinked="1"/>
        <c:majorTickMark val="none"/>
        <c:minorTickMark val="none"/>
        <c:tickLblPos val="none"/>
        <c:crossAx val="379463864"/>
        <c:crosses val="autoZero"/>
        <c:auto val="1"/>
        <c:lblOffset val="100"/>
        <c:baseTimeUnit val="years"/>
      </c:dateAx>
      <c:valAx>
        <c:axId val="379463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46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62169</c:v>
                </c:pt>
                <c:pt idx="2">
                  <c:v>66528</c:v>
                </c:pt>
                <c:pt idx="3">
                  <c:v>61616</c:v>
                </c:pt>
                <c:pt idx="4">
                  <c:v>63015</c:v>
                </c:pt>
              </c:numCache>
            </c:numRef>
          </c:val>
          <c:extLst xmlns:c16r2="http://schemas.microsoft.com/office/drawing/2015/06/chart">
            <c:ext xmlns:c16="http://schemas.microsoft.com/office/drawing/2014/chart" uri="{C3380CC4-5D6E-409C-BE32-E72D297353CC}">
              <c16:uniqueId val="{00000000-273A-4E72-AC4F-DE8A69B6D23E}"/>
            </c:ext>
          </c:extLst>
        </c:ser>
        <c:dLbls>
          <c:showLegendKey val="0"/>
          <c:showVal val="0"/>
          <c:showCatName val="0"/>
          <c:showSerName val="0"/>
          <c:showPercent val="0"/>
          <c:showBubbleSize val="0"/>
        </c:dLbls>
        <c:gapWidth val="150"/>
        <c:axId val="224107080"/>
        <c:axId val="2241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273A-4E72-AC4F-DE8A69B6D23E}"/>
            </c:ext>
          </c:extLst>
        </c:ser>
        <c:dLbls>
          <c:showLegendKey val="0"/>
          <c:showVal val="0"/>
          <c:showCatName val="0"/>
          <c:showSerName val="0"/>
          <c:showPercent val="0"/>
          <c:showBubbleSize val="0"/>
        </c:dLbls>
        <c:marker val="1"/>
        <c:smooth val="0"/>
        <c:axId val="224107080"/>
        <c:axId val="224107472"/>
      </c:lineChart>
      <c:dateAx>
        <c:axId val="224107080"/>
        <c:scaling>
          <c:orientation val="minMax"/>
        </c:scaling>
        <c:delete val="1"/>
        <c:axPos val="b"/>
        <c:numFmt formatCode="ge" sourceLinked="1"/>
        <c:majorTickMark val="none"/>
        <c:minorTickMark val="none"/>
        <c:tickLblPos val="none"/>
        <c:crossAx val="224107472"/>
        <c:crosses val="autoZero"/>
        <c:auto val="1"/>
        <c:lblOffset val="100"/>
        <c:baseTimeUnit val="years"/>
      </c:dateAx>
      <c:valAx>
        <c:axId val="22410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0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CN9" sqref="CN9:EF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奈良県地方独立行政法人奈良県立病院機構　奈良県西和医療センター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300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20558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300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f>データ!AI7</f>
        <v>85.7</v>
      </c>
      <c r="AF33" s="100"/>
      <c r="AG33" s="100"/>
      <c r="AH33" s="100"/>
      <c r="AI33" s="100"/>
      <c r="AJ33" s="100"/>
      <c r="AK33" s="100"/>
      <c r="AL33" s="100"/>
      <c r="AM33" s="100"/>
      <c r="AN33" s="100"/>
      <c r="AO33" s="100"/>
      <c r="AP33" s="100"/>
      <c r="AQ33" s="100"/>
      <c r="AR33" s="100"/>
      <c r="AS33" s="101"/>
      <c r="AT33" s="99">
        <f>データ!AJ7</f>
        <v>91</v>
      </c>
      <c r="AU33" s="100"/>
      <c r="AV33" s="100"/>
      <c r="AW33" s="100"/>
      <c r="AX33" s="100"/>
      <c r="AY33" s="100"/>
      <c r="AZ33" s="100"/>
      <c r="BA33" s="100"/>
      <c r="BB33" s="100"/>
      <c r="BC33" s="100"/>
      <c r="BD33" s="100"/>
      <c r="BE33" s="100"/>
      <c r="BF33" s="100"/>
      <c r="BG33" s="100"/>
      <c r="BH33" s="101"/>
      <c r="BI33" s="99">
        <f>データ!AK7</f>
        <v>94.2</v>
      </c>
      <c r="BJ33" s="100"/>
      <c r="BK33" s="100"/>
      <c r="BL33" s="100"/>
      <c r="BM33" s="100"/>
      <c r="BN33" s="100"/>
      <c r="BO33" s="100"/>
      <c r="BP33" s="100"/>
      <c r="BQ33" s="100"/>
      <c r="BR33" s="100"/>
      <c r="BS33" s="100"/>
      <c r="BT33" s="100"/>
      <c r="BU33" s="100"/>
      <c r="BV33" s="100"/>
      <c r="BW33" s="101"/>
      <c r="BX33" s="99">
        <f>データ!AL7</f>
        <v>102.3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f>データ!AT7</f>
        <v>88.6</v>
      </c>
      <c r="DT33" s="100"/>
      <c r="DU33" s="100"/>
      <c r="DV33" s="100"/>
      <c r="DW33" s="100"/>
      <c r="DX33" s="100"/>
      <c r="DY33" s="100"/>
      <c r="DZ33" s="100"/>
      <c r="EA33" s="100"/>
      <c r="EB33" s="100"/>
      <c r="EC33" s="100"/>
      <c r="ED33" s="100"/>
      <c r="EE33" s="100"/>
      <c r="EF33" s="100"/>
      <c r="EG33" s="101"/>
      <c r="EH33" s="99">
        <f>データ!AU7</f>
        <v>88.9</v>
      </c>
      <c r="EI33" s="100"/>
      <c r="EJ33" s="100"/>
      <c r="EK33" s="100"/>
      <c r="EL33" s="100"/>
      <c r="EM33" s="100"/>
      <c r="EN33" s="100"/>
      <c r="EO33" s="100"/>
      <c r="EP33" s="100"/>
      <c r="EQ33" s="100"/>
      <c r="ER33" s="100"/>
      <c r="ES33" s="100"/>
      <c r="ET33" s="100"/>
      <c r="EU33" s="100"/>
      <c r="EV33" s="101"/>
      <c r="EW33" s="99">
        <f>データ!AV7</f>
        <v>92.9</v>
      </c>
      <c r="EX33" s="100"/>
      <c r="EY33" s="100"/>
      <c r="EZ33" s="100"/>
      <c r="FA33" s="100"/>
      <c r="FB33" s="100"/>
      <c r="FC33" s="100"/>
      <c r="FD33" s="100"/>
      <c r="FE33" s="100"/>
      <c r="FF33" s="100"/>
      <c r="FG33" s="100"/>
      <c r="FH33" s="100"/>
      <c r="FI33" s="100"/>
      <c r="FJ33" s="100"/>
      <c r="FK33" s="101"/>
      <c r="FL33" s="99">
        <f>データ!AW7</f>
        <v>101.7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f>データ!BE7</f>
        <v>20.7</v>
      </c>
      <c r="HH33" s="100"/>
      <c r="HI33" s="100"/>
      <c r="HJ33" s="100"/>
      <c r="HK33" s="100"/>
      <c r="HL33" s="100"/>
      <c r="HM33" s="100"/>
      <c r="HN33" s="100"/>
      <c r="HO33" s="100"/>
      <c r="HP33" s="100"/>
      <c r="HQ33" s="100"/>
      <c r="HR33" s="100"/>
      <c r="HS33" s="100"/>
      <c r="HT33" s="100"/>
      <c r="HU33" s="101"/>
      <c r="HV33" s="99">
        <f>データ!BF7</f>
        <v>33.299999999999997</v>
      </c>
      <c r="HW33" s="100"/>
      <c r="HX33" s="100"/>
      <c r="HY33" s="100"/>
      <c r="HZ33" s="100"/>
      <c r="IA33" s="100"/>
      <c r="IB33" s="100"/>
      <c r="IC33" s="100"/>
      <c r="ID33" s="100"/>
      <c r="IE33" s="100"/>
      <c r="IF33" s="100"/>
      <c r="IG33" s="100"/>
      <c r="IH33" s="100"/>
      <c r="II33" s="100"/>
      <c r="IJ33" s="101"/>
      <c r="IK33" s="99">
        <f>データ!BG7</f>
        <v>53</v>
      </c>
      <c r="IL33" s="100"/>
      <c r="IM33" s="100"/>
      <c r="IN33" s="100"/>
      <c r="IO33" s="100"/>
      <c r="IP33" s="100"/>
      <c r="IQ33" s="100"/>
      <c r="IR33" s="100"/>
      <c r="IS33" s="100"/>
      <c r="IT33" s="100"/>
      <c r="IU33" s="100"/>
      <c r="IV33" s="100"/>
      <c r="IW33" s="100"/>
      <c r="IX33" s="100"/>
      <c r="IY33" s="101"/>
      <c r="IZ33" s="99">
        <f>データ!BH7</f>
        <v>50.4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f>データ!BP7</f>
        <v>79.2</v>
      </c>
      <c r="KV33" s="100"/>
      <c r="KW33" s="100"/>
      <c r="KX33" s="100"/>
      <c r="KY33" s="100"/>
      <c r="KZ33" s="100"/>
      <c r="LA33" s="100"/>
      <c r="LB33" s="100"/>
      <c r="LC33" s="100"/>
      <c r="LD33" s="100"/>
      <c r="LE33" s="100"/>
      <c r="LF33" s="100"/>
      <c r="LG33" s="100"/>
      <c r="LH33" s="100"/>
      <c r="LI33" s="101"/>
      <c r="LJ33" s="99">
        <f>データ!BQ7</f>
        <v>74.8</v>
      </c>
      <c r="LK33" s="100"/>
      <c r="LL33" s="100"/>
      <c r="LM33" s="100"/>
      <c r="LN33" s="100"/>
      <c r="LO33" s="100"/>
      <c r="LP33" s="100"/>
      <c r="LQ33" s="100"/>
      <c r="LR33" s="100"/>
      <c r="LS33" s="100"/>
      <c r="LT33" s="100"/>
      <c r="LU33" s="100"/>
      <c r="LV33" s="100"/>
      <c r="LW33" s="100"/>
      <c r="LX33" s="101"/>
      <c r="LY33" s="99">
        <f>データ!BR7</f>
        <v>82.3</v>
      </c>
      <c r="LZ33" s="100"/>
      <c r="MA33" s="100"/>
      <c r="MB33" s="100"/>
      <c r="MC33" s="100"/>
      <c r="MD33" s="100"/>
      <c r="ME33" s="100"/>
      <c r="MF33" s="100"/>
      <c r="MG33" s="100"/>
      <c r="MH33" s="100"/>
      <c r="MI33" s="100"/>
      <c r="MJ33" s="100"/>
      <c r="MK33" s="100"/>
      <c r="ML33" s="100"/>
      <c r="MM33" s="101"/>
      <c r="MN33" s="99">
        <f>データ!BS7</f>
        <v>86.9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f>データ!CA7</f>
        <v>62169</v>
      </c>
      <c r="AF55" s="103"/>
      <c r="AG55" s="103"/>
      <c r="AH55" s="103"/>
      <c r="AI55" s="103"/>
      <c r="AJ55" s="103"/>
      <c r="AK55" s="103"/>
      <c r="AL55" s="103"/>
      <c r="AM55" s="103"/>
      <c r="AN55" s="103"/>
      <c r="AO55" s="103"/>
      <c r="AP55" s="103"/>
      <c r="AQ55" s="103"/>
      <c r="AR55" s="103"/>
      <c r="AS55" s="104"/>
      <c r="AT55" s="102">
        <f>データ!CB7</f>
        <v>66528</v>
      </c>
      <c r="AU55" s="103"/>
      <c r="AV55" s="103"/>
      <c r="AW55" s="103"/>
      <c r="AX55" s="103"/>
      <c r="AY55" s="103"/>
      <c r="AZ55" s="103"/>
      <c r="BA55" s="103"/>
      <c r="BB55" s="103"/>
      <c r="BC55" s="103"/>
      <c r="BD55" s="103"/>
      <c r="BE55" s="103"/>
      <c r="BF55" s="103"/>
      <c r="BG55" s="103"/>
      <c r="BH55" s="104"/>
      <c r="BI55" s="102">
        <f>データ!CC7</f>
        <v>61616</v>
      </c>
      <c r="BJ55" s="103"/>
      <c r="BK55" s="103"/>
      <c r="BL55" s="103"/>
      <c r="BM55" s="103"/>
      <c r="BN55" s="103"/>
      <c r="BO55" s="103"/>
      <c r="BP55" s="103"/>
      <c r="BQ55" s="103"/>
      <c r="BR55" s="103"/>
      <c r="BS55" s="103"/>
      <c r="BT55" s="103"/>
      <c r="BU55" s="103"/>
      <c r="BV55" s="103"/>
      <c r="BW55" s="104"/>
      <c r="BX55" s="102">
        <f>データ!CD7</f>
        <v>63015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f>データ!CL7</f>
        <v>9551</v>
      </c>
      <c r="DT55" s="103"/>
      <c r="DU55" s="103"/>
      <c r="DV55" s="103"/>
      <c r="DW55" s="103"/>
      <c r="DX55" s="103"/>
      <c r="DY55" s="103"/>
      <c r="DZ55" s="103"/>
      <c r="EA55" s="103"/>
      <c r="EB55" s="103"/>
      <c r="EC55" s="103"/>
      <c r="ED55" s="103"/>
      <c r="EE55" s="103"/>
      <c r="EF55" s="103"/>
      <c r="EG55" s="104"/>
      <c r="EH55" s="102">
        <f>データ!CM7</f>
        <v>10017</v>
      </c>
      <c r="EI55" s="103"/>
      <c r="EJ55" s="103"/>
      <c r="EK55" s="103"/>
      <c r="EL55" s="103"/>
      <c r="EM55" s="103"/>
      <c r="EN55" s="103"/>
      <c r="EO55" s="103"/>
      <c r="EP55" s="103"/>
      <c r="EQ55" s="103"/>
      <c r="ER55" s="103"/>
      <c r="ES55" s="103"/>
      <c r="ET55" s="103"/>
      <c r="EU55" s="103"/>
      <c r="EV55" s="104"/>
      <c r="EW55" s="102">
        <f>データ!CN7</f>
        <v>10835</v>
      </c>
      <c r="EX55" s="103"/>
      <c r="EY55" s="103"/>
      <c r="EZ55" s="103"/>
      <c r="FA55" s="103"/>
      <c r="FB55" s="103"/>
      <c r="FC55" s="103"/>
      <c r="FD55" s="103"/>
      <c r="FE55" s="103"/>
      <c r="FF55" s="103"/>
      <c r="FG55" s="103"/>
      <c r="FH55" s="103"/>
      <c r="FI55" s="103"/>
      <c r="FJ55" s="103"/>
      <c r="FK55" s="104"/>
      <c r="FL55" s="102">
        <f>データ!CO7</f>
        <v>10861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f>データ!CW7</f>
        <v>57.6</v>
      </c>
      <c r="HH55" s="100"/>
      <c r="HI55" s="100"/>
      <c r="HJ55" s="100"/>
      <c r="HK55" s="100"/>
      <c r="HL55" s="100"/>
      <c r="HM55" s="100"/>
      <c r="HN55" s="100"/>
      <c r="HO55" s="100"/>
      <c r="HP55" s="100"/>
      <c r="HQ55" s="100"/>
      <c r="HR55" s="100"/>
      <c r="HS55" s="100"/>
      <c r="HT55" s="100"/>
      <c r="HU55" s="101"/>
      <c r="HV55" s="99">
        <f>データ!CX7</f>
        <v>55.5</v>
      </c>
      <c r="HW55" s="100"/>
      <c r="HX55" s="100"/>
      <c r="HY55" s="100"/>
      <c r="HZ55" s="100"/>
      <c r="IA55" s="100"/>
      <c r="IB55" s="100"/>
      <c r="IC55" s="100"/>
      <c r="ID55" s="100"/>
      <c r="IE55" s="100"/>
      <c r="IF55" s="100"/>
      <c r="IG55" s="100"/>
      <c r="IH55" s="100"/>
      <c r="II55" s="100"/>
      <c r="IJ55" s="101"/>
      <c r="IK55" s="99">
        <f>データ!CY7</f>
        <v>55.3</v>
      </c>
      <c r="IL55" s="100"/>
      <c r="IM55" s="100"/>
      <c r="IN55" s="100"/>
      <c r="IO55" s="100"/>
      <c r="IP55" s="100"/>
      <c r="IQ55" s="100"/>
      <c r="IR55" s="100"/>
      <c r="IS55" s="100"/>
      <c r="IT55" s="100"/>
      <c r="IU55" s="100"/>
      <c r="IV55" s="100"/>
      <c r="IW55" s="100"/>
      <c r="IX55" s="100"/>
      <c r="IY55" s="101"/>
      <c r="IZ55" s="99">
        <f>データ!CZ7</f>
        <v>50.8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f>データ!DH7</f>
        <v>30.8</v>
      </c>
      <c r="KV55" s="100"/>
      <c r="KW55" s="100"/>
      <c r="KX55" s="100"/>
      <c r="KY55" s="100"/>
      <c r="KZ55" s="100"/>
      <c r="LA55" s="100"/>
      <c r="LB55" s="100"/>
      <c r="LC55" s="100"/>
      <c r="LD55" s="100"/>
      <c r="LE55" s="100"/>
      <c r="LF55" s="100"/>
      <c r="LG55" s="100"/>
      <c r="LH55" s="100"/>
      <c r="LI55" s="101"/>
      <c r="LJ55" s="99">
        <f>データ!DI7</f>
        <v>29.4</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23.6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f>データ!DS7</f>
        <v>15.2</v>
      </c>
      <c r="AO79" s="82"/>
      <c r="AP79" s="82"/>
      <c r="AQ79" s="82"/>
      <c r="AR79" s="82"/>
      <c r="AS79" s="82"/>
      <c r="AT79" s="82"/>
      <c r="AU79" s="82"/>
      <c r="AV79" s="82"/>
      <c r="AW79" s="82"/>
      <c r="AX79" s="82"/>
      <c r="AY79" s="82"/>
      <c r="AZ79" s="82"/>
      <c r="BA79" s="82"/>
      <c r="BB79" s="82"/>
      <c r="BC79" s="82"/>
      <c r="BD79" s="82"/>
      <c r="BE79" s="82"/>
      <c r="BF79" s="82"/>
      <c r="BG79" s="82">
        <f>データ!DT7</f>
        <v>24.3</v>
      </c>
      <c r="BH79" s="82"/>
      <c r="BI79" s="82"/>
      <c r="BJ79" s="82"/>
      <c r="BK79" s="82"/>
      <c r="BL79" s="82"/>
      <c r="BM79" s="82"/>
      <c r="BN79" s="82"/>
      <c r="BO79" s="82"/>
      <c r="BP79" s="82"/>
      <c r="BQ79" s="82"/>
      <c r="BR79" s="82"/>
      <c r="BS79" s="82"/>
      <c r="BT79" s="82"/>
      <c r="BU79" s="82"/>
      <c r="BV79" s="82"/>
      <c r="BW79" s="82"/>
      <c r="BX79" s="82"/>
      <c r="BY79" s="82"/>
      <c r="BZ79" s="82">
        <f>データ!DU7</f>
        <v>48.3</v>
      </c>
      <c r="CA79" s="82"/>
      <c r="CB79" s="82"/>
      <c r="CC79" s="82"/>
      <c r="CD79" s="82"/>
      <c r="CE79" s="82"/>
      <c r="CF79" s="82"/>
      <c r="CG79" s="82"/>
      <c r="CH79" s="82"/>
      <c r="CI79" s="82"/>
      <c r="CJ79" s="82"/>
      <c r="CK79" s="82"/>
      <c r="CL79" s="82"/>
      <c r="CM79" s="82"/>
      <c r="CN79" s="82"/>
      <c r="CO79" s="82"/>
      <c r="CP79" s="82"/>
      <c r="CQ79" s="82"/>
      <c r="CR79" s="82"/>
      <c r="CS79" s="82">
        <f>データ!DV7</f>
        <v>35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f>データ!ED7</f>
        <v>24.8</v>
      </c>
      <c r="FI79" s="82"/>
      <c r="FJ79" s="82"/>
      <c r="FK79" s="82"/>
      <c r="FL79" s="82"/>
      <c r="FM79" s="82"/>
      <c r="FN79" s="82"/>
      <c r="FO79" s="82"/>
      <c r="FP79" s="82"/>
      <c r="FQ79" s="82"/>
      <c r="FR79" s="82"/>
      <c r="FS79" s="82"/>
      <c r="FT79" s="82"/>
      <c r="FU79" s="82"/>
      <c r="FV79" s="82"/>
      <c r="FW79" s="82"/>
      <c r="FX79" s="82"/>
      <c r="FY79" s="82"/>
      <c r="FZ79" s="82"/>
      <c r="GA79" s="82">
        <f>データ!EE7</f>
        <v>38.1</v>
      </c>
      <c r="GB79" s="82"/>
      <c r="GC79" s="82"/>
      <c r="GD79" s="82"/>
      <c r="GE79" s="82"/>
      <c r="GF79" s="82"/>
      <c r="GG79" s="82"/>
      <c r="GH79" s="82"/>
      <c r="GI79" s="82"/>
      <c r="GJ79" s="82"/>
      <c r="GK79" s="82"/>
      <c r="GL79" s="82"/>
      <c r="GM79" s="82"/>
      <c r="GN79" s="82"/>
      <c r="GO79" s="82"/>
      <c r="GP79" s="82"/>
      <c r="GQ79" s="82"/>
      <c r="GR79" s="82"/>
      <c r="GS79" s="82"/>
      <c r="GT79" s="82">
        <f>データ!EF7</f>
        <v>57.4</v>
      </c>
      <c r="GU79" s="82"/>
      <c r="GV79" s="82"/>
      <c r="GW79" s="82"/>
      <c r="GX79" s="82"/>
      <c r="GY79" s="82"/>
      <c r="GZ79" s="82"/>
      <c r="HA79" s="82"/>
      <c r="HB79" s="82"/>
      <c r="HC79" s="82"/>
      <c r="HD79" s="82"/>
      <c r="HE79" s="82"/>
      <c r="HF79" s="82"/>
      <c r="HG79" s="82"/>
      <c r="HH79" s="82"/>
      <c r="HI79" s="82"/>
      <c r="HJ79" s="82"/>
      <c r="HK79" s="82"/>
      <c r="HL79" s="82"/>
      <c r="HM79" s="82">
        <f>データ!EG7</f>
        <v>59.3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f>データ!EO7</f>
        <v>13080447</v>
      </c>
      <c r="KD79" s="78"/>
      <c r="KE79" s="78"/>
      <c r="KF79" s="78"/>
      <c r="KG79" s="78"/>
      <c r="KH79" s="78"/>
      <c r="KI79" s="78"/>
      <c r="KJ79" s="78"/>
      <c r="KK79" s="78"/>
      <c r="KL79" s="78"/>
      <c r="KM79" s="78"/>
      <c r="KN79" s="78"/>
      <c r="KO79" s="78"/>
      <c r="KP79" s="78"/>
      <c r="KQ79" s="78"/>
      <c r="KR79" s="78"/>
      <c r="KS79" s="78"/>
      <c r="KT79" s="78"/>
      <c r="KU79" s="78"/>
      <c r="KV79" s="78">
        <f>データ!EP7</f>
        <v>14963023</v>
      </c>
      <c r="KW79" s="78"/>
      <c r="KX79" s="78"/>
      <c r="KY79" s="78"/>
      <c r="KZ79" s="78"/>
      <c r="LA79" s="78"/>
      <c r="LB79" s="78"/>
      <c r="LC79" s="78"/>
      <c r="LD79" s="78"/>
      <c r="LE79" s="78"/>
      <c r="LF79" s="78"/>
      <c r="LG79" s="78"/>
      <c r="LH79" s="78"/>
      <c r="LI79" s="78"/>
      <c r="LJ79" s="78"/>
      <c r="LK79" s="78"/>
      <c r="LL79" s="78"/>
      <c r="LM79" s="78"/>
      <c r="LN79" s="78"/>
      <c r="LO79" s="78">
        <f>データ!EQ7</f>
        <v>16483750</v>
      </c>
      <c r="LP79" s="78"/>
      <c r="LQ79" s="78"/>
      <c r="LR79" s="78"/>
      <c r="LS79" s="78"/>
      <c r="LT79" s="78"/>
      <c r="LU79" s="78"/>
      <c r="LV79" s="78"/>
      <c r="LW79" s="78"/>
      <c r="LX79" s="78"/>
      <c r="LY79" s="78"/>
      <c r="LZ79" s="78"/>
      <c r="MA79" s="78"/>
      <c r="MB79" s="78"/>
      <c r="MC79" s="78"/>
      <c r="MD79" s="78"/>
      <c r="ME79" s="78"/>
      <c r="MF79" s="78"/>
      <c r="MG79" s="78"/>
      <c r="MH79" s="78">
        <f>データ!ER7</f>
        <v>17857297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sjLFePORRFFvj9PmIniPmsD0zabG3Ow8cMFcaHOvECz7I7OoTFKMIMohufnlQKnQF//hp2nc7AyA39DFNeo2A==" saltValue="QNNFEZPFMqA1hd0RClwc3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120</v>
      </c>
      <c r="BE5" s="61" t="s">
        <v>121</v>
      </c>
      <c r="BF5" s="61" t="s">
        <v>125</v>
      </c>
      <c r="BG5" s="61" t="s">
        <v>123</v>
      </c>
      <c r="BH5" s="61" t="s">
        <v>124</v>
      </c>
      <c r="BI5" s="61" t="s">
        <v>114</v>
      </c>
      <c r="BJ5" s="61" t="s">
        <v>115</v>
      </c>
      <c r="BK5" s="61" t="s">
        <v>116</v>
      </c>
      <c r="BL5" s="61" t="s">
        <v>117</v>
      </c>
      <c r="BM5" s="61" t="s">
        <v>118</v>
      </c>
      <c r="BN5" s="61" t="s">
        <v>119</v>
      </c>
      <c r="BO5" s="61" t="s">
        <v>126</v>
      </c>
      <c r="BP5" s="61" t="s">
        <v>121</v>
      </c>
      <c r="BQ5" s="61" t="s">
        <v>111</v>
      </c>
      <c r="BR5" s="61" t="s">
        <v>127</v>
      </c>
      <c r="BS5" s="61" t="s">
        <v>124</v>
      </c>
      <c r="BT5" s="61" t="s">
        <v>114</v>
      </c>
      <c r="BU5" s="61" t="s">
        <v>115</v>
      </c>
      <c r="BV5" s="61" t="s">
        <v>116</v>
      </c>
      <c r="BW5" s="61" t="s">
        <v>117</v>
      </c>
      <c r="BX5" s="61" t="s">
        <v>118</v>
      </c>
      <c r="BY5" s="61" t="s">
        <v>119</v>
      </c>
      <c r="BZ5" s="61" t="s">
        <v>120</v>
      </c>
      <c r="CA5" s="61" t="s">
        <v>128</v>
      </c>
      <c r="CB5" s="61" t="s">
        <v>125</v>
      </c>
      <c r="CC5" s="61" t="s">
        <v>112</v>
      </c>
      <c r="CD5" s="61" t="s">
        <v>124</v>
      </c>
      <c r="CE5" s="61" t="s">
        <v>114</v>
      </c>
      <c r="CF5" s="61" t="s">
        <v>115</v>
      </c>
      <c r="CG5" s="61" t="s">
        <v>116</v>
      </c>
      <c r="CH5" s="61" t="s">
        <v>117</v>
      </c>
      <c r="CI5" s="61" t="s">
        <v>118</v>
      </c>
      <c r="CJ5" s="61" t="s">
        <v>119</v>
      </c>
      <c r="CK5" s="61" t="s">
        <v>126</v>
      </c>
      <c r="CL5" s="61" t="s">
        <v>121</v>
      </c>
      <c r="CM5" s="61" t="s">
        <v>122</v>
      </c>
      <c r="CN5" s="61" t="s">
        <v>112</v>
      </c>
      <c r="CO5" s="61" t="s">
        <v>124</v>
      </c>
      <c r="CP5" s="61" t="s">
        <v>114</v>
      </c>
      <c r="CQ5" s="61" t="s">
        <v>115</v>
      </c>
      <c r="CR5" s="61" t="s">
        <v>116</v>
      </c>
      <c r="CS5" s="61" t="s">
        <v>117</v>
      </c>
      <c r="CT5" s="61" t="s">
        <v>118</v>
      </c>
      <c r="CU5" s="61" t="s">
        <v>119</v>
      </c>
      <c r="CV5" s="61" t="s">
        <v>129</v>
      </c>
      <c r="CW5" s="61" t="s">
        <v>110</v>
      </c>
      <c r="CX5" s="61" t="s">
        <v>111</v>
      </c>
      <c r="CY5" s="61" t="s">
        <v>123</v>
      </c>
      <c r="CZ5" s="61" t="s">
        <v>124</v>
      </c>
      <c r="DA5" s="61" t="s">
        <v>114</v>
      </c>
      <c r="DB5" s="61" t="s">
        <v>115</v>
      </c>
      <c r="DC5" s="61" t="s">
        <v>116</v>
      </c>
      <c r="DD5" s="61" t="s">
        <v>117</v>
      </c>
      <c r="DE5" s="61" t="s">
        <v>118</v>
      </c>
      <c r="DF5" s="61" t="s">
        <v>119</v>
      </c>
      <c r="DG5" s="61" t="s">
        <v>120</v>
      </c>
      <c r="DH5" s="61" t="s">
        <v>121</v>
      </c>
      <c r="DI5" s="61" t="s">
        <v>111</v>
      </c>
      <c r="DJ5" s="61" t="s">
        <v>112</v>
      </c>
      <c r="DK5" s="61" t="s">
        <v>130</v>
      </c>
      <c r="DL5" s="61" t="s">
        <v>114</v>
      </c>
      <c r="DM5" s="61" t="s">
        <v>115</v>
      </c>
      <c r="DN5" s="61" t="s">
        <v>116</v>
      </c>
      <c r="DO5" s="61" t="s">
        <v>117</v>
      </c>
      <c r="DP5" s="61" t="s">
        <v>118</v>
      </c>
      <c r="DQ5" s="61" t="s">
        <v>119</v>
      </c>
      <c r="DR5" s="61" t="s">
        <v>126</v>
      </c>
      <c r="DS5" s="61" t="s">
        <v>121</v>
      </c>
      <c r="DT5" s="61" t="s">
        <v>131</v>
      </c>
      <c r="DU5" s="61" t="s">
        <v>112</v>
      </c>
      <c r="DV5" s="61" t="s">
        <v>113</v>
      </c>
      <c r="DW5" s="61" t="s">
        <v>114</v>
      </c>
      <c r="DX5" s="61" t="s">
        <v>115</v>
      </c>
      <c r="DY5" s="61" t="s">
        <v>116</v>
      </c>
      <c r="DZ5" s="61" t="s">
        <v>117</v>
      </c>
      <c r="EA5" s="61" t="s">
        <v>118</v>
      </c>
      <c r="EB5" s="61" t="s">
        <v>119</v>
      </c>
      <c r="EC5" s="61" t="s">
        <v>109</v>
      </c>
      <c r="ED5" s="61" t="s">
        <v>128</v>
      </c>
      <c r="EE5" s="61" t="s">
        <v>111</v>
      </c>
      <c r="EF5" s="61" t="s">
        <v>132</v>
      </c>
      <c r="EG5" s="61" t="s">
        <v>124</v>
      </c>
      <c r="EH5" s="61" t="s">
        <v>114</v>
      </c>
      <c r="EI5" s="61" t="s">
        <v>115</v>
      </c>
      <c r="EJ5" s="61" t="s">
        <v>116</v>
      </c>
      <c r="EK5" s="61" t="s">
        <v>117</v>
      </c>
      <c r="EL5" s="61" t="s">
        <v>118</v>
      </c>
      <c r="EM5" s="61" t="s">
        <v>133</v>
      </c>
      <c r="EN5" s="61" t="s">
        <v>126</v>
      </c>
      <c r="EO5" s="61" t="s">
        <v>134</v>
      </c>
      <c r="EP5" s="61" t="s">
        <v>111</v>
      </c>
      <c r="EQ5" s="61" t="s">
        <v>135</v>
      </c>
      <c r="ER5" s="61" t="s">
        <v>136</v>
      </c>
      <c r="ES5" s="61" t="s">
        <v>114</v>
      </c>
      <c r="ET5" s="61" t="s">
        <v>115</v>
      </c>
      <c r="EU5" s="61" t="s">
        <v>116</v>
      </c>
      <c r="EV5" s="61" t="s">
        <v>117</v>
      </c>
      <c r="EW5" s="61" t="s">
        <v>118</v>
      </c>
      <c r="EX5" s="61" t="s">
        <v>119</v>
      </c>
    </row>
    <row r="6" spans="1:154" s="66" customFormat="1">
      <c r="A6" s="47" t="s">
        <v>137</v>
      </c>
      <c r="B6" s="62">
        <f>B8</f>
        <v>2017</v>
      </c>
      <c r="C6" s="62">
        <f t="shared" ref="C6:M6" si="2">C8</f>
        <v>297500</v>
      </c>
      <c r="D6" s="62">
        <f t="shared" si="2"/>
        <v>46</v>
      </c>
      <c r="E6" s="62">
        <f t="shared" si="2"/>
        <v>6</v>
      </c>
      <c r="F6" s="62">
        <f t="shared" si="2"/>
        <v>0</v>
      </c>
      <c r="G6" s="62">
        <f t="shared" si="2"/>
        <v>2</v>
      </c>
      <c r="H6" s="144" t="str">
        <f>IF(H8&lt;&gt;I8,H8,"")&amp;IF(I8&lt;&gt;J8,I8,"")&amp;"　"&amp;J8</f>
        <v>奈良県地方独立行政法人奈良県立病院機構　奈良県西和医療センター</v>
      </c>
      <c r="I6" s="145"/>
      <c r="J6" s="146"/>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24</v>
      </c>
      <c r="R6" s="62" t="str">
        <f t="shared" si="3"/>
        <v>対象</v>
      </c>
      <c r="S6" s="62" t="str">
        <f t="shared" si="3"/>
        <v>透 I 訓</v>
      </c>
      <c r="T6" s="62" t="str">
        <f t="shared" si="3"/>
        <v>救 臨 地 輪</v>
      </c>
      <c r="U6" s="63" t="str">
        <f>U8</f>
        <v>-</v>
      </c>
      <c r="V6" s="63">
        <f>V8</f>
        <v>20558</v>
      </c>
      <c r="W6" s="62" t="str">
        <f>W8</f>
        <v>非該当</v>
      </c>
      <c r="X6" s="62" t="str">
        <f t="shared" si="3"/>
        <v>７：１</v>
      </c>
      <c r="Y6" s="63">
        <f t="shared" si="3"/>
        <v>300</v>
      </c>
      <c r="Z6" s="63" t="str">
        <f t="shared" si="3"/>
        <v>-</v>
      </c>
      <c r="AA6" s="63" t="str">
        <f t="shared" si="3"/>
        <v>-</v>
      </c>
      <c r="AB6" s="63" t="str">
        <f t="shared" si="3"/>
        <v>-</v>
      </c>
      <c r="AC6" s="63" t="str">
        <f t="shared" si="3"/>
        <v>-</v>
      </c>
      <c r="AD6" s="63">
        <f t="shared" si="3"/>
        <v>300</v>
      </c>
      <c r="AE6" s="63">
        <f t="shared" si="3"/>
        <v>300</v>
      </c>
      <c r="AF6" s="63" t="str">
        <f t="shared" si="3"/>
        <v>-</v>
      </c>
      <c r="AG6" s="63">
        <f t="shared" si="3"/>
        <v>300</v>
      </c>
      <c r="AH6" s="64" t="e">
        <f>IF(AH8="-",NA(),AH8)</f>
        <v>#N/A</v>
      </c>
      <c r="AI6" s="64">
        <f t="shared" ref="AI6:AQ6" si="4">IF(AI8="-",NA(),AI8)</f>
        <v>85.7</v>
      </c>
      <c r="AJ6" s="64">
        <f t="shared" si="4"/>
        <v>91</v>
      </c>
      <c r="AK6" s="64">
        <f t="shared" si="4"/>
        <v>94.2</v>
      </c>
      <c r="AL6" s="64">
        <f t="shared" si="4"/>
        <v>102.3</v>
      </c>
      <c r="AM6" s="64" t="e">
        <f t="shared" si="4"/>
        <v>#N/A</v>
      </c>
      <c r="AN6" s="64">
        <f t="shared" si="4"/>
        <v>97.7</v>
      </c>
      <c r="AO6" s="64">
        <f t="shared" si="4"/>
        <v>98</v>
      </c>
      <c r="AP6" s="64">
        <f t="shared" si="4"/>
        <v>97.2</v>
      </c>
      <c r="AQ6" s="64">
        <f t="shared" si="4"/>
        <v>97</v>
      </c>
      <c r="AR6" s="64" t="str">
        <f>IF(AR8="-","【-】","【"&amp;SUBSTITUTE(TEXT(AR8,"#,##0.0"),"-","△")&amp;"】")</f>
        <v>【98.5】</v>
      </c>
      <c r="AS6" s="64" t="e">
        <f>IF(AS8="-",NA(),AS8)</f>
        <v>#N/A</v>
      </c>
      <c r="AT6" s="64">
        <f t="shared" ref="AT6:BB6" si="5">IF(AT8="-",NA(),AT8)</f>
        <v>88.6</v>
      </c>
      <c r="AU6" s="64">
        <f t="shared" si="5"/>
        <v>88.9</v>
      </c>
      <c r="AV6" s="64">
        <f t="shared" si="5"/>
        <v>92.9</v>
      </c>
      <c r="AW6" s="64">
        <f t="shared" si="5"/>
        <v>101.7</v>
      </c>
      <c r="AX6" s="64" t="e">
        <f t="shared" si="5"/>
        <v>#N/A</v>
      </c>
      <c r="AY6" s="64">
        <f t="shared" si="5"/>
        <v>90.2</v>
      </c>
      <c r="AZ6" s="64">
        <f t="shared" si="5"/>
        <v>91.1</v>
      </c>
      <c r="BA6" s="64">
        <f t="shared" si="5"/>
        <v>90.1</v>
      </c>
      <c r="BB6" s="64">
        <f t="shared" si="5"/>
        <v>89.6</v>
      </c>
      <c r="BC6" s="64" t="str">
        <f>IF(BC8="-","【-】","【"&amp;SUBSTITUTE(TEXT(BC8,"#,##0.0"),"-","△")&amp;"】")</f>
        <v>【89.7】</v>
      </c>
      <c r="BD6" s="64" t="e">
        <f>IF(BD8="-",NA(),BD8)</f>
        <v>#N/A</v>
      </c>
      <c r="BE6" s="64">
        <f t="shared" ref="BE6:BM6" si="6">IF(BE8="-",NA(),BE8)</f>
        <v>20.7</v>
      </c>
      <c r="BF6" s="64">
        <f t="shared" si="6"/>
        <v>33.299999999999997</v>
      </c>
      <c r="BG6" s="64">
        <f t="shared" si="6"/>
        <v>53</v>
      </c>
      <c r="BH6" s="64">
        <f t="shared" si="6"/>
        <v>50.4</v>
      </c>
      <c r="BI6" s="64" t="e">
        <f t="shared" si="6"/>
        <v>#N/A</v>
      </c>
      <c r="BJ6" s="64">
        <f t="shared" si="6"/>
        <v>80.7</v>
      </c>
      <c r="BK6" s="64">
        <f t="shared" si="6"/>
        <v>73.099999999999994</v>
      </c>
      <c r="BL6" s="64">
        <f t="shared" si="6"/>
        <v>76.3</v>
      </c>
      <c r="BM6" s="64">
        <f t="shared" si="6"/>
        <v>80.7</v>
      </c>
      <c r="BN6" s="64" t="str">
        <f>IF(BN8="-","【-】","【"&amp;SUBSTITUTE(TEXT(BN8,"#,##0.0"),"-","△")&amp;"】")</f>
        <v>【64.7】</v>
      </c>
      <c r="BO6" s="64" t="e">
        <f>IF(BO8="-",NA(),BO8)</f>
        <v>#N/A</v>
      </c>
      <c r="BP6" s="64">
        <f t="shared" ref="BP6:BX6" si="7">IF(BP8="-",NA(),BP8)</f>
        <v>79.2</v>
      </c>
      <c r="BQ6" s="64">
        <f t="shared" si="7"/>
        <v>74.8</v>
      </c>
      <c r="BR6" s="64">
        <f t="shared" si="7"/>
        <v>82.3</v>
      </c>
      <c r="BS6" s="64">
        <f t="shared" si="7"/>
        <v>86.9</v>
      </c>
      <c r="BT6" s="64" t="e">
        <f t="shared" si="7"/>
        <v>#N/A</v>
      </c>
      <c r="BU6" s="64">
        <f t="shared" si="7"/>
        <v>70.599999999999994</v>
      </c>
      <c r="BV6" s="64">
        <f t="shared" si="7"/>
        <v>71.3</v>
      </c>
      <c r="BW6" s="64">
        <f t="shared" si="7"/>
        <v>72.599999999999994</v>
      </c>
      <c r="BX6" s="64">
        <f t="shared" si="7"/>
        <v>73.5</v>
      </c>
      <c r="BY6" s="64" t="str">
        <f>IF(BY8="-","【-】","【"&amp;SUBSTITUTE(TEXT(BY8,"#,##0.0"),"-","△")&amp;"】")</f>
        <v>【74.8】</v>
      </c>
      <c r="BZ6" s="65" t="e">
        <f>IF(BZ8="-",NA(),BZ8)</f>
        <v>#N/A</v>
      </c>
      <c r="CA6" s="65">
        <f t="shared" ref="CA6:CI6" si="8">IF(CA8="-",NA(),CA8)</f>
        <v>62169</v>
      </c>
      <c r="CB6" s="65">
        <f t="shared" si="8"/>
        <v>66528</v>
      </c>
      <c r="CC6" s="65">
        <f t="shared" si="8"/>
        <v>61616</v>
      </c>
      <c r="CD6" s="65">
        <f t="shared" si="8"/>
        <v>63015</v>
      </c>
      <c r="CE6" s="65" t="e">
        <f t="shared" si="8"/>
        <v>#N/A</v>
      </c>
      <c r="CF6" s="65">
        <f t="shared" si="8"/>
        <v>48921</v>
      </c>
      <c r="CG6" s="65">
        <f t="shared" si="8"/>
        <v>50413</v>
      </c>
      <c r="CH6" s="65">
        <f t="shared" si="8"/>
        <v>50510</v>
      </c>
      <c r="CI6" s="65">
        <f t="shared" si="8"/>
        <v>50958</v>
      </c>
      <c r="CJ6" s="64" t="str">
        <f>IF(CJ8="-","【-】","【"&amp;SUBSTITUTE(TEXT(CJ8,"#,##0"),"-","△")&amp;"】")</f>
        <v>【50,718】</v>
      </c>
      <c r="CK6" s="65" t="e">
        <f>IF(CK8="-",NA(),CK8)</f>
        <v>#N/A</v>
      </c>
      <c r="CL6" s="65">
        <f t="shared" ref="CL6:CT6" si="9">IF(CL8="-",NA(),CL8)</f>
        <v>9551</v>
      </c>
      <c r="CM6" s="65">
        <f t="shared" si="9"/>
        <v>10017</v>
      </c>
      <c r="CN6" s="65">
        <f t="shared" si="9"/>
        <v>10835</v>
      </c>
      <c r="CO6" s="65">
        <f t="shared" si="9"/>
        <v>10861</v>
      </c>
      <c r="CP6" s="65" t="e">
        <f t="shared" si="9"/>
        <v>#N/A</v>
      </c>
      <c r="CQ6" s="65">
        <f t="shared" si="9"/>
        <v>12272</v>
      </c>
      <c r="CR6" s="65">
        <f t="shared" si="9"/>
        <v>13096</v>
      </c>
      <c r="CS6" s="65">
        <f t="shared" si="9"/>
        <v>13552</v>
      </c>
      <c r="CT6" s="65">
        <f t="shared" si="9"/>
        <v>13792</v>
      </c>
      <c r="CU6" s="64" t="str">
        <f>IF(CU8="-","【-】","【"&amp;SUBSTITUTE(TEXT(CU8,"#,##0"),"-","△")&amp;"】")</f>
        <v>【14,202】</v>
      </c>
      <c r="CV6" s="64" t="e">
        <f>IF(CV8="-",NA(),CV8)</f>
        <v>#N/A</v>
      </c>
      <c r="CW6" s="64">
        <f t="shared" ref="CW6:DE6" si="10">IF(CW8="-",NA(),CW8)</f>
        <v>57.6</v>
      </c>
      <c r="CX6" s="64">
        <f t="shared" si="10"/>
        <v>55.5</v>
      </c>
      <c r="CY6" s="64">
        <f t="shared" si="10"/>
        <v>55.3</v>
      </c>
      <c r="CZ6" s="64">
        <f t="shared" si="10"/>
        <v>50.8</v>
      </c>
      <c r="DA6" s="64" t="e">
        <f t="shared" si="10"/>
        <v>#N/A</v>
      </c>
      <c r="DB6" s="64">
        <f t="shared" si="10"/>
        <v>55.6</v>
      </c>
      <c r="DC6" s="64">
        <f t="shared" si="10"/>
        <v>54.8</v>
      </c>
      <c r="DD6" s="64">
        <f t="shared" si="10"/>
        <v>55.8</v>
      </c>
      <c r="DE6" s="64">
        <f t="shared" si="10"/>
        <v>56.1</v>
      </c>
      <c r="DF6" s="64" t="str">
        <f>IF(DF8="-","【-】","【"&amp;SUBSTITUTE(TEXT(DF8,"#,##0.0"),"-","△")&amp;"】")</f>
        <v>【55.0】</v>
      </c>
      <c r="DG6" s="64" t="e">
        <f>IF(DG8="-",NA(),DG8)</f>
        <v>#N/A</v>
      </c>
      <c r="DH6" s="64">
        <f t="shared" ref="DH6:DP6" si="11">IF(DH8="-",NA(),DH8)</f>
        <v>30.8</v>
      </c>
      <c r="DI6" s="64">
        <f t="shared" si="11"/>
        <v>29.4</v>
      </c>
      <c r="DJ6" s="64">
        <f t="shared" si="11"/>
        <v>25.3</v>
      </c>
      <c r="DK6" s="64">
        <f t="shared" si="11"/>
        <v>23.6</v>
      </c>
      <c r="DL6" s="64" t="e">
        <f t="shared" si="11"/>
        <v>#N/A</v>
      </c>
      <c r="DM6" s="64">
        <f t="shared" si="11"/>
        <v>23.2</v>
      </c>
      <c r="DN6" s="64">
        <f t="shared" si="11"/>
        <v>23.9</v>
      </c>
      <c r="DO6" s="64">
        <f t="shared" si="11"/>
        <v>23.8</v>
      </c>
      <c r="DP6" s="64">
        <f t="shared" si="11"/>
        <v>23.9</v>
      </c>
      <c r="DQ6" s="64" t="str">
        <f>IF(DQ8="-","【-】","【"&amp;SUBSTITUTE(TEXT(DQ8,"#,##0.0"),"-","△")&amp;"】")</f>
        <v>【24.3】</v>
      </c>
      <c r="DR6" s="64" t="e">
        <f>IF(DR8="-",NA(),DR8)</f>
        <v>#N/A</v>
      </c>
      <c r="DS6" s="64">
        <f t="shared" ref="DS6:EA6" si="12">IF(DS8="-",NA(),DS8)</f>
        <v>15.2</v>
      </c>
      <c r="DT6" s="64">
        <f t="shared" si="12"/>
        <v>24.3</v>
      </c>
      <c r="DU6" s="64">
        <f t="shared" si="12"/>
        <v>48.3</v>
      </c>
      <c r="DV6" s="64">
        <f t="shared" si="12"/>
        <v>35</v>
      </c>
      <c r="DW6" s="64" t="e">
        <f t="shared" si="12"/>
        <v>#N/A</v>
      </c>
      <c r="DX6" s="64">
        <f t="shared" si="12"/>
        <v>48.9</v>
      </c>
      <c r="DY6" s="64">
        <f t="shared" si="12"/>
        <v>50.3</v>
      </c>
      <c r="DZ6" s="64">
        <f t="shared" si="12"/>
        <v>49.8</v>
      </c>
      <c r="EA6" s="64">
        <f t="shared" si="12"/>
        <v>50.9</v>
      </c>
      <c r="EB6" s="64" t="str">
        <f>IF(EB8="-","【-】","【"&amp;SUBSTITUTE(TEXT(EB8,"#,##0.0"),"-","△")&amp;"】")</f>
        <v>【51.6】</v>
      </c>
      <c r="EC6" s="64" t="e">
        <f>IF(EC8="-",NA(),EC8)</f>
        <v>#N/A</v>
      </c>
      <c r="ED6" s="64">
        <f t="shared" ref="ED6:EL6" si="13">IF(ED8="-",NA(),ED8)</f>
        <v>24.8</v>
      </c>
      <c r="EE6" s="64">
        <f t="shared" si="13"/>
        <v>38.1</v>
      </c>
      <c r="EF6" s="64">
        <f t="shared" si="13"/>
        <v>57.4</v>
      </c>
      <c r="EG6" s="64">
        <f t="shared" si="13"/>
        <v>59.3</v>
      </c>
      <c r="EH6" s="64" t="e">
        <f t="shared" si="13"/>
        <v>#N/A</v>
      </c>
      <c r="EI6" s="64">
        <f t="shared" si="13"/>
        <v>65.400000000000006</v>
      </c>
      <c r="EJ6" s="64">
        <f t="shared" si="13"/>
        <v>65.7</v>
      </c>
      <c r="EK6" s="64">
        <f t="shared" si="13"/>
        <v>65</v>
      </c>
      <c r="EL6" s="64">
        <f t="shared" si="13"/>
        <v>66.8</v>
      </c>
      <c r="EM6" s="64" t="str">
        <f>IF(EM8="-","【-】","【"&amp;SUBSTITUTE(TEXT(EM8,"#,##0.0"),"-","△")&amp;"】")</f>
        <v>【67.6】</v>
      </c>
      <c r="EN6" s="65" t="e">
        <f>IF(EN8="-",NA(),EN8)</f>
        <v>#N/A</v>
      </c>
      <c r="EO6" s="65">
        <f t="shared" ref="EO6:EW6" si="14">IF(EO8="-",NA(),EO8)</f>
        <v>13080447</v>
      </c>
      <c r="EP6" s="65">
        <f t="shared" si="14"/>
        <v>14963023</v>
      </c>
      <c r="EQ6" s="65">
        <f t="shared" si="14"/>
        <v>16483750</v>
      </c>
      <c r="ER6" s="65">
        <f t="shared" si="14"/>
        <v>17857297</v>
      </c>
      <c r="ES6" s="65" t="e">
        <f t="shared" si="14"/>
        <v>#N/A</v>
      </c>
      <c r="ET6" s="65">
        <f t="shared" si="14"/>
        <v>41593368</v>
      </c>
      <c r="EU6" s="65">
        <f t="shared" si="14"/>
        <v>42578034</v>
      </c>
      <c r="EV6" s="65">
        <f t="shared" si="14"/>
        <v>45645830</v>
      </c>
      <c r="EW6" s="65">
        <f t="shared" si="14"/>
        <v>47082778</v>
      </c>
      <c r="EX6" s="65" t="str">
        <f>IF(EX8="-","【-】","【"&amp;SUBSTITUTE(TEXT(EX8,"#,##0"),"-","△")&amp;"】")</f>
        <v>【45,442,498】</v>
      </c>
    </row>
    <row r="7" spans="1:154" s="66" customFormat="1">
      <c r="A7" s="47" t="s">
        <v>138</v>
      </c>
      <c r="B7" s="62">
        <f t="shared" ref="B7:AG7" si="15">B8</f>
        <v>2017</v>
      </c>
      <c r="C7" s="62">
        <f t="shared" si="15"/>
        <v>297500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24</v>
      </c>
      <c r="R7" s="62" t="str">
        <f t="shared" si="15"/>
        <v>対象</v>
      </c>
      <c r="S7" s="62" t="str">
        <f t="shared" si="15"/>
        <v>透 I 訓</v>
      </c>
      <c r="T7" s="62" t="str">
        <f t="shared" si="15"/>
        <v>救 臨 地 輪</v>
      </c>
      <c r="U7" s="63" t="str">
        <f>U8</f>
        <v>-</v>
      </c>
      <c r="V7" s="63">
        <f>V8</f>
        <v>20558</v>
      </c>
      <c r="W7" s="62" t="str">
        <f>W8</f>
        <v>非該当</v>
      </c>
      <c r="X7" s="62" t="str">
        <f t="shared" si="15"/>
        <v>７：１</v>
      </c>
      <c r="Y7" s="63">
        <f t="shared" si="15"/>
        <v>300</v>
      </c>
      <c r="Z7" s="63" t="str">
        <f t="shared" si="15"/>
        <v>-</v>
      </c>
      <c r="AA7" s="63" t="str">
        <f t="shared" si="15"/>
        <v>-</v>
      </c>
      <c r="AB7" s="63" t="str">
        <f t="shared" si="15"/>
        <v>-</v>
      </c>
      <c r="AC7" s="63" t="str">
        <f t="shared" si="15"/>
        <v>-</v>
      </c>
      <c r="AD7" s="63">
        <f t="shared" si="15"/>
        <v>300</v>
      </c>
      <c r="AE7" s="63">
        <f t="shared" si="15"/>
        <v>300</v>
      </c>
      <c r="AF7" s="63" t="str">
        <f t="shared" si="15"/>
        <v>-</v>
      </c>
      <c r="AG7" s="63">
        <f t="shared" si="15"/>
        <v>300</v>
      </c>
      <c r="AH7" s="64" t="str">
        <f>AH8</f>
        <v>-</v>
      </c>
      <c r="AI7" s="64">
        <f t="shared" ref="AI7:AQ7" si="16">AI8</f>
        <v>85.7</v>
      </c>
      <c r="AJ7" s="64">
        <f t="shared" si="16"/>
        <v>91</v>
      </c>
      <c r="AK7" s="64">
        <f t="shared" si="16"/>
        <v>94.2</v>
      </c>
      <c r="AL7" s="64">
        <f t="shared" si="16"/>
        <v>102.3</v>
      </c>
      <c r="AM7" s="64" t="str">
        <f t="shared" si="16"/>
        <v>-</v>
      </c>
      <c r="AN7" s="64">
        <f t="shared" si="16"/>
        <v>97.7</v>
      </c>
      <c r="AO7" s="64">
        <f t="shared" si="16"/>
        <v>98</v>
      </c>
      <c r="AP7" s="64">
        <f t="shared" si="16"/>
        <v>97.2</v>
      </c>
      <c r="AQ7" s="64">
        <f t="shared" si="16"/>
        <v>97</v>
      </c>
      <c r="AR7" s="64"/>
      <c r="AS7" s="64" t="str">
        <f>AS8</f>
        <v>-</v>
      </c>
      <c r="AT7" s="64">
        <f t="shared" ref="AT7:BB7" si="17">AT8</f>
        <v>88.6</v>
      </c>
      <c r="AU7" s="64">
        <f t="shared" si="17"/>
        <v>88.9</v>
      </c>
      <c r="AV7" s="64">
        <f t="shared" si="17"/>
        <v>92.9</v>
      </c>
      <c r="AW7" s="64">
        <f t="shared" si="17"/>
        <v>101.7</v>
      </c>
      <c r="AX7" s="64" t="str">
        <f t="shared" si="17"/>
        <v>-</v>
      </c>
      <c r="AY7" s="64">
        <f t="shared" si="17"/>
        <v>90.2</v>
      </c>
      <c r="AZ7" s="64">
        <f t="shared" si="17"/>
        <v>91.1</v>
      </c>
      <c r="BA7" s="64">
        <f t="shared" si="17"/>
        <v>90.1</v>
      </c>
      <c r="BB7" s="64">
        <f t="shared" si="17"/>
        <v>89.6</v>
      </c>
      <c r="BC7" s="64"/>
      <c r="BD7" s="64" t="str">
        <f>BD8</f>
        <v>-</v>
      </c>
      <c r="BE7" s="64">
        <f t="shared" ref="BE7:BM7" si="18">BE8</f>
        <v>20.7</v>
      </c>
      <c r="BF7" s="64">
        <f t="shared" si="18"/>
        <v>33.299999999999997</v>
      </c>
      <c r="BG7" s="64">
        <f t="shared" si="18"/>
        <v>53</v>
      </c>
      <c r="BH7" s="64">
        <f t="shared" si="18"/>
        <v>50.4</v>
      </c>
      <c r="BI7" s="64" t="str">
        <f t="shared" si="18"/>
        <v>-</v>
      </c>
      <c r="BJ7" s="64">
        <f t="shared" si="18"/>
        <v>80.7</v>
      </c>
      <c r="BK7" s="64">
        <f t="shared" si="18"/>
        <v>73.099999999999994</v>
      </c>
      <c r="BL7" s="64">
        <f t="shared" si="18"/>
        <v>76.3</v>
      </c>
      <c r="BM7" s="64">
        <f t="shared" si="18"/>
        <v>80.7</v>
      </c>
      <c r="BN7" s="64"/>
      <c r="BO7" s="64" t="str">
        <f>BO8</f>
        <v>-</v>
      </c>
      <c r="BP7" s="64">
        <f t="shared" ref="BP7:BX7" si="19">BP8</f>
        <v>79.2</v>
      </c>
      <c r="BQ7" s="64">
        <f t="shared" si="19"/>
        <v>74.8</v>
      </c>
      <c r="BR7" s="64">
        <f t="shared" si="19"/>
        <v>82.3</v>
      </c>
      <c r="BS7" s="64">
        <f t="shared" si="19"/>
        <v>86.9</v>
      </c>
      <c r="BT7" s="64" t="str">
        <f t="shared" si="19"/>
        <v>-</v>
      </c>
      <c r="BU7" s="64">
        <f t="shared" si="19"/>
        <v>70.599999999999994</v>
      </c>
      <c r="BV7" s="64">
        <f t="shared" si="19"/>
        <v>71.3</v>
      </c>
      <c r="BW7" s="64">
        <f t="shared" si="19"/>
        <v>72.599999999999994</v>
      </c>
      <c r="BX7" s="64">
        <f t="shared" si="19"/>
        <v>73.5</v>
      </c>
      <c r="BY7" s="64"/>
      <c r="BZ7" s="65" t="str">
        <f>BZ8</f>
        <v>-</v>
      </c>
      <c r="CA7" s="65">
        <f t="shared" ref="CA7:CI7" si="20">CA8</f>
        <v>62169</v>
      </c>
      <c r="CB7" s="65">
        <f t="shared" si="20"/>
        <v>66528</v>
      </c>
      <c r="CC7" s="65">
        <f t="shared" si="20"/>
        <v>61616</v>
      </c>
      <c r="CD7" s="65">
        <f t="shared" si="20"/>
        <v>63015</v>
      </c>
      <c r="CE7" s="65" t="str">
        <f t="shared" si="20"/>
        <v>-</v>
      </c>
      <c r="CF7" s="65">
        <f t="shared" si="20"/>
        <v>48921</v>
      </c>
      <c r="CG7" s="65">
        <f t="shared" si="20"/>
        <v>50413</v>
      </c>
      <c r="CH7" s="65">
        <f t="shared" si="20"/>
        <v>50510</v>
      </c>
      <c r="CI7" s="65">
        <f t="shared" si="20"/>
        <v>50958</v>
      </c>
      <c r="CJ7" s="64"/>
      <c r="CK7" s="65" t="str">
        <f>CK8</f>
        <v>-</v>
      </c>
      <c r="CL7" s="65">
        <f t="shared" ref="CL7:CT7" si="21">CL8</f>
        <v>9551</v>
      </c>
      <c r="CM7" s="65">
        <f t="shared" si="21"/>
        <v>10017</v>
      </c>
      <c r="CN7" s="65">
        <f t="shared" si="21"/>
        <v>10835</v>
      </c>
      <c r="CO7" s="65">
        <f t="shared" si="21"/>
        <v>10861</v>
      </c>
      <c r="CP7" s="65" t="str">
        <f t="shared" si="21"/>
        <v>-</v>
      </c>
      <c r="CQ7" s="65">
        <f t="shared" si="21"/>
        <v>12272</v>
      </c>
      <c r="CR7" s="65">
        <f t="shared" si="21"/>
        <v>13096</v>
      </c>
      <c r="CS7" s="65">
        <f t="shared" si="21"/>
        <v>13552</v>
      </c>
      <c r="CT7" s="65">
        <f t="shared" si="21"/>
        <v>13792</v>
      </c>
      <c r="CU7" s="64"/>
      <c r="CV7" s="64" t="str">
        <f>CV8</f>
        <v>-</v>
      </c>
      <c r="CW7" s="64">
        <f t="shared" ref="CW7:DE7" si="22">CW8</f>
        <v>57.6</v>
      </c>
      <c r="CX7" s="64">
        <f t="shared" si="22"/>
        <v>55.5</v>
      </c>
      <c r="CY7" s="64">
        <f t="shared" si="22"/>
        <v>55.3</v>
      </c>
      <c r="CZ7" s="64">
        <f t="shared" si="22"/>
        <v>50.8</v>
      </c>
      <c r="DA7" s="64" t="str">
        <f t="shared" si="22"/>
        <v>-</v>
      </c>
      <c r="DB7" s="64">
        <f t="shared" si="22"/>
        <v>55.6</v>
      </c>
      <c r="DC7" s="64">
        <f t="shared" si="22"/>
        <v>54.8</v>
      </c>
      <c r="DD7" s="64">
        <f t="shared" si="22"/>
        <v>55.8</v>
      </c>
      <c r="DE7" s="64">
        <f t="shared" si="22"/>
        <v>56.1</v>
      </c>
      <c r="DF7" s="64"/>
      <c r="DG7" s="64" t="str">
        <f>DG8</f>
        <v>-</v>
      </c>
      <c r="DH7" s="64">
        <f t="shared" ref="DH7:DP7" si="23">DH8</f>
        <v>30.8</v>
      </c>
      <c r="DI7" s="64">
        <f t="shared" si="23"/>
        <v>29.4</v>
      </c>
      <c r="DJ7" s="64">
        <f t="shared" si="23"/>
        <v>25.3</v>
      </c>
      <c r="DK7" s="64">
        <f t="shared" si="23"/>
        <v>23.6</v>
      </c>
      <c r="DL7" s="64" t="str">
        <f t="shared" si="23"/>
        <v>-</v>
      </c>
      <c r="DM7" s="64">
        <f t="shared" si="23"/>
        <v>23.2</v>
      </c>
      <c r="DN7" s="64">
        <f t="shared" si="23"/>
        <v>23.9</v>
      </c>
      <c r="DO7" s="64">
        <f t="shared" si="23"/>
        <v>23.8</v>
      </c>
      <c r="DP7" s="64">
        <f t="shared" si="23"/>
        <v>23.9</v>
      </c>
      <c r="DQ7" s="64"/>
      <c r="DR7" s="64" t="str">
        <f>DR8</f>
        <v>-</v>
      </c>
      <c r="DS7" s="64">
        <f t="shared" ref="DS7:EA7" si="24">DS8</f>
        <v>15.2</v>
      </c>
      <c r="DT7" s="64">
        <f t="shared" si="24"/>
        <v>24.3</v>
      </c>
      <c r="DU7" s="64">
        <f t="shared" si="24"/>
        <v>48.3</v>
      </c>
      <c r="DV7" s="64">
        <f t="shared" si="24"/>
        <v>35</v>
      </c>
      <c r="DW7" s="64" t="str">
        <f t="shared" si="24"/>
        <v>-</v>
      </c>
      <c r="DX7" s="64">
        <f t="shared" si="24"/>
        <v>48.9</v>
      </c>
      <c r="DY7" s="64">
        <f t="shared" si="24"/>
        <v>50.3</v>
      </c>
      <c r="DZ7" s="64">
        <f t="shared" si="24"/>
        <v>49.8</v>
      </c>
      <c r="EA7" s="64">
        <f t="shared" si="24"/>
        <v>50.9</v>
      </c>
      <c r="EB7" s="64"/>
      <c r="EC7" s="64" t="str">
        <f>EC8</f>
        <v>-</v>
      </c>
      <c r="ED7" s="64">
        <f t="shared" ref="ED7:EL7" si="25">ED8</f>
        <v>24.8</v>
      </c>
      <c r="EE7" s="64">
        <f t="shared" si="25"/>
        <v>38.1</v>
      </c>
      <c r="EF7" s="64">
        <f t="shared" si="25"/>
        <v>57.4</v>
      </c>
      <c r="EG7" s="64">
        <f t="shared" si="25"/>
        <v>59.3</v>
      </c>
      <c r="EH7" s="64" t="str">
        <f t="shared" si="25"/>
        <v>-</v>
      </c>
      <c r="EI7" s="64">
        <f t="shared" si="25"/>
        <v>65.400000000000006</v>
      </c>
      <c r="EJ7" s="64">
        <f t="shared" si="25"/>
        <v>65.7</v>
      </c>
      <c r="EK7" s="64">
        <f t="shared" si="25"/>
        <v>65</v>
      </c>
      <c r="EL7" s="64">
        <f t="shared" si="25"/>
        <v>66.8</v>
      </c>
      <c r="EM7" s="64"/>
      <c r="EN7" s="65" t="str">
        <f>EN8</f>
        <v>-</v>
      </c>
      <c r="EO7" s="65">
        <f t="shared" ref="EO7:EW7" si="26">EO8</f>
        <v>13080447</v>
      </c>
      <c r="EP7" s="65">
        <f t="shared" si="26"/>
        <v>14963023</v>
      </c>
      <c r="EQ7" s="65">
        <f t="shared" si="26"/>
        <v>16483750</v>
      </c>
      <c r="ER7" s="65">
        <f t="shared" si="26"/>
        <v>17857297</v>
      </c>
      <c r="ES7" s="65" t="str">
        <f t="shared" si="26"/>
        <v>-</v>
      </c>
      <c r="ET7" s="65">
        <f t="shared" si="26"/>
        <v>41593368</v>
      </c>
      <c r="EU7" s="65">
        <f t="shared" si="26"/>
        <v>42578034</v>
      </c>
      <c r="EV7" s="65">
        <f t="shared" si="26"/>
        <v>45645830</v>
      </c>
      <c r="EW7" s="65">
        <f t="shared" si="26"/>
        <v>47082778</v>
      </c>
      <c r="EX7" s="65"/>
    </row>
    <row r="8" spans="1:154" s="66" customFormat="1">
      <c r="A8" s="47"/>
      <c r="B8" s="67">
        <v>2017</v>
      </c>
      <c r="C8" s="67">
        <v>297500</v>
      </c>
      <c r="D8" s="67">
        <v>46</v>
      </c>
      <c r="E8" s="67">
        <v>6</v>
      </c>
      <c r="F8" s="67">
        <v>0</v>
      </c>
      <c r="G8" s="67">
        <v>2</v>
      </c>
      <c r="H8" s="67" t="s">
        <v>139</v>
      </c>
      <c r="I8" s="67" t="s">
        <v>140</v>
      </c>
      <c r="J8" s="67" t="s">
        <v>141</v>
      </c>
      <c r="K8" s="67" t="s">
        <v>142</v>
      </c>
      <c r="L8" s="67" t="s">
        <v>143</v>
      </c>
      <c r="M8" s="67" t="s">
        <v>144</v>
      </c>
      <c r="N8" s="67" t="s">
        <v>145</v>
      </c>
      <c r="O8" s="67" t="s">
        <v>146</v>
      </c>
      <c r="P8" s="67" t="s">
        <v>147</v>
      </c>
      <c r="Q8" s="68">
        <v>24</v>
      </c>
      <c r="R8" s="67" t="s">
        <v>148</v>
      </c>
      <c r="S8" s="67" t="s">
        <v>149</v>
      </c>
      <c r="T8" s="67" t="s">
        <v>150</v>
      </c>
      <c r="U8" s="68" t="s">
        <v>151</v>
      </c>
      <c r="V8" s="68">
        <v>20558</v>
      </c>
      <c r="W8" s="67" t="s">
        <v>152</v>
      </c>
      <c r="X8" s="69" t="s">
        <v>153</v>
      </c>
      <c r="Y8" s="68">
        <v>300</v>
      </c>
      <c r="Z8" s="68" t="s">
        <v>151</v>
      </c>
      <c r="AA8" s="68" t="s">
        <v>151</v>
      </c>
      <c r="AB8" s="68" t="s">
        <v>151</v>
      </c>
      <c r="AC8" s="68" t="s">
        <v>151</v>
      </c>
      <c r="AD8" s="68">
        <v>300</v>
      </c>
      <c r="AE8" s="68">
        <v>300</v>
      </c>
      <c r="AF8" s="68" t="s">
        <v>151</v>
      </c>
      <c r="AG8" s="68">
        <v>300</v>
      </c>
      <c r="AH8" s="70" t="s">
        <v>151</v>
      </c>
      <c r="AI8" s="70">
        <v>85.7</v>
      </c>
      <c r="AJ8" s="70">
        <v>91</v>
      </c>
      <c r="AK8" s="70">
        <v>94.2</v>
      </c>
      <c r="AL8" s="70">
        <v>102.3</v>
      </c>
      <c r="AM8" s="70" t="s">
        <v>151</v>
      </c>
      <c r="AN8" s="70">
        <v>97.7</v>
      </c>
      <c r="AO8" s="70">
        <v>98</v>
      </c>
      <c r="AP8" s="70">
        <v>97.2</v>
      </c>
      <c r="AQ8" s="70">
        <v>97</v>
      </c>
      <c r="AR8" s="70">
        <v>98.5</v>
      </c>
      <c r="AS8" s="70" t="s">
        <v>151</v>
      </c>
      <c r="AT8" s="70">
        <v>88.6</v>
      </c>
      <c r="AU8" s="70">
        <v>88.9</v>
      </c>
      <c r="AV8" s="70">
        <v>92.9</v>
      </c>
      <c r="AW8" s="70">
        <v>101.7</v>
      </c>
      <c r="AX8" s="70" t="s">
        <v>151</v>
      </c>
      <c r="AY8" s="70">
        <v>90.2</v>
      </c>
      <c r="AZ8" s="70">
        <v>91.1</v>
      </c>
      <c r="BA8" s="70">
        <v>90.1</v>
      </c>
      <c r="BB8" s="70">
        <v>89.6</v>
      </c>
      <c r="BC8" s="70">
        <v>89.7</v>
      </c>
      <c r="BD8" s="71" t="s">
        <v>151</v>
      </c>
      <c r="BE8" s="71">
        <v>20.7</v>
      </c>
      <c r="BF8" s="71">
        <v>33.299999999999997</v>
      </c>
      <c r="BG8" s="71">
        <v>53</v>
      </c>
      <c r="BH8" s="71">
        <v>50.4</v>
      </c>
      <c r="BI8" s="71" t="s">
        <v>151</v>
      </c>
      <c r="BJ8" s="71">
        <v>80.7</v>
      </c>
      <c r="BK8" s="71">
        <v>73.099999999999994</v>
      </c>
      <c r="BL8" s="71">
        <v>76.3</v>
      </c>
      <c r="BM8" s="71">
        <v>80.7</v>
      </c>
      <c r="BN8" s="71">
        <v>64.7</v>
      </c>
      <c r="BO8" s="70" t="s">
        <v>151</v>
      </c>
      <c r="BP8" s="70">
        <v>79.2</v>
      </c>
      <c r="BQ8" s="70">
        <v>74.8</v>
      </c>
      <c r="BR8" s="70">
        <v>82.3</v>
      </c>
      <c r="BS8" s="70">
        <v>86.9</v>
      </c>
      <c r="BT8" s="70" t="s">
        <v>151</v>
      </c>
      <c r="BU8" s="70">
        <v>70.599999999999994</v>
      </c>
      <c r="BV8" s="70">
        <v>71.3</v>
      </c>
      <c r="BW8" s="70">
        <v>72.599999999999994</v>
      </c>
      <c r="BX8" s="70">
        <v>73.5</v>
      </c>
      <c r="BY8" s="70">
        <v>74.8</v>
      </c>
      <c r="BZ8" s="71" t="s">
        <v>151</v>
      </c>
      <c r="CA8" s="71">
        <v>62169</v>
      </c>
      <c r="CB8" s="71">
        <v>66528</v>
      </c>
      <c r="CC8" s="71">
        <v>61616</v>
      </c>
      <c r="CD8" s="71">
        <v>63015</v>
      </c>
      <c r="CE8" s="71" t="s">
        <v>151</v>
      </c>
      <c r="CF8" s="71">
        <v>48921</v>
      </c>
      <c r="CG8" s="71">
        <v>50413</v>
      </c>
      <c r="CH8" s="71">
        <v>50510</v>
      </c>
      <c r="CI8" s="71">
        <v>50958</v>
      </c>
      <c r="CJ8" s="70">
        <v>50718</v>
      </c>
      <c r="CK8" s="71" t="s">
        <v>151</v>
      </c>
      <c r="CL8" s="71">
        <v>9551</v>
      </c>
      <c r="CM8" s="71">
        <v>10017</v>
      </c>
      <c r="CN8" s="71">
        <v>10835</v>
      </c>
      <c r="CO8" s="71">
        <v>10861</v>
      </c>
      <c r="CP8" s="71" t="s">
        <v>151</v>
      </c>
      <c r="CQ8" s="71">
        <v>12272</v>
      </c>
      <c r="CR8" s="71">
        <v>13096</v>
      </c>
      <c r="CS8" s="71">
        <v>13552</v>
      </c>
      <c r="CT8" s="71">
        <v>13792</v>
      </c>
      <c r="CU8" s="70">
        <v>14202</v>
      </c>
      <c r="CV8" s="71" t="s">
        <v>151</v>
      </c>
      <c r="CW8" s="71">
        <v>57.6</v>
      </c>
      <c r="CX8" s="71">
        <v>55.5</v>
      </c>
      <c r="CY8" s="71">
        <v>55.3</v>
      </c>
      <c r="CZ8" s="71">
        <v>50.8</v>
      </c>
      <c r="DA8" s="71" t="s">
        <v>151</v>
      </c>
      <c r="DB8" s="71">
        <v>55.6</v>
      </c>
      <c r="DC8" s="71">
        <v>54.8</v>
      </c>
      <c r="DD8" s="71">
        <v>55.8</v>
      </c>
      <c r="DE8" s="71">
        <v>56.1</v>
      </c>
      <c r="DF8" s="71">
        <v>55</v>
      </c>
      <c r="DG8" s="71" t="s">
        <v>151</v>
      </c>
      <c r="DH8" s="71">
        <v>30.8</v>
      </c>
      <c r="DI8" s="71">
        <v>29.4</v>
      </c>
      <c r="DJ8" s="71">
        <v>25.3</v>
      </c>
      <c r="DK8" s="71">
        <v>23.6</v>
      </c>
      <c r="DL8" s="71" t="s">
        <v>151</v>
      </c>
      <c r="DM8" s="71">
        <v>23.2</v>
      </c>
      <c r="DN8" s="71">
        <v>23.9</v>
      </c>
      <c r="DO8" s="71">
        <v>23.8</v>
      </c>
      <c r="DP8" s="71">
        <v>23.9</v>
      </c>
      <c r="DQ8" s="71">
        <v>24.3</v>
      </c>
      <c r="DR8" s="70" t="s">
        <v>151</v>
      </c>
      <c r="DS8" s="70">
        <v>15.2</v>
      </c>
      <c r="DT8" s="70">
        <v>24.3</v>
      </c>
      <c r="DU8" s="70">
        <v>48.3</v>
      </c>
      <c r="DV8" s="70">
        <v>35</v>
      </c>
      <c r="DW8" s="70" t="s">
        <v>151</v>
      </c>
      <c r="DX8" s="70">
        <v>48.9</v>
      </c>
      <c r="DY8" s="70">
        <v>50.3</v>
      </c>
      <c r="DZ8" s="70">
        <v>49.8</v>
      </c>
      <c r="EA8" s="70">
        <v>50.9</v>
      </c>
      <c r="EB8" s="70">
        <v>51.6</v>
      </c>
      <c r="EC8" s="70" t="s">
        <v>151</v>
      </c>
      <c r="ED8" s="70">
        <v>24.8</v>
      </c>
      <c r="EE8" s="70">
        <v>38.1</v>
      </c>
      <c r="EF8" s="70">
        <v>57.4</v>
      </c>
      <c r="EG8" s="70">
        <v>59.3</v>
      </c>
      <c r="EH8" s="70" t="s">
        <v>151</v>
      </c>
      <c r="EI8" s="70">
        <v>65.400000000000006</v>
      </c>
      <c r="EJ8" s="70">
        <v>65.7</v>
      </c>
      <c r="EK8" s="70">
        <v>65</v>
      </c>
      <c r="EL8" s="70">
        <v>66.8</v>
      </c>
      <c r="EM8" s="70">
        <v>67.599999999999994</v>
      </c>
      <c r="EN8" s="71" t="s">
        <v>151</v>
      </c>
      <c r="EO8" s="71">
        <v>13080447</v>
      </c>
      <c r="EP8" s="71">
        <v>14963023</v>
      </c>
      <c r="EQ8" s="71">
        <v>16483750</v>
      </c>
      <c r="ER8" s="71">
        <v>17857297</v>
      </c>
      <c r="ES8" s="71" t="s">
        <v>151</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2019-01-31T04:44:46Z</cp:lastPrinted>
  <dcterms:created xsi:type="dcterms:W3CDTF">2018-12-07T10:46:29Z</dcterms:created>
  <dcterms:modified xsi:type="dcterms:W3CDTF">2019-02-01T01:18:50Z</dcterms:modified>
  <cp:category/>
</cp:coreProperties>
</file>