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総務課\経理G\17 経営比較分析表\H29年度決算分\"/>
    </mc:Choice>
  </mc:AlternateContent>
  <workbookProtection workbookAlgorithmName="SHA-512" workbookHashValue="Mdi7CAr/tZ/seafZh6dOs3Rs7Z2TtqGCbU75RrGJ+smhxyHD/jlPW2s4E2hDurNyNg9U0eCTRN6oKfEFDwdK5w==" workbookSaltValue="KgRIiA0YYau4HXn3X5Xv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<sst xmlns="http://schemas.openxmlformats.org/spreadsheetml/2006/main" count="232" uniqueCount="120">
  <si>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</si>
  <si>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</si>
  <si>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</si>
  <si>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</si>
  <si>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</si>
  <si>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</si>
  <si>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</si>
  <si>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</si>
  <si>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</si>
  <si>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</si>
  <si>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</si>
  <si>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</si>
  <si>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</si>
  <si>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</si>
  <si>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</si>
  <si>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</si>
  <si>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</si>
  <si>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</si>
  <si>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</si>
  <si>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</si>
  <si>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</si>
  <si>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</si>
  <si>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</si>
  <si>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</si>
  <si>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</si>
  <si>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</si>
  <si>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</si>
  <si>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</si>
  <si>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</si>
  <si>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</si>
  <si>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</si>
  <si>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</si>
  <si>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</si>
  <si>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</si>
  <si>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</si>
  <si>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</si>
  <si>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</si>
  <si>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</si>
  <si>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</si>
  <si>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</si>
  <si>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</si>
  <si>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</si>
  <si>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</si>
  <si>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</si>
  <si>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</si>
  <si>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</si>
  <si>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</si>
  <si>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</si>
  <si>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</si>
  <si>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</si>
  <si>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</si>
  <si>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</si>
  <si>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</si>
  <si>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</si>
  <si>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</si>
  <si>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</si>
  <si>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</si>
  <si>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</si>
  <si>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</si>
  <si>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</si>
  <si>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</si>
  <si>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</si>
  <si>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</si>
  <si>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</si>
  <si>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</si>
  <si>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</si>
  <si>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</si>
  <si>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</si>
  <si>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</si>
  <si>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</si>
  <si>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</si>
  <si>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</si>
  <si>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</si>
  <si>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</si>
  <si>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</si>
  <si>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</si>
  <si>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</si>
  <si>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</si>
  <si>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</si>
  <si>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</si>
  <si>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</si>
  <si>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</si>
  <si>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</si>
  <si>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</si>
  <si>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</si>
  <si>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</si>
  <si>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</si>
  <si>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</si>
  <si>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</si>
  <si>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</si>
  <si>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</si>
  <si>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</si>
  <si>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</si>
  <si>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</si>
  <si>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</si>
  <si>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</si>
  <si>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</si>
  <si>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</si>
  <si>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</si>
  <si>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</si>
  <si>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</si>
  <si>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</si>
  <si>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</si>
  <si>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</si>
  <si>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</si>
  <si>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</si>
  <si>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</si>
  <si>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</si>
  <si>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</si>
  <si>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</si>
  <si>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</si>
  <si>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</si>
  <si>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</si>
  <si>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</si>
  <si>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</si>
  <si>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</si>
  <si>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</si>
  <si>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企業局で最初に供給を開始した飯梨川水道の現施設は給水開始から５０年近くが経過し施設の老朽化が進行しています。
　また、江の川水道の施設も給水開始から３０年以上が経過し、一部の施設には老朽化が見られます。
　今後、施設管理の基本的な考えを定めた「施設管理基本計画」を策定し、必要に応じた施設の修繕改良を進めます。</t>
    <phoneticPr fontId="4"/>
  </si>
  <si>
    <t>　水道事業は、県民生活に不可欠である安全で良質な水道水を安定的に供給し、県民生活を支えていく必要があります。そのために、「島根県企業局経営計画」を着実に実行し、経費の縮減と適正な収入の確保に努めます。また、施設の老朽化対策については、施設の長寿命化に向けた基本計画の策定を進めるなど、引き続き経営努力を行っていきます。</t>
    <phoneticPr fontId="4"/>
  </si>
  <si>
    <t xml:space="preserve">  本県は、人口密度が低く、かつ山間部が大部分を占めていることなどから、装置産業である水道事業を経営していくには極めて厳しい環境にあります。
  このような中においても、業務の見直しを行い,経費の縮減に取り組むなどの経営努力によって、単年度の収支均衡（経常収支比率、流動比率の１００％以上）を確保するなど公営企業に求められている経営水準を維持しています。
  現在、各水道事業ごとに、順次、アセットマネジメント手法を用いた「施設管理基本計画」を策定しつつあり、この計画に基づき、効率的かつ効果的な事業運営を行っていきます。
 ※累積欠損金比率については、平成２７年度において江の川水道送水管の一部を受水団体に移管し除却損を計上したことによるもので、当該施設の資本費はすでに回収済みであり、経営への影響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</si>
</sst>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2-4377-B872-CB8C9203F4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D9A2-4377-B872-CB8C9203F4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58.32</c:v>
                </c:pt>
                <c:pt idx="1">
                  <c:v>57.79</c:v>
                </c:pt>
                <c:pt idx="2">
                  <c:v>58.22</c:v>
                </c:pt>
                <c:pt idx="3">
                  <c:v>57.36</c:v>
                </c:pt>
                <c:pt idx="4">
                  <c:v>58.42</c:v>
                </c:pt>
              </c:numCache>
            </c:numRef>
          </c:val>
          <c:extLst>
            <c:ext xmlns:c16="http://schemas.microsoft.com/office/drawing/2014/chart" uri="{C3380CC4-5D6E-409C-BE32-E72D297353CC}">
              <c16:uniqueId val="{00000000-F564-4287-9697-8147F7D379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F564-4287-9697-8147F7D379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101.47</c:v>
                </c:pt>
                <c:pt idx="1">
                  <c:v>101.22</c:v>
                </c:pt>
                <c:pt idx="2">
                  <c:v>101.65</c:v>
                </c:pt>
                <c:pt idx="3">
                  <c:v>102.31</c:v>
                </c:pt>
                <c:pt idx="4">
                  <c:v>101.9</c:v>
                </c:pt>
              </c:numCache>
            </c:numRef>
          </c:val>
          <c:extLst>
            <c:ext xmlns:c16="http://schemas.microsoft.com/office/drawing/2014/chart" uri="{C3380CC4-5D6E-409C-BE32-E72D297353CC}">
              <c16:uniqueId val="{00000000-265F-4849-9B02-E7B87141F7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265F-4849-9B02-E7B87141F7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104.15</c:v>
                </c:pt>
                <c:pt idx="1">
                  <c:v>102.85</c:v>
                </c:pt>
                <c:pt idx="2">
                  <c:v>105.99</c:v>
                </c:pt>
                <c:pt idx="3">
                  <c:v>108.3</c:v>
                </c:pt>
                <c:pt idx="4">
                  <c:v>106.04</c:v>
                </c:pt>
              </c:numCache>
            </c:numRef>
          </c:val>
          <c:extLst>
            <c:ext xmlns:c16="http://schemas.microsoft.com/office/drawing/2014/chart" uri="{C3380CC4-5D6E-409C-BE32-E72D297353CC}">
              <c16:uniqueId val="{00000000-B0A9-4AD0-A90B-64E994F9EC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B0A9-4AD0-A90B-64E994F9EC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20.58</c:v>
                </c:pt>
                <c:pt idx="1">
                  <c:v>29.44</c:v>
                </c:pt>
                <c:pt idx="2">
                  <c:v>27.45</c:v>
                </c:pt>
                <c:pt idx="3">
                  <c:v>29.46</c:v>
                </c:pt>
                <c:pt idx="4">
                  <c:v>31.64</c:v>
                </c:pt>
              </c:numCache>
            </c:numRef>
          </c:val>
          <c:extLst>
            <c:ext xmlns:c16="http://schemas.microsoft.com/office/drawing/2014/chart" uri="{C3380CC4-5D6E-409C-BE32-E72D297353CC}">
              <c16:uniqueId val="{00000000-D729-4E08-B381-E655E058B9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D729-4E08-B381-E655E058B9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0.05</c:v>
                </c:pt>
                <c:pt idx="3" formatCode="#,##0.00;&quot;△&quot;#,##0.00;&quot;-&quot;">
                  <c:v>0.05</c:v>
                </c:pt>
                <c:pt idx="4" formatCode="#,##0.00;&quot;△&quot;#,##0.00;&quot;-&quot;">
                  <c:v>0.05</c:v>
                </c:pt>
              </c:numCache>
            </c:numRef>
          </c:val>
          <c:extLst>
            <c:ext xmlns:c16="http://schemas.microsoft.com/office/drawing/2014/chart" uri="{C3380CC4-5D6E-409C-BE32-E72D297353CC}">
              <c16:uniqueId val="{00000000-12FF-41B3-8009-F9749B23E3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12FF-41B3-8009-F9749B23E3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formatCode="#,##0.00;&quot;△&quot;#,##0.00;&quot;-&quot;">
                  <c:v>46.28</c:v>
                </c:pt>
                <c:pt idx="3" formatCode="#,##0.00;&quot;△&quot;#,##0.00;&quot;-&quot;">
                  <c:v>36.770000000000003</c:v>
                </c:pt>
                <c:pt idx="4" formatCode="#,##0.00;&quot;△&quot;#,##0.00;&quot;-&quot;">
                  <c:v>30.9</c:v>
                </c:pt>
              </c:numCache>
            </c:numRef>
          </c:val>
          <c:extLst>
            <c:ext xmlns:c16="http://schemas.microsoft.com/office/drawing/2014/chart" uri="{C3380CC4-5D6E-409C-BE32-E72D297353CC}">
              <c16:uniqueId val="{00000000-ECE4-4EB2-A71D-C2C0226191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ECE4-4EB2-A71D-C2C0226191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791.28</c:v>
                </c:pt>
                <c:pt idx="1">
                  <c:v>163.06</c:v>
                </c:pt>
                <c:pt idx="2">
                  <c:v>187.79</c:v>
                </c:pt>
                <c:pt idx="3">
                  <c:v>212.6</c:v>
                </c:pt>
                <c:pt idx="4">
                  <c:v>216.85</c:v>
                </c:pt>
              </c:numCache>
            </c:numRef>
          </c:val>
          <c:extLst>
            <c:ext xmlns:c16="http://schemas.microsoft.com/office/drawing/2014/chart" uri="{C3380CC4-5D6E-409C-BE32-E72D297353CC}">
              <c16:uniqueId val="{00000000-C90F-40C0-97A3-BBEF001B0E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C90F-40C0-97A3-BBEF001B0E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613.02</c:v>
                </c:pt>
                <c:pt idx="1">
                  <c:v>588.22</c:v>
                </c:pt>
                <c:pt idx="2">
                  <c:v>555.54</c:v>
                </c:pt>
                <c:pt idx="3">
                  <c:v>530.98</c:v>
                </c:pt>
                <c:pt idx="4">
                  <c:v>514.02</c:v>
                </c:pt>
              </c:numCache>
            </c:numRef>
          </c:val>
          <c:extLst>
            <c:ext xmlns:c16="http://schemas.microsoft.com/office/drawing/2014/chart" uri="{C3380CC4-5D6E-409C-BE32-E72D297353CC}">
              <c16:uniqueId val="{00000000-6BC2-42E9-9353-0518C8D138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6BC2-42E9-9353-0518C8D138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100.94</c:v>
                </c:pt>
                <c:pt idx="1">
                  <c:v>100.87</c:v>
                </c:pt>
                <c:pt idx="2">
                  <c:v>105.97</c:v>
                </c:pt>
                <c:pt idx="3">
                  <c:v>107.58</c:v>
                </c:pt>
                <c:pt idx="4">
                  <c:v>105.05</c:v>
                </c:pt>
              </c:numCache>
            </c:numRef>
          </c:val>
          <c:extLst>
            <c:ext xmlns:c16="http://schemas.microsoft.com/office/drawing/2014/chart" uri="{C3380CC4-5D6E-409C-BE32-E72D297353CC}">
              <c16:uniqueId val="{00000000-DF69-498F-A1AC-E58FFED559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DF69-498F-A1AC-E58FFED559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67.989999999999995</c:v>
                </c:pt>
                <c:pt idx="1">
                  <c:v>67.599999999999994</c:v>
                </c:pt>
                <c:pt idx="2">
                  <c:v>63.8</c:v>
                </c:pt>
                <c:pt idx="3">
                  <c:v>63.31</c:v>
                </c:pt>
                <c:pt idx="4">
                  <c:v>61.75</c:v>
                </c:pt>
              </c:numCache>
            </c:numRef>
          </c:val>
          <c:extLst>
            <c:ext xmlns:c16="http://schemas.microsoft.com/office/drawing/2014/chart" uri="{C3380CC4-5D6E-409C-BE32-E72D297353CC}">
              <c16:uniqueId val="{00000000-FBF1-44D9-B6EE-2D45D85A67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FBF1-44D9-B6EE-2D45D85A67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8"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非設置</v>
      </c>
      <c r="AE8" s="82"/>
      <c r="AF8" s="82"/>
      <c r="AG8" s="82"/>
      <c r="AH8" s="82"/>
      <c r="AI8" s="82"/>
      <c r="AJ8" s="82"/>
      <c r="AK8" s="4"/>
      <c r="AL8" s="70">
        <f>データ!$R$6</f>
        <v>691225</v>
      </c>
      <c r="AM8" s="70"/>
      <c r="AN8" s="70"/>
      <c r="AO8" s="70"/>
      <c r="AP8" s="70"/>
      <c r="AQ8" s="70"/>
      <c r="AR8" s="70"/>
      <c r="AS8" s="70"/>
      <c r="AT8" s="66">
        <f>データ!$S$6</f>
        <v>6708.26</v>
      </c>
      <c r="AU8" s="67"/>
      <c r="AV8" s="67"/>
      <c r="AW8" s="67"/>
      <c r="AX8" s="67"/>
      <c r="AY8" s="67"/>
      <c r="AZ8" s="67"/>
      <c r="BA8" s="67"/>
      <c r="BB8" s="69">
        <f>データ!$T$6</f>
        <v>103.04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74.209999999999994</v>
      </c>
      <c r="J10" s="67"/>
      <c r="K10" s="67"/>
      <c r="L10" s="67"/>
      <c r="M10" s="67"/>
      <c r="N10" s="67"/>
      <c r="O10" s="68"/>
      <c r="P10" s="69">
        <f>データ!$P$6</f>
        <v>54.89</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287474</v>
      </c>
      <c r="AM10" s="70"/>
      <c r="AN10" s="70"/>
      <c r="AO10" s="70"/>
      <c r="AP10" s="70"/>
      <c r="AQ10" s="70"/>
      <c r="AR10" s="70"/>
      <c r="AS10" s="70"/>
      <c r="AT10" s="66">
        <f>データ!$V$6</f>
        <v>756.18</v>
      </c>
      <c r="AU10" s="67"/>
      <c r="AV10" s="67"/>
      <c r="AW10" s="67"/>
      <c r="AX10" s="67"/>
      <c r="AY10" s="67"/>
      <c r="AZ10" s="67"/>
      <c r="BA10" s="67"/>
      <c r="BB10" s="69">
        <f>データ!$W$6</f>
        <v>380.17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4lvyiqKV0hrbwl9Hds0fliixUvRnysFVxBVO5CeQd0t7esKIaUN3+jjaUVF87QgtiLHzA3QC7ypLLslOIvKqhQ==" saltValue="IjI6bU1QCO2DuPHYfBttz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320005</v>
      </c>
      <c r="D6" s="33">
        <f t="shared" si="3"/>
        <v>46</v>
      </c>
      <c r="E6" s="33">
        <f t="shared" si="3"/>
        <v>1</v>
      </c>
      <c r="F6" s="33">
        <f t="shared" si="3"/>
        <v>0</v>
      </c>
      <c r="G6" s="33">
        <f t="shared" si="3"/>
        <v>2</v>
      </c>
      <c r="H6" s="33" t="str">
        <f t="shared" si="3"/>
        <v>島根県</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74.209999999999994</v>
      </c>
      <c r="P6" s="34">
        <f t="shared" si="3"/>
        <v>54.89</v>
      </c>
      <c r="Q6" s="34">
        <f t="shared" si="3"/>
        <v>0</v>
      </c>
      <c r="R6" s="34">
        <f t="shared" si="3"/>
        <v>691225</v>
      </c>
      <c r="S6" s="34">
        <f t="shared" si="3"/>
        <v>6708.26</v>
      </c>
      <c r="T6" s="34">
        <f t="shared" si="3"/>
        <v>103.04</v>
      </c>
      <c r="U6" s="34">
        <f t="shared" si="3"/>
        <v>287474</v>
      </c>
      <c r="V6" s="34">
        <f t="shared" si="3"/>
        <v>756.18</v>
      </c>
      <c r="W6" s="34">
        <f t="shared" si="3"/>
        <v>380.17</v>
      </c>
      <c r="X6" s="35">
        <f>IF(X7="",NA(),X7)</f>
        <v>104.15</v>
      </c>
      <c r="Y6" s="35">
        <f t="shared" ref="Y6:AG6" si="4">IF(Y7="",NA(),Y7)</f>
        <v>102.85</v>
      </c>
      <c r="Z6" s="35">
        <f t="shared" si="4"/>
        <v>105.99</v>
      </c>
      <c r="AA6" s="35">
        <f t="shared" si="4"/>
        <v>108.3</v>
      </c>
      <c r="AB6" s="35">
        <f t="shared" si="4"/>
        <v>106.04</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5">
        <f t="shared" si="5"/>
        <v>46.28</v>
      </c>
      <c r="AL6" s="35">
        <f t="shared" si="5"/>
        <v>36.770000000000003</v>
      </c>
      <c r="AM6" s="35">
        <f t="shared" si="5"/>
        <v>30.9</v>
      </c>
      <c r="AN6" s="35">
        <f t="shared" si="5"/>
        <v>21.34</v>
      </c>
      <c r="AO6" s="35">
        <f t="shared" si="5"/>
        <v>16.89</v>
      </c>
      <c r="AP6" s="35">
        <f t="shared" si="5"/>
        <v>17.39</v>
      </c>
      <c r="AQ6" s="35">
        <f t="shared" si="5"/>
        <v>12.65</v>
      </c>
      <c r="AR6" s="35">
        <f t="shared" si="5"/>
        <v>10.58</v>
      </c>
      <c r="AS6" s="34" t="str">
        <f>IF(AS7="","",IF(AS7="-","【-】","【"&amp;SUBSTITUTE(TEXT(AS7,"#,##0.00"),"-","△")&amp;"】"))</f>
        <v>【10.58】</v>
      </c>
      <c r="AT6" s="35">
        <f>IF(AT7="",NA(),AT7)</f>
        <v>791.28</v>
      </c>
      <c r="AU6" s="35">
        <f t="shared" ref="AU6:BC6" si="6">IF(AU7="",NA(),AU7)</f>
        <v>163.06</v>
      </c>
      <c r="AV6" s="35">
        <f t="shared" si="6"/>
        <v>187.79</v>
      </c>
      <c r="AW6" s="35">
        <f t="shared" si="6"/>
        <v>212.6</v>
      </c>
      <c r="AX6" s="35">
        <f t="shared" si="6"/>
        <v>216.85</v>
      </c>
      <c r="AY6" s="35">
        <f t="shared" si="6"/>
        <v>634.53</v>
      </c>
      <c r="AZ6" s="35">
        <f t="shared" si="6"/>
        <v>200.22</v>
      </c>
      <c r="BA6" s="35">
        <f t="shared" si="6"/>
        <v>212.95</v>
      </c>
      <c r="BB6" s="35">
        <f t="shared" si="6"/>
        <v>224.41</v>
      </c>
      <c r="BC6" s="35">
        <f t="shared" si="6"/>
        <v>243.44</v>
      </c>
      <c r="BD6" s="34" t="str">
        <f>IF(BD7="","",IF(BD7="-","【-】","【"&amp;SUBSTITUTE(TEXT(BD7,"#,##0.00"),"-","△")&amp;"】"))</f>
        <v>【243.44】</v>
      </c>
      <c r="BE6" s="35">
        <f>IF(BE7="",NA(),BE7)</f>
        <v>613.02</v>
      </c>
      <c r="BF6" s="35">
        <f t="shared" ref="BF6:BN6" si="7">IF(BF7="",NA(),BF7)</f>
        <v>588.22</v>
      </c>
      <c r="BG6" s="35">
        <f t="shared" si="7"/>
        <v>555.54</v>
      </c>
      <c r="BH6" s="35">
        <f t="shared" si="7"/>
        <v>530.98</v>
      </c>
      <c r="BI6" s="35">
        <f t="shared" si="7"/>
        <v>514.02</v>
      </c>
      <c r="BJ6" s="35">
        <f t="shared" si="7"/>
        <v>368.94</v>
      </c>
      <c r="BK6" s="35">
        <f t="shared" si="7"/>
        <v>351.06</v>
      </c>
      <c r="BL6" s="35">
        <f t="shared" si="7"/>
        <v>333.48</v>
      </c>
      <c r="BM6" s="35">
        <f t="shared" si="7"/>
        <v>320.31</v>
      </c>
      <c r="BN6" s="35">
        <f t="shared" si="7"/>
        <v>303.26</v>
      </c>
      <c r="BO6" s="34" t="str">
        <f>IF(BO7="","",IF(BO7="-","【-】","【"&amp;SUBSTITUTE(TEXT(BO7,"#,##0.00"),"-","△")&amp;"】"))</f>
        <v>【303.26】</v>
      </c>
      <c r="BP6" s="35">
        <f>IF(BP7="",NA(),BP7)</f>
        <v>100.94</v>
      </c>
      <c r="BQ6" s="35">
        <f t="shared" ref="BQ6:BY6" si="8">IF(BQ7="",NA(),BQ7)</f>
        <v>100.87</v>
      </c>
      <c r="BR6" s="35">
        <f t="shared" si="8"/>
        <v>105.97</v>
      </c>
      <c r="BS6" s="35">
        <f t="shared" si="8"/>
        <v>107.58</v>
      </c>
      <c r="BT6" s="35">
        <f t="shared" si="8"/>
        <v>105.05</v>
      </c>
      <c r="BU6" s="35">
        <f t="shared" si="8"/>
        <v>111.12</v>
      </c>
      <c r="BV6" s="35">
        <f t="shared" si="8"/>
        <v>112.92</v>
      </c>
      <c r="BW6" s="35">
        <f t="shared" si="8"/>
        <v>112.81</v>
      </c>
      <c r="BX6" s="35">
        <f t="shared" si="8"/>
        <v>113.88</v>
      </c>
      <c r="BY6" s="35">
        <f t="shared" si="8"/>
        <v>114.14</v>
      </c>
      <c r="BZ6" s="34" t="str">
        <f>IF(BZ7="","",IF(BZ7="-","【-】","【"&amp;SUBSTITUTE(TEXT(BZ7,"#,##0.00"),"-","△")&amp;"】"))</f>
        <v>【114.14】</v>
      </c>
      <c r="CA6" s="35">
        <f>IF(CA7="",NA(),CA7)</f>
        <v>67.989999999999995</v>
      </c>
      <c r="CB6" s="35">
        <f t="shared" ref="CB6:CJ6" si="9">IF(CB7="",NA(),CB7)</f>
        <v>67.599999999999994</v>
      </c>
      <c r="CC6" s="35">
        <f t="shared" si="9"/>
        <v>63.8</v>
      </c>
      <c r="CD6" s="35">
        <f t="shared" si="9"/>
        <v>63.31</v>
      </c>
      <c r="CE6" s="35">
        <f t="shared" si="9"/>
        <v>61.75</v>
      </c>
      <c r="CF6" s="35">
        <f t="shared" si="9"/>
        <v>75.75</v>
      </c>
      <c r="CG6" s="35">
        <f t="shared" si="9"/>
        <v>75.3</v>
      </c>
      <c r="CH6" s="35">
        <f t="shared" si="9"/>
        <v>75.3</v>
      </c>
      <c r="CI6" s="35">
        <f t="shared" si="9"/>
        <v>74.02</v>
      </c>
      <c r="CJ6" s="35">
        <f t="shared" si="9"/>
        <v>73.03</v>
      </c>
      <c r="CK6" s="34" t="str">
        <f>IF(CK7="","",IF(CK7="-","【-】","【"&amp;SUBSTITUTE(TEXT(CK7,"#,##0.00"),"-","△")&amp;"】"))</f>
        <v>【73.03】</v>
      </c>
      <c r="CL6" s="35">
        <f>IF(CL7="",NA(),CL7)</f>
        <v>58.32</v>
      </c>
      <c r="CM6" s="35">
        <f t="shared" ref="CM6:CU6" si="10">IF(CM7="",NA(),CM7)</f>
        <v>57.79</v>
      </c>
      <c r="CN6" s="35">
        <f t="shared" si="10"/>
        <v>58.22</v>
      </c>
      <c r="CO6" s="35">
        <f t="shared" si="10"/>
        <v>57.36</v>
      </c>
      <c r="CP6" s="35">
        <f t="shared" si="10"/>
        <v>58.42</v>
      </c>
      <c r="CQ6" s="35">
        <f t="shared" si="10"/>
        <v>64.12</v>
      </c>
      <c r="CR6" s="35">
        <f t="shared" si="10"/>
        <v>62.69</v>
      </c>
      <c r="CS6" s="35">
        <f t="shared" si="10"/>
        <v>61.82</v>
      </c>
      <c r="CT6" s="35">
        <f t="shared" si="10"/>
        <v>61.66</v>
      </c>
      <c r="CU6" s="35">
        <f t="shared" si="10"/>
        <v>62.19</v>
      </c>
      <c r="CV6" s="34" t="str">
        <f>IF(CV7="","",IF(CV7="-","【-】","【"&amp;SUBSTITUTE(TEXT(CV7,"#,##0.00"),"-","△")&amp;"】"))</f>
        <v>【62.19】</v>
      </c>
      <c r="CW6" s="35">
        <f>IF(CW7="",NA(),CW7)</f>
        <v>101.47</v>
      </c>
      <c r="CX6" s="35">
        <f t="shared" ref="CX6:DF6" si="11">IF(CX7="",NA(),CX7)</f>
        <v>101.22</v>
      </c>
      <c r="CY6" s="35">
        <f t="shared" si="11"/>
        <v>101.65</v>
      </c>
      <c r="CZ6" s="35">
        <f t="shared" si="11"/>
        <v>102.31</v>
      </c>
      <c r="DA6" s="35">
        <f t="shared" si="11"/>
        <v>101.9</v>
      </c>
      <c r="DB6" s="35">
        <f t="shared" si="11"/>
        <v>100.12</v>
      </c>
      <c r="DC6" s="35">
        <f t="shared" si="11"/>
        <v>100.12</v>
      </c>
      <c r="DD6" s="35">
        <f t="shared" si="11"/>
        <v>100.03</v>
      </c>
      <c r="DE6" s="35">
        <f t="shared" si="11"/>
        <v>100.05</v>
      </c>
      <c r="DF6" s="35">
        <f t="shared" si="11"/>
        <v>100.05</v>
      </c>
      <c r="DG6" s="34" t="str">
        <f>IF(DG7="","",IF(DG7="-","【-】","【"&amp;SUBSTITUTE(TEXT(DG7,"#,##0.00"),"-","△")&amp;"】"))</f>
        <v>【100.05】</v>
      </c>
      <c r="DH6" s="35">
        <f>IF(DH7="",NA(),DH7)</f>
        <v>20.58</v>
      </c>
      <c r="DI6" s="35">
        <f t="shared" ref="DI6:DQ6" si="12">IF(DI7="",NA(),DI7)</f>
        <v>29.44</v>
      </c>
      <c r="DJ6" s="35">
        <f t="shared" si="12"/>
        <v>27.45</v>
      </c>
      <c r="DK6" s="35">
        <f t="shared" si="12"/>
        <v>29.46</v>
      </c>
      <c r="DL6" s="35">
        <f t="shared" si="12"/>
        <v>31.64</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5">
        <f t="shared" si="13"/>
        <v>0.05</v>
      </c>
      <c r="DV6" s="35">
        <f t="shared" si="13"/>
        <v>0.05</v>
      </c>
      <c r="DW6" s="35">
        <f t="shared" si="13"/>
        <v>0.05</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320005</v>
      </c>
      <c r="D7" s="37">
        <v>46</v>
      </c>
      <c r="E7" s="37">
        <v>1</v>
      </c>
      <c r="F7" s="37">
        <v>0</v>
      </c>
      <c r="G7" s="37">
        <v>2</v>
      </c>
      <c r="H7" s="37" t="s">
        <v>105</v>
      </c>
      <c r="I7" s="37" t="s">
        <v>106</v>
      </c>
      <c r="J7" s="37" t="s">
        <v>107</v>
      </c>
      <c r="K7" s="37" t="s">
        <v>108</v>
      </c>
      <c r="L7" s="37" t="s">
        <v>109</v>
      </c>
      <c r="M7" s="37" t="s">
        <v>110</v>
      </c>
      <c r="N7" s="38" t="s">
        <v>111</v>
      </c>
      <c r="O7" s="38">
        <v>74.209999999999994</v>
      </c>
      <c r="P7" s="38">
        <v>54.89</v>
      </c>
      <c r="Q7" s="38">
        <v>0</v>
      </c>
      <c r="R7" s="38">
        <v>691225</v>
      </c>
      <c r="S7" s="38">
        <v>6708.26</v>
      </c>
      <c r="T7" s="38">
        <v>103.04</v>
      </c>
      <c r="U7" s="38">
        <v>287474</v>
      </c>
      <c r="V7" s="38">
        <v>756.18</v>
      </c>
      <c r="W7" s="38">
        <v>380.17</v>
      </c>
      <c r="X7" s="38">
        <v>104.15</v>
      </c>
      <c r="Y7" s="38">
        <v>102.85</v>
      </c>
      <c r="Z7" s="38">
        <v>105.99</v>
      </c>
      <c r="AA7" s="38">
        <v>108.3</v>
      </c>
      <c r="AB7" s="38">
        <v>106.04</v>
      </c>
      <c r="AC7" s="38">
        <v>113.88</v>
      </c>
      <c r="AD7" s="38">
        <v>113.47</v>
      </c>
      <c r="AE7" s="38">
        <v>113.33</v>
      </c>
      <c r="AF7" s="38">
        <v>114.05</v>
      </c>
      <c r="AG7" s="38">
        <v>114.26</v>
      </c>
      <c r="AH7" s="38">
        <v>114.26</v>
      </c>
      <c r="AI7" s="38">
        <v>0</v>
      </c>
      <c r="AJ7" s="38">
        <v>0</v>
      </c>
      <c r="AK7" s="38">
        <v>46.28</v>
      </c>
      <c r="AL7" s="38">
        <v>36.770000000000003</v>
      </c>
      <c r="AM7" s="38">
        <v>30.9</v>
      </c>
      <c r="AN7" s="38">
        <v>21.34</v>
      </c>
      <c r="AO7" s="38">
        <v>16.89</v>
      </c>
      <c r="AP7" s="38">
        <v>17.39</v>
      </c>
      <c r="AQ7" s="38">
        <v>12.65</v>
      </c>
      <c r="AR7" s="38">
        <v>10.58</v>
      </c>
      <c r="AS7" s="38">
        <v>10.58</v>
      </c>
      <c r="AT7" s="38">
        <v>791.28</v>
      </c>
      <c r="AU7" s="38">
        <v>163.06</v>
      </c>
      <c r="AV7" s="38">
        <v>187.79</v>
      </c>
      <c r="AW7" s="38">
        <v>212.6</v>
      </c>
      <c r="AX7" s="38">
        <v>216.85</v>
      </c>
      <c r="AY7" s="38">
        <v>634.53</v>
      </c>
      <c r="AZ7" s="38">
        <v>200.22</v>
      </c>
      <c r="BA7" s="38">
        <v>212.95</v>
      </c>
      <c r="BB7" s="38">
        <v>224.41</v>
      </c>
      <c r="BC7" s="38">
        <v>243.44</v>
      </c>
      <c r="BD7" s="38">
        <v>243.44</v>
      </c>
      <c r="BE7" s="38">
        <v>613.02</v>
      </c>
      <c r="BF7" s="38">
        <v>588.22</v>
      </c>
      <c r="BG7" s="38">
        <v>555.54</v>
      </c>
      <c r="BH7" s="38">
        <v>530.98</v>
      </c>
      <c r="BI7" s="38">
        <v>514.02</v>
      </c>
      <c r="BJ7" s="38">
        <v>368.94</v>
      </c>
      <c r="BK7" s="38">
        <v>351.06</v>
      </c>
      <c r="BL7" s="38">
        <v>333.48</v>
      </c>
      <c r="BM7" s="38">
        <v>320.31</v>
      </c>
      <c r="BN7" s="38">
        <v>303.26</v>
      </c>
      <c r="BO7" s="38">
        <v>303.26</v>
      </c>
      <c r="BP7" s="38">
        <v>100.94</v>
      </c>
      <c r="BQ7" s="38">
        <v>100.87</v>
      </c>
      <c r="BR7" s="38">
        <v>105.97</v>
      </c>
      <c r="BS7" s="38">
        <v>107.58</v>
      </c>
      <c r="BT7" s="38">
        <v>105.05</v>
      </c>
      <c r="BU7" s="38">
        <v>111.12</v>
      </c>
      <c r="BV7" s="38">
        <v>112.92</v>
      </c>
      <c r="BW7" s="38">
        <v>112.81</v>
      </c>
      <c r="BX7" s="38">
        <v>113.88</v>
      </c>
      <c r="BY7" s="38">
        <v>114.14</v>
      </c>
      <c r="BZ7" s="38">
        <v>114.14</v>
      </c>
      <c r="CA7" s="38">
        <v>67.989999999999995</v>
      </c>
      <c r="CB7" s="38">
        <v>67.599999999999994</v>
      </c>
      <c r="CC7" s="38">
        <v>63.8</v>
      </c>
      <c r="CD7" s="38">
        <v>63.31</v>
      </c>
      <c r="CE7" s="38">
        <v>61.75</v>
      </c>
      <c r="CF7" s="38">
        <v>75.75</v>
      </c>
      <c r="CG7" s="38">
        <v>75.3</v>
      </c>
      <c r="CH7" s="38">
        <v>75.3</v>
      </c>
      <c r="CI7" s="38">
        <v>74.02</v>
      </c>
      <c r="CJ7" s="38">
        <v>73.03</v>
      </c>
      <c r="CK7" s="38">
        <v>73.03</v>
      </c>
      <c r="CL7" s="38">
        <v>58.32</v>
      </c>
      <c r="CM7" s="38">
        <v>57.79</v>
      </c>
      <c r="CN7" s="38">
        <v>58.22</v>
      </c>
      <c r="CO7" s="38">
        <v>57.36</v>
      </c>
      <c r="CP7" s="38">
        <v>58.42</v>
      </c>
      <c r="CQ7" s="38">
        <v>64.12</v>
      </c>
      <c r="CR7" s="38">
        <v>62.69</v>
      </c>
      <c r="CS7" s="38">
        <v>61.82</v>
      </c>
      <c r="CT7" s="38">
        <v>61.66</v>
      </c>
      <c r="CU7" s="38">
        <v>62.19</v>
      </c>
      <c r="CV7" s="38">
        <v>62.19</v>
      </c>
      <c r="CW7" s="38">
        <v>101.47</v>
      </c>
      <c r="CX7" s="38">
        <v>101.22</v>
      </c>
      <c r="CY7" s="38">
        <v>101.65</v>
      </c>
      <c r="CZ7" s="38">
        <v>102.31</v>
      </c>
      <c r="DA7" s="38">
        <v>101.9</v>
      </c>
      <c r="DB7" s="38">
        <v>100.12</v>
      </c>
      <c r="DC7" s="38">
        <v>100.12</v>
      </c>
      <c r="DD7" s="38">
        <v>100.03</v>
      </c>
      <c r="DE7" s="38">
        <v>100.05</v>
      </c>
      <c r="DF7" s="38">
        <v>100.05</v>
      </c>
      <c r="DG7" s="38">
        <v>100.05</v>
      </c>
      <c r="DH7" s="38">
        <v>20.58</v>
      </c>
      <c r="DI7" s="38">
        <v>29.44</v>
      </c>
      <c r="DJ7" s="38">
        <v>27.45</v>
      </c>
      <c r="DK7" s="38">
        <v>29.46</v>
      </c>
      <c r="DL7" s="38">
        <v>31.64</v>
      </c>
      <c r="DM7" s="38">
        <v>39.81</v>
      </c>
      <c r="DN7" s="38">
        <v>51.44</v>
      </c>
      <c r="DO7" s="38">
        <v>52.4</v>
      </c>
      <c r="DP7" s="38">
        <v>53.56</v>
      </c>
      <c r="DQ7" s="38">
        <v>54.73</v>
      </c>
      <c r="DR7" s="38">
        <v>54.73</v>
      </c>
      <c r="DS7" s="38">
        <v>0</v>
      </c>
      <c r="DT7" s="38">
        <v>0</v>
      </c>
      <c r="DU7" s="38">
        <v>0.05</v>
      </c>
      <c r="DV7" s="38">
        <v>0.05</v>
      </c>
      <c r="DW7" s="38">
        <v>0.05</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2019-01-28T01:22:37Z</cp:lastPrinted>
  <dcterms:created xsi:type="dcterms:W3CDTF">2018-12-03T08:35:47Z</dcterms:created>
  <dcterms:modified xsi:type="dcterms:W3CDTF">2019-01-28T01:22:40Z</dcterms:modified>
  <cp:category/>
</cp:coreProperties>
</file>