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32_島根県\"/>
    </mc:Choice>
  </mc:AlternateContent>
  <workbookProtection workbookAlgorithmName="SHA-512" workbookHashValue="cUDe5qW/XAHPL8aNSlpXLzSxAPHa1zKdrEOdt40Wf9b3tJk7hymwzzKlEEQa6g+9Ke9/rPMKuKwXfhuet3AGwg==" workbookSaltValue="RSFqLrYu86FJ6v/M5XPssw=="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N12" i="5" s="1"/>
  <c r="KK8" i="5"/>
  <c r="KB8" i="5"/>
  <c r="KE12" i="5" s="1"/>
  <c r="KA8" i="5"/>
  <c r="JR8" i="5"/>
  <c r="JU12" i="5" s="1"/>
  <c r="JQ8" i="5"/>
  <c r="JH8" i="5"/>
  <c r="JL12" i="5" s="1"/>
  <c r="JG8" i="5"/>
  <c r="IX8" i="5"/>
  <c r="IX12" i="5" s="1"/>
  <c r="IW8" i="5"/>
  <c r="IV8" i="5"/>
  <c r="IM8" i="5"/>
  <c r="IL8" i="5"/>
  <c r="IC8" i="5"/>
  <c r="IF12" i="5" s="1"/>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C12" i="5"/>
  <c r="GY12" i="5"/>
  <c r="HV18" i="5"/>
  <c r="HU18" i="5"/>
  <c r="HT18" i="5"/>
  <c r="HW18" i="5"/>
  <c r="HS18" i="5"/>
  <c r="HU12" i="5"/>
  <c r="IN18" i="5"/>
  <c r="IQ18" i="5"/>
  <c r="IM18" i="5"/>
  <c r="IP18" i="5"/>
  <c r="IO18" i="5"/>
  <c r="IQ12" i="5"/>
  <c r="IM12" i="5"/>
  <c r="LI18" i="5"/>
  <c r="LK12" i="5"/>
  <c r="LH18" i="5"/>
  <c r="LJ12" i="5"/>
  <c r="LK18" i="5"/>
  <c r="LG18" i="5"/>
  <c r="LI12" i="5"/>
  <c r="LJ18" i="5"/>
  <c r="LH12" i="5"/>
  <c r="ME18" i="5"/>
  <c r="MA18" i="5"/>
  <c r="MC12" i="5"/>
  <c r="MD18" i="5"/>
  <c r="MB12" i="5"/>
  <c r="MC18" i="5"/>
  <c r="ME12" i="5"/>
  <c r="MA12" i="5"/>
  <c r="MB18" i="5"/>
  <c r="MD12" i="5"/>
  <c r="B10" i="5"/>
  <c r="F10" i="5"/>
  <c r="GZ12" i="5"/>
  <c r="HJ12" i="5"/>
  <c r="HT12" i="5"/>
  <c r="IE12" i="5"/>
  <c r="IO12" i="5"/>
  <c r="IZ12" i="5"/>
  <c r="EZ8" i="5"/>
  <c r="FT8" i="5"/>
  <c r="GN8" i="5"/>
  <c r="JK18" i="5"/>
  <c r="JJ18" i="5"/>
  <c r="JI18" i="5"/>
  <c r="JK12" i="5"/>
  <c r="JL18" i="5"/>
  <c r="JH18" i="5"/>
  <c r="JJ12" i="5"/>
  <c r="KC18" i="5"/>
  <c r="KF18" i="5"/>
  <c r="KB18" i="5"/>
  <c r="KD12" i="5"/>
  <c r="KE18" i="5"/>
  <c r="KC12" i="5"/>
  <c r="KD18" i="5"/>
  <c r="KF12" i="5"/>
  <c r="KB12" i="5"/>
  <c r="C10" i="5"/>
  <c r="HA12" i="5"/>
  <c r="HV12" i="5"/>
  <c r="IP12" i="5"/>
  <c r="JB12" i="5"/>
  <c r="JR12" i="5"/>
  <c r="HM18" i="5"/>
  <c r="HI18" i="5"/>
  <c r="HL18" i="5"/>
  <c r="HK18" i="5"/>
  <c r="HJ18" i="5"/>
  <c r="HL12" i="5"/>
  <c r="IE18" i="5"/>
  <c r="ID18" i="5"/>
  <c r="IG18" i="5"/>
  <c r="IC18" i="5"/>
  <c r="IF18" i="5"/>
  <c r="ID12" i="5"/>
  <c r="KZ18"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B12" i="5"/>
  <c r="HM12" i="5"/>
  <c r="HW12" i="5"/>
  <c r="IG12" i="5"/>
  <c r="JH12" i="5"/>
  <c r="KX12" i="5"/>
  <c r="FJ8" i="5"/>
  <c r="JB18" i="5"/>
  <c r="IX18" i="5"/>
  <c r="JA18" i="5"/>
  <c r="IZ18" i="5"/>
  <c r="IY18" i="5"/>
  <c r="JA12" i="5"/>
  <c r="JT18" i="5"/>
  <c r="JS18" i="5"/>
  <c r="JV18" i="5"/>
  <c r="JR18" i="5"/>
  <c r="JT12" i="5"/>
  <c r="JU18" i="5"/>
  <c r="JS12" i="5"/>
  <c r="KP18" i="5"/>
  <c r="KL18" i="5"/>
  <c r="KO18" i="5"/>
  <c r="KM12" i="5"/>
  <c r="KN18" i="5"/>
  <c r="KP12" i="5"/>
  <c r="KL12" i="5"/>
  <c r="KM18" i="5"/>
  <c r="KO12" i="5"/>
  <c r="HI12" i="5"/>
  <c r="HS12" i="5"/>
  <c r="IC12" i="5"/>
  <c r="IN12" i="5"/>
  <c r="IY12" i="5"/>
  <c r="JI12" i="5"/>
  <c r="JV12" i="5"/>
  <c r="LG12" i="5"/>
  <c r="FK18" i="5" l="1"/>
  <c r="FN18" i="5"/>
  <c r="FJ18" i="5"/>
  <c r="FM18" i="5"/>
  <c r="FL18" i="5"/>
  <c r="FM12" i="5"/>
  <c r="FL12" i="5"/>
  <c r="FK12" i="5"/>
  <c r="FN12" i="5"/>
  <c r="FJ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GP18" i="5"/>
  <c r="GO18" i="5"/>
  <c r="GR18" i="5"/>
  <c r="GN18" i="5"/>
  <c r="GQ18" i="5"/>
  <c r="GR12" i="5"/>
  <c r="GN12" i="5"/>
  <c r="GQ12" i="5"/>
  <c r="GP12" i="5"/>
  <c r="GO12" i="5"/>
</calcChain>
</file>

<file path=xl/sharedStrings.xml><?xml version="1.0" encoding="utf-8"?>
<sst xmlns="http://schemas.openxmlformats.org/spreadsheetml/2006/main" count="865" uniqueCount="268">
  <si>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</si>
  <si>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</si>
  <si>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</si>
  <si>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</si>
  <si>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</si>
  <si>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</si>
  <si>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</si>
  <si>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</si>
  <si>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〇　利益積立金の積立　　　　710,318千円
〇　資本金への組み入れ　 　134,325千円（積立金の取り崩しによるもの）</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</si>
  <si>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</si>
  <si>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</si>
  <si>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</si>
  <si>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</si>
  <si>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</si>
  <si>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</si>
  <si>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</si>
  <si>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</si>
  <si>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</si>
  <si>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</si>
  <si>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</si>
  <si>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</si>
  <si>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</si>
  <si>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</si>
  <si>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</si>
  <si>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</si>
  <si>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</si>
  <si>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</si>
  <si>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</si>
  <si>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</si>
  <si>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</si>
  <si>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</si>
  <si>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</si>
  <si>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</si>
  <si>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</si>
  <si>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</si>
  <si>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</si>
  <si>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</si>
  <si>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</si>
  <si>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</si>
  <si>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</si>
  <si>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</si>
  <si>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</si>
  <si>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</si>
  <si>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</si>
  <si>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</si>
  <si>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</si>
  <si>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</si>
  <si>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</si>
  <si>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</si>
  <si>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</si>
  <si>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</si>
  <si>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</si>
  <si>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</si>
  <si>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</si>
  <si>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</si>
  <si>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</si>
  <si>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</si>
  <si>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</si>
  <si>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</si>
  <si>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</si>
  <si>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</si>
  <si>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</si>
  <si>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</si>
  <si>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</si>
  <si>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</si>
  <si>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</si>
  <si>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</si>
  <si>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</si>
  <si>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</si>
  <si>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</si>
  <si>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</si>
  <si>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</si>
  <si>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</si>
  <si>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</si>
  <si>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</si>
  <si>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</si>
  <si>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</si>
  <si>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</si>
  <si>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</si>
  <si>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</si>
  <si>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</si>
  <si>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</si>
  <si>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</si>
  <si>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</si>
  <si>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</si>
  <si>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</si>
  <si>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</si>
  <si>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</si>
  <si>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</si>
  <si>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</si>
  <si>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</si>
  <si>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</si>
  <si>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</si>
  <si>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</si>
  <si>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</si>
  <si>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</si>
  <si>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</si>
  <si>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</si>
  <si>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</si>
  <si>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</si>
  <si>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</si>
  <si>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</si>
  <si>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</si>
  <si>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</si>
  <si>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</si>
  <si>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</si>
  <si>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</si>
  <si>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</si>
  <si>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</si>
  <si>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</si>
  <si>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</si>
  <si>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</si>
  <si>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</si>
  <si>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</si>
  <si>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</si>
  <si>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</si>
  <si>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</si>
  <si>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320005</t>
  </si>
  <si>
    <t>46</t>
  </si>
  <si>
    <t>04</t>
  </si>
  <si>
    <t>0</t>
  </si>
  <si>
    <t>000</t>
  </si>
  <si>
    <t>島根県</t>
  </si>
  <si>
    <t>法適用</t>
  </si>
  <si>
    <t>電気事業</t>
  </si>
  <si>
    <t>非設置</t>
  </si>
  <si>
    <t>-</t>
  </si>
  <si>
    <t>平成36年3月31日　三成発電所</t>
  </si>
  <si>
    <t>平成33年5月31日　勝地発電所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</si>
  <si>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</si>
  <si>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</si>
  <si>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</si>
  <si>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</si>
  <si>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</si>
  <si>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</si>
  <si>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</si>
  <si>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</si>
  <si>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</si>
  <si>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</si>
  <si>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</si>
  <si>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</si>
  <si>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</si>
  <si>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</si>
  <si>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</si>
  <si>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</si>
  <si>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</si>
  <si>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</si>
  <si>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</si>
  <si>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</si>
  <si>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</si>
  <si>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</si>
  <si>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</si>
  <si>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</si>
  <si>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</si>
  <si>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</si>
  <si>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</si>
  <si>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</si>
  <si>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</si>
  <si>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</si>
  <si>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</si>
  <si>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</si>
  <si>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</si>
  <si>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</si>
  <si>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</si>
  <si>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</si>
  <si>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</si>
  <si>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</si>
  <si>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</si>
  <si>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</si>
  <si>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</si>
  <si>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</si>
  <si>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</si>
  <si>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</si>
  <si>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</si>
  <si>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</si>
  <si>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</si>
  <si>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</si>
  <si>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</si>
  <si>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</si>
  <si>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</si>
  <si>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</si>
  <si>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</si>
  <si>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</si>
  <si>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</si>
  <si>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</si>
  <si>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</si>
  <si>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</si>
  <si>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</si>
  <si>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</si>
  <si>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</si>
  <si>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</si>
  <si>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</si>
  <si>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</si>
  <si>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</si>
  <si>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</si>
  <si>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</si>
  <si>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</si>
  <si>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</si>
  <si>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</si>
  <si>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</si>
  <si>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</si>
  <si>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</si>
  <si>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</si>
  <si>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</si>
  <si>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</si>
  <si>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</si>
  <si>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</si>
  <si>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</si>
  <si>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</si>
  <si>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</si>
  <si>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</si>
  <si>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</si>
  <si>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</si>
  <si>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</si>
  <si>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</si>
  <si>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</si>
  <si>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</si>
  <si>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</si>
  <si>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</si>
  <si>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</si>
  <si>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</si>
  <si>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</si>
  <si>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</si>
  <si>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</si>
  <si>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</si>
  <si>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</si>
  <si>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</si>
  <si>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</si>
  <si>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</si>
  <si>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</si>
  <si>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</si>
  <si>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</si>
  <si>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</si>
  <si>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</si>
  <si>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</si>
  <si>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</si>
  <si>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</si>
  <si>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</si>
  <si>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</si>
  <si>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</si>
  <si>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</si>
  <si>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</si>
  <si>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</si>
  <si>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</si>
  <si>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</si>
  <si>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</si>
  <si>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</si>
  <si>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</si>
  <si>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</si>
  <si>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</si>
  <si>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</si>
  <si>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</si>
  <si>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</si>
  <si>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</si>
  <si>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</si>
  <si>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</si>
  <si>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</si>
  <si>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</si>
  <si>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</si>
  <si>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</si>
  <si>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</si>
  <si>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</si>
  <si>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</si>
  <si>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</si>
  <si>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</si>
  <si>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電気事業は、良好な経営状況にあります。
　「島根県企業局経営計画」に基づき、地域の資源である水力や風力、太陽光などの再生可能エネルギーを利用した発電の拡大に取り組んでいきます。あわせて経費の縮減と安定的な収入の確保に努め、引き続き経営基盤の強化に努めます。
　風力、太陽光発電のFIT適用終了後の事業のあり方については、現時点で定まっていませんが、FIT適用終了以降の収支見通し等を考慮し、検討していきます。</t>
    <phoneticPr fontId="5"/>
  </si>
  <si>
    <t>　水力発電については、FIT制度を活用し、長期的に安定した発電を行い経営基盤の強化を図るため、水力発電所のリニューアル工事や小水力発電所の新規開発に積極的に取り組んでいます。
　このため、「企業債残高対料金収入比率」「FIT収入割合」が上昇したほか、H29年度はリニューアル工事に併せて修繕を実施したため「修繕費比率」についても上昇しました。
　「設備利用率」は全国平均値及び一般的な設備利用率(45%)と比べて高い水準にあり、効率的に運用が図れています。
　風力発電について、H29年度はメンテナンス体制強化による故障停止時間の減少効果が表れ、「設備利用率」が上昇しました。
　「修繕費比率」は全国平均値と比べ高いものの減少に転じました。
　料金収入の増加及び企業債の減少により「企業債残高対料金収入比率」は減少しています。
　太陽光発電については、H26年度からH29年度にかけて4発電所を順次、建設したため、各比率の年度間変動が大きい状況ですが、H30年度以降は一定の数値に収束する見込みです。（江津浄水場太陽光：H26年3月運転開始、江津工業団地太陽光および三隅港太陽光：H28年3月運転開始、石見空港太陽光：平成29年6月運転開始）　
　太陽光発電の「設備利用率」は、H29年度は石見空港太陽光発電所の運転開始が期中(H29年6月）である事などから減少しています。設置年次が新しいことから、「企業債残高対料金収入比率」は全国平均値よりも高く、「有形固定資産減価償却率」は全国平均値より低い水準です。また、H29年度はほとんど故障もなかったことから「修繕費比率」は全国平均値より低い数値となりました。
　水力、風力、太陽光ともにFIT収入割合が高く、FIT適用期間終了後は電気料金の動向が不透明なため、留意が必要です。</t>
    <phoneticPr fontId="5"/>
  </si>
  <si>
    <t>　島根県の電気事業は、13の水力発電所、2つの風力発電所、4つの太陽光発電所を運営しており、近年は、小水力発電所の開発とともに、老朽化した既設水力発電所のリニューアル工事（FIT適用）にも積極的に取り組んでいます。
　経営状況は良好であり、健全な経営を行っています。
　指標のうち、「経常収支比率」「営業収支比率」「EBITDA」は、H28年度に引き続き上昇していますが、主な要因としては、水力発電所リニューアル工事の一部完了によるFITへの移行、風力発電所における故障停止時間の減少による収益の増加及び太陽光発電所の新設によるものです。
　「流動比率」については、健全性の基準である100％を超えており、十分な支払い能力を保有しています。
　「供給原価」について、近年はほぼ横ばいで、全国平均値より高い水準にありますが、その要因は、リニューアル工事による停止及び発電規模が小さいことによるものです。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</si>
</sst>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124.8</c:v>
                </c:pt>
                <c:pt idx="1">
                  <c:v>134.19999999999999</c:v>
                </c:pt>
                <c:pt idx="2">
                  <c:v>110.5</c:v>
                </c:pt>
                <c:pt idx="3">
                  <c:v>115.4</c:v>
                </c:pt>
                <c:pt idx="4">
                  <c:v>127.9</c:v>
                </c:pt>
              </c:numCache>
            </c:numRef>
          </c:val>
          <c:extLst xmlns:c16r2="http://schemas.microsoft.com/office/drawing/2015/06/chart">
            <c:ext xmlns:c16="http://schemas.microsoft.com/office/drawing/2014/chart" uri="{C3380CC4-5D6E-409C-BE32-E72D297353CC}">
              <c16:uniqueId val="{00000000-1F41-4721-BC50-4C10E44A64D0}"/>
            </c:ext>
          </c:extLst>
        </c:ser>
        <c:dLbls>
          <c:showLegendKey val="0"/>
          <c:showVal val="0"/>
          <c:showCatName val="0"/>
          <c:showSerName val="0"/>
          <c:showPercent val="0"/>
          <c:showBubbleSize val="0"/>
        </c:dLbls>
        <c:gapWidth val="180"/>
        <c:overlap val="-90"/>
        <c:axId val="442198760"/>
        <c:axId val="44219836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1F41-4721-BC50-4C10E44A64D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F41-4721-BC50-4C10E44A64D0}"/>
            </c:ext>
          </c:extLst>
        </c:ser>
        <c:dLbls>
          <c:showLegendKey val="0"/>
          <c:showVal val="0"/>
          <c:showCatName val="0"/>
          <c:showSerName val="0"/>
          <c:showPercent val="0"/>
          <c:showBubbleSize val="0"/>
        </c:dLbls>
        <c:marker val="1"/>
        <c:smooth val="0"/>
        <c:axId val="442198760"/>
        <c:axId val="442198368"/>
      </c:lineChart>
      <c:catAx>
        <c:axId val="442198760"/>
        <c:scaling>
          <c:orientation val="minMax"/>
        </c:scaling>
        <c:delete val="0"/>
        <c:axPos val="b"/>
        <c:numFmt formatCode="ge" sourceLinked="1"/>
        <c:majorTickMark val="none"/>
        <c:minorTickMark val="none"/>
        <c:tickLblPos val="none"/>
        <c:crossAx val="442198368"/>
        <c:crosses val="autoZero"/>
        <c:auto val="0"/>
        <c:lblAlgn val="ctr"/>
        <c:lblOffset val="100"/>
        <c:noMultiLvlLbl val="1"/>
      </c:catAx>
      <c:valAx>
        <c:axId val="44219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45.9</c:v>
                </c:pt>
                <c:pt idx="1">
                  <c:v>47.2</c:v>
                </c:pt>
                <c:pt idx="2">
                  <c:v>47.4</c:v>
                </c:pt>
                <c:pt idx="3">
                  <c:v>61.6</c:v>
                </c:pt>
                <c:pt idx="4">
                  <c:v>68.400000000000006</c:v>
                </c:pt>
              </c:numCache>
            </c:numRef>
          </c:val>
          <c:extLst xmlns:c16r2="http://schemas.microsoft.com/office/drawing/2015/06/chart">
            <c:ext xmlns:c16="http://schemas.microsoft.com/office/drawing/2014/chart" uri="{C3380CC4-5D6E-409C-BE32-E72D297353CC}">
              <c16:uniqueId val="{00000000-C498-4BCC-818B-94D89E8FAEB6}"/>
            </c:ext>
          </c:extLst>
        </c:ser>
        <c:dLbls>
          <c:showLegendKey val="0"/>
          <c:showVal val="0"/>
          <c:showCatName val="0"/>
          <c:showSerName val="0"/>
          <c:showPercent val="0"/>
          <c:showBubbleSize val="0"/>
        </c:dLbls>
        <c:gapWidth val="180"/>
        <c:overlap val="-90"/>
        <c:axId val="365904328"/>
        <c:axId val="36590472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C498-4BCC-818B-94D89E8FAEB6}"/>
            </c:ext>
          </c:extLst>
        </c:ser>
        <c:dLbls>
          <c:showLegendKey val="0"/>
          <c:showVal val="0"/>
          <c:showCatName val="0"/>
          <c:showSerName val="0"/>
          <c:showPercent val="0"/>
          <c:showBubbleSize val="0"/>
        </c:dLbls>
        <c:marker val="1"/>
        <c:smooth val="0"/>
        <c:axId val="365904328"/>
        <c:axId val="365904720"/>
      </c:lineChart>
      <c:catAx>
        <c:axId val="365904328"/>
        <c:scaling>
          <c:orientation val="minMax"/>
        </c:scaling>
        <c:delete val="0"/>
        <c:axPos val="b"/>
        <c:numFmt formatCode="ge" sourceLinked="1"/>
        <c:majorTickMark val="none"/>
        <c:minorTickMark val="none"/>
        <c:tickLblPos val="none"/>
        <c:crossAx val="365904720"/>
        <c:crosses val="autoZero"/>
        <c:auto val="0"/>
        <c:lblAlgn val="ctr"/>
        <c:lblOffset val="100"/>
        <c:noMultiLvlLbl val="1"/>
      </c:catAx>
      <c:valAx>
        <c:axId val="36590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04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62.6</c:v>
                </c:pt>
                <c:pt idx="1">
                  <c:v>52.6</c:v>
                </c:pt>
                <c:pt idx="2">
                  <c:v>46.6</c:v>
                </c:pt>
                <c:pt idx="3">
                  <c:v>51.6</c:v>
                </c:pt>
                <c:pt idx="4">
                  <c:v>51.3</c:v>
                </c:pt>
              </c:numCache>
            </c:numRef>
          </c:val>
          <c:extLst xmlns:c16r2="http://schemas.microsoft.com/office/drawing/2015/06/chart">
            <c:ext xmlns:c16="http://schemas.microsoft.com/office/drawing/2014/chart" uri="{C3380CC4-5D6E-409C-BE32-E72D297353CC}">
              <c16:uniqueId val="{00000000-7227-42F6-8BE3-843315C58173}"/>
            </c:ext>
          </c:extLst>
        </c:ser>
        <c:dLbls>
          <c:showLegendKey val="0"/>
          <c:showVal val="0"/>
          <c:showCatName val="0"/>
          <c:showSerName val="0"/>
          <c:showPercent val="0"/>
          <c:showBubbleSize val="0"/>
        </c:dLbls>
        <c:gapWidth val="180"/>
        <c:overlap val="-90"/>
        <c:axId val="365905504"/>
        <c:axId val="36590589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7227-42F6-8BE3-843315C58173}"/>
            </c:ext>
          </c:extLst>
        </c:ser>
        <c:dLbls>
          <c:showLegendKey val="0"/>
          <c:showVal val="0"/>
          <c:showCatName val="0"/>
          <c:showSerName val="0"/>
          <c:showPercent val="0"/>
          <c:showBubbleSize val="0"/>
        </c:dLbls>
        <c:marker val="1"/>
        <c:smooth val="0"/>
        <c:axId val="365905504"/>
        <c:axId val="365905896"/>
      </c:lineChart>
      <c:catAx>
        <c:axId val="365905504"/>
        <c:scaling>
          <c:orientation val="minMax"/>
        </c:scaling>
        <c:delete val="0"/>
        <c:axPos val="b"/>
        <c:numFmt formatCode="ge" sourceLinked="1"/>
        <c:majorTickMark val="none"/>
        <c:minorTickMark val="none"/>
        <c:tickLblPos val="none"/>
        <c:crossAx val="365905896"/>
        <c:crosses val="autoZero"/>
        <c:auto val="0"/>
        <c:lblAlgn val="ctr"/>
        <c:lblOffset val="100"/>
        <c:noMultiLvlLbl val="1"/>
      </c:catAx>
      <c:valAx>
        <c:axId val="365905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05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18.600000000000001</c:v>
                </c:pt>
                <c:pt idx="1">
                  <c:v>13.8</c:v>
                </c:pt>
                <c:pt idx="2">
                  <c:v>14.4</c:v>
                </c:pt>
                <c:pt idx="3">
                  <c:v>8.6</c:v>
                </c:pt>
                <c:pt idx="4">
                  <c:v>13.1</c:v>
                </c:pt>
              </c:numCache>
            </c:numRef>
          </c:val>
          <c:extLst xmlns:c16r2="http://schemas.microsoft.com/office/drawing/2015/06/chart">
            <c:ext xmlns:c16="http://schemas.microsoft.com/office/drawing/2014/chart" uri="{C3380CC4-5D6E-409C-BE32-E72D297353CC}">
              <c16:uniqueId val="{00000000-EDE8-40AE-9D80-BD70CD8E0B7E}"/>
            </c:ext>
          </c:extLst>
        </c:ser>
        <c:dLbls>
          <c:showLegendKey val="0"/>
          <c:showVal val="0"/>
          <c:showCatName val="0"/>
          <c:showSerName val="0"/>
          <c:showPercent val="0"/>
          <c:showBubbleSize val="0"/>
        </c:dLbls>
        <c:gapWidth val="180"/>
        <c:overlap val="-90"/>
        <c:axId val="505921472"/>
        <c:axId val="5059218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EDE8-40AE-9D80-BD70CD8E0B7E}"/>
            </c:ext>
          </c:extLst>
        </c:ser>
        <c:dLbls>
          <c:showLegendKey val="0"/>
          <c:showVal val="0"/>
          <c:showCatName val="0"/>
          <c:showSerName val="0"/>
          <c:showPercent val="0"/>
          <c:showBubbleSize val="0"/>
        </c:dLbls>
        <c:marker val="1"/>
        <c:smooth val="0"/>
        <c:axId val="505921472"/>
        <c:axId val="505921864"/>
      </c:lineChart>
      <c:catAx>
        <c:axId val="505921472"/>
        <c:scaling>
          <c:orientation val="minMax"/>
        </c:scaling>
        <c:delete val="0"/>
        <c:axPos val="b"/>
        <c:numFmt formatCode="ge" sourceLinked="1"/>
        <c:majorTickMark val="none"/>
        <c:minorTickMark val="none"/>
        <c:tickLblPos val="none"/>
        <c:crossAx val="505921864"/>
        <c:crosses val="autoZero"/>
        <c:auto val="0"/>
        <c:lblAlgn val="ctr"/>
        <c:lblOffset val="100"/>
        <c:noMultiLvlLbl val="1"/>
      </c:catAx>
      <c:valAx>
        <c:axId val="505921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2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106.4</c:v>
                </c:pt>
                <c:pt idx="1">
                  <c:v>102.1</c:v>
                </c:pt>
                <c:pt idx="2">
                  <c:v>145.69999999999999</c:v>
                </c:pt>
                <c:pt idx="3">
                  <c:v>202.2</c:v>
                </c:pt>
                <c:pt idx="4">
                  <c:v>219.5</c:v>
                </c:pt>
              </c:numCache>
            </c:numRef>
          </c:val>
          <c:extLst xmlns:c16r2="http://schemas.microsoft.com/office/drawing/2015/06/chart">
            <c:ext xmlns:c16="http://schemas.microsoft.com/office/drawing/2014/chart" uri="{C3380CC4-5D6E-409C-BE32-E72D297353CC}">
              <c16:uniqueId val="{00000000-5CD4-47BE-B522-80A661DB285A}"/>
            </c:ext>
          </c:extLst>
        </c:ser>
        <c:dLbls>
          <c:showLegendKey val="0"/>
          <c:showVal val="0"/>
          <c:showCatName val="0"/>
          <c:showSerName val="0"/>
          <c:showPercent val="0"/>
          <c:showBubbleSize val="0"/>
        </c:dLbls>
        <c:gapWidth val="180"/>
        <c:overlap val="-90"/>
        <c:axId val="505922648"/>
        <c:axId val="44209354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5CD4-47BE-B522-80A661DB285A}"/>
            </c:ext>
          </c:extLst>
        </c:ser>
        <c:dLbls>
          <c:showLegendKey val="0"/>
          <c:showVal val="0"/>
          <c:showCatName val="0"/>
          <c:showSerName val="0"/>
          <c:showPercent val="0"/>
          <c:showBubbleSize val="0"/>
        </c:dLbls>
        <c:marker val="1"/>
        <c:smooth val="0"/>
        <c:axId val="505922648"/>
        <c:axId val="442093544"/>
      </c:lineChart>
      <c:catAx>
        <c:axId val="505922648"/>
        <c:scaling>
          <c:orientation val="minMax"/>
        </c:scaling>
        <c:delete val="0"/>
        <c:axPos val="b"/>
        <c:numFmt formatCode="ge" sourceLinked="1"/>
        <c:majorTickMark val="none"/>
        <c:minorTickMark val="none"/>
        <c:tickLblPos val="none"/>
        <c:crossAx val="442093544"/>
        <c:crosses val="autoZero"/>
        <c:auto val="0"/>
        <c:lblAlgn val="ctr"/>
        <c:lblOffset val="100"/>
        <c:noMultiLvlLbl val="1"/>
      </c:catAx>
      <c:valAx>
        <c:axId val="442093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59226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59.1</c:v>
                </c:pt>
                <c:pt idx="1">
                  <c:v>63.6</c:v>
                </c:pt>
                <c:pt idx="2">
                  <c:v>65.599999999999994</c:v>
                </c:pt>
                <c:pt idx="3">
                  <c:v>61.7</c:v>
                </c:pt>
                <c:pt idx="4">
                  <c:v>63.3</c:v>
                </c:pt>
              </c:numCache>
            </c:numRef>
          </c:val>
          <c:extLst xmlns:c16r2="http://schemas.microsoft.com/office/drawing/2015/06/chart">
            <c:ext xmlns:c16="http://schemas.microsoft.com/office/drawing/2014/chart" uri="{C3380CC4-5D6E-409C-BE32-E72D297353CC}">
              <c16:uniqueId val="{00000000-2BB9-4A97-97A7-4D796AC2E199}"/>
            </c:ext>
          </c:extLst>
        </c:ser>
        <c:dLbls>
          <c:showLegendKey val="0"/>
          <c:showVal val="0"/>
          <c:showCatName val="0"/>
          <c:showSerName val="0"/>
          <c:showPercent val="0"/>
          <c:showBubbleSize val="0"/>
        </c:dLbls>
        <c:gapWidth val="180"/>
        <c:overlap val="-90"/>
        <c:axId val="442094328"/>
        <c:axId val="44209472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2BB9-4A97-97A7-4D796AC2E199}"/>
            </c:ext>
          </c:extLst>
        </c:ser>
        <c:dLbls>
          <c:showLegendKey val="0"/>
          <c:showVal val="0"/>
          <c:showCatName val="0"/>
          <c:showSerName val="0"/>
          <c:showPercent val="0"/>
          <c:showBubbleSize val="0"/>
        </c:dLbls>
        <c:marker val="1"/>
        <c:smooth val="0"/>
        <c:axId val="442094328"/>
        <c:axId val="442094720"/>
      </c:lineChart>
      <c:catAx>
        <c:axId val="442094328"/>
        <c:scaling>
          <c:orientation val="minMax"/>
        </c:scaling>
        <c:delete val="0"/>
        <c:axPos val="b"/>
        <c:numFmt formatCode="ge" sourceLinked="1"/>
        <c:majorTickMark val="none"/>
        <c:minorTickMark val="none"/>
        <c:tickLblPos val="none"/>
        <c:crossAx val="442094720"/>
        <c:crosses val="autoZero"/>
        <c:auto val="0"/>
        <c:lblAlgn val="ctr"/>
        <c:lblOffset val="100"/>
        <c:noMultiLvlLbl val="1"/>
      </c:catAx>
      <c:valAx>
        <c:axId val="44209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4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23.9</c:v>
                </c:pt>
                <c:pt idx="1">
                  <c:v>25.8</c:v>
                </c:pt>
                <c:pt idx="2">
                  <c:v>27.2</c:v>
                </c:pt>
                <c:pt idx="3">
                  <c:v>43.1</c:v>
                </c:pt>
                <c:pt idx="4">
                  <c:v>49.5</c:v>
                </c:pt>
              </c:numCache>
            </c:numRef>
          </c:val>
          <c:extLst xmlns:c16r2="http://schemas.microsoft.com/office/drawing/2015/06/chart">
            <c:ext xmlns:c16="http://schemas.microsoft.com/office/drawing/2014/chart" uri="{C3380CC4-5D6E-409C-BE32-E72D297353CC}">
              <c16:uniqueId val="{00000000-04CE-4398-87E9-04A0F49464FC}"/>
            </c:ext>
          </c:extLst>
        </c:ser>
        <c:dLbls>
          <c:showLegendKey val="0"/>
          <c:showVal val="0"/>
          <c:showCatName val="0"/>
          <c:showSerName val="0"/>
          <c:showPercent val="0"/>
          <c:showBubbleSize val="0"/>
        </c:dLbls>
        <c:gapWidth val="180"/>
        <c:overlap val="-90"/>
        <c:axId val="366232128"/>
        <c:axId val="36623252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04CE-4398-87E9-04A0F49464FC}"/>
            </c:ext>
          </c:extLst>
        </c:ser>
        <c:dLbls>
          <c:showLegendKey val="0"/>
          <c:showVal val="0"/>
          <c:showCatName val="0"/>
          <c:showSerName val="0"/>
          <c:showPercent val="0"/>
          <c:showBubbleSize val="0"/>
        </c:dLbls>
        <c:marker val="1"/>
        <c:smooth val="0"/>
        <c:axId val="366232128"/>
        <c:axId val="366232520"/>
      </c:lineChart>
      <c:catAx>
        <c:axId val="366232128"/>
        <c:scaling>
          <c:orientation val="minMax"/>
        </c:scaling>
        <c:delete val="0"/>
        <c:axPos val="b"/>
        <c:numFmt formatCode="ge" sourceLinked="1"/>
        <c:majorTickMark val="none"/>
        <c:minorTickMark val="none"/>
        <c:tickLblPos val="none"/>
        <c:crossAx val="366232520"/>
        <c:crosses val="autoZero"/>
        <c:auto val="0"/>
        <c:lblAlgn val="ctr"/>
        <c:lblOffset val="100"/>
        <c:noMultiLvlLbl val="1"/>
      </c:catAx>
      <c:valAx>
        <c:axId val="366232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232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81-4117-B1B6-3396FEA83F37}"/>
            </c:ext>
          </c:extLst>
        </c:ser>
        <c:dLbls>
          <c:showLegendKey val="0"/>
          <c:showVal val="0"/>
          <c:showCatName val="0"/>
          <c:showSerName val="0"/>
          <c:showPercent val="0"/>
          <c:showBubbleSize val="0"/>
        </c:dLbls>
        <c:gapWidth val="180"/>
        <c:overlap val="-90"/>
        <c:axId val="366233304"/>
        <c:axId val="36623369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1-4117-B1B6-3396FEA83F37}"/>
            </c:ext>
          </c:extLst>
        </c:ser>
        <c:dLbls>
          <c:showLegendKey val="0"/>
          <c:showVal val="0"/>
          <c:showCatName val="0"/>
          <c:showSerName val="0"/>
          <c:showPercent val="0"/>
          <c:showBubbleSize val="0"/>
        </c:dLbls>
        <c:marker val="1"/>
        <c:smooth val="0"/>
        <c:axId val="366233304"/>
        <c:axId val="366233696"/>
      </c:lineChart>
      <c:catAx>
        <c:axId val="366233304"/>
        <c:scaling>
          <c:orientation val="minMax"/>
        </c:scaling>
        <c:delete val="0"/>
        <c:axPos val="b"/>
        <c:numFmt formatCode="ge" sourceLinked="1"/>
        <c:majorTickMark val="none"/>
        <c:minorTickMark val="none"/>
        <c:tickLblPos val="none"/>
        <c:crossAx val="366233696"/>
        <c:crosses val="autoZero"/>
        <c:auto val="0"/>
        <c:lblAlgn val="ctr"/>
        <c:lblOffset val="100"/>
        <c:noMultiLvlLbl val="1"/>
      </c:catAx>
      <c:valAx>
        <c:axId val="36623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233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60-4411-A7FF-A216C7DE68E8}"/>
            </c:ext>
          </c:extLst>
        </c:ser>
        <c:dLbls>
          <c:showLegendKey val="0"/>
          <c:showVal val="0"/>
          <c:showCatName val="0"/>
          <c:showSerName val="0"/>
          <c:showPercent val="0"/>
          <c:showBubbleSize val="0"/>
        </c:dLbls>
        <c:gapWidth val="180"/>
        <c:overlap val="-90"/>
        <c:axId val="443228648"/>
        <c:axId val="44322904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60-4411-A7FF-A216C7DE68E8}"/>
            </c:ext>
          </c:extLst>
        </c:ser>
        <c:dLbls>
          <c:showLegendKey val="0"/>
          <c:showVal val="0"/>
          <c:showCatName val="0"/>
          <c:showSerName val="0"/>
          <c:showPercent val="0"/>
          <c:showBubbleSize val="0"/>
        </c:dLbls>
        <c:marker val="1"/>
        <c:smooth val="0"/>
        <c:axId val="443228648"/>
        <c:axId val="443229040"/>
      </c:lineChart>
      <c:catAx>
        <c:axId val="443228648"/>
        <c:scaling>
          <c:orientation val="minMax"/>
        </c:scaling>
        <c:delete val="0"/>
        <c:axPos val="b"/>
        <c:numFmt formatCode="ge" sourceLinked="1"/>
        <c:majorTickMark val="none"/>
        <c:minorTickMark val="none"/>
        <c:tickLblPos val="none"/>
        <c:crossAx val="443229040"/>
        <c:crosses val="autoZero"/>
        <c:auto val="0"/>
        <c:lblAlgn val="ctr"/>
        <c:lblOffset val="100"/>
        <c:noMultiLvlLbl val="1"/>
      </c:catAx>
      <c:valAx>
        <c:axId val="44322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EB-47DE-BA89-E0540AEC0295}"/>
            </c:ext>
          </c:extLst>
        </c:ser>
        <c:dLbls>
          <c:showLegendKey val="0"/>
          <c:showVal val="0"/>
          <c:showCatName val="0"/>
          <c:showSerName val="0"/>
          <c:showPercent val="0"/>
          <c:showBubbleSize val="0"/>
        </c:dLbls>
        <c:gapWidth val="180"/>
        <c:overlap val="-90"/>
        <c:axId val="442553632"/>
        <c:axId val="4425540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EB-47DE-BA89-E0540AEC0295}"/>
            </c:ext>
          </c:extLst>
        </c:ser>
        <c:dLbls>
          <c:showLegendKey val="0"/>
          <c:showVal val="0"/>
          <c:showCatName val="0"/>
          <c:showSerName val="0"/>
          <c:showPercent val="0"/>
          <c:showBubbleSize val="0"/>
        </c:dLbls>
        <c:marker val="1"/>
        <c:smooth val="0"/>
        <c:axId val="442553632"/>
        <c:axId val="442554024"/>
      </c:lineChart>
      <c:catAx>
        <c:axId val="442553632"/>
        <c:scaling>
          <c:orientation val="minMax"/>
        </c:scaling>
        <c:delete val="0"/>
        <c:axPos val="b"/>
        <c:numFmt formatCode="ge" sourceLinked="1"/>
        <c:majorTickMark val="none"/>
        <c:minorTickMark val="none"/>
        <c:tickLblPos val="none"/>
        <c:crossAx val="442554024"/>
        <c:crosses val="autoZero"/>
        <c:auto val="0"/>
        <c:lblAlgn val="ctr"/>
        <c:lblOffset val="100"/>
        <c:noMultiLvlLbl val="1"/>
      </c:catAx>
      <c:valAx>
        <c:axId val="442554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F1-421F-97DD-C2B93CED6071}"/>
            </c:ext>
          </c:extLst>
        </c:ser>
        <c:dLbls>
          <c:showLegendKey val="0"/>
          <c:showVal val="0"/>
          <c:showCatName val="0"/>
          <c:showSerName val="0"/>
          <c:showPercent val="0"/>
          <c:showBubbleSize val="0"/>
        </c:dLbls>
        <c:gapWidth val="180"/>
        <c:overlap val="-90"/>
        <c:axId val="442554416"/>
        <c:axId val="4425548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F1-421F-97DD-C2B93CED6071}"/>
            </c:ext>
          </c:extLst>
        </c:ser>
        <c:dLbls>
          <c:showLegendKey val="0"/>
          <c:showVal val="0"/>
          <c:showCatName val="0"/>
          <c:showSerName val="0"/>
          <c:showPercent val="0"/>
          <c:showBubbleSize val="0"/>
        </c:dLbls>
        <c:marker val="1"/>
        <c:smooth val="0"/>
        <c:axId val="442554416"/>
        <c:axId val="442554808"/>
      </c:lineChart>
      <c:catAx>
        <c:axId val="442554416"/>
        <c:scaling>
          <c:orientation val="minMax"/>
        </c:scaling>
        <c:delete val="0"/>
        <c:axPos val="b"/>
        <c:numFmt formatCode="ge" sourceLinked="1"/>
        <c:majorTickMark val="none"/>
        <c:minorTickMark val="none"/>
        <c:tickLblPos val="none"/>
        <c:crossAx val="442554808"/>
        <c:crosses val="autoZero"/>
        <c:auto val="0"/>
        <c:lblAlgn val="ctr"/>
        <c:lblOffset val="100"/>
        <c:noMultiLvlLbl val="1"/>
      </c:catAx>
      <c:valAx>
        <c:axId val="442554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125.6</c:v>
                </c:pt>
                <c:pt idx="1">
                  <c:v>126.1</c:v>
                </c:pt>
                <c:pt idx="2">
                  <c:v>105.2</c:v>
                </c:pt>
                <c:pt idx="3">
                  <c:v>110.3</c:v>
                </c:pt>
                <c:pt idx="4">
                  <c:v>123.8</c:v>
                </c:pt>
              </c:numCache>
            </c:numRef>
          </c:val>
          <c:extLst xmlns:c16r2="http://schemas.microsoft.com/office/drawing/2015/06/chart">
            <c:ext xmlns:c16="http://schemas.microsoft.com/office/drawing/2014/chart" uri="{C3380CC4-5D6E-409C-BE32-E72D297353CC}">
              <c16:uniqueId val="{00000000-2512-4A91-B19C-3C5E99F013EF}"/>
            </c:ext>
          </c:extLst>
        </c:ser>
        <c:dLbls>
          <c:showLegendKey val="0"/>
          <c:showVal val="0"/>
          <c:showCatName val="0"/>
          <c:showSerName val="0"/>
          <c:showPercent val="0"/>
          <c:showBubbleSize val="0"/>
        </c:dLbls>
        <c:gapWidth val="180"/>
        <c:overlap val="-90"/>
        <c:axId val="504296672"/>
        <c:axId val="50429706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2512-4A91-B19C-3C5E99F013E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512-4A91-B19C-3C5E99F013EF}"/>
            </c:ext>
          </c:extLst>
        </c:ser>
        <c:dLbls>
          <c:showLegendKey val="0"/>
          <c:showVal val="0"/>
          <c:showCatName val="0"/>
          <c:showSerName val="0"/>
          <c:showPercent val="0"/>
          <c:showBubbleSize val="0"/>
        </c:dLbls>
        <c:marker val="1"/>
        <c:smooth val="0"/>
        <c:axId val="504296672"/>
        <c:axId val="504297064"/>
      </c:lineChart>
      <c:catAx>
        <c:axId val="504296672"/>
        <c:scaling>
          <c:orientation val="minMax"/>
        </c:scaling>
        <c:delete val="0"/>
        <c:axPos val="b"/>
        <c:numFmt formatCode="ge" sourceLinked="1"/>
        <c:majorTickMark val="none"/>
        <c:minorTickMark val="none"/>
        <c:tickLblPos val="none"/>
        <c:crossAx val="504297064"/>
        <c:crosses val="autoZero"/>
        <c:auto val="0"/>
        <c:lblAlgn val="ctr"/>
        <c:lblOffset val="100"/>
        <c:noMultiLvlLbl val="1"/>
      </c:catAx>
      <c:valAx>
        <c:axId val="504297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9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68-40AE-8775-F442AEA9F48C}"/>
            </c:ext>
          </c:extLst>
        </c:ser>
        <c:dLbls>
          <c:showLegendKey val="0"/>
          <c:showVal val="0"/>
          <c:showCatName val="0"/>
          <c:showSerName val="0"/>
          <c:showPercent val="0"/>
          <c:showBubbleSize val="0"/>
        </c:dLbls>
        <c:gapWidth val="180"/>
        <c:overlap val="-90"/>
        <c:axId val="505625736"/>
        <c:axId val="50562612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68-40AE-8775-F442AEA9F48C}"/>
            </c:ext>
          </c:extLst>
        </c:ser>
        <c:dLbls>
          <c:showLegendKey val="0"/>
          <c:showVal val="0"/>
          <c:showCatName val="0"/>
          <c:showSerName val="0"/>
          <c:showPercent val="0"/>
          <c:showBubbleSize val="0"/>
        </c:dLbls>
        <c:marker val="1"/>
        <c:smooth val="0"/>
        <c:axId val="505625736"/>
        <c:axId val="505626128"/>
      </c:lineChart>
      <c:catAx>
        <c:axId val="505625736"/>
        <c:scaling>
          <c:orientation val="minMax"/>
        </c:scaling>
        <c:delete val="0"/>
        <c:axPos val="b"/>
        <c:numFmt formatCode="ge" sourceLinked="1"/>
        <c:majorTickMark val="none"/>
        <c:minorTickMark val="none"/>
        <c:tickLblPos val="none"/>
        <c:crossAx val="505626128"/>
        <c:crosses val="autoZero"/>
        <c:auto val="0"/>
        <c:lblAlgn val="ctr"/>
        <c:lblOffset val="100"/>
        <c:noMultiLvlLbl val="1"/>
      </c:catAx>
      <c:valAx>
        <c:axId val="50562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5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16.8</c:v>
                </c:pt>
                <c:pt idx="1">
                  <c:v>15.8</c:v>
                </c:pt>
                <c:pt idx="2">
                  <c:v>13.5</c:v>
                </c:pt>
                <c:pt idx="3">
                  <c:v>15.5</c:v>
                </c:pt>
                <c:pt idx="4">
                  <c:v>18.399999999999999</c:v>
                </c:pt>
              </c:numCache>
            </c:numRef>
          </c:val>
          <c:extLst xmlns:c16r2="http://schemas.microsoft.com/office/drawing/2015/06/chart">
            <c:ext xmlns:c16="http://schemas.microsoft.com/office/drawing/2014/chart" uri="{C3380CC4-5D6E-409C-BE32-E72D297353CC}">
              <c16:uniqueId val="{00000000-EBE0-4EDA-BA0C-0431C2FFBAAE}"/>
            </c:ext>
          </c:extLst>
        </c:ser>
        <c:dLbls>
          <c:showLegendKey val="0"/>
          <c:showVal val="0"/>
          <c:showCatName val="0"/>
          <c:showSerName val="0"/>
          <c:showPercent val="0"/>
          <c:showBubbleSize val="0"/>
        </c:dLbls>
        <c:gapWidth val="180"/>
        <c:overlap val="-90"/>
        <c:axId val="505626912"/>
        <c:axId val="50562730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15.1</c:v>
                </c:pt>
                <c:pt idx="1">
                  <c:v>15.1</c:v>
                </c:pt>
                <c:pt idx="2">
                  <c:v>14</c:v>
                </c:pt>
                <c:pt idx="3">
                  <c:v>15.5</c:v>
                </c:pt>
                <c:pt idx="4">
                  <c:v>13.1</c:v>
                </c:pt>
              </c:numCache>
            </c:numRef>
          </c:val>
          <c:smooth val="0"/>
          <c:extLst xmlns:c16r2="http://schemas.microsoft.com/office/drawing/2015/06/chart">
            <c:ext xmlns:c16="http://schemas.microsoft.com/office/drawing/2014/chart" uri="{C3380CC4-5D6E-409C-BE32-E72D297353CC}">
              <c16:uniqueId val="{00000001-EBE0-4EDA-BA0C-0431C2FFBAAE}"/>
            </c:ext>
          </c:extLst>
        </c:ser>
        <c:dLbls>
          <c:showLegendKey val="0"/>
          <c:showVal val="0"/>
          <c:showCatName val="0"/>
          <c:showSerName val="0"/>
          <c:showPercent val="0"/>
          <c:showBubbleSize val="0"/>
        </c:dLbls>
        <c:marker val="1"/>
        <c:smooth val="0"/>
        <c:axId val="505626912"/>
        <c:axId val="505627304"/>
      </c:lineChart>
      <c:catAx>
        <c:axId val="505626912"/>
        <c:scaling>
          <c:orientation val="minMax"/>
        </c:scaling>
        <c:delete val="0"/>
        <c:axPos val="b"/>
        <c:numFmt formatCode="ge" sourceLinked="1"/>
        <c:majorTickMark val="none"/>
        <c:minorTickMark val="none"/>
        <c:tickLblPos val="none"/>
        <c:crossAx val="505627304"/>
        <c:crosses val="autoZero"/>
        <c:auto val="0"/>
        <c:lblAlgn val="ctr"/>
        <c:lblOffset val="100"/>
        <c:noMultiLvlLbl val="1"/>
      </c:catAx>
      <c:valAx>
        <c:axId val="50562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44.7</c:v>
                </c:pt>
                <c:pt idx="1">
                  <c:v>29.3</c:v>
                </c:pt>
                <c:pt idx="2">
                  <c:v>24.2</c:v>
                </c:pt>
                <c:pt idx="3">
                  <c:v>36.5</c:v>
                </c:pt>
                <c:pt idx="4">
                  <c:v>31.3</c:v>
                </c:pt>
              </c:numCache>
            </c:numRef>
          </c:val>
          <c:extLst xmlns:c16r2="http://schemas.microsoft.com/office/drawing/2015/06/chart">
            <c:ext xmlns:c16="http://schemas.microsoft.com/office/drawing/2014/chart" uri="{C3380CC4-5D6E-409C-BE32-E72D297353CC}">
              <c16:uniqueId val="{00000000-319F-4A1D-B9C8-81B2ABAF0505}"/>
            </c:ext>
          </c:extLst>
        </c:ser>
        <c:dLbls>
          <c:showLegendKey val="0"/>
          <c:showVal val="0"/>
          <c:showCatName val="0"/>
          <c:showSerName val="0"/>
          <c:showPercent val="0"/>
          <c:showBubbleSize val="0"/>
        </c:dLbls>
        <c:gapWidth val="180"/>
        <c:overlap val="-90"/>
        <c:axId val="505654800"/>
        <c:axId val="5056551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37.700000000000003</c:v>
                </c:pt>
                <c:pt idx="1">
                  <c:v>25.4</c:v>
                </c:pt>
                <c:pt idx="2">
                  <c:v>20.100000000000001</c:v>
                </c:pt>
                <c:pt idx="3">
                  <c:v>28.4</c:v>
                </c:pt>
                <c:pt idx="4">
                  <c:v>25</c:v>
                </c:pt>
              </c:numCache>
            </c:numRef>
          </c:val>
          <c:smooth val="0"/>
          <c:extLst xmlns:c16r2="http://schemas.microsoft.com/office/drawing/2015/06/chart">
            <c:ext xmlns:c16="http://schemas.microsoft.com/office/drawing/2014/chart" uri="{C3380CC4-5D6E-409C-BE32-E72D297353CC}">
              <c16:uniqueId val="{00000001-319F-4A1D-B9C8-81B2ABAF0505}"/>
            </c:ext>
          </c:extLst>
        </c:ser>
        <c:dLbls>
          <c:showLegendKey val="0"/>
          <c:showVal val="0"/>
          <c:showCatName val="0"/>
          <c:showSerName val="0"/>
          <c:showPercent val="0"/>
          <c:showBubbleSize val="0"/>
        </c:dLbls>
        <c:marker val="1"/>
        <c:smooth val="0"/>
        <c:axId val="505654800"/>
        <c:axId val="505655192"/>
      </c:lineChart>
      <c:catAx>
        <c:axId val="505654800"/>
        <c:scaling>
          <c:orientation val="minMax"/>
        </c:scaling>
        <c:delete val="0"/>
        <c:axPos val="b"/>
        <c:numFmt formatCode="ge" sourceLinked="1"/>
        <c:majorTickMark val="none"/>
        <c:minorTickMark val="none"/>
        <c:tickLblPos val="none"/>
        <c:crossAx val="505655192"/>
        <c:crosses val="autoZero"/>
        <c:auto val="0"/>
        <c:lblAlgn val="ctr"/>
        <c:lblOffset val="100"/>
        <c:noMultiLvlLbl val="1"/>
      </c:catAx>
      <c:valAx>
        <c:axId val="50565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309.39999999999998</c:v>
                </c:pt>
                <c:pt idx="1">
                  <c:v>288.7</c:v>
                </c:pt>
                <c:pt idx="2">
                  <c:v>299.8</c:v>
                </c:pt>
                <c:pt idx="3">
                  <c:v>222.2</c:v>
                </c:pt>
                <c:pt idx="4">
                  <c:v>154.5</c:v>
                </c:pt>
              </c:numCache>
            </c:numRef>
          </c:val>
          <c:extLst xmlns:c16r2="http://schemas.microsoft.com/office/drawing/2015/06/chart">
            <c:ext xmlns:c16="http://schemas.microsoft.com/office/drawing/2014/chart" uri="{C3380CC4-5D6E-409C-BE32-E72D297353CC}">
              <c16:uniqueId val="{00000000-2490-4715-991D-34BF1FB03186}"/>
            </c:ext>
          </c:extLst>
        </c:ser>
        <c:dLbls>
          <c:showLegendKey val="0"/>
          <c:showVal val="0"/>
          <c:showCatName val="0"/>
          <c:showSerName val="0"/>
          <c:showPercent val="0"/>
          <c:showBubbleSize val="0"/>
        </c:dLbls>
        <c:gapWidth val="180"/>
        <c:overlap val="-90"/>
        <c:axId val="505655976"/>
        <c:axId val="50593132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259.60000000000002</c:v>
                </c:pt>
                <c:pt idx="1">
                  <c:v>226.2</c:v>
                </c:pt>
                <c:pt idx="2">
                  <c:v>224.7</c:v>
                </c:pt>
                <c:pt idx="3">
                  <c:v>167.2</c:v>
                </c:pt>
                <c:pt idx="4">
                  <c:v>267.7</c:v>
                </c:pt>
              </c:numCache>
            </c:numRef>
          </c:val>
          <c:smooth val="0"/>
          <c:extLst xmlns:c16r2="http://schemas.microsoft.com/office/drawing/2015/06/chart">
            <c:ext xmlns:c16="http://schemas.microsoft.com/office/drawing/2014/chart" uri="{C3380CC4-5D6E-409C-BE32-E72D297353CC}">
              <c16:uniqueId val="{00000001-2490-4715-991D-34BF1FB03186}"/>
            </c:ext>
          </c:extLst>
        </c:ser>
        <c:dLbls>
          <c:showLegendKey val="0"/>
          <c:showVal val="0"/>
          <c:showCatName val="0"/>
          <c:showSerName val="0"/>
          <c:showPercent val="0"/>
          <c:showBubbleSize val="0"/>
        </c:dLbls>
        <c:marker val="1"/>
        <c:smooth val="0"/>
        <c:axId val="505655976"/>
        <c:axId val="505931320"/>
      </c:lineChart>
      <c:catAx>
        <c:axId val="505655976"/>
        <c:scaling>
          <c:orientation val="minMax"/>
        </c:scaling>
        <c:delete val="0"/>
        <c:axPos val="b"/>
        <c:numFmt formatCode="ge" sourceLinked="1"/>
        <c:majorTickMark val="none"/>
        <c:minorTickMark val="none"/>
        <c:tickLblPos val="none"/>
        <c:crossAx val="505931320"/>
        <c:crosses val="autoZero"/>
        <c:auto val="0"/>
        <c:lblAlgn val="ctr"/>
        <c:lblOffset val="100"/>
        <c:noMultiLvlLbl val="1"/>
      </c:catAx>
      <c:valAx>
        <c:axId val="505931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5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20.8</c:v>
                </c:pt>
                <c:pt idx="1">
                  <c:v>35.6</c:v>
                </c:pt>
                <c:pt idx="2">
                  <c:v>40.700000000000003</c:v>
                </c:pt>
                <c:pt idx="3">
                  <c:v>45.9</c:v>
                </c:pt>
                <c:pt idx="4">
                  <c:v>50.4</c:v>
                </c:pt>
              </c:numCache>
            </c:numRef>
          </c:val>
          <c:extLst xmlns:c16r2="http://schemas.microsoft.com/office/drawing/2015/06/chart">
            <c:ext xmlns:c16="http://schemas.microsoft.com/office/drawing/2014/chart" uri="{C3380CC4-5D6E-409C-BE32-E72D297353CC}">
              <c16:uniqueId val="{00000000-79AD-4A67-8ED6-ED7CADE7431C}"/>
            </c:ext>
          </c:extLst>
        </c:ser>
        <c:dLbls>
          <c:showLegendKey val="0"/>
          <c:showVal val="0"/>
          <c:showCatName val="0"/>
          <c:showSerName val="0"/>
          <c:showPercent val="0"/>
          <c:showBubbleSize val="0"/>
        </c:dLbls>
        <c:gapWidth val="180"/>
        <c:overlap val="-90"/>
        <c:axId val="505932104"/>
        <c:axId val="50593249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25.5</c:v>
                </c:pt>
                <c:pt idx="1">
                  <c:v>45.2</c:v>
                </c:pt>
                <c:pt idx="2">
                  <c:v>48.7</c:v>
                </c:pt>
                <c:pt idx="3">
                  <c:v>53.3</c:v>
                </c:pt>
                <c:pt idx="4">
                  <c:v>29</c:v>
                </c:pt>
              </c:numCache>
            </c:numRef>
          </c:val>
          <c:smooth val="0"/>
          <c:extLst xmlns:c16r2="http://schemas.microsoft.com/office/drawing/2015/06/chart">
            <c:ext xmlns:c16="http://schemas.microsoft.com/office/drawing/2014/chart" uri="{C3380CC4-5D6E-409C-BE32-E72D297353CC}">
              <c16:uniqueId val="{00000001-79AD-4A67-8ED6-ED7CADE7431C}"/>
            </c:ext>
          </c:extLst>
        </c:ser>
        <c:dLbls>
          <c:showLegendKey val="0"/>
          <c:showVal val="0"/>
          <c:showCatName val="0"/>
          <c:showSerName val="0"/>
          <c:showPercent val="0"/>
          <c:showBubbleSize val="0"/>
        </c:dLbls>
        <c:marker val="1"/>
        <c:smooth val="0"/>
        <c:axId val="505932104"/>
        <c:axId val="505932496"/>
      </c:lineChart>
      <c:catAx>
        <c:axId val="505932104"/>
        <c:scaling>
          <c:orientation val="minMax"/>
        </c:scaling>
        <c:delete val="0"/>
        <c:axPos val="b"/>
        <c:numFmt formatCode="ge" sourceLinked="1"/>
        <c:majorTickMark val="none"/>
        <c:minorTickMark val="none"/>
        <c:tickLblPos val="none"/>
        <c:crossAx val="505932496"/>
        <c:crosses val="autoZero"/>
        <c:auto val="0"/>
        <c:lblAlgn val="ctr"/>
        <c:lblOffset val="100"/>
        <c:noMultiLvlLbl val="1"/>
      </c:catAx>
      <c:valAx>
        <c:axId val="505932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210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2EA-4230-828E-1F425D4C9DBC}"/>
            </c:ext>
          </c:extLst>
        </c:ser>
        <c:dLbls>
          <c:showLegendKey val="0"/>
          <c:showVal val="0"/>
          <c:showCatName val="0"/>
          <c:showSerName val="0"/>
          <c:showPercent val="0"/>
          <c:showBubbleSize val="0"/>
        </c:dLbls>
        <c:gapWidth val="180"/>
        <c:overlap val="-90"/>
        <c:axId val="360818840"/>
        <c:axId val="3608192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42EA-4230-828E-1F425D4C9DBC}"/>
            </c:ext>
          </c:extLst>
        </c:ser>
        <c:dLbls>
          <c:showLegendKey val="0"/>
          <c:showVal val="0"/>
          <c:showCatName val="0"/>
          <c:showSerName val="0"/>
          <c:showPercent val="0"/>
          <c:showBubbleSize val="0"/>
        </c:dLbls>
        <c:marker val="1"/>
        <c:smooth val="0"/>
        <c:axId val="360818840"/>
        <c:axId val="360819232"/>
      </c:lineChart>
      <c:catAx>
        <c:axId val="360818840"/>
        <c:scaling>
          <c:orientation val="minMax"/>
        </c:scaling>
        <c:delete val="0"/>
        <c:axPos val="b"/>
        <c:numFmt formatCode="ge" sourceLinked="1"/>
        <c:majorTickMark val="none"/>
        <c:minorTickMark val="none"/>
        <c:tickLblPos val="none"/>
        <c:crossAx val="360819232"/>
        <c:crosses val="autoZero"/>
        <c:auto val="0"/>
        <c:lblAlgn val="ctr"/>
        <c:lblOffset val="100"/>
        <c:noMultiLvlLbl val="1"/>
      </c:catAx>
      <c:valAx>
        <c:axId val="36081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818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0.7</c:v>
                </c:pt>
                <c:pt idx="1">
                  <c:v>14.2</c:v>
                </c:pt>
                <c:pt idx="2">
                  <c:v>3.1</c:v>
                </c:pt>
                <c:pt idx="3">
                  <c:v>15.8</c:v>
                </c:pt>
                <c:pt idx="4">
                  <c:v>14.3</c:v>
                </c:pt>
              </c:numCache>
            </c:numRef>
          </c:val>
          <c:extLst xmlns:c16r2="http://schemas.microsoft.com/office/drawing/2015/06/chart">
            <c:ext xmlns:c16="http://schemas.microsoft.com/office/drawing/2014/chart" uri="{C3380CC4-5D6E-409C-BE32-E72D297353CC}">
              <c16:uniqueId val="{00000000-6E8C-422F-A821-DE5456BF9E8B}"/>
            </c:ext>
          </c:extLst>
        </c:ser>
        <c:dLbls>
          <c:showLegendKey val="0"/>
          <c:showVal val="0"/>
          <c:showCatName val="0"/>
          <c:showSerName val="0"/>
          <c:showPercent val="0"/>
          <c:showBubbleSize val="0"/>
        </c:dLbls>
        <c:gapWidth val="180"/>
        <c:overlap val="-90"/>
        <c:axId val="360820016"/>
        <c:axId val="36082040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6E8C-422F-A821-DE5456BF9E8B}"/>
            </c:ext>
          </c:extLst>
        </c:ser>
        <c:dLbls>
          <c:showLegendKey val="0"/>
          <c:showVal val="0"/>
          <c:showCatName val="0"/>
          <c:showSerName val="0"/>
          <c:showPercent val="0"/>
          <c:showBubbleSize val="0"/>
        </c:dLbls>
        <c:marker val="1"/>
        <c:smooth val="0"/>
        <c:axId val="360820016"/>
        <c:axId val="360820408"/>
      </c:lineChart>
      <c:catAx>
        <c:axId val="360820016"/>
        <c:scaling>
          <c:orientation val="minMax"/>
        </c:scaling>
        <c:delete val="0"/>
        <c:axPos val="b"/>
        <c:numFmt formatCode="ge" sourceLinked="1"/>
        <c:majorTickMark val="none"/>
        <c:minorTickMark val="none"/>
        <c:tickLblPos val="none"/>
        <c:crossAx val="360820408"/>
        <c:crosses val="autoZero"/>
        <c:auto val="0"/>
        <c:lblAlgn val="ctr"/>
        <c:lblOffset val="100"/>
        <c:noMultiLvlLbl val="1"/>
      </c:catAx>
      <c:valAx>
        <c:axId val="360820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82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7.2</c:v>
                </c:pt>
                <c:pt idx="2">
                  <c:v>1.8</c:v>
                </c:pt>
                <c:pt idx="3">
                  <c:v>0</c:v>
                </c:pt>
                <c:pt idx="4">
                  <c:v>0.2</c:v>
                </c:pt>
              </c:numCache>
            </c:numRef>
          </c:val>
          <c:extLst xmlns:c16r2="http://schemas.microsoft.com/office/drawing/2015/06/chart">
            <c:ext xmlns:c16="http://schemas.microsoft.com/office/drawing/2014/chart" uri="{C3380CC4-5D6E-409C-BE32-E72D297353CC}">
              <c16:uniqueId val="{00000000-B930-479E-98ED-2BAB7A20373C}"/>
            </c:ext>
          </c:extLst>
        </c:ser>
        <c:dLbls>
          <c:showLegendKey val="0"/>
          <c:showVal val="0"/>
          <c:showCatName val="0"/>
          <c:showSerName val="0"/>
          <c:showPercent val="0"/>
          <c:showBubbleSize val="0"/>
        </c:dLbls>
        <c:gapWidth val="180"/>
        <c:overlap val="-90"/>
        <c:axId val="505619984"/>
        <c:axId val="50562037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B930-479E-98ED-2BAB7A20373C}"/>
            </c:ext>
          </c:extLst>
        </c:ser>
        <c:dLbls>
          <c:showLegendKey val="0"/>
          <c:showVal val="0"/>
          <c:showCatName val="0"/>
          <c:showSerName val="0"/>
          <c:showPercent val="0"/>
          <c:showBubbleSize val="0"/>
        </c:dLbls>
        <c:marker val="1"/>
        <c:smooth val="0"/>
        <c:axId val="505619984"/>
        <c:axId val="505620376"/>
      </c:lineChart>
      <c:catAx>
        <c:axId val="505619984"/>
        <c:scaling>
          <c:orientation val="minMax"/>
        </c:scaling>
        <c:delete val="0"/>
        <c:axPos val="b"/>
        <c:numFmt formatCode="ge" sourceLinked="1"/>
        <c:majorTickMark val="none"/>
        <c:minorTickMark val="none"/>
        <c:tickLblPos val="none"/>
        <c:crossAx val="505620376"/>
        <c:crosses val="autoZero"/>
        <c:auto val="0"/>
        <c:lblAlgn val="ctr"/>
        <c:lblOffset val="100"/>
        <c:noMultiLvlLbl val="1"/>
      </c:catAx>
      <c:valAx>
        <c:axId val="505620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19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3801.4</c:v>
                </c:pt>
                <c:pt idx="3">
                  <c:v>1617.9</c:v>
                </c:pt>
                <c:pt idx="4">
                  <c:v>980.7</c:v>
                </c:pt>
              </c:numCache>
            </c:numRef>
          </c:val>
          <c:extLst xmlns:c16r2="http://schemas.microsoft.com/office/drawing/2015/06/chart">
            <c:ext xmlns:c16="http://schemas.microsoft.com/office/drawing/2014/chart" uri="{C3380CC4-5D6E-409C-BE32-E72D297353CC}">
              <c16:uniqueId val="{00000000-F801-48E0-BE84-6E45CADF5096}"/>
            </c:ext>
          </c:extLst>
        </c:ser>
        <c:dLbls>
          <c:showLegendKey val="0"/>
          <c:showVal val="0"/>
          <c:showCatName val="0"/>
          <c:showSerName val="0"/>
          <c:showPercent val="0"/>
          <c:showBubbleSize val="0"/>
        </c:dLbls>
        <c:gapWidth val="180"/>
        <c:overlap val="-90"/>
        <c:axId val="505621160"/>
        <c:axId val="50584872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F801-48E0-BE84-6E45CADF5096}"/>
            </c:ext>
          </c:extLst>
        </c:ser>
        <c:dLbls>
          <c:showLegendKey val="0"/>
          <c:showVal val="0"/>
          <c:showCatName val="0"/>
          <c:showSerName val="0"/>
          <c:showPercent val="0"/>
          <c:showBubbleSize val="0"/>
        </c:dLbls>
        <c:marker val="1"/>
        <c:smooth val="0"/>
        <c:axId val="505621160"/>
        <c:axId val="505848720"/>
      </c:lineChart>
      <c:catAx>
        <c:axId val="505621160"/>
        <c:scaling>
          <c:orientation val="minMax"/>
        </c:scaling>
        <c:delete val="0"/>
        <c:axPos val="b"/>
        <c:numFmt formatCode="ge" sourceLinked="1"/>
        <c:majorTickMark val="none"/>
        <c:minorTickMark val="none"/>
        <c:tickLblPos val="none"/>
        <c:crossAx val="505848720"/>
        <c:crosses val="autoZero"/>
        <c:auto val="0"/>
        <c:lblAlgn val="ctr"/>
        <c:lblOffset val="100"/>
        <c:noMultiLvlLbl val="1"/>
      </c:catAx>
      <c:valAx>
        <c:axId val="50584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1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0</c:v>
                </c:pt>
                <c:pt idx="1">
                  <c:v>4.5999999999999996</c:v>
                </c:pt>
                <c:pt idx="2">
                  <c:v>1.1000000000000001</c:v>
                </c:pt>
                <c:pt idx="3">
                  <c:v>6.3</c:v>
                </c:pt>
                <c:pt idx="4">
                  <c:v>7.8</c:v>
                </c:pt>
              </c:numCache>
            </c:numRef>
          </c:val>
          <c:extLst xmlns:c16r2="http://schemas.microsoft.com/office/drawing/2015/06/chart">
            <c:ext xmlns:c16="http://schemas.microsoft.com/office/drawing/2014/chart" uri="{C3380CC4-5D6E-409C-BE32-E72D297353CC}">
              <c16:uniqueId val="{00000000-EC5A-45D6-86D7-22E3654AA0EB}"/>
            </c:ext>
          </c:extLst>
        </c:ser>
        <c:dLbls>
          <c:showLegendKey val="0"/>
          <c:showVal val="0"/>
          <c:showCatName val="0"/>
          <c:showSerName val="0"/>
          <c:showPercent val="0"/>
          <c:showBubbleSize val="0"/>
        </c:dLbls>
        <c:gapWidth val="180"/>
        <c:overlap val="-90"/>
        <c:axId val="505849504"/>
        <c:axId val="50584989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EC5A-45D6-86D7-22E3654AA0EB}"/>
            </c:ext>
          </c:extLst>
        </c:ser>
        <c:dLbls>
          <c:showLegendKey val="0"/>
          <c:showVal val="0"/>
          <c:showCatName val="0"/>
          <c:showSerName val="0"/>
          <c:showPercent val="0"/>
          <c:showBubbleSize val="0"/>
        </c:dLbls>
        <c:marker val="1"/>
        <c:smooth val="0"/>
        <c:axId val="505849504"/>
        <c:axId val="505849896"/>
      </c:lineChart>
      <c:catAx>
        <c:axId val="505849504"/>
        <c:scaling>
          <c:orientation val="minMax"/>
        </c:scaling>
        <c:delete val="0"/>
        <c:axPos val="b"/>
        <c:numFmt formatCode="ge" sourceLinked="1"/>
        <c:majorTickMark val="none"/>
        <c:minorTickMark val="none"/>
        <c:tickLblPos val="none"/>
        <c:crossAx val="505849896"/>
        <c:crosses val="autoZero"/>
        <c:auto val="0"/>
        <c:lblAlgn val="ctr"/>
        <c:lblOffset val="100"/>
        <c:noMultiLvlLbl val="1"/>
      </c:catAx>
      <c:valAx>
        <c:axId val="50584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672.6</c:v>
                </c:pt>
                <c:pt idx="1">
                  <c:v>465</c:v>
                </c:pt>
                <c:pt idx="2">
                  <c:v>267.5</c:v>
                </c:pt>
                <c:pt idx="3">
                  <c:v>326.2</c:v>
                </c:pt>
                <c:pt idx="4">
                  <c:v>457.6</c:v>
                </c:pt>
              </c:numCache>
            </c:numRef>
          </c:val>
          <c:extLst xmlns:c16r2="http://schemas.microsoft.com/office/drawing/2015/06/chart">
            <c:ext xmlns:c16="http://schemas.microsoft.com/office/drawing/2014/chart" uri="{C3380CC4-5D6E-409C-BE32-E72D297353CC}">
              <c16:uniqueId val="{00000000-2BD2-4FE3-BCC1-4157CF42EDEA}"/>
            </c:ext>
          </c:extLst>
        </c:ser>
        <c:dLbls>
          <c:showLegendKey val="0"/>
          <c:showVal val="0"/>
          <c:showCatName val="0"/>
          <c:showSerName val="0"/>
          <c:showPercent val="0"/>
          <c:showBubbleSize val="0"/>
        </c:dLbls>
        <c:gapWidth val="180"/>
        <c:overlap val="-90"/>
        <c:axId val="504297848"/>
        <c:axId val="13914312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2BD2-4FE3-BCC1-4157CF42EDE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BD2-4FE3-BCC1-4157CF42EDEA}"/>
            </c:ext>
          </c:extLst>
        </c:ser>
        <c:dLbls>
          <c:showLegendKey val="0"/>
          <c:showVal val="0"/>
          <c:showCatName val="0"/>
          <c:showSerName val="0"/>
          <c:showPercent val="0"/>
          <c:showBubbleSize val="0"/>
        </c:dLbls>
        <c:marker val="1"/>
        <c:smooth val="0"/>
        <c:axId val="504297848"/>
        <c:axId val="139143128"/>
      </c:lineChart>
      <c:catAx>
        <c:axId val="504297848"/>
        <c:scaling>
          <c:orientation val="minMax"/>
        </c:scaling>
        <c:delete val="0"/>
        <c:axPos val="b"/>
        <c:numFmt formatCode="ge" sourceLinked="1"/>
        <c:majorTickMark val="none"/>
        <c:minorTickMark val="none"/>
        <c:tickLblPos val="none"/>
        <c:crossAx val="139143128"/>
        <c:crosses val="autoZero"/>
        <c:auto val="0"/>
        <c:lblAlgn val="ctr"/>
        <c:lblOffset val="100"/>
        <c:noMultiLvlLbl val="1"/>
      </c:catAx>
      <c:valAx>
        <c:axId val="139143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9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70F-4C55-B32C-80259E47D4D1}"/>
            </c:ext>
          </c:extLst>
        </c:ser>
        <c:dLbls>
          <c:showLegendKey val="0"/>
          <c:showVal val="0"/>
          <c:showCatName val="0"/>
          <c:showSerName val="0"/>
          <c:showPercent val="0"/>
          <c:showBubbleSize val="0"/>
        </c:dLbls>
        <c:gapWidth val="180"/>
        <c:overlap val="-90"/>
        <c:axId val="440112248"/>
        <c:axId val="4401126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D70F-4C55-B32C-80259E47D4D1}"/>
            </c:ext>
          </c:extLst>
        </c:ser>
        <c:dLbls>
          <c:showLegendKey val="0"/>
          <c:showVal val="0"/>
          <c:showCatName val="0"/>
          <c:showSerName val="0"/>
          <c:showPercent val="0"/>
          <c:showBubbleSize val="0"/>
        </c:dLbls>
        <c:marker val="1"/>
        <c:smooth val="0"/>
        <c:axId val="440112248"/>
        <c:axId val="440112640"/>
      </c:lineChart>
      <c:catAx>
        <c:axId val="440112248"/>
        <c:scaling>
          <c:orientation val="minMax"/>
        </c:scaling>
        <c:delete val="0"/>
        <c:axPos val="b"/>
        <c:numFmt formatCode="ge" sourceLinked="1"/>
        <c:majorTickMark val="none"/>
        <c:minorTickMark val="none"/>
        <c:tickLblPos val="none"/>
        <c:crossAx val="440112640"/>
        <c:crosses val="autoZero"/>
        <c:auto val="0"/>
        <c:lblAlgn val="ctr"/>
        <c:lblOffset val="100"/>
        <c:noMultiLvlLbl val="1"/>
      </c:catAx>
      <c:valAx>
        <c:axId val="44011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2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9593.6</c:v>
                </c:pt>
                <c:pt idx="1">
                  <c:v>9983.6</c:v>
                </c:pt>
                <c:pt idx="2">
                  <c:v>12746.7</c:v>
                </c:pt>
                <c:pt idx="3">
                  <c:v>12547.2</c:v>
                </c:pt>
                <c:pt idx="4">
                  <c:v>12445.6</c:v>
                </c:pt>
              </c:numCache>
            </c:numRef>
          </c:val>
          <c:extLst xmlns:c16r2="http://schemas.microsoft.com/office/drawing/2015/06/chart">
            <c:ext xmlns:c16="http://schemas.microsoft.com/office/drawing/2014/chart" uri="{C3380CC4-5D6E-409C-BE32-E72D297353CC}">
              <c16:uniqueId val="{00000000-13C2-474B-A86F-5196977C19C5}"/>
            </c:ext>
          </c:extLst>
        </c:ser>
        <c:dLbls>
          <c:showLegendKey val="0"/>
          <c:showVal val="0"/>
          <c:showCatName val="0"/>
          <c:showSerName val="0"/>
          <c:showPercent val="0"/>
          <c:showBubbleSize val="0"/>
        </c:dLbls>
        <c:gapWidth val="180"/>
        <c:overlap val="-90"/>
        <c:axId val="139143912"/>
        <c:axId val="13914430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13C2-474B-A86F-5196977C19C5}"/>
            </c:ext>
          </c:extLst>
        </c:ser>
        <c:dLbls>
          <c:showLegendKey val="0"/>
          <c:showVal val="0"/>
          <c:showCatName val="0"/>
          <c:showSerName val="0"/>
          <c:showPercent val="0"/>
          <c:showBubbleSize val="0"/>
        </c:dLbls>
        <c:marker val="1"/>
        <c:smooth val="0"/>
        <c:axId val="139143912"/>
        <c:axId val="139144304"/>
      </c:lineChart>
      <c:catAx>
        <c:axId val="139143912"/>
        <c:scaling>
          <c:orientation val="minMax"/>
        </c:scaling>
        <c:delete val="0"/>
        <c:axPos val="b"/>
        <c:numFmt formatCode="ge" sourceLinked="1"/>
        <c:majorTickMark val="none"/>
        <c:minorTickMark val="none"/>
        <c:tickLblPos val="none"/>
        <c:crossAx val="139144304"/>
        <c:crosses val="autoZero"/>
        <c:auto val="0"/>
        <c:lblAlgn val="ctr"/>
        <c:lblOffset val="100"/>
        <c:noMultiLvlLbl val="1"/>
      </c:catAx>
      <c:valAx>
        <c:axId val="13914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14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1018589</c:v>
                </c:pt>
                <c:pt idx="1">
                  <c:v>1397471</c:v>
                </c:pt>
                <c:pt idx="2">
                  <c:v>758233</c:v>
                </c:pt>
                <c:pt idx="3">
                  <c:v>896199</c:v>
                </c:pt>
                <c:pt idx="4">
                  <c:v>1418972</c:v>
                </c:pt>
              </c:numCache>
            </c:numRef>
          </c:val>
          <c:extLst xmlns:c16r2="http://schemas.microsoft.com/office/drawing/2015/06/chart">
            <c:ext xmlns:c16="http://schemas.microsoft.com/office/drawing/2014/chart" uri="{C3380CC4-5D6E-409C-BE32-E72D297353CC}">
              <c16:uniqueId val="{00000000-B11E-4762-B9EC-7378307989A4}"/>
            </c:ext>
          </c:extLst>
        </c:ser>
        <c:dLbls>
          <c:showLegendKey val="0"/>
          <c:showVal val="0"/>
          <c:showCatName val="0"/>
          <c:showSerName val="0"/>
          <c:showPercent val="0"/>
          <c:showBubbleSize val="0"/>
        </c:dLbls>
        <c:gapWidth val="180"/>
        <c:overlap val="-90"/>
        <c:axId val="440893640"/>
        <c:axId val="44089403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B11E-4762-B9EC-7378307989A4}"/>
            </c:ext>
          </c:extLst>
        </c:ser>
        <c:dLbls>
          <c:showLegendKey val="0"/>
          <c:showVal val="0"/>
          <c:showCatName val="0"/>
          <c:showSerName val="0"/>
          <c:showPercent val="0"/>
          <c:showBubbleSize val="0"/>
        </c:dLbls>
        <c:marker val="1"/>
        <c:smooth val="0"/>
        <c:axId val="440893640"/>
        <c:axId val="440894032"/>
      </c:lineChart>
      <c:catAx>
        <c:axId val="440893640"/>
        <c:scaling>
          <c:orientation val="minMax"/>
        </c:scaling>
        <c:delete val="0"/>
        <c:axPos val="b"/>
        <c:numFmt formatCode="ge" sourceLinked="1"/>
        <c:majorTickMark val="none"/>
        <c:minorTickMark val="none"/>
        <c:tickLblPos val="none"/>
        <c:crossAx val="440894032"/>
        <c:crosses val="autoZero"/>
        <c:auto val="0"/>
        <c:lblAlgn val="ctr"/>
        <c:lblOffset val="100"/>
        <c:noMultiLvlLbl val="1"/>
      </c:catAx>
      <c:valAx>
        <c:axId val="4408940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93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42.2</c:v>
                </c:pt>
                <c:pt idx="1">
                  <c:v>36.299999999999997</c:v>
                </c:pt>
                <c:pt idx="2">
                  <c:v>29.7</c:v>
                </c:pt>
                <c:pt idx="3">
                  <c:v>33.9</c:v>
                </c:pt>
                <c:pt idx="4">
                  <c:v>33.6</c:v>
                </c:pt>
              </c:numCache>
            </c:numRef>
          </c:val>
          <c:extLst xmlns:c16r2="http://schemas.microsoft.com/office/drawing/2015/06/chart">
            <c:ext xmlns:c16="http://schemas.microsoft.com/office/drawing/2014/chart" uri="{C3380CC4-5D6E-409C-BE32-E72D297353CC}">
              <c16:uniqueId val="{00000000-A8C9-467B-AA27-F7388D17865B}"/>
            </c:ext>
          </c:extLst>
        </c:ser>
        <c:dLbls>
          <c:showLegendKey val="0"/>
          <c:showVal val="0"/>
          <c:showCatName val="0"/>
          <c:showSerName val="0"/>
          <c:showPercent val="0"/>
          <c:showBubbleSize val="0"/>
        </c:dLbls>
        <c:gapWidth val="180"/>
        <c:overlap val="-90"/>
        <c:axId val="440894816"/>
        <c:axId val="44089520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A8C9-467B-AA27-F7388D17865B}"/>
            </c:ext>
          </c:extLst>
        </c:ser>
        <c:dLbls>
          <c:showLegendKey val="0"/>
          <c:showVal val="0"/>
          <c:showCatName val="0"/>
          <c:showSerName val="0"/>
          <c:showPercent val="0"/>
          <c:showBubbleSize val="0"/>
        </c:dLbls>
        <c:marker val="1"/>
        <c:smooth val="0"/>
        <c:axId val="440894816"/>
        <c:axId val="440895208"/>
      </c:lineChart>
      <c:catAx>
        <c:axId val="440894816"/>
        <c:scaling>
          <c:orientation val="minMax"/>
        </c:scaling>
        <c:delete val="0"/>
        <c:axPos val="b"/>
        <c:numFmt formatCode="ge" sourceLinked="1"/>
        <c:majorTickMark val="none"/>
        <c:minorTickMark val="none"/>
        <c:tickLblPos val="none"/>
        <c:crossAx val="440895208"/>
        <c:crosses val="autoZero"/>
        <c:auto val="0"/>
        <c:lblAlgn val="ctr"/>
        <c:lblOffset val="100"/>
        <c:noMultiLvlLbl val="1"/>
      </c:catAx>
      <c:valAx>
        <c:axId val="440895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9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31.3</c:v>
                </c:pt>
                <c:pt idx="1">
                  <c:v>21.4</c:v>
                </c:pt>
                <c:pt idx="2">
                  <c:v>19.5</c:v>
                </c:pt>
                <c:pt idx="3">
                  <c:v>20.9</c:v>
                </c:pt>
                <c:pt idx="4">
                  <c:v>19.8</c:v>
                </c:pt>
              </c:numCache>
            </c:numRef>
          </c:val>
          <c:extLst xmlns:c16r2="http://schemas.microsoft.com/office/drawing/2015/06/chart">
            <c:ext xmlns:c16="http://schemas.microsoft.com/office/drawing/2014/chart" uri="{C3380CC4-5D6E-409C-BE32-E72D297353CC}">
              <c16:uniqueId val="{00000000-0B10-49E5-A125-984783A0C3DE}"/>
            </c:ext>
          </c:extLst>
        </c:ser>
        <c:dLbls>
          <c:showLegendKey val="0"/>
          <c:showVal val="0"/>
          <c:showCatName val="0"/>
          <c:showSerName val="0"/>
          <c:showPercent val="0"/>
          <c:showBubbleSize val="0"/>
        </c:dLbls>
        <c:gapWidth val="180"/>
        <c:overlap val="-90"/>
        <c:axId val="505888040"/>
        <c:axId val="5058884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0B10-49E5-A125-984783A0C3DE}"/>
            </c:ext>
          </c:extLst>
        </c:ser>
        <c:dLbls>
          <c:showLegendKey val="0"/>
          <c:showVal val="0"/>
          <c:showCatName val="0"/>
          <c:showSerName val="0"/>
          <c:showPercent val="0"/>
          <c:showBubbleSize val="0"/>
        </c:dLbls>
        <c:marker val="1"/>
        <c:smooth val="0"/>
        <c:axId val="505888040"/>
        <c:axId val="505888432"/>
      </c:lineChart>
      <c:catAx>
        <c:axId val="505888040"/>
        <c:scaling>
          <c:orientation val="minMax"/>
        </c:scaling>
        <c:delete val="0"/>
        <c:axPos val="b"/>
        <c:numFmt formatCode="ge" sourceLinked="1"/>
        <c:majorTickMark val="none"/>
        <c:minorTickMark val="none"/>
        <c:tickLblPos val="none"/>
        <c:crossAx val="505888432"/>
        <c:crosses val="autoZero"/>
        <c:auto val="0"/>
        <c:lblAlgn val="ctr"/>
        <c:lblOffset val="100"/>
        <c:noMultiLvlLbl val="1"/>
      </c:catAx>
      <c:valAx>
        <c:axId val="50588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88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164.9</c:v>
                </c:pt>
                <c:pt idx="1">
                  <c:v>153.1</c:v>
                </c:pt>
                <c:pt idx="2">
                  <c:v>248.1</c:v>
                </c:pt>
                <c:pt idx="3">
                  <c:v>301.8</c:v>
                </c:pt>
                <c:pt idx="4">
                  <c:v>281.5</c:v>
                </c:pt>
              </c:numCache>
            </c:numRef>
          </c:val>
          <c:extLst xmlns:c16r2="http://schemas.microsoft.com/office/drawing/2015/06/chart">
            <c:ext xmlns:c16="http://schemas.microsoft.com/office/drawing/2014/chart" uri="{C3380CC4-5D6E-409C-BE32-E72D297353CC}">
              <c16:uniqueId val="{00000000-C21A-48ED-B850-0127F298A16B}"/>
            </c:ext>
          </c:extLst>
        </c:ser>
        <c:dLbls>
          <c:showLegendKey val="0"/>
          <c:showVal val="0"/>
          <c:showCatName val="0"/>
          <c:showSerName val="0"/>
          <c:showPercent val="0"/>
          <c:showBubbleSize val="0"/>
        </c:dLbls>
        <c:gapWidth val="180"/>
        <c:overlap val="-90"/>
        <c:axId val="505889216"/>
        <c:axId val="50905244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C21A-48ED-B850-0127F298A16B}"/>
            </c:ext>
          </c:extLst>
        </c:ser>
        <c:dLbls>
          <c:showLegendKey val="0"/>
          <c:showVal val="0"/>
          <c:showCatName val="0"/>
          <c:showSerName val="0"/>
          <c:showPercent val="0"/>
          <c:showBubbleSize val="0"/>
        </c:dLbls>
        <c:marker val="1"/>
        <c:smooth val="0"/>
        <c:axId val="505889216"/>
        <c:axId val="509052440"/>
      </c:lineChart>
      <c:catAx>
        <c:axId val="505889216"/>
        <c:scaling>
          <c:orientation val="minMax"/>
        </c:scaling>
        <c:delete val="0"/>
        <c:axPos val="b"/>
        <c:numFmt formatCode="ge" sourceLinked="1"/>
        <c:majorTickMark val="none"/>
        <c:minorTickMark val="none"/>
        <c:tickLblPos val="none"/>
        <c:crossAx val="509052440"/>
        <c:crosses val="autoZero"/>
        <c:auto val="0"/>
        <c:lblAlgn val="ctr"/>
        <c:lblOffset val="100"/>
        <c:noMultiLvlLbl val="1"/>
      </c:catAx>
      <c:valAx>
        <c:axId val="50905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8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44.9</c:v>
                </c:pt>
                <c:pt idx="1">
                  <c:v>52.9</c:v>
                </c:pt>
                <c:pt idx="2">
                  <c:v>52.4</c:v>
                </c:pt>
                <c:pt idx="3">
                  <c:v>52.5</c:v>
                </c:pt>
                <c:pt idx="4">
                  <c:v>52</c:v>
                </c:pt>
              </c:numCache>
            </c:numRef>
          </c:val>
          <c:extLst xmlns:c16r2="http://schemas.microsoft.com/office/drawing/2015/06/chart">
            <c:ext xmlns:c16="http://schemas.microsoft.com/office/drawing/2014/chart" uri="{C3380CC4-5D6E-409C-BE32-E72D297353CC}">
              <c16:uniqueId val="{00000000-7784-4E96-BB5B-78A8AF1E7D69}"/>
            </c:ext>
          </c:extLst>
        </c:ser>
        <c:dLbls>
          <c:showLegendKey val="0"/>
          <c:showVal val="0"/>
          <c:showCatName val="0"/>
          <c:showSerName val="0"/>
          <c:showPercent val="0"/>
          <c:showBubbleSize val="0"/>
        </c:dLbls>
        <c:gapWidth val="180"/>
        <c:overlap val="-90"/>
        <c:axId val="509053224"/>
        <c:axId val="50905361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7784-4E96-BB5B-78A8AF1E7D69}"/>
            </c:ext>
          </c:extLst>
        </c:ser>
        <c:dLbls>
          <c:showLegendKey val="0"/>
          <c:showVal val="0"/>
          <c:showCatName val="0"/>
          <c:showSerName val="0"/>
          <c:showPercent val="0"/>
          <c:showBubbleSize val="0"/>
        </c:dLbls>
        <c:marker val="1"/>
        <c:smooth val="0"/>
        <c:axId val="509053224"/>
        <c:axId val="509053616"/>
      </c:lineChart>
      <c:catAx>
        <c:axId val="509053224"/>
        <c:scaling>
          <c:orientation val="minMax"/>
        </c:scaling>
        <c:delete val="0"/>
        <c:axPos val="b"/>
        <c:numFmt formatCode="ge" sourceLinked="1"/>
        <c:majorTickMark val="none"/>
        <c:minorTickMark val="none"/>
        <c:tickLblPos val="none"/>
        <c:crossAx val="509053616"/>
        <c:crosses val="autoZero"/>
        <c:auto val="0"/>
        <c:lblAlgn val="ctr"/>
        <c:lblOffset val="100"/>
        <c:noMultiLvlLbl val="1"/>
      </c:catAx>
      <c:valAx>
        <c:axId val="50905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90532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（最大出力合計56,470kW）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K3" sqref="AK3:AQ3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非設置</v>
      </c>
      <c r="K3" s="175"/>
      <c r="L3" s="175"/>
      <c r="M3" s="175"/>
      <c r="N3" s="176">
        <f>データ!L6</f>
        <v>52.2</v>
      </c>
      <c r="O3" s="176"/>
      <c r="P3" s="176"/>
      <c r="Q3" s="177"/>
      <c r="R3" s="1"/>
      <c r="S3" s="178" t="s">
        <v>8</v>
      </c>
      <c r="T3" s="179"/>
      <c r="U3" s="179"/>
      <c r="V3" s="179"/>
      <c r="W3" s="179"/>
      <c r="X3" s="179"/>
      <c r="Y3" s="179"/>
      <c r="Z3" s="179"/>
      <c r="AA3" s="179"/>
      <c r="AB3" s="179"/>
      <c r="AC3" s="179"/>
      <c r="AD3" s="179"/>
      <c r="AE3" s="179"/>
      <c r="AF3" s="179"/>
      <c r="AG3" s="179"/>
      <c r="AH3" s="180"/>
      <c r="AI3" s="1"/>
      <c r="AJ3" s="1"/>
      <c r="AK3" s="112" t="s">
        <v>267</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13</v>
      </c>
      <c r="C5" s="188"/>
      <c r="D5" s="188"/>
      <c r="E5" s="188"/>
      <c r="F5" s="168" t="str">
        <f>データ!N6</f>
        <v>-</v>
      </c>
      <c r="G5" s="168"/>
      <c r="H5" s="168"/>
      <c r="I5" s="168"/>
      <c r="J5" s="168">
        <f>データ!O6</f>
        <v>2</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158744</v>
      </c>
      <c r="G12" s="151"/>
      <c r="H12" s="150">
        <f>データ!X6</f>
        <v>133374</v>
      </c>
      <c r="I12" s="151"/>
      <c r="J12" s="150">
        <f>データ!Y6</f>
        <v>110291</v>
      </c>
      <c r="K12" s="151"/>
      <c r="L12" s="150">
        <f>データ!Z6</f>
        <v>122289</v>
      </c>
      <c r="M12" s="151"/>
      <c r="N12" s="152">
        <f>データ!AA6</f>
        <v>121455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f>データ!AG6</f>
        <v>33066</v>
      </c>
      <c r="G14" s="151"/>
      <c r="H14" s="150">
        <f>データ!AH6</f>
        <v>31086</v>
      </c>
      <c r="I14" s="151"/>
      <c r="J14" s="150">
        <f>データ!AI6</f>
        <v>26656</v>
      </c>
      <c r="K14" s="151"/>
      <c r="L14" s="150">
        <f>データ!AJ6</f>
        <v>30511</v>
      </c>
      <c r="M14" s="151"/>
      <c r="N14" s="152">
        <f>データ!AK6</f>
        <v>36308</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f>データ!AL6</f>
        <v>28</v>
      </c>
      <c r="G15" s="143"/>
      <c r="H15" s="143">
        <f>データ!AM6</f>
        <v>535</v>
      </c>
      <c r="I15" s="143"/>
      <c r="J15" s="143">
        <f>データ!AN6</f>
        <v>941</v>
      </c>
      <c r="K15" s="143"/>
      <c r="L15" s="143">
        <f>データ!AO6</f>
        <v>4761</v>
      </c>
      <c r="M15" s="143"/>
      <c r="N15" s="144">
        <f>データ!AP6</f>
        <v>8640</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191838</v>
      </c>
      <c r="G16" s="146"/>
      <c r="H16" s="146">
        <f>データ!AR6</f>
        <v>164995</v>
      </c>
      <c r="I16" s="146"/>
      <c r="J16" s="146">
        <f>データ!AS6</f>
        <v>137888</v>
      </c>
      <c r="K16" s="146"/>
      <c r="L16" s="146">
        <f>データ!AT6</f>
        <v>157561</v>
      </c>
      <c r="M16" s="146"/>
      <c r="N16" s="138">
        <f>データ!AU6</f>
        <v>166403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802123</v>
      </c>
      <c r="G19" s="136"/>
      <c r="H19" s="136"/>
      <c r="I19" s="136">
        <f>データ!AW6</f>
        <v>1740253</v>
      </c>
      <c r="J19" s="136"/>
      <c r="K19" s="136"/>
      <c r="L19" s="136">
        <f>データ!AX6</f>
        <v>2542376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265</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lcYon/BZq75NulUUL4mW6lKPfkaTzMtbaTyjloMw7gz7zPy7hD8+0fSA321xqauZtA1Y+pp9SNQKY3w2pL4OZQ==" saltValue="CDikQLmhMJDz79k2EKlzt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39.6">
      <c r="A6" s="49" t="s">
        <v>115</v>
      </c>
      <c r="B6" s="67" t="str">
        <f>B7</f>
        <v>2017</v>
      </c>
      <c r="C6" s="67" t="str">
        <f t="shared" ref="C6:AX6" si="6">C7</f>
        <v>320005</v>
      </c>
      <c r="D6" s="67" t="str">
        <f t="shared" si="6"/>
        <v>46</v>
      </c>
      <c r="E6" s="67" t="str">
        <f t="shared" si="6"/>
        <v>04</v>
      </c>
      <c r="F6" s="67" t="str">
        <f t="shared" si="6"/>
        <v>0</v>
      </c>
      <c r="G6" s="67" t="str">
        <f t="shared" si="6"/>
        <v>000</v>
      </c>
      <c r="H6" s="67" t="str">
        <f t="shared" si="6"/>
        <v>島根県</v>
      </c>
      <c r="I6" s="67" t="str">
        <f t="shared" si="6"/>
        <v>法適用</v>
      </c>
      <c r="J6" s="67" t="str">
        <f t="shared" si="6"/>
        <v>電気事業</v>
      </c>
      <c r="K6" s="67" t="str">
        <f t="shared" si="6"/>
        <v>非設置</v>
      </c>
      <c r="L6" s="68">
        <f t="shared" si="6"/>
        <v>52.2</v>
      </c>
      <c r="M6" s="69">
        <f t="shared" si="6"/>
        <v>13</v>
      </c>
      <c r="N6" s="69" t="str">
        <f t="shared" si="6"/>
        <v>-</v>
      </c>
      <c r="O6" s="69">
        <f t="shared" si="6"/>
        <v>2</v>
      </c>
      <c r="P6" s="69">
        <f t="shared" si="6"/>
        <v>4</v>
      </c>
      <c r="Q6" s="69" t="str">
        <f t="shared" si="6"/>
        <v>-</v>
      </c>
      <c r="R6" s="70" t="str">
        <f>R7</f>
        <v>平成36年3月31日　三成発電所</v>
      </c>
      <c r="S6" s="71" t="str">
        <f t="shared" si="6"/>
        <v>平成33年5月31日　勝地発電所</v>
      </c>
      <c r="T6" s="67" t="str">
        <f t="shared" si="6"/>
        <v>無</v>
      </c>
      <c r="U6" s="71" t="str">
        <f t="shared" si="6"/>
        <v>中国電力株式会社</v>
      </c>
      <c r="V6" s="68" t="str">
        <f t="shared" si="6"/>
        <v>-</v>
      </c>
      <c r="W6" s="69">
        <f>W7</f>
        <v>158744</v>
      </c>
      <c r="X6" s="69">
        <f t="shared" si="6"/>
        <v>133374</v>
      </c>
      <c r="Y6" s="69">
        <f t="shared" si="6"/>
        <v>110291</v>
      </c>
      <c r="Z6" s="69">
        <f t="shared" si="6"/>
        <v>122289</v>
      </c>
      <c r="AA6" s="69">
        <f t="shared" si="6"/>
        <v>121455</v>
      </c>
      <c r="AB6" s="69" t="str">
        <f t="shared" si="6"/>
        <v>-</v>
      </c>
      <c r="AC6" s="69" t="str">
        <f t="shared" si="6"/>
        <v>-</v>
      </c>
      <c r="AD6" s="69" t="str">
        <f t="shared" si="6"/>
        <v>-</v>
      </c>
      <c r="AE6" s="69" t="str">
        <f t="shared" si="6"/>
        <v>-</v>
      </c>
      <c r="AF6" s="69" t="str">
        <f t="shared" si="6"/>
        <v>-</v>
      </c>
      <c r="AG6" s="69">
        <f t="shared" si="6"/>
        <v>33066</v>
      </c>
      <c r="AH6" s="69">
        <f t="shared" si="6"/>
        <v>31086</v>
      </c>
      <c r="AI6" s="69">
        <f t="shared" si="6"/>
        <v>26656</v>
      </c>
      <c r="AJ6" s="69">
        <f t="shared" si="6"/>
        <v>30511</v>
      </c>
      <c r="AK6" s="69">
        <f t="shared" si="6"/>
        <v>36308</v>
      </c>
      <c r="AL6" s="69">
        <f t="shared" si="6"/>
        <v>28</v>
      </c>
      <c r="AM6" s="69">
        <f t="shared" si="6"/>
        <v>535</v>
      </c>
      <c r="AN6" s="69">
        <f t="shared" si="6"/>
        <v>941</v>
      </c>
      <c r="AO6" s="69">
        <f t="shared" si="6"/>
        <v>4761</v>
      </c>
      <c r="AP6" s="69">
        <f t="shared" si="6"/>
        <v>8640</v>
      </c>
      <c r="AQ6" s="69">
        <f t="shared" si="6"/>
        <v>191838</v>
      </c>
      <c r="AR6" s="69">
        <f t="shared" si="6"/>
        <v>164995</v>
      </c>
      <c r="AS6" s="69">
        <f t="shared" si="6"/>
        <v>137888</v>
      </c>
      <c r="AT6" s="69">
        <f t="shared" si="6"/>
        <v>157561</v>
      </c>
      <c r="AU6" s="69">
        <f t="shared" si="6"/>
        <v>166403</v>
      </c>
      <c r="AV6" s="69">
        <f t="shared" si="6"/>
        <v>802123</v>
      </c>
      <c r="AW6" s="69">
        <f t="shared" si="6"/>
        <v>1740253</v>
      </c>
      <c r="AX6" s="69">
        <f t="shared" si="6"/>
        <v>2542376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116</v>
      </c>
      <c r="C7" s="77" t="s">
        <v>117</v>
      </c>
      <c r="D7" s="77" t="s">
        <v>118</v>
      </c>
      <c r="E7" s="77" t="s">
        <v>119</v>
      </c>
      <c r="F7" s="77" t="s">
        <v>120</v>
      </c>
      <c r="G7" s="77" t="s">
        <v>121</v>
      </c>
      <c r="H7" s="77" t="s">
        <v>122</v>
      </c>
      <c r="I7" s="77" t="s">
        <v>123</v>
      </c>
      <c r="J7" s="77" t="s">
        <v>124</v>
      </c>
      <c r="K7" s="77" t="s">
        <v>125</v>
      </c>
      <c r="L7" s="78">
        <v>52.2</v>
      </c>
      <c r="M7" s="79">
        <v>13</v>
      </c>
      <c r="N7" s="79" t="s">
        <v>126</v>
      </c>
      <c r="O7" s="80">
        <v>2</v>
      </c>
      <c r="P7" s="80">
        <v>4</v>
      </c>
      <c r="Q7" s="80" t="s">
        <v>126</v>
      </c>
      <c r="R7" s="81" t="s">
        <v>127</v>
      </c>
      <c r="S7" s="81" t="s">
        <v>128</v>
      </c>
      <c r="T7" s="82" t="s">
        <v>129</v>
      </c>
      <c r="U7" s="81" t="s">
        <v>130</v>
      </c>
      <c r="V7" s="78" t="s">
        <v>126</v>
      </c>
      <c r="W7" s="80">
        <v>158744</v>
      </c>
      <c r="X7" s="80">
        <v>133374</v>
      </c>
      <c r="Y7" s="80">
        <v>110291</v>
      </c>
      <c r="Z7" s="80">
        <v>122289</v>
      </c>
      <c r="AA7" s="80">
        <v>121455</v>
      </c>
      <c r="AB7" s="80" t="s">
        <v>126</v>
      </c>
      <c r="AC7" s="80" t="s">
        <v>126</v>
      </c>
      <c r="AD7" s="80" t="s">
        <v>126</v>
      </c>
      <c r="AE7" s="80" t="s">
        <v>126</v>
      </c>
      <c r="AF7" s="80" t="s">
        <v>126</v>
      </c>
      <c r="AG7" s="80">
        <v>33066</v>
      </c>
      <c r="AH7" s="80">
        <v>31086</v>
      </c>
      <c r="AI7" s="80">
        <v>26656</v>
      </c>
      <c r="AJ7" s="80">
        <v>30511</v>
      </c>
      <c r="AK7" s="80">
        <v>36308</v>
      </c>
      <c r="AL7" s="80">
        <v>28</v>
      </c>
      <c r="AM7" s="80">
        <v>535</v>
      </c>
      <c r="AN7" s="80">
        <v>941</v>
      </c>
      <c r="AO7" s="80">
        <v>4761</v>
      </c>
      <c r="AP7" s="80">
        <v>8640</v>
      </c>
      <c r="AQ7" s="80">
        <v>191838</v>
      </c>
      <c r="AR7" s="80">
        <v>164995</v>
      </c>
      <c r="AS7" s="80">
        <v>137888</v>
      </c>
      <c r="AT7" s="80">
        <v>157561</v>
      </c>
      <c r="AU7" s="80">
        <v>166403</v>
      </c>
      <c r="AV7" s="80">
        <v>802123</v>
      </c>
      <c r="AW7" s="80">
        <v>1740253</v>
      </c>
      <c r="AX7" s="80">
        <v>2542376</v>
      </c>
      <c r="AY7" s="83">
        <v>124.8</v>
      </c>
      <c r="AZ7" s="83">
        <v>134.19999999999999</v>
      </c>
      <c r="BA7" s="83">
        <v>110.5</v>
      </c>
      <c r="BB7" s="83">
        <v>115.4</v>
      </c>
      <c r="BC7" s="83">
        <v>127.9</v>
      </c>
      <c r="BD7" s="83">
        <v>119.7</v>
      </c>
      <c r="BE7" s="83">
        <v>125.7</v>
      </c>
      <c r="BF7" s="83">
        <v>129.69999999999999</v>
      </c>
      <c r="BG7" s="83">
        <v>135.9</v>
      </c>
      <c r="BH7" s="83">
        <v>130.5</v>
      </c>
      <c r="BI7" s="83">
        <v>100</v>
      </c>
      <c r="BJ7" s="83">
        <v>125.6</v>
      </c>
      <c r="BK7" s="83">
        <v>126.1</v>
      </c>
      <c r="BL7" s="83">
        <v>105.2</v>
      </c>
      <c r="BM7" s="83">
        <v>110.3</v>
      </c>
      <c r="BN7" s="83">
        <v>123.8</v>
      </c>
      <c r="BO7" s="83">
        <v>121.8</v>
      </c>
      <c r="BP7" s="83">
        <v>124.8</v>
      </c>
      <c r="BQ7" s="83">
        <v>130.4</v>
      </c>
      <c r="BR7" s="83">
        <v>136.30000000000001</v>
      </c>
      <c r="BS7" s="83">
        <v>130.69999999999999</v>
      </c>
      <c r="BT7" s="83">
        <v>100</v>
      </c>
      <c r="BU7" s="83">
        <v>672.6</v>
      </c>
      <c r="BV7" s="83">
        <v>465</v>
      </c>
      <c r="BW7" s="83">
        <v>267.5</v>
      </c>
      <c r="BX7" s="83">
        <v>326.2</v>
      </c>
      <c r="BY7" s="83">
        <v>457.6</v>
      </c>
      <c r="BZ7" s="83">
        <v>992.4</v>
      </c>
      <c r="CA7" s="83">
        <v>638.79999999999995</v>
      </c>
      <c r="CB7" s="83">
        <v>716.7</v>
      </c>
      <c r="CC7" s="83">
        <v>688</v>
      </c>
      <c r="CD7" s="83">
        <v>707.7</v>
      </c>
      <c r="CE7" s="83">
        <v>100</v>
      </c>
      <c r="CF7" s="83">
        <v>9593.6</v>
      </c>
      <c r="CG7" s="83">
        <v>9983.6</v>
      </c>
      <c r="CH7" s="83">
        <v>12746.7</v>
      </c>
      <c r="CI7" s="83">
        <v>12547.2</v>
      </c>
      <c r="CJ7" s="83">
        <v>12445.6</v>
      </c>
      <c r="CK7" s="83">
        <v>7914.4</v>
      </c>
      <c r="CL7" s="83">
        <v>7493.6</v>
      </c>
      <c r="CM7" s="83">
        <v>8014.2</v>
      </c>
      <c r="CN7" s="83">
        <v>8260</v>
      </c>
      <c r="CO7" s="83">
        <v>8600.1</v>
      </c>
      <c r="CP7" s="80">
        <v>1018589</v>
      </c>
      <c r="CQ7" s="80">
        <v>1397471</v>
      </c>
      <c r="CR7" s="80">
        <v>758233</v>
      </c>
      <c r="CS7" s="80">
        <v>896199</v>
      </c>
      <c r="CT7" s="80">
        <v>1418972</v>
      </c>
      <c r="CU7" s="80">
        <v>1160012</v>
      </c>
      <c r="CV7" s="80">
        <v>1146099</v>
      </c>
      <c r="CW7" s="80">
        <v>1494682</v>
      </c>
      <c r="CX7" s="80">
        <v>1543942</v>
      </c>
      <c r="CY7" s="80">
        <v>1467681</v>
      </c>
      <c r="CZ7" s="80">
        <v>56470</v>
      </c>
      <c r="DA7" s="83">
        <v>42.2</v>
      </c>
      <c r="DB7" s="83">
        <v>36.299999999999997</v>
      </c>
      <c r="DC7" s="83">
        <v>29.7</v>
      </c>
      <c r="DD7" s="83">
        <v>33.9</v>
      </c>
      <c r="DE7" s="83">
        <v>33.6</v>
      </c>
      <c r="DF7" s="83">
        <v>36.299999999999997</v>
      </c>
      <c r="DG7" s="83">
        <v>38.4</v>
      </c>
      <c r="DH7" s="83">
        <v>37.700000000000003</v>
      </c>
      <c r="DI7" s="83">
        <v>36.200000000000003</v>
      </c>
      <c r="DJ7" s="83">
        <v>36.5</v>
      </c>
      <c r="DK7" s="83">
        <v>31.3</v>
      </c>
      <c r="DL7" s="83">
        <v>21.4</v>
      </c>
      <c r="DM7" s="83">
        <v>19.5</v>
      </c>
      <c r="DN7" s="83">
        <v>20.9</v>
      </c>
      <c r="DO7" s="83">
        <v>19.8</v>
      </c>
      <c r="DP7" s="83">
        <v>22.1</v>
      </c>
      <c r="DQ7" s="83">
        <v>21.1</v>
      </c>
      <c r="DR7" s="83">
        <v>20</v>
      </c>
      <c r="DS7" s="83">
        <v>18.2</v>
      </c>
      <c r="DT7" s="83">
        <v>20.9</v>
      </c>
      <c r="DU7" s="83">
        <v>164.9</v>
      </c>
      <c r="DV7" s="83">
        <v>153.1</v>
      </c>
      <c r="DW7" s="83">
        <v>248.1</v>
      </c>
      <c r="DX7" s="83">
        <v>301.8</v>
      </c>
      <c r="DY7" s="83">
        <v>281.5</v>
      </c>
      <c r="DZ7" s="83">
        <v>130.19999999999999</v>
      </c>
      <c r="EA7" s="83">
        <v>128.80000000000001</v>
      </c>
      <c r="EB7" s="83">
        <v>109.9</v>
      </c>
      <c r="EC7" s="83">
        <v>103.6</v>
      </c>
      <c r="ED7" s="83">
        <v>95.7</v>
      </c>
      <c r="EE7" s="83">
        <v>44.9</v>
      </c>
      <c r="EF7" s="83">
        <v>52.9</v>
      </c>
      <c r="EG7" s="83">
        <v>52.4</v>
      </c>
      <c r="EH7" s="83">
        <v>52.5</v>
      </c>
      <c r="EI7" s="83">
        <v>52</v>
      </c>
      <c r="EJ7" s="83">
        <v>57.7</v>
      </c>
      <c r="EK7" s="83">
        <v>59.8</v>
      </c>
      <c r="EL7" s="83">
        <v>59.6</v>
      </c>
      <c r="EM7" s="83">
        <v>60.3</v>
      </c>
      <c r="EN7" s="83">
        <v>60.2</v>
      </c>
      <c r="EO7" s="83">
        <v>45.9</v>
      </c>
      <c r="EP7" s="83">
        <v>47.2</v>
      </c>
      <c r="EQ7" s="83">
        <v>47.4</v>
      </c>
      <c r="ER7" s="83">
        <v>61.6</v>
      </c>
      <c r="ES7" s="83">
        <v>68.400000000000006</v>
      </c>
      <c r="ET7" s="83">
        <v>15.3</v>
      </c>
      <c r="EU7" s="83">
        <v>16.2</v>
      </c>
      <c r="EV7" s="83">
        <v>18.7</v>
      </c>
      <c r="EW7" s="83">
        <v>20.5</v>
      </c>
      <c r="EX7" s="83">
        <v>21.4</v>
      </c>
      <c r="EY7" s="80">
        <v>27050</v>
      </c>
      <c r="EZ7" s="83">
        <v>62.6</v>
      </c>
      <c r="FA7" s="83">
        <v>52.6</v>
      </c>
      <c r="FB7" s="83">
        <v>46.6</v>
      </c>
      <c r="FC7" s="83">
        <v>51.6</v>
      </c>
      <c r="FD7" s="83">
        <v>51.3</v>
      </c>
      <c r="FE7" s="83">
        <v>37</v>
      </c>
      <c r="FF7" s="83">
        <v>39.5</v>
      </c>
      <c r="FG7" s="83">
        <v>39.1</v>
      </c>
      <c r="FH7" s="83">
        <v>37.299999999999997</v>
      </c>
      <c r="FI7" s="83">
        <v>38</v>
      </c>
      <c r="FJ7" s="83">
        <v>18.600000000000001</v>
      </c>
      <c r="FK7" s="83">
        <v>13.8</v>
      </c>
      <c r="FL7" s="83">
        <v>14.4</v>
      </c>
      <c r="FM7" s="83">
        <v>8.6</v>
      </c>
      <c r="FN7" s="83">
        <v>13.1</v>
      </c>
      <c r="FO7" s="83">
        <v>22.6</v>
      </c>
      <c r="FP7" s="83">
        <v>22</v>
      </c>
      <c r="FQ7" s="83">
        <v>21.4</v>
      </c>
      <c r="FR7" s="83">
        <v>19.3</v>
      </c>
      <c r="FS7" s="83">
        <v>20.6</v>
      </c>
      <c r="FT7" s="83">
        <v>106.4</v>
      </c>
      <c r="FU7" s="83">
        <v>102.1</v>
      </c>
      <c r="FV7" s="83">
        <v>145.69999999999999</v>
      </c>
      <c r="FW7" s="83">
        <v>202.2</v>
      </c>
      <c r="FX7" s="83">
        <v>219.5</v>
      </c>
      <c r="FY7" s="83">
        <v>120.9</v>
      </c>
      <c r="FZ7" s="83">
        <v>105.7</v>
      </c>
      <c r="GA7" s="83">
        <v>89.4</v>
      </c>
      <c r="GB7" s="83">
        <v>83.3</v>
      </c>
      <c r="GC7" s="83">
        <v>73.2</v>
      </c>
      <c r="GD7" s="83">
        <v>59.1</v>
      </c>
      <c r="GE7" s="83">
        <v>63.6</v>
      </c>
      <c r="GF7" s="83">
        <v>65.599999999999994</v>
      </c>
      <c r="GG7" s="83">
        <v>61.7</v>
      </c>
      <c r="GH7" s="83">
        <v>63.3</v>
      </c>
      <c r="GI7" s="83">
        <v>58.6</v>
      </c>
      <c r="GJ7" s="83">
        <v>61.3</v>
      </c>
      <c r="GK7" s="83">
        <v>61.7</v>
      </c>
      <c r="GL7" s="83">
        <v>62.1</v>
      </c>
      <c r="GM7" s="83">
        <v>62.6</v>
      </c>
      <c r="GN7" s="83">
        <v>23.9</v>
      </c>
      <c r="GO7" s="83">
        <v>25.8</v>
      </c>
      <c r="GP7" s="83">
        <v>27.2</v>
      </c>
      <c r="GQ7" s="83">
        <v>43.1</v>
      </c>
      <c r="GR7" s="83">
        <v>49.5</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v>22500</v>
      </c>
      <c r="IX7" s="83">
        <v>16.8</v>
      </c>
      <c r="IY7" s="83">
        <v>15.8</v>
      </c>
      <c r="IZ7" s="83">
        <v>13.5</v>
      </c>
      <c r="JA7" s="83">
        <v>15.5</v>
      </c>
      <c r="JB7" s="83">
        <v>18.399999999999999</v>
      </c>
      <c r="JC7" s="83">
        <v>15.1</v>
      </c>
      <c r="JD7" s="83">
        <v>15.1</v>
      </c>
      <c r="JE7" s="83">
        <v>14</v>
      </c>
      <c r="JF7" s="83">
        <v>15.5</v>
      </c>
      <c r="JG7" s="83">
        <v>13.1</v>
      </c>
      <c r="JH7" s="83">
        <v>44.7</v>
      </c>
      <c r="JI7" s="83">
        <v>29.3</v>
      </c>
      <c r="JJ7" s="83">
        <v>24.2</v>
      </c>
      <c r="JK7" s="83">
        <v>36.5</v>
      </c>
      <c r="JL7" s="83">
        <v>31.3</v>
      </c>
      <c r="JM7" s="83">
        <v>37.700000000000003</v>
      </c>
      <c r="JN7" s="83">
        <v>25.4</v>
      </c>
      <c r="JO7" s="83">
        <v>20.100000000000001</v>
      </c>
      <c r="JP7" s="83">
        <v>28.4</v>
      </c>
      <c r="JQ7" s="83">
        <v>25</v>
      </c>
      <c r="JR7" s="83">
        <v>309.39999999999998</v>
      </c>
      <c r="JS7" s="83">
        <v>288.7</v>
      </c>
      <c r="JT7" s="83">
        <v>299.8</v>
      </c>
      <c r="JU7" s="83">
        <v>222.2</v>
      </c>
      <c r="JV7" s="83">
        <v>154.5</v>
      </c>
      <c r="JW7" s="83">
        <v>259.60000000000002</v>
      </c>
      <c r="JX7" s="83">
        <v>226.2</v>
      </c>
      <c r="JY7" s="83">
        <v>224.7</v>
      </c>
      <c r="JZ7" s="83">
        <v>167.2</v>
      </c>
      <c r="KA7" s="83">
        <v>267.7</v>
      </c>
      <c r="KB7" s="83">
        <v>20.8</v>
      </c>
      <c r="KC7" s="83">
        <v>35.6</v>
      </c>
      <c r="KD7" s="83">
        <v>40.700000000000003</v>
      </c>
      <c r="KE7" s="83">
        <v>45.9</v>
      </c>
      <c r="KF7" s="83">
        <v>50.4</v>
      </c>
      <c r="KG7" s="83">
        <v>25.5</v>
      </c>
      <c r="KH7" s="83">
        <v>45.2</v>
      </c>
      <c r="KI7" s="83">
        <v>48.7</v>
      </c>
      <c r="KJ7" s="83">
        <v>53.3</v>
      </c>
      <c r="KK7" s="83">
        <v>29</v>
      </c>
      <c r="KL7" s="83">
        <v>100</v>
      </c>
      <c r="KM7" s="83">
        <v>100</v>
      </c>
      <c r="KN7" s="83">
        <v>100</v>
      </c>
      <c r="KO7" s="83">
        <v>100</v>
      </c>
      <c r="KP7" s="83">
        <v>100</v>
      </c>
      <c r="KQ7" s="83">
        <v>100</v>
      </c>
      <c r="KR7" s="83">
        <v>100</v>
      </c>
      <c r="KS7" s="83">
        <v>100</v>
      </c>
      <c r="KT7" s="83">
        <v>100</v>
      </c>
      <c r="KU7" s="83">
        <v>100</v>
      </c>
      <c r="KV7" s="80">
        <v>6920</v>
      </c>
      <c r="KW7" s="83">
        <v>0.7</v>
      </c>
      <c r="KX7" s="83">
        <v>14.2</v>
      </c>
      <c r="KY7" s="83">
        <v>3.1</v>
      </c>
      <c r="KZ7" s="83">
        <v>15.8</v>
      </c>
      <c r="LA7" s="83">
        <v>14.3</v>
      </c>
      <c r="LB7" s="83">
        <v>7.1</v>
      </c>
      <c r="LC7" s="83">
        <v>8.9</v>
      </c>
      <c r="LD7" s="83">
        <v>11.8</v>
      </c>
      <c r="LE7" s="83">
        <v>15.3</v>
      </c>
      <c r="LF7" s="83">
        <v>15.4</v>
      </c>
      <c r="LG7" s="83" t="s">
        <v>126</v>
      </c>
      <c r="LH7" s="83">
        <v>7.2</v>
      </c>
      <c r="LI7" s="83">
        <v>1.8</v>
      </c>
      <c r="LJ7" s="83">
        <v>0</v>
      </c>
      <c r="LK7" s="83">
        <v>0.2</v>
      </c>
      <c r="LL7" s="83">
        <v>8.6</v>
      </c>
      <c r="LM7" s="83">
        <v>2</v>
      </c>
      <c r="LN7" s="83">
        <v>1.4</v>
      </c>
      <c r="LO7" s="83">
        <v>2.4</v>
      </c>
      <c r="LP7" s="83">
        <v>4.0999999999999996</v>
      </c>
      <c r="LQ7" s="83">
        <v>0</v>
      </c>
      <c r="LR7" s="83">
        <v>0</v>
      </c>
      <c r="LS7" s="83">
        <v>3801.4</v>
      </c>
      <c r="LT7" s="83">
        <v>1617.9</v>
      </c>
      <c r="LU7" s="83">
        <v>980.7</v>
      </c>
      <c r="LV7" s="83">
        <v>1092.0999999999999</v>
      </c>
      <c r="LW7" s="83">
        <v>1128.5999999999999</v>
      </c>
      <c r="LX7" s="83">
        <v>596.79999999999995</v>
      </c>
      <c r="LY7" s="83">
        <v>494.6</v>
      </c>
      <c r="LZ7" s="83">
        <v>469.5</v>
      </c>
      <c r="MA7" s="83">
        <v>0</v>
      </c>
      <c r="MB7" s="83">
        <v>4.5999999999999996</v>
      </c>
      <c r="MC7" s="83">
        <v>1.1000000000000001</v>
      </c>
      <c r="MD7" s="83">
        <v>6.3</v>
      </c>
      <c r="ME7" s="83">
        <v>7.8</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13</v>
      </c>
      <c r="MV7" s="83">
        <v>13</v>
      </c>
      <c r="MW7" s="83">
        <v>12</v>
      </c>
      <c r="MX7" s="83">
        <v>13</v>
      </c>
      <c r="MY7" s="83" t="s">
        <v>126</v>
      </c>
      <c r="MZ7" s="83" t="s">
        <v>126</v>
      </c>
      <c r="NA7" s="83" t="s">
        <v>126</v>
      </c>
      <c r="NB7" s="83" t="s">
        <v>126</v>
      </c>
      <c r="NC7" s="83">
        <v>2</v>
      </c>
      <c r="ND7" s="83">
        <v>2</v>
      </c>
      <c r="NE7" s="83">
        <v>2</v>
      </c>
      <c r="NF7" s="83">
        <v>2</v>
      </c>
      <c r="NG7" s="83">
        <v>1</v>
      </c>
      <c r="NH7" s="83">
        <v>1</v>
      </c>
      <c r="NI7" s="83">
        <v>3</v>
      </c>
      <c r="NJ7" s="83">
        <v>3</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（最大出力合計56,470kW）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（最大出力合計27,050kW）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（最大出力合計22,500kW）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（最大出力合計6,920kW）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124.8</v>
      </c>
      <c r="AZ11" s="95">
        <f>AZ7</f>
        <v>134.19999999999999</v>
      </c>
      <c r="BA11" s="95">
        <f>BA7</f>
        <v>110.5</v>
      </c>
      <c r="BB11" s="95">
        <f>BB7</f>
        <v>115.4</v>
      </c>
      <c r="BC11" s="95">
        <f>BC7</f>
        <v>127.9</v>
      </c>
      <c r="BD11" s="84"/>
      <c r="BE11" s="84"/>
      <c r="BF11" s="84"/>
      <c r="BG11" s="84"/>
      <c r="BH11" s="84"/>
      <c r="BI11" s="94" t="s">
        <v>139</v>
      </c>
      <c r="BJ11" s="95">
        <f>BJ7</f>
        <v>125.6</v>
      </c>
      <c r="BK11" s="95">
        <f>BK7</f>
        <v>126.1</v>
      </c>
      <c r="BL11" s="95">
        <f>BL7</f>
        <v>105.2</v>
      </c>
      <c r="BM11" s="95">
        <f>BM7</f>
        <v>110.3</v>
      </c>
      <c r="BN11" s="95">
        <f>BN7</f>
        <v>123.8</v>
      </c>
      <c r="BO11" s="84"/>
      <c r="BP11" s="84"/>
      <c r="BQ11" s="84"/>
      <c r="BR11" s="84"/>
      <c r="BS11" s="84"/>
      <c r="BT11" s="94" t="s">
        <v>140</v>
      </c>
      <c r="BU11" s="95">
        <f>BU7</f>
        <v>672.6</v>
      </c>
      <c r="BV11" s="95">
        <f>BV7</f>
        <v>465</v>
      </c>
      <c r="BW11" s="95">
        <f>BW7</f>
        <v>267.5</v>
      </c>
      <c r="BX11" s="95">
        <f>BX7</f>
        <v>326.2</v>
      </c>
      <c r="BY11" s="95">
        <f>BY7</f>
        <v>457.6</v>
      </c>
      <c r="BZ11" s="84"/>
      <c r="CA11" s="84"/>
      <c r="CB11" s="84"/>
      <c r="CC11" s="84"/>
      <c r="CD11" s="84"/>
      <c r="CE11" s="94" t="s">
        <v>139</v>
      </c>
      <c r="CF11" s="95">
        <f>CF7</f>
        <v>9593.6</v>
      </c>
      <c r="CG11" s="95">
        <f>CG7</f>
        <v>9983.6</v>
      </c>
      <c r="CH11" s="95">
        <f>CH7</f>
        <v>12746.7</v>
      </c>
      <c r="CI11" s="95">
        <f>CI7</f>
        <v>12547.2</v>
      </c>
      <c r="CJ11" s="95">
        <f>CJ7</f>
        <v>12445.6</v>
      </c>
      <c r="CK11" s="84"/>
      <c r="CL11" s="84"/>
      <c r="CM11" s="84"/>
      <c r="CN11" s="84"/>
      <c r="CO11" s="94" t="s">
        <v>139</v>
      </c>
      <c r="CP11" s="96">
        <f>CP7</f>
        <v>1018589</v>
      </c>
      <c r="CQ11" s="96">
        <f>CQ7</f>
        <v>1397471</v>
      </c>
      <c r="CR11" s="96">
        <f>CR7</f>
        <v>758233</v>
      </c>
      <c r="CS11" s="96">
        <f>CS7</f>
        <v>896199</v>
      </c>
      <c r="CT11" s="96">
        <f>CT7</f>
        <v>1418972</v>
      </c>
      <c r="CU11" s="84"/>
      <c r="CV11" s="84"/>
      <c r="CW11" s="84"/>
      <c r="CX11" s="84"/>
      <c r="CY11" s="84"/>
      <c r="CZ11" s="94" t="s">
        <v>141</v>
      </c>
      <c r="DA11" s="95">
        <f>DA7</f>
        <v>42.2</v>
      </c>
      <c r="DB11" s="95">
        <f>DB7</f>
        <v>36.299999999999997</v>
      </c>
      <c r="DC11" s="95">
        <f>DC7</f>
        <v>29.7</v>
      </c>
      <c r="DD11" s="95">
        <f>DD7</f>
        <v>33.9</v>
      </c>
      <c r="DE11" s="95">
        <f>DE7</f>
        <v>33.6</v>
      </c>
      <c r="DF11" s="84"/>
      <c r="DG11" s="84"/>
      <c r="DH11" s="84"/>
      <c r="DI11" s="84"/>
      <c r="DJ11" s="94" t="s">
        <v>139</v>
      </c>
      <c r="DK11" s="95">
        <f>DK7</f>
        <v>31.3</v>
      </c>
      <c r="DL11" s="95">
        <f>DL7</f>
        <v>21.4</v>
      </c>
      <c r="DM11" s="95">
        <f>DM7</f>
        <v>19.5</v>
      </c>
      <c r="DN11" s="95">
        <f>DN7</f>
        <v>20.9</v>
      </c>
      <c r="DO11" s="95">
        <f>DO7</f>
        <v>19.8</v>
      </c>
      <c r="DP11" s="84"/>
      <c r="DQ11" s="84"/>
      <c r="DR11" s="84"/>
      <c r="DS11" s="84"/>
      <c r="DT11" s="94" t="s">
        <v>139</v>
      </c>
      <c r="DU11" s="95">
        <f>DU7</f>
        <v>164.9</v>
      </c>
      <c r="DV11" s="95">
        <f>DV7</f>
        <v>153.1</v>
      </c>
      <c r="DW11" s="95">
        <f>DW7</f>
        <v>248.1</v>
      </c>
      <c r="DX11" s="95">
        <f>DX7</f>
        <v>301.8</v>
      </c>
      <c r="DY11" s="95">
        <f>DY7</f>
        <v>281.5</v>
      </c>
      <c r="DZ11" s="84"/>
      <c r="EA11" s="84"/>
      <c r="EB11" s="84"/>
      <c r="EC11" s="84"/>
      <c r="ED11" s="94" t="s">
        <v>139</v>
      </c>
      <c r="EE11" s="95">
        <f>EE7</f>
        <v>44.9</v>
      </c>
      <c r="EF11" s="95">
        <f>EF7</f>
        <v>52.9</v>
      </c>
      <c r="EG11" s="95">
        <f>EG7</f>
        <v>52.4</v>
      </c>
      <c r="EH11" s="95">
        <f>EH7</f>
        <v>52.5</v>
      </c>
      <c r="EI11" s="95">
        <f>EI7</f>
        <v>52</v>
      </c>
      <c r="EJ11" s="84"/>
      <c r="EK11" s="84"/>
      <c r="EL11" s="84"/>
      <c r="EM11" s="84"/>
      <c r="EN11" s="94" t="s">
        <v>139</v>
      </c>
      <c r="EO11" s="95">
        <f>EO7</f>
        <v>45.9</v>
      </c>
      <c r="EP11" s="95">
        <f>EP7</f>
        <v>47.2</v>
      </c>
      <c r="EQ11" s="95">
        <f>EQ7</f>
        <v>47.4</v>
      </c>
      <c r="ER11" s="95">
        <f>ER7</f>
        <v>61.6</v>
      </c>
      <c r="ES11" s="95">
        <f>ES7</f>
        <v>68.400000000000006</v>
      </c>
      <c r="ET11" s="84"/>
      <c r="EU11" s="84"/>
      <c r="EV11" s="84"/>
      <c r="EW11" s="84"/>
      <c r="EX11" s="84"/>
      <c r="EY11" s="94" t="s">
        <v>142</v>
      </c>
      <c r="EZ11" s="95">
        <f>EZ7</f>
        <v>62.6</v>
      </c>
      <c r="FA11" s="95">
        <f>FA7</f>
        <v>52.6</v>
      </c>
      <c r="FB11" s="95">
        <f>FB7</f>
        <v>46.6</v>
      </c>
      <c r="FC11" s="95">
        <f>FC7</f>
        <v>51.6</v>
      </c>
      <c r="FD11" s="95">
        <f>FD7</f>
        <v>51.3</v>
      </c>
      <c r="FE11" s="84"/>
      <c r="FF11" s="84"/>
      <c r="FG11" s="84"/>
      <c r="FH11" s="84"/>
      <c r="FI11" s="94" t="s">
        <v>139</v>
      </c>
      <c r="FJ11" s="95">
        <f>FJ7</f>
        <v>18.600000000000001</v>
      </c>
      <c r="FK11" s="95">
        <f>FK7</f>
        <v>13.8</v>
      </c>
      <c r="FL11" s="95">
        <f>FL7</f>
        <v>14.4</v>
      </c>
      <c r="FM11" s="95">
        <f>FM7</f>
        <v>8.6</v>
      </c>
      <c r="FN11" s="95">
        <f>FN7</f>
        <v>13.1</v>
      </c>
      <c r="FO11" s="84"/>
      <c r="FP11" s="84"/>
      <c r="FQ11" s="84"/>
      <c r="FR11" s="84"/>
      <c r="FS11" s="94" t="s">
        <v>139</v>
      </c>
      <c r="FT11" s="95">
        <f>FT7</f>
        <v>106.4</v>
      </c>
      <c r="FU11" s="95">
        <f>FU7</f>
        <v>102.1</v>
      </c>
      <c r="FV11" s="95">
        <f>FV7</f>
        <v>145.69999999999999</v>
      </c>
      <c r="FW11" s="95">
        <f>FW7</f>
        <v>202.2</v>
      </c>
      <c r="FX11" s="95">
        <f>FX7</f>
        <v>219.5</v>
      </c>
      <c r="FY11" s="84"/>
      <c r="FZ11" s="84"/>
      <c r="GA11" s="84"/>
      <c r="GB11" s="84"/>
      <c r="GC11" s="94" t="s">
        <v>139</v>
      </c>
      <c r="GD11" s="95">
        <f>GD7</f>
        <v>59.1</v>
      </c>
      <c r="GE11" s="95">
        <f>GE7</f>
        <v>63.6</v>
      </c>
      <c r="GF11" s="95">
        <f>GF7</f>
        <v>65.599999999999994</v>
      </c>
      <c r="GG11" s="95">
        <f>GG7</f>
        <v>61.7</v>
      </c>
      <c r="GH11" s="95">
        <f>GH7</f>
        <v>63.3</v>
      </c>
      <c r="GI11" s="84"/>
      <c r="GJ11" s="84"/>
      <c r="GK11" s="84"/>
      <c r="GL11" s="84"/>
      <c r="GM11" s="94" t="s">
        <v>139</v>
      </c>
      <c r="GN11" s="95">
        <f>GN7</f>
        <v>23.9</v>
      </c>
      <c r="GO11" s="95">
        <f>GO7</f>
        <v>25.8</v>
      </c>
      <c r="GP11" s="95">
        <f>GP7</f>
        <v>27.2</v>
      </c>
      <c r="GQ11" s="95">
        <f>GQ7</f>
        <v>43.1</v>
      </c>
      <c r="GR11" s="95">
        <f>GR7</f>
        <v>49.5</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16.8</v>
      </c>
      <c r="IY11" s="95">
        <f>IY7</f>
        <v>15.8</v>
      </c>
      <c r="IZ11" s="95">
        <f>IZ7</f>
        <v>13.5</v>
      </c>
      <c r="JA11" s="95">
        <f>JA7</f>
        <v>15.5</v>
      </c>
      <c r="JB11" s="95">
        <f>JB7</f>
        <v>18.399999999999999</v>
      </c>
      <c r="JC11" s="84"/>
      <c r="JD11" s="84"/>
      <c r="JE11" s="84"/>
      <c r="JF11" s="84"/>
      <c r="JG11" s="94" t="s">
        <v>139</v>
      </c>
      <c r="JH11" s="95">
        <f>JH7</f>
        <v>44.7</v>
      </c>
      <c r="JI11" s="95">
        <f>JI7</f>
        <v>29.3</v>
      </c>
      <c r="JJ11" s="95">
        <f>JJ7</f>
        <v>24.2</v>
      </c>
      <c r="JK11" s="95">
        <f>JK7</f>
        <v>36.5</v>
      </c>
      <c r="JL11" s="95">
        <f>JL7</f>
        <v>31.3</v>
      </c>
      <c r="JM11" s="84"/>
      <c r="JN11" s="84"/>
      <c r="JO11" s="84"/>
      <c r="JP11" s="84"/>
      <c r="JQ11" s="94" t="s">
        <v>139</v>
      </c>
      <c r="JR11" s="95">
        <f>JR7</f>
        <v>309.39999999999998</v>
      </c>
      <c r="JS11" s="95">
        <f>JS7</f>
        <v>288.7</v>
      </c>
      <c r="JT11" s="95">
        <f>JT7</f>
        <v>299.8</v>
      </c>
      <c r="JU11" s="95">
        <f>JU7</f>
        <v>222.2</v>
      </c>
      <c r="JV11" s="95">
        <f>JV7</f>
        <v>154.5</v>
      </c>
      <c r="JW11" s="84"/>
      <c r="JX11" s="84"/>
      <c r="JY11" s="84"/>
      <c r="JZ11" s="84"/>
      <c r="KA11" s="94" t="s">
        <v>139</v>
      </c>
      <c r="KB11" s="95">
        <f>KB7</f>
        <v>20.8</v>
      </c>
      <c r="KC11" s="95">
        <f>KC7</f>
        <v>35.6</v>
      </c>
      <c r="KD11" s="95">
        <f>KD7</f>
        <v>40.700000000000003</v>
      </c>
      <c r="KE11" s="95">
        <f>KE7</f>
        <v>45.9</v>
      </c>
      <c r="KF11" s="95">
        <f>KF7</f>
        <v>50.4</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f>KW7</f>
        <v>0.7</v>
      </c>
      <c r="KX11" s="95">
        <f>KX7</f>
        <v>14.2</v>
      </c>
      <c r="KY11" s="95">
        <f>KY7</f>
        <v>3.1</v>
      </c>
      <c r="KZ11" s="95">
        <f>KZ7</f>
        <v>15.8</v>
      </c>
      <c r="LA11" s="95">
        <f>LA7</f>
        <v>14.3</v>
      </c>
      <c r="LB11" s="84"/>
      <c r="LC11" s="84"/>
      <c r="LD11" s="84"/>
      <c r="LE11" s="84"/>
      <c r="LF11" s="94" t="s">
        <v>139</v>
      </c>
      <c r="LG11" s="95" t="str">
        <f>LG7</f>
        <v>-</v>
      </c>
      <c r="LH11" s="95">
        <f>LH7</f>
        <v>7.2</v>
      </c>
      <c r="LI11" s="95">
        <f>LI7</f>
        <v>1.8</v>
      </c>
      <c r="LJ11" s="95">
        <f>LJ7</f>
        <v>0</v>
      </c>
      <c r="LK11" s="95">
        <f>LK7</f>
        <v>0.2</v>
      </c>
      <c r="LL11" s="84"/>
      <c r="LM11" s="84"/>
      <c r="LN11" s="84"/>
      <c r="LO11" s="84"/>
      <c r="LP11" s="94" t="s">
        <v>139</v>
      </c>
      <c r="LQ11" s="95">
        <f>LQ7</f>
        <v>0</v>
      </c>
      <c r="LR11" s="95">
        <f>LR7</f>
        <v>0</v>
      </c>
      <c r="LS11" s="95">
        <f>LS7</f>
        <v>3801.4</v>
      </c>
      <c r="LT11" s="95">
        <f>LT7</f>
        <v>1617.9</v>
      </c>
      <c r="LU11" s="95">
        <f>LU7</f>
        <v>980.7</v>
      </c>
      <c r="LV11" s="84"/>
      <c r="LW11" s="84"/>
      <c r="LX11" s="84"/>
      <c r="LY11" s="84"/>
      <c r="LZ11" s="94" t="s">
        <v>139</v>
      </c>
      <c r="MA11" s="95">
        <f>MA7</f>
        <v>0</v>
      </c>
      <c r="MB11" s="95">
        <f>MB7</f>
        <v>4.5999999999999996</v>
      </c>
      <c r="MC11" s="95">
        <f>MC7</f>
        <v>1.1000000000000001</v>
      </c>
      <c r="MD11" s="95">
        <f>MD7</f>
        <v>6.3</v>
      </c>
      <c r="ME11" s="95">
        <f>ME7</f>
        <v>7.8</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119.7</v>
      </c>
      <c r="AZ12" s="95">
        <f>BE7</f>
        <v>125.7</v>
      </c>
      <c r="BA12" s="95">
        <f>BF7</f>
        <v>129.69999999999999</v>
      </c>
      <c r="BB12" s="95">
        <f>BG7</f>
        <v>135.9</v>
      </c>
      <c r="BC12" s="95">
        <f>BH7</f>
        <v>130.5</v>
      </c>
      <c r="BD12" s="84"/>
      <c r="BE12" s="84"/>
      <c r="BF12" s="84"/>
      <c r="BG12" s="84"/>
      <c r="BH12" s="84"/>
      <c r="BI12" s="94" t="s">
        <v>143</v>
      </c>
      <c r="BJ12" s="95">
        <f>BO7</f>
        <v>121.8</v>
      </c>
      <c r="BK12" s="95">
        <f>BP7</f>
        <v>124.8</v>
      </c>
      <c r="BL12" s="95">
        <f>BQ7</f>
        <v>130.4</v>
      </c>
      <c r="BM12" s="95">
        <f>BR7</f>
        <v>136.30000000000001</v>
      </c>
      <c r="BN12" s="95">
        <f>BS7</f>
        <v>130.69999999999999</v>
      </c>
      <c r="BO12" s="84"/>
      <c r="BP12" s="84"/>
      <c r="BQ12" s="84"/>
      <c r="BR12" s="84"/>
      <c r="BS12" s="84"/>
      <c r="BT12" s="94" t="s">
        <v>144</v>
      </c>
      <c r="BU12" s="95">
        <f>BZ7</f>
        <v>992.4</v>
      </c>
      <c r="BV12" s="95">
        <f>CA7</f>
        <v>638.79999999999995</v>
      </c>
      <c r="BW12" s="95">
        <f>CB7</f>
        <v>716.7</v>
      </c>
      <c r="BX12" s="95">
        <f>CC7</f>
        <v>688</v>
      </c>
      <c r="BY12" s="95">
        <f>CD7</f>
        <v>707.7</v>
      </c>
      <c r="BZ12" s="84"/>
      <c r="CA12" s="84"/>
      <c r="CB12" s="84"/>
      <c r="CC12" s="84"/>
      <c r="CD12" s="84"/>
      <c r="CE12" s="94" t="s">
        <v>143</v>
      </c>
      <c r="CF12" s="95">
        <f>CK7</f>
        <v>7914.4</v>
      </c>
      <c r="CG12" s="95">
        <f>CL7</f>
        <v>7493.6</v>
      </c>
      <c r="CH12" s="95">
        <f>CM7</f>
        <v>8014.2</v>
      </c>
      <c r="CI12" s="95">
        <f>CN7</f>
        <v>8260</v>
      </c>
      <c r="CJ12" s="95">
        <f>CO7</f>
        <v>8600.1</v>
      </c>
      <c r="CK12" s="84"/>
      <c r="CL12" s="84"/>
      <c r="CM12" s="84"/>
      <c r="CN12" s="84"/>
      <c r="CO12" s="94" t="s">
        <v>144</v>
      </c>
      <c r="CP12" s="96">
        <f>CU7</f>
        <v>1160012</v>
      </c>
      <c r="CQ12" s="96">
        <f>CV7</f>
        <v>1146099</v>
      </c>
      <c r="CR12" s="96">
        <f>CW7</f>
        <v>1494682</v>
      </c>
      <c r="CS12" s="96">
        <f>CX7</f>
        <v>1543942</v>
      </c>
      <c r="CT12" s="96">
        <f>CY7</f>
        <v>1467681</v>
      </c>
      <c r="CU12" s="84"/>
      <c r="CV12" s="84"/>
      <c r="CW12" s="84"/>
      <c r="CX12" s="84"/>
      <c r="CY12" s="84"/>
      <c r="CZ12" s="94" t="s">
        <v>143</v>
      </c>
      <c r="DA12" s="95">
        <f>DF7</f>
        <v>36.299999999999997</v>
      </c>
      <c r="DB12" s="95">
        <f>DG7</f>
        <v>38.4</v>
      </c>
      <c r="DC12" s="95">
        <f>DH7</f>
        <v>37.700000000000003</v>
      </c>
      <c r="DD12" s="95">
        <f>DI7</f>
        <v>36.200000000000003</v>
      </c>
      <c r="DE12" s="95">
        <f>DJ7</f>
        <v>36.5</v>
      </c>
      <c r="DF12" s="84"/>
      <c r="DG12" s="84"/>
      <c r="DH12" s="84"/>
      <c r="DI12" s="84"/>
      <c r="DJ12" s="94" t="s">
        <v>143</v>
      </c>
      <c r="DK12" s="95">
        <f>DP7</f>
        <v>22.1</v>
      </c>
      <c r="DL12" s="95">
        <f>DQ7</f>
        <v>21.1</v>
      </c>
      <c r="DM12" s="95">
        <f>DR7</f>
        <v>20</v>
      </c>
      <c r="DN12" s="95">
        <f>DS7</f>
        <v>18.2</v>
      </c>
      <c r="DO12" s="95">
        <f>DT7</f>
        <v>20.9</v>
      </c>
      <c r="DP12" s="84"/>
      <c r="DQ12" s="84"/>
      <c r="DR12" s="84"/>
      <c r="DS12" s="84"/>
      <c r="DT12" s="94" t="s">
        <v>143</v>
      </c>
      <c r="DU12" s="95">
        <f>DZ7</f>
        <v>130.19999999999999</v>
      </c>
      <c r="DV12" s="95">
        <f>EA7</f>
        <v>128.80000000000001</v>
      </c>
      <c r="DW12" s="95">
        <f>EB7</f>
        <v>109.9</v>
      </c>
      <c r="DX12" s="95">
        <f>EC7</f>
        <v>103.6</v>
      </c>
      <c r="DY12" s="95">
        <f>ED7</f>
        <v>95.7</v>
      </c>
      <c r="DZ12" s="84"/>
      <c r="EA12" s="84"/>
      <c r="EB12" s="84"/>
      <c r="EC12" s="84"/>
      <c r="ED12" s="94" t="s">
        <v>143</v>
      </c>
      <c r="EE12" s="95">
        <f>EJ7</f>
        <v>57.7</v>
      </c>
      <c r="EF12" s="95">
        <f>EK7</f>
        <v>59.8</v>
      </c>
      <c r="EG12" s="95">
        <f>EL7</f>
        <v>59.6</v>
      </c>
      <c r="EH12" s="95">
        <f>EM7</f>
        <v>60.3</v>
      </c>
      <c r="EI12" s="95">
        <f>EN7</f>
        <v>60.2</v>
      </c>
      <c r="EJ12" s="84"/>
      <c r="EK12" s="84"/>
      <c r="EL12" s="84"/>
      <c r="EM12" s="84"/>
      <c r="EN12" s="94" t="s">
        <v>143</v>
      </c>
      <c r="EO12" s="95">
        <f>ET7</f>
        <v>15.3</v>
      </c>
      <c r="EP12" s="95">
        <f>EU7</f>
        <v>16.2</v>
      </c>
      <c r="EQ12" s="95">
        <f>EV7</f>
        <v>18.7</v>
      </c>
      <c r="ER12" s="95">
        <f>EW7</f>
        <v>20.5</v>
      </c>
      <c r="ES12" s="95">
        <f>EX7</f>
        <v>21.4</v>
      </c>
      <c r="ET12" s="84"/>
      <c r="EU12" s="84"/>
      <c r="EV12" s="84"/>
      <c r="EW12" s="84"/>
      <c r="EX12" s="84"/>
      <c r="EY12" s="94" t="s">
        <v>143</v>
      </c>
      <c r="EZ12" s="95">
        <f>IF($EZ$8,FE7,"-")</f>
        <v>37</v>
      </c>
      <c r="FA12" s="95">
        <f>IF($EZ$8,FF7,"-")</f>
        <v>39.5</v>
      </c>
      <c r="FB12" s="95">
        <f>IF($EZ$8,FG7,"-")</f>
        <v>39.1</v>
      </c>
      <c r="FC12" s="95">
        <f>IF($EZ$8,FH7,"-")</f>
        <v>37.299999999999997</v>
      </c>
      <c r="FD12" s="95">
        <f>IF($EZ$8,FI7,"-")</f>
        <v>38</v>
      </c>
      <c r="FE12" s="84"/>
      <c r="FF12" s="84"/>
      <c r="FG12" s="84"/>
      <c r="FH12" s="84"/>
      <c r="FI12" s="94" t="s">
        <v>143</v>
      </c>
      <c r="FJ12" s="95">
        <f>IF($FJ$8,FO7,"-")</f>
        <v>22.6</v>
      </c>
      <c r="FK12" s="95">
        <f>IF($FJ$8,FP7,"-")</f>
        <v>22</v>
      </c>
      <c r="FL12" s="95">
        <f>IF($FJ$8,FQ7,"-")</f>
        <v>21.4</v>
      </c>
      <c r="FM12" s="95">
        <f>IF($FJ$8,FR7,"-")</f>
        <v>19.3</v>
      </c>
      <c r="FN12" s="95">
        <f>IF($FJ$8,FS7,"-")</f>
        <v>20.6</v>
      </c>
      <c r="FO12" s="84"/>
      <c r="FP12" s="84"/>
      <c r="FQ12" s="84"/>
      <c r="FR12" s="84"/>
      <c r="FS12" s="94" t="s">
        <v>143</v>
      </c>
      <c r="FT12" s="95">
        <f>IF($FT$8,FY7,"-")</f>
        <v>120.9</v>
      </c>
      <c r="FU12" s="95">
        <f>IF($FT$8,FZ7,"-")</f>
        <v>105.7</v>
      </c>
      <c r="FV12" s="95">
        <f>IF($FT$8,GA7,"-")</f>
        <v>89.4</v>
      </c>
      <c r="FW12" s="95">
        <f>IF($FT$8,GB7,"-")</f>
        <v>83.3</v>
      </c>
      <c r="FX12" s="95">
        <f>IF($FT$8,GC7,"-")</f>
        <v>73.2</v>
      </c>
      <c r="FY12" s="84"/>
      <c r="FZ12" s="84"/>
      <c r="GA12" s="84"/>
      <c r="GB12" s="84"/>
      <c r="GC12" s="94" t="s">
        <v>143</v>
      </c>
      <c r="GD12" s="95">
        <f>IF($GD$8,GI7,"-")</f>
        <v>58.6</v>
      </c>
      <c r="GE12" s="95">
        <f>IF($GD$8,GJ7,"-")</f>
        <v>61.3</v>
      </c>
      <c r="GF12" s="95">
        <f>IF($GD$8,GK7,"-")</f>
        <v>61.7</v>
      </c>
      <c r="GG12" s="95">
        <f>IF($GD$8,GL7,"-")</f>
        <v>62.1</v>
      </c>
      <c r="GH12" s="95">
        <f>IF($GD$8,GM7,"-")</f>
        <v>62.6</v>
      </c>
      <c r="GI12" s="84"/>
      <c r="GJ12" s="84"/>
      <c r="GK12" s="84"/>
      <c r="GL12" s="84"/>
      <c r="GM12" s="94" t="s">
        <v>145</v>
      </c>
      <c r="GN12" s="95">
        <f>IF($GN$8,GS7,"-")</f>
        <v>12.2</v>
      </c>
      <c r="GO12" s="95">
        <f>IF($GN$8,GT7,"-")</f>
        <v>11.9</v>
      </c>
      <c r="GP12" s="95">
        <f>IF($GN$8,GU7,"-")</f>
        <v>13.3</v>
      </c>
      <c r="GQ12" s="95">
        <f>IF($GN$8,GV7,"-")</f>
        <v>14.4</v>
      </c>
      <c r="GR12" s="95">
        <f>IF($GN$8,GW7,"-")</f>
        <v>15.3</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15.1</v>
      </c>
      <c r="IY12" s="95">
        <f>IF($IX$8,JD7,"-")</f>
        <v>15.1</v>
      </c>
      <c r="IZ12" s="95">
        <f>IF($IX$8,JE7,"-")</f>
        <v>14</v>
      </c>
      <c r="JA12" s="95">
        <f>IF($IX$8,JF7,"-")</f>
        <v>15.5</v>
      </c>
      <c r="JB12" s="95">
        <f>IF($IX$8,JG7,"-")</f>
        <v>13.1</v>
      </c>
      <c r="JC12" s="84"/>
      <c r="JD12" s="84"/>
      <c r="JE12" s="84"/>
      <c r="JF12" s="84"/>
      <c r="JG12" s="94" t="s">
        <v>143</v>
      </c>
      <c r="JH12" s="95">
        <f>IF($JH$8,JM7,"-")</f>
        <v>37.700000000000003</v>
      </c>
      <c r="JI12" s="95">
        <f>IF($JH$8,JN7,"-")</f>
        <v>25.4</v>
      </c>
      <c r="JJ12" s="95">
        <f>IF($JH$8,JO7,"-")</f>
        <v>20.100000000000001</v>
      </c>
      <c r="JK12" s="95">
        <f>IF($JH$8,JP7,"-")</f>
        <v>28.4</v>
      </c>
      <c r="JL12" s="95">
        <f>IF($JH$8,JQ7,"-")</f>
        <v>25</v>
      </c>
      <c r="JM12" s="84"/>
      <c r="JN12" s="84"/>
      <c r="JO12" s="84"/>
      <c r="JP12" s="84"/>
      <c r="JQ12" s="94" t="s">
        <v>143</v>
      </c>
      <c r="JR12" s="95">
        <f>IF($JR$8,JW7,"-")</f>
        <v>259.60000000000002</v>
      </c>
      <c r="JS12" s="95">
        <f>IF($JR$8,JX7,"-")</f>
        <v>226.2</v>
      </c>
      <c r="JT12" s="95">
        <f>IF($JR$8,JY7,"-")</f>
        <v>224.7</v>
      </c>
      <c r="JU12" s="95">
        <f>IF($JR$8,JZ7,"-")</f>
        <v>167.2</v>
      </c>
      <c r="JV12" s="95">
        <f>IF($JR$8,KA7,"-")</f>
        <v>267.7</v>
      </c>
      <c r="JW12" s="84"/>
      <c r="JX12" s="84"/>
      <c r="JY12" s="84"/>
      <c r="JZ12" s="84"/>
      <c r="KA12" s="94" t="s">
        <v>144</v>
      </c>
      <c r="KB12" s="95">
        <f>IF($KB$8,KG7,"-")</f>
        <v>25.5</v>
      </c>
      <c r="KC12" s="95">
        <f>IF($KB$8,KH7,"-")</f>
        <v>45.2</v>
      </c>
      <c r="KD12" s="95">
        <f>IF($KB$8,KI7,"-")</f>
        <v>48.7</v>
      </c>
      <c r="KE12" s="95">
        <f>IF($KB$8,KJ7,"-")</f>
        <v>53.3</v>
      </c>
      <c r="KF12" s="95">
        <f>IF($KB$8,KK7,"-")</f>
        <v>29</v>
      </c>
      <c r="KG12" s="84"/>
      <c r="KH12" s="84"/>
      <c r="KI12" s="84"/>
      <c r="KJ12" s="84"/>
      <c r="KK12" s="94" t="s">
        <v>143</v>
      </c>
      <c r="KL12" s="95">
        <f>IF($KL$8,KQ7,"-")</f>
        <v>100</v>
      </c>
      <c r="KM12" s="95">
        <f>IF($KL$8,KR7,"-")</f>
        <v>100</v>
      </c>
      <c r="KN12" s="95">
        <f>IF($KL$8,KS7,"-")</f>
        <v>100</v>
      </c>
      <c r="KO12" s="95">
        <f>IF($KL$8,KT7,"-")</f>
        <v>100</v>
      </c>
      <c r="KP12" s="95">
        <f>IF($KL$8,KU7,"-")</f>
        <v>100</v>
      </c>
      <c r="KQ12" s="84"/>
      <c r="KR12" s="84"/>
      <c r="KS12" s="84"/>
      <c r="KT12" s="84"/>
      <c r="KU12" s="84"/>
      <c r="KV12" s="94" t="s">
        <v>143</v>
      </c>
      <c r="KW12" s="95">
        <f>IF($KW$8,LB7,"-")</f>
        <v>7.1</v>
      </c>
      <c r="KX12" s="95">
        <f>IF($KW$8,LC7,"-")</f>
        <v>8.9</v>
      </c>
      <c r="KY12" s="95">
        <f>IF($KW$8,LD7,"-")</f>
        <v>11.8</v>
      </c>
      <c r="KZ12" s="95">
        <f>IF($KW$8,LE7,"-")</f>
        <v>15.3</v>
      </c>
      <c r="LA12" s="95">
        <f>IF($KW$8,LF7,"-")</f>
        <v>15.4</v>
      </c>
      <c r="LB12" s="84"/>
      <c r="LC12" s="84"/>
      <c r="LD12" s="84"/>
      <c r="LE12" s="84"/>
      <c r="LF12" s="94" t="s">
        <v>143</v>
      </c>
      <c r="LG12" s="95">
        <f>IF($LG$8,LL7,"-")</f>
        <v>8.6</v>
      </c>
      <c r="LH12" s="95">
        <f>IF($LG$8,LM7,"-")</f>
        <v>2</v>
      </c>
      <c r="LI12" s="95">
        <f>IF($LG$8,LN7,"-")</f>
        <v>1.4</v>
      </c>
      <c r="LJ12" s="95">
        <f>IF($LG$8,LO7,"-")</f>
        <v>2.4</v>
      </c>
      <c r="LK12" s="95">
        <f>IF($LG$8,LP7,"-")</f>
        <v>4.0999999999999996</v>
      </c>
      <c r="LL12" s="84"/>
      <c r="LM12" s="84"/>
      <c r="LN12" s="84"/>
      <c r="LO12" s="84"/>
      <c r="LP12" s="94" t="s">
        <v>143</v>
      </c>
      <c r="LQ12" s="95">
        <f>IF($LQ$8,LV7,"-")</f>
        <v>1092.0999999999999</v>
      </c>
      <c r="LR12" s="95">
        <f>IF($LQ$8,LW7,"-")</f>
        <v>1128.5999999999999</v>
      </c>
      <c r="LS12" s="95">
        <f>IF($LQ$8,LX7,"-")</f>
        <v>596.79999999999995</v>
      </c>
      <c r="LT12" s="95">
        <f>IF($LQ$8,LY7,"-")</f>
        <v>494.6</v>
      </c>
      <c r="LU12" s="95">
        <f>IF($LQ$8,LZ7,"-")</f>
        <v>469.5</v>
      </c>
      <c r="LV12" s="84"/>
      <c r="LW12" s="84"/>
      <c r="LX12" s="84"/>
      <c r="LY12" s="84"/>
      <c r="LZ12" s="94" t="s">
        <v>143</v>
      </c>
      <c r="MA12" s="95">
        <f>IF($MA$8,MF7,"-")</f>
        <v>2.9</v>
      </c>
      <c r="MB12" s="95">
        <f>IF($MA$8,MG7,"-")</f>
        <v>3.4</v>
      </c>
      <c r="MC12" s="95">
        <f>IF($MA$8,MH7,"-")</f>
        <v>5.6</v>
      </c>
      <c r="MD12" s="95">
        <f>IF($MA$8,MI7,"-")</f>
        <v>11.5</v>
      </c>
      <c r="ME12" s="95">
        <f>IF($MA$8,MJ7,"-")</f>
        <v>16.100000000000001</v>
      </c>
      <c r="MF12" s="84"/>
      <c r="MG12" s="84"/>
      <c r="MH12" s="84"/>
      <c r="MI12" s="84"/>
      <c r="MJ12" s="94" t="s">
        <v>143</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147</v>
      </c>
      <c r="C14" s="99"/>
      <c r="D14" s="100"/>
      <c r="E14" s="99"/>
      <c r="F14" s="206" t="s">
        <v>148</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124.8</v>
      </c>
      <c r="AZ17" s="106">
        <f t="shared" ref="AZ17:BC17" si="9">IF(AZ7="-",NA(),AZ7)</f>
        <v>134.19999999999999</v>
      </c>
      <c r="BA17" s="106">
        <f t="shared" si="9"/>
        <v>110.5</v>
      </c>
      <c r="BB17" s="106">
        <f t="shared" si="9"/>
        <v>115.4</v>
      </c>
      <c r="BC17" s="106">
        <f t="shared" si="9"/>
        <v>127.9</v>
      </c>
      <c r="BD17" s="100"/>
      <c r="BE17" s="100"/>
      <c r="BF17" s="100"/>
      <c r="BG17" s="100"/>
      <c r="BH17" s="100"/>
      <c r="BI17" s="105" t="s">
        <v>160</v>
      </c>
      <c r="BJ17" s="106">
        <f>IF(BJ7="-",NA(),BJ7)</f>
        <v>125.6</v>
      </c>
      <c r="BK17" s="106">
        <f t="shared" ref="BK17:BN17" si="10">IF(BK7="-",NA(),BK7)</f>
        <v>126.1</v>
      </c>
      <c r="BL17" s="106">
        <f t="shared" si="10"/>
        <v>105.2</v>
      </c>
      <c r="BM17" s="106">
        <f t="shared" si="10"/>
        <v>110.3</v>
      </c>
      <c r="BN17" s="106">
        <f t="shared" si="10"/>
        <v>123.8</v>
      </c>
      <c r="BO17" s="100"/>
      <c r="BP17" s="100"/>
      <c r="BQ17" s="100"/>
      <c r="BR17" s="100"/>
      <c r="BS17" s="100"/>
      <c r="BT17" s="105" t="s">
        <v>161</v>
      </c>
      <c r="BU17" s="106">
        <f>IF(BU7="-",NA(),BU7)</f>
        <v>672.6</v>
      </c>
      <c r="BV17" s="106">
        <f t="shared" ref="BV17:BY17" si="11">IF(BV7="-",NA(),BV7)</f>
        <v>465</v>
      </c>
      <c r="BW17" s="106">
        <f t="shared" si="11"/>
        <v>267.5</v>
      </c>
      <c r="BX17" s="106">
        <f t="shared" si="11"/>
        <v>326.2</v>
      </c>
      <c r="BY17" s="106">
        <f t="shared" si="11"/>
        <v>457.6</v>
      </c>
      <c r="BZ17" s="100"/>
      <c r="CA17" s="100"/>
      <c r="CB17" s="100"/>
      <c r="CC17" s="100"/>
      <c r="CD17" s="100"/>
      <c r="CE17" s="105" t="s">
        <v>160</v>
      </c>
      <c r="CF17" s="106">
        <f>IF(CF7="-",NA(),CF7)</f>
        <v>9593.6</v>
      </c>
      <c r="CG17" s="106">
        <f t="shared" ref="CG17:CJ17" si="12">IF(CG7="-",NA(),CG7)</f>
        <v>9983.6</v>
      </c>
      <c r="CH17" s="106">
        <f t="shared" si="12"/>
        <v>12746.7</v>
      </c>
      <c r="CI17" s="106">
        <f t="shared" si="12"/>
        <v>12547.2</v>
      </c>
      <c r="CJ17" s="106">
        <f t="shared" si="12"/>
        <v>12445.6</v>
      </c>
      <c r="CK17" s="100"/>
      <c r="CL17" s="100"/>
      <c r="CM17" s="100"/>
      <c r="CN17" s="100"/>
      <c r="CO17" s="105" t="s">
        <v>160</v>
      </c>
      <c r="CP17" s="107">
        <f>IF(CP7="-",NA(),CP7)</f>
        <v>1018589</v>
      </c>
      <c r="CQ17" s="107">
        <f t="shared" ref="CQ17:CT17" si="13">IF(CQ7="-",NA(),CQ7)</f>
        <v>1397471</v>
      </c>
      <c r="CR17" s="107">
        <f t="shared" si="13"/>
        <v>758233</v>
      </c>
      <c r="CS17" s="107">
        <f t="shared" si="13"/>
        <v>896199</v>
      </c>
      <c r="CT17" s="107">
        <f t="shared" si="13"/>
        <v>1418972</v>
      </c>
      <c r="CU17" s="100"/>
      <c r="CV17" s="100"/>
      <c r="CW17" s="100"/>
      <c r="CX17" s="100"/>
      <c r="CY17" s="100"/>
      <c r="CZ17" s="105" t="s">
        <v>160</v>
      </c>
      <c r="DA17" s="106">
        <f>IF(DA7="-",NA(),DA7)</f>
        <v>42.2</v>
      </c>
      <c r="DB17" s="106">
        <f t="shared" ref="DB17:DE17" si="14">IF(DB7="-",NA(),DB7)</f>
        <v>36.299999999999997</v>
      </c>
      <c r="DC17" s="106">
        <f t="shared" si="14"/>
        <v>29.7</v>
      </c>
      <c r="DD17" s="106">
        <f t="shared" si="14"/>
        <v>33.9</v>
      </c>
      <c r="DE17" s="106">
        <f t="shared" si="14"/>
        <v>33.6</v>
      </c>
      <c r="DF17" s="100"/>
      <c r="DG17" s="100"/>
      <c r="DH17" s="100"/>
      <c r="DI17" s="100"/>
      <c r="DJ17" s="105" t="s">
        <v>160</v>
      </c>
      <c r="DK17" s="106">
        <f>IF(DK7="-",NA(),DK7)</f>
        <v>31.3</v>
      </c>
      <c r="DL17" s="106">
        <f t="shared" ref="DL17:DO17" si="15">IF(DL7="-",NA(),DL7)</f>
        <v>21.4</v>
      </c>
      <c r="DM17" s="106">
        <f t="shared" si="15"/>
        <v>19.5</v>
      </c>
      <c r="DN17" s="106">
        <f t="shared" si="15"/>
        <v>20.9</v>
      </c>
      <c r="DO17" s="106">
        <f t="shared" si="15"/>
        <v>19.8</v>
      </c>
      <c r="DP17" s="100"/>
      <c r="DQ17" s="100"/>
      <c r="DR17" s="100"/>
      <c r="DS17" s="100"/>
      <c r="DT17" s="105" t="s">
        <v>160</v>
      </c>
      <c r="DU17" s="106">
        <f>IF(DU7="-",NA(),DU7)</f>
        <v>164.9</v>
      </c>
      <c r="DV17" s="106">
        <f t="shared" ref="DV17:DY17" si="16">IF(DV7="-",NA(),DV7)</f>
        <v>153.1</v>
      </c>
      <c r="DW17" s="106">
        <f t="shared" si="16"/>
        <v>248.1</v>
      </c>
      <c r="DX17" s="106">
        <f t="shared" si="16"/>
        <v>301.8</v>
      </c>
      <c r="DY17" s="106">
        <f t="shared" si="16"/>
        <v>281.5</v>
      </c>
      <c r="DZ17" s="100"/>
      <c r="EA17" s="100"/>
      <c r="EB17" s="100"/>
      <c r="EC17" s="100"/>
      <c r="ED17" s="105" t="s">
        <v>160</v>
      </c>
      <c r="EE17" s="106">
        <f>IF(EE7="-",NA(),EE7)</f>
        <v>44.9</v>
      </c>
      <c r="EF17" s="106">
        <f t="shared" ref="EF17:EI17" si="17">IF(EF7="-",NA(),EF7)</f>
        <v>52.9</v>
      </c>
      <c r="EG17" s="106">
        <f t="shared" si="17"/>
        <v>52.4</v>
      </c>
      <c r="EH17" s="106">
        <f t="shared" si="17"/>
        <v>52.5</v>
      </c>
      <c r="EI17" s="106">
        <f t="shared" si="17"/>
        <v>52</v>
      </c>
      <c r="EJ17" s="100"/>
      <c r="EK17" s="100"/>
      <c r="EL17" s="100"/>
      <c r="EM17" s="100"/>
      <c r="EN17" s="105" t="s">
        <v>160</v>
      </c>
      <c r="EO17" s="106">
        <f>IF(EO7="-",NA(),EO7)</f>
        <v>45.9</v>
      </c>
      <c r="EP17" s="106">
        <f t="shared" ref="EP17:ES17" si="18">IF(EP7="-",NA(),EP7)</f>
        <v>47.2</v>
      </c>
      <c r="EQ17" s="106">
        <f t="shared" si="18"/>
        <v>47.4</v>
      </c>
      <c r="ER17" s="106">
        <f t="shared" si="18"/>
        <v>61.6</v>
      </c>
      <c r="ES17" s="106">
        <f t="shared" si="18"/>
        <v>68.400000000000006</v>
      </c>
      <c r="ET17" s="100"/>
      <c r="EU17" s="100"/>
      <c r="EV17" s="100"/>
      <c r="EW17" s="100"/>
      <c r="EX17" s="100"/>
      <c r="EY17" s="105" t="s">
        <v>160</v>
      </c>
      <c r="EZ17" s="106">
        <f>IF(EZ7="-",NA(),EZ7)</f>
        <v>62.6</v>
      </c>
      <c r="FA17" s="106">
        <f t="shared" ref="FA17:FD17" si="19">IF(FA7="-",NA(),FA7)</f>
        <v>52.6</v>
      </c>
      <c r="FB17" s="106">
        <f t="shared" si="19"/>
        <v>46.6</v>
      </c>
      <c r="FC17" s="106">
        <f t="shared" si="19"/>
        <v>51.6</v>
      </c>
      <c r="FD17" s="106">
        <f t="shared" si="19"/>
        <v>51.3</v>
      </c>
      <c r="FE17" s="100"/>
      <c r="FF17" s="100"/>
      <c r="FG17" s="100"/>
      <c r="FH17" s="100"/>
      <c r="FI17" s="105" t="s">
        <v>160</v>
      </c>
      <c r="FJ17" s="106">
        <f>IF(FJ7="-",NA(),FJ7)</f>
        <v>18.600000000000001</v>
      </c>
      <c r="FK17" s="106">
        <f t="shared" ref="FK17:FN17" si="20">IF(FK7="-",NA(),FK7)</f>
        <v>13.8</v>
      </c>
      <c r="FL17" s="106">
        <f t="shared" si="20"/>
        <v>14.4</v>
      </c>
      <c r="FM17" s="106">
        <f t="shared" si="20"/>
        <v>8.6</v>
      </c>
      <c r="FN17" s="106">
        <f t="shared" si="20"/>
        <v>13.1</v>
      </c>
      <c r="FO17" s="100"/>
      <c r="FP17" s="100"/>
      <c r="FQ17" s="100"/>
      <c r="FR17" s="100"/>
      <c r="FS17" s="105" t="s">
        <v>160</v>
      </c>
      <c r="FT17" s="106">
        <f>IF(FT7="-",NA(),FT7)</f>
        <v>106.4</v>
      </c>
      <c r="FU17" s="106">
        <f t="shared" ref="FU17:FX17" si="21">IF(FU7="-",NA(),FU7)</f>
        <v>102.1</v>
      </c>
      <c r="FV17" s="106">
        <f t="shared" si="21"/>
        <v>145.69999999999999</v>
      </c>
      <c r="FW17" s="106">
        <f t="shared" si="21"/>
        <v>202.2</v>
      </c>
      <c r="FX17" s="106">
        <f t="shared" si="21"/>
        <v>219.5</v>
      </c>
      <c r="FY17" s="100"/>
      <c r="FZ17" s="100"/>
      <c r="GA17" s="100"/>
      <c r="GB17" s="100"/>
      <c r="GC17" s="105" t="s">
        <v>160</v>
      </c>
      <c r="GD17" s="106">
        <f>IF(GD7="-",NA(),GD7)</f>
        <v>59.1</v>
      </c>
      <c r="GE17" s="106">
        <f t="shared" ref="GE17:GH17" si="22">IF(GE7="-",NA(),GE7)</f>
        <v>63.6</v>
      </c>
      <c r="GF17" s="106">
        <f t="shared" si="22"/>
        <v>65.599999999999994</v>
      </c>
      <c r="GG17" s="106">
        <f t="shared" si="22"/>
        <v>61.7</v>
      </c>
      <c r="GH17" s="106">
        <f t="shared" si="22"/>
        <v>63.3</v>
      </c>
      <c r="GI17" s="100"/>
      <c r="GJ17" s="100"/>
      <c r="GK17" s="100"/>
      <c r="GL17" s="100"/>
      <c r="GM17" s="105" t="s">
        <v>160</v>
      </c>
      <c r="GN17" s="106">
        <f>IF(GN7="-",NA(),GN7)</f>
        <v>23.9</v>
      </c>
      <c r="GO17" s="106">
        <f t="shared" ref="GO17:GR17" si="23">IF(GO7="-",NA(),GO7)</f>
        <v>25.8</v>
      </c>
      <c r="GP17" s="106">
        <f t="shared" si="23"/>
        <v>27.2</v>
      </c>
      <c r="GQ17" s="106">
        <f t="shared" si="23"/>
        <v>43.1</v>
      </c>
      <c r="GR17" s="106">
        <f t="shared" si="23"/>
        <v>49.5</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16.8</v>
      </c>
      <c r="IY17" s="106">
        <f t="shared" ref="IY17:JB17" si="29">IF(IY7="-",NA(),IY7)</f>
        <v>15.8</v>
      </c>
      <c r="IZ17" s="106">
        <f t="shared" si="29"/>
        <v>13.5</v>
      </c>
      <c r="JA17" s="106">
        <f t="shared" si="29"/>
        <v>15.5</v>
      </c>
      <c r="JB17" s="106">
        <f t="shared" si="29"/>
        <v>18.399999999999999</v>
      </c>
      <c r="JC17" s="100"/>
      <c r="JD17" s="100"/>
      <c r="JE17" s="100"/>
      <c r="JF17" s="100"/>
      <c r="JG17" s="105" t="s">
        <v>160</v>
      </c>
      <c r="JH17" s="106">
        <f>IF(JH7="-",NA(),JH7)</f>
        <v>44.7</v>
      </c>
      <c r="JI17" s="106">
        <f t="shared" ref="JI17:JL17" si="30">IF(JI7="-",NA(),JI7)</f>
        <v>29.3</v>
      </c>
      <c r="JJ17" s="106">
        <f t="shared" si="30"/>
        <v>24.2</v>
      </c>
      <c r="JK17" s="106">
        <f t="shared" si="30"/>
        <v>36.5</v>
      </c>
      <c r="JL17" s="106">
        <f t="shared" si="30"/>
        <v>31.3</v>
      </c>
      <c r="JM17" s="100"/>
      <c r="JN17" s="100"/>
      <c r="JO17" s="100"/>
      <c r="JP17" s="100"/>
      <c r="JQ17" s="105" t="s">
        <v>160</v>
      </c>
      <c r="JR17" s="106">
        <f>IF(JR7="-",NA(),JR7)</f>
        <v>309.39999999999998</v>
      </c>
      <c r="JS17" s="106">
        <f t="shared" ref="JS17:JV17" si="31">IF(JS7="-",NA(),JS7)</f>
        <v>288.7</v>
      </c>
      <c r="JT17" s="106">
        <f t="shared" si="31"/>
        <v>299.8</v>
      </c>
      <c r="JU17" s="106">
        <f t="shared" si="31"/>
        <v>222.2</v>
      </c>
      <c r="JV17" s="106">
        <f t="shared" si="31"/>
        <v>154.5</v>
      </c>
      <c r="JW17" s="100"/>
      <c r="JX17" s="100"/>
      <c r="JY17" s="100"/>
      <c r="JZ17" s="100"/>
      <c r="KA17" s="105" t="s">
        <v>160</v>
      </c>
      <c r="KB17" s="106">
        <f>IF(KB7="-",NA(),KB7)</f>
        <v>20.8</v>
      </c>
      <c r="KC17" s="106">
        <f t="shared" ref="KC17:KF17" si="32">IF(KC7="-",NA(),KC7)</f>
        <v>35.6</v>
      </c>
      <c r="KD17" s="106">
        <f t="shared" si="32"/>
        <v>40.700000000000003</v>
      </c>
      <c r="KE17" s="106">
        <f t="shared" si="32"/>
        <v>45.9</v>
      </c>
      <c r="KF17" s="106">
        <f t="shared" si="32"/>
        <v>50.4</v>
      </c>
      <c r="KG17" s="100"/>
      <c r="KH17" s="100"/>
      <c r="KI17" s="100"/>
      <c r="KJ17" s="100"/>
      <c r="KK17" s="105" t="s">
        <v>160</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160</v>
      </c>
      <c r="KW17" s="106">
        <f>IF(KW7="-",NA(),KW7)</f>
        <v>0.7</v>
      </c>
      <c r="KX17" s="106">
        <f t="shared" ref="KX17:LA17" si="34">IF(KX7="-",NA(),KX7)</f>
        <v>14.2</v>
      </c>
      <c r="KY17" s="106">
        <f t="shared" si="34"/>
        <v>3.1</v>
      </c>
      <c r="KZ17" s="106">
        <f t="shared" si="34"/>
        <v>15.8</v>
      </c>
      <c r="LA17" s="106">
        <f t="shared" si="34"/>
        <v>14.3</v>
      </c>
      <c r="LB17" s="100"/>
      <c r="LC17" s="100"/>
      <c r="LD17" s="100"/>
      <c r="LE17" s="100"/>
      <c r="LF17" s="105" t="s">
        <v>160</v>
      </c>
      <c r="LG17" s="106" t="e">
        <f>IF(LG7="-",NA(),LG7)</f>
        <v>#N/A</v>
      </c>
      <c r="LH17" s="106">
        <f t="shared" ref="LH17:LK17" si="35">IF(LH7="-",NA(),LH7)</f>
        <v>7.2</v>
      </c>
      <c r="LI17" s="106">
        <f t="shared" si="35"/>
        <v>1.8</v>
      </c>
      <c r="LJ17" s="106">
        <f t="shared" si="35"/>
        <v>0</v>
      </c>
      <c r="LK17" s="106">
        <f t="shared" si="35"/>
        <v>0.2</v>
      </c>
      <c r="LL17" s="100"/>
      <c r="LM17" s="100"/>
      <c r="LN17" s="100"/>
      <c r="LO17" s="100"/>
      <c r="LP17" s="105" t="s">
        <v>160</v>
      </c>
      <c r="LQ17" s="106">
        <f>IF(LQ7="-",NA(),LQ7)</f>
        <v>0</v>
      </c>
      <c r="LR17" s="106">
        <f t="shared" ref="LR17:LU17" si="36">IF(LR7="-",NA(),LR7)</f>
        <v>0</v>
      </c>
      <c r="LS17" s="106">
        <f t="shared" si="36"/>
        <v>3801.4</v>
      </c>
      <c r="LT17" s="106">
        <f t="shared" si="36"/>
        <v>1617.9</v>
      </c>
      <c r="LU17" s="106">
        <f t="shared" si="36"/>
        <v>980.7</v>
      </c>
      <c r="LV17" s="100"/>
      <c r="LW17" s="100"/>
      <c r="LX17" s="100"/>
      <c r="LY17" s="100"/>
      <c r="LZ17" s="105" t="s">
        <v>159</v>
      </c>
      <c r="MA17" s="106">
        <f>IF(MA7="-",NA(),MA7)</f>
        <v>0</v>
      </c>
      <c r="MB17" s="106">
        <f t="shared" ref="MB17:ME17" si="37">IF(MB7="-",NA(),MB7)</f>
        <v>4.5999999999999996</v>
      </c>
      <c r="MC17" s="106">
        <f t="shared" si="37"/>
        <v>1.1000000000000001</v>
      </c>
      <c r="MD17" s="106">
        <f t="shared" si="37"/>
        <v>6.3</v>
      </c>
      <c r="ME17" s="106">
        <f t="shared" si="37"/>
        <v>7.8</v>
      </c>
      <c r="MF17" s="100"/>
      <c r="MG17" s="100"/>
      <c r="MH17" s="100"/>
      <c r="MI17" s="100"/>
      <c r="MJ17" s="105" t="s">
        <v>160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164</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164</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164</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164</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164</v>
      </c>
      <c r="DK18" s="106">
        <f>IF(DP7="-",NA(),DP7)</f>
        <v>22.1</v>
      </c>
      <c r="DL18" s="106">
        <f t="shared" ref="DL18:DO18" si="45">IF(DQ7="-",NA(),DQ7)</f>
        <v>21.1</v>
      </c>
      <c r="DM18" s="106">
        <f t="shared" si="45"/>
        <v>20</v>
      </c>
      <c r="DN18" s="106">
        <f t="shared" si="45"/>
        <v>18.2</v>
      </c>
      <c r="DO18" s="106">
        <f t="shared" si="45"/>
        <v>20.9</v>
      </c>
      <c r="DP18" s="100"/>
      <c r="DQ18" s="100"/>
      <c r="DR18" s="100"/>
      <c r="DS18" s="100"/>
      <c r="DT18" s="105" t="s">
        <v>164</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164</v>
      </c>
      <c r="EE18" s="106">
        <f>IF(EJ7="-",NA(),EJ7)</f>
        <v>57.7</v>
      </c>
      <c r="EF18" s="106">
        <f t="shared" ref="EF18:EI18" si="47">IF(EK7="-",NA(),EK7)</f>
        <v>59.8</v>
      </c>
      <c r="EG18" s="106">
        <f t="shared" si="47"/>
        <v>59.6</v>
      </c>
      <c r="EH18" s="106">
        <f t="shared" si="47"/>
        <v>60.3</v>
      </c>
      <c r="EI18" s="106">
        <f t="shared" si="47"/>
        <v>60.2</v>
      </c>
      <c r="EJ18" s="100"/>
      <c r="EK18" s="100"/>
      <c r="EL18" s="100"/>
      <c r="EM18" s="100"/>
      <c r="EN18" s="105" t="s">
        <v>164</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164</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164</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164</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164</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15.1</v>
      </c>
      <c r="IY18" s="106">
        <f>IF(OR(NOT($IX$8),JD7="-"),NA(),JD7)</f>
        <v>15.1</v>
      </c>
      <c r="IZ18" s="106">
        <f>IF(OR(NOT($IX$8),JE7="-"),NA(),JE7)</f>
        <v>14</v>
      </c>
      <c r="JA18" s="106">
        <f>IF(OR(NOT($IX$8),JF7="-"),NA(),JF7)</f>
        <v>15.5</v>
      </c>
      <c r="JB18" s="106">
        <f>IF(OR(NOT($IX$8),JG7="-"),NA(),JG7)</f>
        <v>13.1</v>
      </c>
      <c r="JC18" s="100"/>
      <c r="JD18" s="100"/>
      <c r="JE18" s="100"/>
      <c r="JF18" s="100"/>
      <c r="JG18" s="105" t="s">
        <v>164</v>
      </c>
      <c r="JH18" s="106">
        <f>IF(OR(NOT($JH$8),JM7="-"),NA(),JM7)</f>
        <v>37.700000000000003</v>
      </c>
      <c r="JI18" s="106">
        <f>IF(OR(NOT($JH$8),JN7="-"),NA(),JN7)</f>
        <v>25.4</v>
      </c>
      <c r="JJ18" s="106">
        <f>IF(OR(NOT($JH$8),JO7="-"),NA(),JO7)</f>
        <v>20.100000000000001</v>
      </c>
      <c r="JK18" s="106">
        <f>IF(OR(NOT($JH$8),JP7="-"),NA(),JP7)</f>
        <v>28.4</v>
      </c>
      <c r="JL18" s="106">
        <f>IF(OR(NOT($JH$8),JQ7="-"),NA(),JQ7)</f>
        <v>25</v>
      </c>
      <c r="JM18" s="100"/>
      <c r="JN18" s="100"/>
      <c r="JO18" s="100"/>
      <c r="JP18" s="100"/>
      <c r="JQ18" s="105" t="s">
        <v>166</v>
      </c>
      <c r="JR18" s="106">
        <f>IF(OR(NOT($JR$8),JW7="-"),NA(),JW7)</f>
        <v>259.60000000000002</v>
      </c>
      <c r="JS18" s="106">
        <f>IF(OR(NOT($JR$8),JX7="-"),NA(),JX7)</f>
        <v>226.2</v>
      </c>
      <c r="JT18" s="106">
        <f>IF(OR(NOT($JR$8),JY7="-"),NA(),JY7)</f>
        <v>224.7</v>
      </c>
      <c r="JU18" s="106">
        <f>IF(OR(NOT($JR$8),JZ7="-"),NA(),JZ7)</f>
        <v>167.2</v>
      </c>
      <c r="JV18" s="106">
        <f>IF(OR(NOT($JR$8),KA7="-"),NA(),KA7)</f>
        <v>267.7</v>
      </c>
      <c r="JW18" s="100"/>
      <c r="JX18" s="100"/>
      <c r="JY18" s="100"/>
      <c r="JZ18" s="100"/>
      <c r="KA18" s="105" t="s">
        <v>164</v>
      </c>
      <c r="KB18" s="106">
        <f>IF(OR(NOT($KB$8),KG7="-"),NA(),KG7)</f>
        <v>25.5</v>
      </c>
      <c r="KC18" s="106">
        <f>IF(OR(NOT($KB$8),KH7="-"),NA(),KH7)</f>
        <v>45.2</v>
      </c>
      <c r="KD18" s="106">
        <f>IF(OR(NOT($KB$8),KI7="-"),NA(),KI7)</f>
        <v>48.7</v>
      </c>
      <c r="KE18" s="106">
        <f>IF(OR(NOT($KB$8),KJ7="-"),NA(),KJ7)</f>
        <v>53.3</v>
      </c>
      <c r="KF18" s="106">
        <f>IF(OR(NOT($KB$8),KK7="-"),NA(),KK7)</f>
        <v>29</v>
      </c>
      <c r="KG18" s="100"/>
      <c r="KH18" s="100"/>
      <c r="KI18" s="100"/>
      <c r="KJ18" s="100"/>
      <c r="KK18" s="105" t="s">
        <v>164</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163</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164</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164</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164</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163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7" t="s">
        <v>171</v>
      </c>
      <c r="F22" s="198"/>
      <c r="G22" s="198"/>
      <c r="H22" s="198"/>
      <c r="I22" s="199"/>
    </row>
    <row r="23" spans="1:374">
      <c r="A23" s="97">
        <f t="shared" si="7"/>
        <v>9</v>
      </c>
      <c r="B23" s="196" t="s">
        <v>172</v>
      </c>
      <c r="C23" s="196"/>
      <c r="D23" s="100"/>
      <c r="E23" s="200"/>
      <c r="F23" s="201"/>
      <c r="G23" s="201"/>
      <c r="H23" s="201"/>
      <c r="I23" s="202"/>
    </row>
    <row r="24" spans="1:374">
      <c r="A24" s="97">
        <f t="shared" si="7"/>
        <v>10</v>
      </c>
      <c r="B24" s="196" t="s">
        <v>173</v>
      </c>
      <c r="C24" s="196"/>
      <c r="D24" s="100"/>
      <c r="E24" s="200"/>
      <c r="F24" s="201"/>
      <c r="G24" s="201"/>
      <c r="H24" s="201"/>
      <c r="I24" s="202"/>
    </row>
    <row r="25" spans="1:374">
      <c r="A25" s="97">
        <f t="shared" si="7"/>
        <v>11</v>
      </c>
      <c r="B25" s="196" t="s">
        <v>174</v>
      </c>
      <c r="C25" s="196"/>
      <c r="D25" s="100"/>
      <c r="E25" s="200"/>
      <c r="F25" s="201"/>
      <c r="G25" s="201"/>
      <c r="H25" s="201"/>
      <c r="I25" s="202"/>
    </row>
    <row r="26" spans="1:374">
      <c r="A26" s="97">
        <f t="shared" si="7"/>
        <v>12</v>
      </c>
      <c r="B26" s="196" t="s">
        <v>175</v>
      </c>
      <c r="C26" s="196"/>
      <c r="D26" s="100"/>
      <c r="E26" s="200"/>
      <c r="F26" s="201"/>
      <c r="G26" s="201"/>
      <c r="H26" s="201"/>
      <c r="I26" s="202"/>
    </row>
    <row r="27" spans="1:374">
      <c r="A27" s="97">
        <f t="shared" si="7"/>
        <v>13</v>
      </c>
      <c r="B27" s="196" t="s">
        <v>176</v>
      </c>
      <c r="C27" s="196"/>
      <c r="D27" s="100"/>
      <c r="E27" s="200"/>
      <c r="F27" s="201"/>
      <c r="G27" s="201"/>
      <c r="H27" s="201"/>
      <c r="I27" s="202"/>
    </row>
    <row r="28" spans="1:374">
      <c r="A28" s="97">
        <f t="shared" si="7"/>
        <v>14</v>
      </c>
      <c r="B28" s="196" t="s">
        <v>177</v>
      </c>
      <c r="C28" s="196"/>
      <c r="D28" s="100"/>
      <c r="E28" s="200"/>
      <c r="F28" s="201"/>
      <c r="G28" s="201"/>
      <c r="H28" s="201"/>
      <c r="I28" s="202"/>
    </row>
    <row r="29" spans="1:374">
      <c r="A29" s="97">
        <f t="shared" si="7"/>
        <v>15</v>
      </c>
      <c r="B29" s="196" t="s">
        <v>178</v>
      </c>
      <c r="C29" s="196"/>
      <c r="D29" s="100"/>
      <c r="E29" s="200"/>
      <c r="F29" s="201"/>
      <c r="G29" s="201"/>
      <c r="H29" s="201"/>
      <c r="I29" s="202"/>
    </row>
    <row r="30" spans="1:374">
      <c r="A30" s="97">
        <f t="shared" si="7"/>
        <v>16</v>
      </c>
      <c r="B30" s="196" t="s">
        <v>179</v>
      </c>
      <c r="C30" s="196"/>
      <c r="D30" s="100"/>
      <c r="E30" s="200"/>
      <c r="F30" s="201"/>
      <c r="G30" s="201"/>
      <c r="H30" s="201"/>
      <c r="I30" s="202"/>
    </row>
    <row r="31" spans="1:374">
      <c r="A31" s="97">
        <f t="shared" si="7"/>
        <v>17</v>
      </c>
      <c r="B31" s="196" t="s">
        <v>180</v>
      </c>
      <c r="C31" s="196"/>
      <c r="D31" s="100"/>
      <c r="E31" s="200"/>
      <c r="F31" s="201"/>
      <c r="G31" s="201"/>
      <c r="H31" s="201"/>
      <c r="I31" s="202"/>
    </row>
    <row r="32" spans="1:374">
      <c r="A32" s="97">
        <f t="shared" si="7"/>
        <v>18</v>
      </c>
      <c r="B32" s="196" t="s">
        <v>181</v>
      </c>
      <c r="C32" s="196"/>
      <c r="D32" s="100"/>
      <c r="E32" s="200"/>
      <c r="F32" s="201"/>
      <c r="G32" s="201"/>
      <c r="H32" s="201"/>
      <c r="I32" s="202"/>
    </row>
    <row r="33" spans="1:9">
      <c r="A33" s="97">
        <f t="shared" si="7"/>
        <v>19</v>
      </c>
      <c r="B33" s="196" t="s">
        <v>182</v>
      </c>
      <c r="C33" s="196"/>
      <c r="D33" s="100"/>
      <c r="E33" s="200"/>
      <c r="F33" s="201"/>
      <c r="G33" s="201"/>
      <c r="H33" s="201"/>
      <c r="I33" s="202"/>
    </row>
    <row r="34" spans="1:9">
      <c r="A34" s="97">
        <f t="shared" si="7"/>
        <v>20</v>
      </c>
      <c r="B34" s="196" t="s">
        <v>183</v>
      </c>
      <c r="C34" s="196"/>
      <c r="D34" s="100"/>
      <c r="E34" s="200"/>
      <c r="F34" s="201"/>
      <c r="G34" s="201"/>
      <c r="H34" s="201"/>
      <c r="I34" s="202"/>
    </row>
    <row r="35" spans="1:9" ht="25.5" customHeight="1">
      <c r="E35" s="203"/>
      <c r="F35" s="204"/>
      <c r="G35" s="204"/>
      <c r="H35" s="204"/>
      <c r="I35" s="205"/>
    </row>
    <row r="36" spans="1:9">
      <c r="A36" t="s">
        <v>184</v>
      </c>
      <c r="B36" t="s">
        <v>185</v>
      </c>
    </row>
    <row r="37" spans="1:9">
      <c r="A37" t="s">
        <v>186</v>
      </c>
      <c r="B37" t="s">
        <v>187</v>
      </c>
    </row>
    <row r="38" spans="1:9">
      <c r="A38" t="s">
        <v>188</v>
      </c>
      <c r="B38" t="s">
        <v>189</v>
      </c>
    </row>
    <row r="39" spans="1:9">
      <c r="A39" t="s">
        <v>190</v>
      </c>
      <c r="B39" t="s">
        <v>191</v>
      </c>
    </row>
    <row r="40" spans="1:9">
      <c r="A40" t="s">
        <v>192</v>
      </c>
      <c r="B40" t="s">
        <v>193</v>
      </c>
    </row>
    <row r="41" spans="1:9">
      <c r="A41" t="s">
        <v>194</v>
      </c>
      <c r="B41" t="s">
        <v>195</v>
      </c>
    </row>
    <row r="42" spans="1:9">
      <c r="A42" t="s">
        <v>196</v>
      </c>
      <c r="B42" t="s">
        <v>197</v>
      </c>
    </row>
    <row r="43" spans="1:9">
      <c r="A43" t="s">
        <v>198</v>
      </c>
      <c r="B43" t="s">
        <v>199</v>
      </c>
    </row>
    <row r="44" spans="1:9">
      <c r="A44" t="s">
        <v>200</v>
      </c>
      <c r="B44" t="s">
        <v>201</v>
      </c>
    </row>
    <row r="45" spans="1:9">
      <c r="A45" t="s">
        <v>202</v>
      </c>
      <c r="B45" t="s">
        <v>203</v>
      </c>
    </row>
    <row r="46" spans="1:9">
      <c r="A46" t="s">
        <v>204</v>
      </c>
      <c r="B46" t="s">
        <v>205</v>
      </c>
    </row>
    <row r="47" spans="1:9">
      <c r="A47" t="s">
        <v>206</v>
      </c>
      <c r="B47" t="s">
        <v>207</v>
      </c>
    </row>
    <row r="48" spans="1:9">
      <c r="A48" t="s">
        <v>208</v>
      </c>
      <c r="B48" t="s">
        <v>209</v>
      </c>
    </row>
    <row r="49" spans="1:2">
      <c r="A49" t="s">
        <v>210</v>
      </c>
      <c r="B49" t="s">
        <v>211</v>
      </c>
    </row>
    <row r="50" spans="1:2">
      <c r="A50" t="s">
        <v>212</v>
      </c>
      <c r="B50" t="s">
        <v>213</v>
      </c>
    </row>
    <row r="51" spans="1:2">
      <c r="A51" t="s">
        <v>214</v>
      </c>
      <c r="B51" t="s">
        <v>215</v>
      </c>
    </row>
    <row r="52" spans="1:2">
      <c r="A52" t="s">
        <v>216</v>
      </c>
      <c r="B52" t="s">
        <v>217</v>
      </c>
    </row>
    <row r="53" spans="1:2">
      <c r="A53" t="s">
        <v>218</v>
      </c>
      <c r="B53" t="s">
        <v>219</v>
      </c>
    </row>
    <row r="54" spans="1:2">
      <c r="A54" t="s">
        <v>220</v>
      </c>
      <c r="B54" t="s">
        <v>221</v>
      </c>
    </row>
    <row r="55" spans="1:2">
      <c r="A55" t="s">
        <v>222</v>
      </c>
      <c r="B55" t="s">
        <v>223</v>
      </c>
    </row>
    <row r="56" spans="1:2">
      <c r="A56" t="s">
        <v>224</v>
      </c>
      <c r="B56" t="s">
        <v>225</v>
      </c>
    </row>
    <row r="57" spans="1:2">
      <c r="A57" t="s">
        <v>226</v>
      </c>
      <c r="B57" t="s">
        <v>227</v>
      </c>
    </row>
    <row r="58" spans="1:2">
      <c r="A58" t="s">
        <v>228</v>
      </c>
      <c r="B58" t="s">
        <v>229</v>
      </c>
    </row>
    <row r="59" spans="1:2">
      <c r="A59" t="s">
        <v>230</v>
      </c>
      <c r="B59" t="s">
        <v>231</v>
      </c>
    </row>
    <row r="60" spans="1:2">
      <c r="A60" t="s">
        <v>232</v>
      </c>
      <c r="B60" t="s">
        <v>233</v>
      </c>
    </row>
    <row r="61" spans="1:2">
      <c r="A61" t="s">
        <v>234</v>
      </c>
      <c r="B61" t="s">
        <v>235</v>
      </c>
    </row>
    <row r="62" spans="1:2">
      <c r="A62" t="s">
        <v>236</v>
      </c>
      <c r="B62" t="s">
        <v>237</v>
      </c>
    </row>
    <row r="63" spans="1:2">
      <c r="A63" t="s">
        <v>238</v>
      </c>
      <c r="B63" t="s">
        <v>239</v>
      </c>
    </row>
    <row r="64" spans="1:2">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2019-02-07T01:04:02Z</cp:lastPrinted>
  <dcterms:created xsi:type="dcterms:W3CDTF">2018-12-13T02:07:48Z</dcterms:created>
  <dcterms:modified xsi:type="dcterms:W3CDTF">2019-02-07T01:04:08Z</dcterms:modified>
  <cp:category/>
</cp:coreProperties>
</file>