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mc:AlternateContent xmlns:mc="http://schemas.openxmlformats.org/markup-compatibility/2006">
    <mc:Choice Requires="x15">
      <x15ac:absPath xmlns:x15ac="http://schemas.microsoft.com/office/spreadsheetml/2010/11/ac" url="L:\H30年度\照会･回答\岡山県総務部財政課\20190118_平成29年度決算「経営分析表」の分析等について\"/>
    </mc:Choice>
  </mc:AlternateContent>
  <xr:revisionPtr revIDLastSave="0" documentId="13_ncr:1_{575DE434-F78E-4250-AEBA-8703B8FA5D50}" xr6:coauthVersionLast="40" xr6:coauthVersionMax="40" xr10:uidLastSave="{00000000-0000-0000-0000-000000000000}"/>
  <workbookProtection workbookAlgorithmName="SHA-512" workbookHashValue="dxYgOBebkbMf8cCj4Q/P6MbHWLo7+JGgdbt0F7a1dVcG0O6S1oom/cqSqiDDertFyFref6NEikLTd2v5XIEKxw==" workbookSaltValue="fd/UjaHu4oBQP1bH0i8SXw=="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AL8" i="4" s="1"/>
  <c r="Q6" i="5"/>
  <c r="P6" i="5"/>
  <c r="O6" i="5"/>
  <c r="N6" i="5"/>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F85" i="4"/>
  <c r="BB10" i="4"/>
  <c r="AL10" i="4"/>
  <c r="W10" i="4"/>
  <c r="P10" i="4"/>
  <c r="I10" i="4"/>
  <c r="B10" i="4"/>
  <c r="BB8" i="4"/>
  <c r="AT8" i="4"/>
  <c r="AD8" i="4"/>
  <c r="W8" i="4"/>
  <c r="P8" i="4"/>
  <c r="B8" i="4"/>
  <c r="B6" i="4"/>
  <c r="C10" i="5" l="1"/>
  <c r="D10" i="5"/>
  <c r="E10" i="5"/>
  <c r="B10" i="5"/>
</calcChain>
</file>

<file path=xl/sharedStrings.xml><?xml version="1.0" encoding="utf-8"?>
<sst xmlns="http://schemas.openxmlformats.org/spreadsheetml/2006/main" count="235" uniqueCount="120">
  <si>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</si>
  <si>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</si>
  <si>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</si>
  <si>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</si>
  <si>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</si>
  <si>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</si>
  <si>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</si>
  <si>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</si>
  <si>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</si>
  <si>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</si>
  <si>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</si>
  <si>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</si>
  <si>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</si>
  <si>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</si>
  <si>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</si>
  <si>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</si>
  <si>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</si>
  <si>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</si>
  <si>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</si>
  <si>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</si>
  <si>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</si>
  <si>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</si>
  <si>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</si>
  <si>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</si>
  <si>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</si>
  <si>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</si>
  <si>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</si>
  <si>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</si>
  <si>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</si>
  <si>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</si>
  <si>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</si>
  <si>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</si>
  <si>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</si>
  <si>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</si>
  <si>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</si>
  <si>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</si>
  <si>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</si>
  <si>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</si>
  <si>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</si>
  <si>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</si>
  <si>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</si>
  <si>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</si>
  <si>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</si>
  <si>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</si>
  <si>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</si>
  <si>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</si>
  <si>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</si>
  <si>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</si>
  <si>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</si>
  <si>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</si>
  <si>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</si>
  <si>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</si>
  <si>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</si>
  <si>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</si>
  <si>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</si>
  <si>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</si>
  <si>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</si>
  <si>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</si>
  <si>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</si>
  <si>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</si>
  <si>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</si>
  <si>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</si>
  <si>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</si>
  <si>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</si>
  <si>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</si>
  <si>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</si>
  <si>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</si>
  <si>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</si>
  <si>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</si>
  <si>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</si>
  <si>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</si>
  <si>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</si>
  <si>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</si>
  <si>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</si>
  <si>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</si>
  <si>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</si>
  <si>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</si>
  <si>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</si>
  <si>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</si>
  <si>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</si>
  <si>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</si>
  <si>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</si>
  <si>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</si>
  <si>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</si>
  <si>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</si>
  <si>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</si>
  <si>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</si>
  <si>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</si>
  <si>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</si>
  <si>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</si>
  <si>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</si>
  <si>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</si>
  <si>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</si>
  <si>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</si>
  <si>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</si>
  <si>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</si>
  <si>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</si>
  <si>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</si>
  <si>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</si>
  <si>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</si>
  <si>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</si>
  <si>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</si>
  <si>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</si>
  <si>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</si>
  <si>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</si>
  <si>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岡山県　岡山県広域水道企業団</t>
  </si>
  <si>
    <t>法適用</t>
  </si>
  <si>
    <t>水道事業</t>
  </si>
  <si>
    <t>用水供給事業</t>
  </si>
  <si>
    <t>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</si>
  <si>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</si>
  <si>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</si>
  <si>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</si>
  <si>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</si>
  <si>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</si>
  <si>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</si>
  <si>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</si>
  <si>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年々、累積欠損金比率が増加するなど非常に厳しい経営状況が続いている。
　また、管路の更新時期は当分先となるものの、電気・計装設備等については、すでに更新時期に入っており、今後、更新事業費の増大が見込まれている。
　このため、今後は、維持管理費等のさらなる削減に努めるとともに、更新等に係る施設整備事業計画を策定の上、中期の財政収支予測や料金の見直しの検討等により、適切な資金確保を行い、事業を進めていく。</t>
    <phoneticPr fontId="4"/>
  </si>
  <si>
    <t>　施設利用率は類似団体平均値を上回るとともに、有収率はほぼ100％に近い値であることから、施設の稼働状況は良好であると言える。
　経常収支比率は、前年度と比べて0.38%減少しているが、5年間の推移をみると総じて改善に向かっている。しかしながら、依然として100%を下回っており、累積欠損金比率が年々増加している。
　さらに、給水原価は類似団体と比べて高水準であるとともに、料金回収率は100％を下回っており、事業に必要な経費を料金で賄うことができていない状況である。
　また、ダムの建設負担金や浄水場、送水管路等の施設を建設するために多額の企業債の借入をおこなっており、企業債残高対給水収益比率は高い水準にある。
　短期の支払い能力については、流動比率が100％を上回っており、問題ないと言える。</t>
    <rPh sb="75" eb="76">
      <t>ゼン</t>
    </rPh>
    <rPh sb="76" eb="78">
      <t>ネンド</t>
    </rPh>
    <rPh sb="79" eb="80">
      <t>クラ</t>
    </rPh>
    <rPh sb="87" eb="89">
      <t>ゲンショウ</t>
    </rPh>
    <rPh sb="96" eb="98">
      <t>ネンカン</t>
    </rPh>
    <rPh sb="99" eb="101">
      <t>スイイ</t>
    </rPh>
    <rPh sb="105" eb="106">
      <t>ソウ</t>
    </rPh>
    <rPh sb="108" eb="110">
      <t>カイゼン</t>
    </rPh>
    <rPh sb="111" eb="112">
      <t>ム</t>
    </rPh>
    <rPh sb="125" eb="127">
      <t>イゼン</t>
    </rPh>
    <phoneticPr fontId="4"/>
  </si>
  <si>
    <t>　有形固定資産減価償却率は、類似団体と比較して低いが、これは類似団体と比較して供給開始から日が浅い（平成５年度一部供給開始）ためと考えられる。
　同様の理由により、法定耐用年数を経過した管路はない。</t>
    <rPh sb="73" eb="75">
      <t>ドウヨウ</t>
    </rPh>
    <rPh sb="76" eb="78">
      <t>リユウ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</si>
</sst>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E3B-4808-ACD6-AAB87DC31D5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0.25</c:v>
                </c:pt>
                <c:pt idx="1">
                  <c:v>0.13</c:v>
                </c:pt>
                <c:pt idx="2">
                  <c:v>0.26</c:v>
                </c:pt>
                <c:pt idx="3">
                  <c:v>0.24</c:v>
                </c:pt>
                <c:pt idx="4">
                  <c:v>0.27</c:v>
                </c:pt>
              </c:numCache>
            </c:numRef>
          </c:val>
          <c:smooth val="0"/>
          <c:extLst>
            <c:ext xmlns:c16="http://schemas.microsoft.com/office/drawing/2014/chart" uri="{C3380CC4-5D6E-409C-BE32-E72D297353CC}">
              <c16:uniqueId val="{00000001-AE3B-4808-ACD6-AAB87DC31D5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66.86</c:v>
                </c:pt>
                <c:pt idx="1">
                  <c:v>66.47</c:v>
                </c:pt>
                <c:pt idx="2">
                  <c:v>67.66</c:v>
                </c:pt>
                <c:pt idx="3">
                  <c:v>68.819999999999993</c:v>
                </c:pt>
                <c:pt idx="4">
                  <c:v>69.55</c:v>
                </c:pt>
              </c:numCache>
            </c:numRef>
          </c:val>
          <c:extLst>
            <c:ext xmlns:c16="http://schemas.microsoft.com/office/drawing/2014/chart" uri="{C3380CC4-5D6E-409C-BE32-E72D297353CC}">
              <c16:uniqueId val="{00000000-9936-4EBA-AB7E-4C6822CBC00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64.12</c:v>
                </c:pt>
                <c:pt idx="1">
                  <c:v>62.69</c:v>
                </c:pt>
                <c:pt idx="2">
                  <c:v>61.82</c:v>
                </c:pt>
                <c:pt idx="3">
                  <c:v>61.66</c:v>
                </c:pt>
                <c:pt idx="4">
                  <c:v>62.19</c:v>
                </c:pt>
              </c:numCache>
            </c:numRef>
          </c:val>
          <c:smooth val="0"/>
          <c:extLst>
            <c:ext xmlns:c16="http://schemas.microsoft.com/office/drawing/2014/chart" uri="{C3380CC4-5D6E-409C-BE32-E72D297353CC}">
              <c16:uniqueId val="{00000001-9936-4EBA-AB7E-4C6822CBC00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99.7</c:v>
                </c:pt>
                <c:pt idx="1">
                  <c:v>99.67</c:v>
                </c:pt>
                <c:pt idx="2">
                  <c:v>99.75</c:v>
                </c:pt>
                <c:pt idx="3">
                  <c:v>99.56</c:v>
                </c:pt>
                <c:pt idx="4">
                  <c:v>99.11</c:v>
                </c:pt>
              </c:numCache>
            </c:numRef>
          </c:val>
          <c:extLst>
            <c:ext xmlns:c16="http://schemas.microsoft.com/office/drawing/2014/chart" uri="{C3380CC4-5D6E-409C-BE32-E72D297353CC}">
              <c16:uniqueId val="{00000000-77C4-4586-AB9E-F787F8B1510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100.12</c:v>
                </c:pt>
                <c:pt idx="1">
                  <c:v>100.12</c:v>
                </c:pt>
                <c:pt idx="2">
                  <c:v>100.03</c:v>
                </c:pt>
                <c:pt idx="3">
                  <c:v>100.05</c:v>
                </c:pt>
                <c:pt idx="4">
                  <c:v>100.05</c:v>
                </c:pt>
              </c:numCache>
            </c:numRef>
          </c:val>
          <c:smooth val="0"/>
          <c:extLst>
            <c:ext xmlns:c16="http://schemas.microsoft.com/office/drawing/2014/chart" uri="{C3380CC4-5D6E-409C-BE32-E72D297353CC}">
              <c16:uniqueId val="{00000001-77C4-4586-AB9E-F787F8B1510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80.400000000000006</c:v>
                </c:pt>
                <c:pt idx="1">
                  <c:v>86.56</c:v>
                </c:pt>
                <c:pt idx="2">
                  <c:v>90.5</c:v>
                </c:pt>
                <c:pt idx="3">
                  <c:v>90.64</c:v>
                </c:pt>
                <c:pt idx="4">
                  <c:v>90.26</c:v>
                </c:pt>
              </c:numCache>
            </c:numRef>
          </c:val>
          <c:extLst>
            <c:ext xmlns:c16="http://schemas.microsoft.com/office/drawing/2014/chart" uri="{C3380CC4-5D6E-409C-BE32-E72D297353CC}">
              <c16:uniqueId val="{00000000-0AB8-4237-A4FC-3FFF28ACEB4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113.88</c:v>
                </c:pt>
                <c:pt idx="1">
                  <c:v>113.47</c:v>
                </c:pt>
                <c:pt idx="2">
                  <c:v>113.33</c:v>
                </c:pt>
                <c:pt idx="3">
                  <c:v>114.05</c:v>
                </c:pt>
                <c:pt idx="4">
                  <c:v>114.26</c:v>
                </c:pt>
              </c:numCache>
            </c:numRef>
          </c:val>
          <c:smooth val="0"/>
          <c:extLst>
            <c:ext xmlns:c16="http://schemas.microsoft.com/office/drawing/2014/chart" uri="{C3380CC4-5D6E-409C-BE32-E72D297353CC}">
              <c16:uniqueId val="{00000001-0AB8-4237-A4FC-3FFF28ACEB4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28.15</c:v>
                </c:pt>
                <c:pt idx="1">
                  <c:v>41.87</c:v>
                </c:pt>
                <c:pt idx="2">
                  <c:v>43.58</c:v>
                </c:pt>
                <c:pt idx="3">
                  <c:v>45.57</c:v>
                </c:pt>
                <c:pt idx="4">
                  <c:v>47.62</c:v>
                </c:pt>
              </c:numCache>
            </c:numRef>
          </c:val>
          <c:extLst>
            <c:ext xmlns:c16="http://schemas.microsoft.com/office/drawing/2014/chart" uri="{C3380CC4-5D6E-409C-BE32-E72D297353CC}">
              <c16:uniqueId val="{00000000-8D9F-4C18-BF0D-A45E3E45AD9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39.81</c:v>
                </c:pt>
                <c:pt idx="1">
                  <c:v>51.44</c:v>
                </c:pt>
                <c:pt idx="2">
                  <c:v>52.4</c:v>
                </c:pt>
                <c:pt idx="3">
                  <c:v>53.56</c:v>
                </c:pt>
                <c:pt idx="4">
                  <c:v>54.73</c:v>
                </c:pt>
              </c:numCache>
            </c:numRef>
          </c:val>
          <c:smooth val="0"/>
          <c:extLst>
            <c:ext xmlns:c16="http://schemas.microsoft.com/office/drawing/2014/chart" uri="{C3380CC4-5D6E-409C-BE32-E72D297353CC}">
              <c16:uniqueId val="{00000001-8D9F-4C18-BF0D-A45E3E45AD9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FE4-4B83-91F4-7948A300023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13.72</c:v>
                </c:pt>
                <c:pt idx="1">
                  <c:v>16.77</c:v>
                </c:pt>
                <c:pt idx="2">
                  <c:v>18.05</c:v>
                </c:pt>
                <c:pt idx="3">
                  <c:v>19.440000000000001</c:v>
                </c:pt>
                <c:pt idx="4">
                  <c:v>22.46</c:v>
                </c:pt>
              </c:numCache>
            </c:numRef>
          </c:val>
          <c:smooth val="0"/>
          <c:extLst>
            <c:ext xmlns:c16="http://schemas.microsoft.com/office/drawing/2014/chart" uri="{C3380CC4-5D6E-409C-BE32-E72D297353CC}">
              <c16:uniqueId val="{00000001-7FE4-4B83-91F4-7948A300023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377.73</c:v>
                </c:pt>
                <c:pt idx="1">
                  <c:v>430.41</c:v>
                </c:pt>
                <c:pt idx="2">
                  <c:v>437.45</c:v>
                </c:pt>
                <c:pt idx="3">
                  <c:v>455.74</c:v>
                </c:pt>
                <c:pt idx="4">
                  <c:v>470.49</c:v>
                </c:pt>
              </c:numCache>
            </c:numRef>
          </c:val>
          <c:extLst>
            <c:ext xmlns:c16="http://schemas.microsoft.com/office/drawing/2014/chart" uri="{C3380CC4-5D6E-409C-BE32-E72D297353CC}">
              <c16:uniqueId val="{00000000-FF1B-4C19-ADAB-5B62B9F45B5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21.34</c:v>
                </c:pt>
                <c:pt idx="1">
                  <c:v>16.89</c:v>
                </c:pt>
                <c:pt idx="2">
                  <c:v>17.39</c:v>
                </c:pt>
                <c:pt idx="3">
                  <c:v>12.65</c:v>
                </c:pt>
                <c:pt idx="4">
                  <c:v>10.58</c:v>
                </c:pt>
              </c:numCache>
            </c:numRef>
          </c:val>
          <c:smooth val="0"/>
          <c:extLst>
            <c:ext xmlns:c16="http://schemas.microsoft.com/office/drawing/2014/chart" uri="{C3380CC4-5D6E-409C-BE32-E72D297353CC}">
              <c16:uniqueId val="{00000001-FF1B-4C19-ADAB-5B62B9F45B5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649.13</c:v>
                </c:pt>
                <c:pt idx="1">
                  <c:v>110.59</c:v>
                </c:pt>
                <c:pt idx="2">
                  <c:v>110.49</c:v>
                </c:pt>
                <c:pt idx="3">
                  <c:v>121.25</c:v>
                </c:pt>
                <c:pt idx="4">
                  <c:v>122.51</c:v>
                </c:pt>
              </c:numCache>
            </c:numRef>
          </c:val>
          <c:extLst>
            <c:ext xmlns:c16="http://schemas.microsoft.com/office/drawing/2014/chart" uri="{C3380CC4-5D6E-409C-BE32-E72D297353CC}">
              <c16:uniqueId val="{00000000-E9FF-493E-9018-E61AAFA54C5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634.53</c:v>
                </c:pt>
                <c:pt idx="1">
                  <c:v>200.22</c:v>
                </c:pt>
                <c:pt idx="2">
                  <c:v>212.95</c:v>
                </c:pt>
                <c:pt idx="3">
                  <c:v>224.41</c:v>
                </c:pt>
                <c:pt idx="4">
                  <c:v>243.44</c:v>
                </c:pt>
              </c:numCache>
            </c:numRef>
          </c:val>
          <c:smooth val="0"/>
          <c:extLst>
            <c:ext xmlns:c16="http://schemas.microsoft.com/office/drawing/2014/chart" uri="{C3380CC4-5D6E-409C-BE32-E72D297353CC}">
              <c16:uniqueId val="{00000001-E9FF-493E-9018-E61AAFA54C5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862.57</c:v>
                </c:pt>
                <c:pt idx="1">
                  <c:v>810.74</c:v>
                </c:pt>
                <c:pt idx="2">
                  <c:v>749.7</c:v>
                </c:pt>
                <c:pt idx="3">
                  <c:v>690.41</c:v>
                </c:pt>
                <c:pt idx="4">
                  <c:v>636.69000000000005</c:v>
                </c:pt>
              </c:numCache>
            </c:numRef>
          </c:val>
          <c:extLst>
            <c:ext xmlns:c16="http://schemas.microsoft.com/office/drawing/2014/chart" uri="{C3380CC4-5D6E-409C-BE32-E72D297353CC}">
              <c16:uniqueId val="{00000000-8F91-4E7F-856C-97F2F9BC5EA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368.94</c:v>
                </c:pt>
                <c:pt idx="1">
                  <c:v>351.06</c:v>
                </c:pt>
                <c:pt idx="2">
                  <c:v>333.48</c:v>
                </c:pt>
                <c:pt idx="3">
                  <c:v>320.31</c:v>
                </c:pt>
                <c:pt idx="4">
                  <c:v>303.26</c:v>
                </c:pt>
              </c:numCache>
            </c:numRef>
          </c:val>
          <c:smooth val="0"/>
          <c:extLst>
            <c:ext xmlns:c16="http://schemas.microsoft.com/office/drawing/2014/chart" uri="{C3380CC4-5D6E-409C-BE32-E72D297353CC}">
              <c16:uniqueId val="{00000001-8F91-4E7F-856C-97F2F9BC5EA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71.489999999999995</c:v>
                </c:pt>
                <c:pt idx="1">
                  <c:v>73.56</c:v>
                </c:pt>
                <c:pt idx="2">
                  <c:v>77.650000000000006</c:v>
                </c:pt>
                <c:pt idx="3">
                  <c:v>78.709999999999994</c:v>
                </c:pt>
                <c:pt idx="4">
                  <c:v>78.400000000000006</c:v>
                </c:pt>
              </c:numCache>
            </c:numRef>
          </c:val>
          <c:extLst>
            <c:ext xmlns:c16="http://schemas.microsoft.com/office/drawing/2014/chart" uri="{C3380CC4-5D6E-409C-BE32-E72D297353CC}">
              <c16:uniqueId val="{00000000-DFB3-49AE-ACC6-F1EDBE1B515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111.12</c:v>
                </c:pt>
                <c:pt idx="1">
                  <c:v>112.92</c:v>
                </c:pt>
                <c:pt idx="2">
                  <c:v>112.81</c:v>
                </c:pt>
                <c:pt idx="3">
                  <c:v>113.88</c:v>
                </c:pt>
                <c:pt idx="4">
                  <c:v>114.14</c:v>
                </c:pt>
              </c:numCache>
            </c:numRef>
          </c:val>
          <c:smooth val="0"/>
          <c:extLst>
            <c:ext xmlns:c16="http://schemas.microsoft.com/office/drawing/2014/chart" uri="{C3380CC4-5D6E-409C-BE32-E72D297353CC}">
              <c16:uniqueId val="{00000001-DFB3-49AE-ACC6-F1EDBE1B515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176.82</c:v>
                </c:pt>
                <c:pt idx="1">
                  <c:v>172.49</c:v>
                </c:pt>
                <c:pt idx="2">
                  <c:v>161.35</c:v>
                </c:pt>
                <c:pt idx="3">
                  <c:v>157.62</c:v>
                </c:pt>
                <c:pt idx="4">
                  <c:v>157.59</c:v>
                </c:pt>
              </c:numCache>
            </c:numRef>
          </c:val>
          <c:extLst>
            <c:ext xmlns:c16="http://schemas.microsoft.com/office/drawing/2014/chart" uri="{C3380CC4-5D6E-409C-BE32-E72D297353CC}">
              <c16:uniqueId val="{00000000-E22B-4F10-8597-6BE75EB0DED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75.75</c:v>
                </c:pt>
                <c:pt idx="1">
                  <c:v>75.3</c:v>
                </c:pt>
                <c:pt idx="2">
                  <c:v>75.3</c:v>
                </c:pt>
                <c:pt idx="3">
                  <c:v>74.02</c:v>
                </c:pt>
                <c:pt idx="4">
                  <c:v>73.03</c:v>
                </c:pt>
              </c:numCache>
            </c:numRef>
          </c:val>
          <c:smooth val="0"/>
          <c:extLst>
            <c:ext xmlns:c16="http://schemas.microsoft.com/office/drawing/2014/chart" uri="{C3380CC4-5D6E-409C-BE32-E72D297353CC}">
              <c16:uniqueId val="{00000001-E22B-4F10-8597-6BE75EB0DED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H17" zoomScaleNormal="100" workbookViewId="0">
      <selection activeCell="BK58" sqref="BK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岡山県　岡山県広域水道企業団</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用水供給事業</v>
      </c>
      <c r="Q8" s="58"/>
      <c r="R8" s="58"/>
      <c r="S8" s="58"/>
      <c r="T8" s="58"/>
      <c r="U8" s="58"/>
      <c r="V8" s="58"/>
      <c r="W8" s="58" t="str">
        <f>データ!$L$6</f>
        <v>B</v>
      </c>
      <c r="X8" s="58"/>
      <c r="Y8" s="58"/>
      <c r="Z8" s="58"/>
      <c r="AA8" s="58"/>
      <c r="AB8" s="58"/>
      <c r="AC8" s="58"/>
      <c r="AD8" s="58" t="str">
        <f>データ!$M$6</f>
        <v>非設置</v>
      </c>
      <c r="AE8" s="58"/>
      <c r="AF8" s="58"/>
      <c r="AG8" s="58"/>
      <c r="AH8" s="58"/>
      <c r="AI8" s="58"/>
      <c r="AJ8" s="58"/>
      <c r="AK8" s="4"/>
      <c r="AL8" s="59" t="str">
        <f>データ!$R$6</f>
        <v>-</v>
      </c>
      <c r="AM8" s="59"/>
      <c r="AN8" s="59"/>
      <c r="AO8" s="59"/>
      <c r="AP8" s="59"/>
      <c r="AQ8" s="59"/>
      <c r="AR8" s="59"/>
      <c r="AS8" s="59"/>
      <c r="AT8" s="50" t="str">
        <f>データ!$S$6</f>
        <v>-</v>
      </c>
      <c r="AU8" s="51"/>
      <c r="AV8" s="51"/>
      <c r="AW8" s="51"/>
      <c r="AX8" s="51"/>
      <c r="AY8" s="51"/>
      <c r="AZ8" s="51"/>
      <c r="BA8" s="51"/>
      <c r="BB8" s="52" t="str">
        <f>データ!$T$6</f>
        <v>-</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72.209999999999994</v>
      </c>
      <c r="J10" s="51"/>
      <c r="K10" s="51"/>
      <c r="L10" s="51"/>
      <c r="M10" s="51"/>
      <c r="N10" s="51"/>
      <c r="O10" s="62"/>
      <c r="P10" s="52">
        <f>データ!$P$6</f>
        <v>99</v>
      </c>
      <c r="Q10" s="52"/>
      <c r="R10" s="52"/>
      <c r="S10" s="52"/>
      <c r="T10" s="52"/>
      <c r="U10" s="52"/>
      <c r="V10" s="52"/>
      <c r="W10" s="59">
        <f>データ!$Q$6</f>
        <v>0</v>
      </c>
      <c r="X10" s="59"/>
      <c r="Y10" s="59"/>
      <c r="Z10" s="59"/>
      <c r="AA10" s="59"/>
      <c r="AB10" s="59"/>
      <c r="AC10" s="59"/>
      <c r="AD10" s="2"/>
      <c r="AE10" s="2"/>
      <c r="AF10" s="2"/>
      <c r="AG10" s="2"/>
      <c r="AH10" s="4"/>
      <c r="AI10" s="4"/>
      <c r="AJ10" s="4"/>
      <c r="AK10" s="4"/>
      <c r="AL10" s="59">
        <f>データ!$U$6</f>
        <v>1659950</v>
      </c>
      <c r="AM10" s="59"/>
      <c r="AN10" s="59"/>
      <c r="AO10" s="59"/>
      <c r="AP10" s="59"/>
      <c r="AQ10" s="59"/>
      <c r="AR10" s="59"/>
      <c r="AS10" s="59"/>
      <c r="AT10" s="50">
        <f>データ!$V$6</f>
        <v>5084.72</v>
      </c>
      <c r="AU10" s="51"/>
      <c r="AV10" s="51"/>
      <c r="AW10" s="51"/>
      <c r="AX10" s="51"/>
      <c r="AY10" s="51"/>
      <c r="AZ10" s="51"/>
      <c r="BA10" s="51"/>
      <c r="BB10" s="52">
        <f>データ!$W$6</f>
        <v>326.45999999999998</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119</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117</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【114.26】</v>
      </c>
      <c r="F85" s="26" t="str">
        <f>データ!AS6</f>
        <v>【10.58】</v>
      </c>
      <c r="G85" s="26" t="str">
        <f>データ!BD6</f>
        <v>【243.44】</v>
      </c>
      <c r="H85" s="26" t="str">
        <f>データ!BO6</f>
        <v>【303.26】</v>
      </c>
      <c r="I85" s="26" t="str">
        <f>データ!BZ6</f>
        <v>【114.14】</v>
      </c>
      <c r="J85" s="26" t="str">
        <f>データ!CK6</f>
        <v>【73.03】</v>
      </c>
      <c r="K85" s="26" t="str">
        <f>データ!CV6</f>
        <v>【62.19】</v>
      </c>
      <c r="L85" s="26" t="str">
        <f>データ!DG6</f>
        <v>【100.05】</v>
      </c>
      <c r="M85" s="26" t="str">
        <f>データ!DR6</f>
        <v>【54.73】</v>
      </c>
      <c r="N85" s="26" t="str">
        <f>データ!EC6</f>
        <v>【22.46】</v>
      </c>
      <c r="O85" s="26" t="str">
        <f>データ!EN6</f>
        <v>【0.27】</v>
      </c>
    </row>
  </sheetData>
  <sheetProtection algorithmName="SHA-512" hashValue="nuPaAw65Cqo7Ijt4qs79PeMtwpP83owjT/VjHN7H/uh8FQgjpnmH6rTGkJZl3kGh9QNDtrcRoWHeqrvL+VV42A==" saltValue="Rio19zvq2YrtESTpWiqo8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339369</v>
      </c>
      <c r="D6" s="33">
        <f t="shared" si="3"/>
        <v>46</v>
      </c>
      <c r="E6" s="33">
        <f t="shared" si="3"/>
        <v>1</v>
      </c>
      <c r="F6" s="33">
        <f t="shared" si="3"/>
        <v>0</v>
      </c>
      <c r="G6" s="33">
        <f t="shared" si="3"/>
        <v>2</v>
      </c>
      <c r="H6" s="33" t="str">
        <f t="shared" si="3"/>
        <v>岡山県　岡山県広域水道企業団</v>
      </c>
      <c r="I6" s="33" t="str">
        <f t="shared" si="3"/>
        <v>法適用</v>
      </c>
      <c r="J6" s="33" t="str">
        <f t="shared" si="3"/>
        <v>水道事業</v>
      </c>
      <c r="K6" s="33" t="str">
        <f t="shared" si="3"/>
        <v>用水供給事業</v>
      </c>
      <c r="L6" s="33" t="str">
        <f t="shared" si="3"/>
        <v>B</v>
      </c>
      <c r="M6" s="33" t="str">
        <f t="shared" si="3"/>
        <v>非設置</v>
      </c>
      <c r="N6" s="34" t="str">
        <f t="shared" si="3"/>
        <v>-</v>
      </c>
      <c r="O6" s="34">
        <f t="shared" si="3"/>
        <v>72.209999999999994</v>
      </c>
      <c r="P6" s="34">
        <f t="shared" si="3"/>
        <v>99</v>
      </c>
      <c r="Q6" s="34">
        <f t="shared" si="3"/>
        <v>0</v>
      </c>
      <c r="R6" s="34" t="str">
        <f t="shared" si="3"/>
        <v>-</v>
      </c>
      <c r="S6" s="34" t="str">
        <f t="shared" si="3"/>
        <v>-</v>
      </c>
      <c r="T6" s="34" t="str">
        <f t="shared" si="3"/>
        <v>-</v>
      </c>
      <c r="U6" s="34">
        <f t="shared" si="3"/>
        <v>1659950</v>
      </c>
      <c r="V6" s="34">
        <f t="shared" si="3"/>
        <v>5084.72</v>
      </c>
      <c r="W6" s="34">
        <f t="shared" si="3"/>
        <v>326.45999999999998</v>
      </c>
      <c r="X6" s="35">
        <f>IF(X7="",NA(),X7)</f>
        <v>80.400000000000006</v>
      </c>
      <c r="Y6" s="35">
        <f t="shared" ref="Y6:AG6" si="4">IF(Y7="",NA(),Y7)</f>
        <v>86.56</v>
      </c>
      <c r="Z6" s="35">
        <f t="shared" si="4"/>
        <v>90.5</v>
      </c>
      <c r="AA6" s="35">
        <f t="shared" si="4"/>
        <v>90.64</v>
      </c>
      <c r="AB6" s="35">
        <f t="shared" si="4"/>
        <v>90.26</v>
      </c>
      <c r="AC6" s="35">
        <f t="shared" si="4"/>
        <v>113.88</v>
      </c>
      <c r="AD6" s="35">
        <f t="shared" si="4"/>
        <v>113.47</v>
      </c>
      <c r="AE6" s="35">
        <f t="shared" si="4"/>
        <v>113.33</v>
      </c>
      <c r="AF6" s="35">
        <f t="shared" si="4"/>
        <v>114.05</v>
      </c>
      <c r="AG6" s="35">
        <f t="shared" si="4"/>
        <v>114.26</v>
      </c>
      <c r="AH6" s="34" t="str">
        <f>IF(AH7="","",IF(AH7="-","【-】","【"&amp;SUBSTITUTE(TEXT(AH7,"#,##0.00"),"-","△")&amp;"】"))</f>
        <v>【114.26】</v>
      </c>
      <c r="AI6" s="35">
        <f>IF(AI7="",NA(),AI7)</f>
        <v>377.73</v>
      </c>
      <c r="AJ6" s="35">
        <f t="shared" ref="AJ6:AR6" si="5">IF(AJ7="",NA(),AJ7)</f>
        <v>430.41</v>
      </c>
      <c r="AK6" s="35">
        <f t="shared" si="5"/>
        <v>437.45</v>
      </c>
      <c r="AL6" s="35">
        <f t="shared" si="5"/>
        <v>455.74</v>
      </c>
      <c r="AM6" s="35">
        <f t="shared" si="5"/>
        <v>470.49</v>
      </c>
      <c r="AN6" s="35">
        <f t="shared" si="5"/>
        <v>21.34</v>
      </c>
      <c r="AO6" s="35">
        <f t="shared" si="5"/>
        <v>16.89</v>
      </c>
      <c r="AP6" s="35">
        <f t="shared" si="5"/>
        <v>17.39</v>
      </c>
      <c r="AQ6" s="35">
        <f t="shared" si="5"/>
        <v>12.65</v>
      </c>
      <c r="AR6" s="35">
        <f t="shared" si="5"/>
        <v>10.58</v>
      </c>
      <c r="AS6" s="34" t="str">
        <f>IF(AS7="","",IF(AS7="-","【-】","【"&amp;SUBSTITUTE(TEXT(AS7,"#,##0.00"),"-","△")&amp;"】"))</f>
        <v>【10.58】</v>
      </c>
      <c r="AT6" s="35">
        <f>IF(AT7="",NA(),AT7)</f>
        <v>649.13</v>
      </c>
      <c r="AU6" s="35">
        <f t="shared" ref="AU6:BC6" si="6">IF(AU7="",NA(),AU7)</f>
        <v>110.59</v>
      </c>
      <c r="AV6" s="35">
        <f t="shared" si="6"/>
        <v>110.49</v>
      </c>
      <c r="AW6" s="35">
        <f t="shared" si="6"/>
        <v>121.25</v>
      </c>
      <c r="AX6" s="35">
        <f t="shared" si="6"/>
        <v>122.51</v>
      </c>
      <c r="AY6" s="35">
        <f t="shared" si="6"/>
        <v>634.53</v>
      </c>
      <c r="AZ6" s="35">
        <f t="shared" si="6"/>
        <v>200.22</v>
      </c>
      <c r="BA6" s="35">
        <f t="shared" si="6"/>
        <v>212.95</v>
      </c>
      <c r="BB6" s="35">
        <f t="shared" si="6"/>
        <v>224.41</v>
      </c>
      <c r="BC6" s="35">
        <f t="shared" si="6"/>
        <v>243.44</v>
      </c>
      <c r="BD6" s="34" t="str">
        <f>IF(BD7="","",IF(BD7="-","【-】","【"&amp;SUBSTITUTE(TEXT(BD7,"#,##0.00"),"-","△")&amp;"】"))</f>
        <v>【243.44】</v>
      </c>
      <c r="BE6" s="35">
        <f>IF(BE7="",NA(),BE7)</f>
        <v>862.57</v>
      </c>
      <c r="BF6" s="35">
        <f t="shared" ref="BF6:BN6" si="7">IF(BF7="",NA(),BF7)</f>
        <v>810.74</v>
      </c>
      <c r="BG6" s="35">
        <f t="shared" si="7"/>
        <v>749.7</v>
      </c>
      <c r="BH6" s="35">
        <f t="shared" si="7"/>
        <v>690.41</v>
      </c>
      <c r="BI6" s="35">
        <f t="shared" si="7"/>
        <v>636.69000000000005</v>
      </c>
      <c r="BJ6" s="35">
        <f t="shared" si="7"/>
        <v>368.94</v>
      </c>
      <c r="BK6" s="35">
        <f t="shared" si="7"/>
        <v>351.06</v>
      </c>
      <c r="BL6" s="35">
        <f t="shared" si="7"/>
        <v>333.48</v>
      </c>
      <c r="BM6" s="35">
        <f t="shared" si="7"/>
        <v>320.31</v>
      </c>
      <c r="BN6" s="35">
        <f t="shared" si="7"/>
        <v>303.26</v>
      </c>
      <c r="BO6" s="34" t="str">
        <f>IF(BO7="","",IF(BO7="-","【-】","【"&amp;SUBSTITUTE(TEXT(BO7,"#,##0.00"),"-","△")&amp;"】"))</f>
        <v>【303.26】</v>
      </c>
      <c r="BP6" s="35">
        <f>IF(BP7="",NA(),BP7)</f>
        <v>71.489999999999995</v>
      </c>
      <c r="BQ6" s="35">
        <f t="shared" ref="BQ6:BY6" si="8">IF(BQ7="",NA(),BQ7)</f>
        <v>73.56</v>
      </c>
      <c r="BR6" s="35">
        <f t="shared" si="8"/>
        <v>77.650000000000006</v>
      </c>
      <c r="BS6" s="35">
        <f t="shared" si="8"/>
        <v>78.709999999999994</v>
      </c>
      <c r="BT6" s="35">
        <f t="shared" si="8"/>
        <v>78.400000000000006</v>
      </c>
      <c r="BU6" s="35">
        <f t="shared" si="8"/>
        <v>111.12</v>
      </c>
      <c r="BV6" s="35">
        <f t="shared" si="8"/>
        <v>112.92</v>
      </c>
      <c r="BW6" s="35">
        <f t="shared" si="8"/>
        <v>112.81</v>
      </c>
      <c r="BX6" s="35">
        <f t="shared" si="8"/>
        <v>113.88</v>
      </c>
      <c r="BY6" s="35">
        <f t="shared" si="8"/>
        <v>114.14</v>
      </c>
      <c r="BZ6" s="34" t="str">
        <f>IF(BZ7="","",IF(BZ7="-","【-】","【"&amp;SUBSTITUTE(TEXT(BZ7,"#,##0.00"),"-","△")&amp;"】"))</f>
        <v>【114.14】</v>
      </c>
      <c r="CA6" s="35">
        <f>IF(CA7="",NA(),CA7)</f>
        <v>176.82</v>
      </c>
      <c r="CB6" s="35">
        <f t="shared" ref="CB6:CJ6" si="9">IF(CB7="",NA(),CB7)</f>
        <v>172.49</v>
      </c>
      <c r="CC6" s="35">
        <f t="shared" si="9"/>
        <v>161.35</v>
      </c>
      <c r="CD6" s="35">
        <f t="shared" si="9"/>
        <v>157.62</v>
      </c>
      <c r="CE6" s="35">
        <f t="shared" si="9"/>
        <v>157.59</v>
      </c>
      <c r="CF6" s="35">
        <f t="shared" si="9"/>
        <v>75.75</v>
      </c>
      <c r="CG6" s="35">
        <f t="shared" si="9"/>
        <v>75.3</v>
      </c>
      <c r="CH6" s="35">
        <f t="shared" si="9"/>
        <v>75.3</v>
      </c>
      <c r="CI6" s="35">
        <f t="shared" si="9"/>
        <v>74.02</v>
      </c>
      <c r="CJ6" s="35">
        <f t="shared" si="9"/>
        <v>73.03</v>
      </c>
      <c r="CK6" s="34" t="str">
        <f>IF(CK7="","",IF(CK7="-","【-】","【"&amp;SUBSTITUTE(TEXT(CK7,"#,##0.00"),"-","△")&amp;"】"))</f>
        <v>【73.03】</v>
      </c>
      <c r="CL6" s="35">
        <f>IF(CL7="",NA(),CL7)</f>
        <v>66.86</v>
      </c>
      <c r="CM6" s="35">
        <f t="shared" ref="CM6:CU6" si="10">IF(CM7="",NA(),CM7)</f>
        <v>66.47</v>
      </c>
      <c r="CN6" s="35">
        <f t="shared" si="10"/>
        <v>67.66</v>
      </c>
      <c r="CO6" s="35">
        <f t="shared" si="10"/>
        <v>68.819999999999993</v>
      </c>
      <c r="CP6" s="35">
        <f t="shared" si="10"/>
        <v>69.55</v>
      </c>
      <c r="CQ6" s="35">
        <f t="shared" si="10"/>
        <v>64.12</v>
      </c>
      <c r="CR6" s="35">
        <f t="shared" si="10"/>
        <v>62.69</v>
      </c>
      <c r="CS6" s="35">
        <f t="shared" si="10"/>
        <v>61.82</v>
      </c>
      <c r="CT6" s="35">
        <f t="shared" si="10"/>
        <v>61.66</v>
      </c>
      <c r="CU6" s="35">
        <f t="shared" si="10"/>
        <v>62.19</v>
      </c>
      <c r="CV6" s="34" t="str">
        <f>IF(CV7="","",IF(CV7="-","【-】","【"&amp;SUBSTITUTE(TEXT(CV7,"#,##0.00"),"-","△")&amp;"】"))</f>
        <v>【62.19】</v>
      </c>
      <c r="CW6" s="35">
        <f>IF(CW7="",NA(),CW7)</f>
        <v>99.7</v>
      </c>
      <c r="CX6" s="35">
        <f t="shared" ref="CX6:DF6" si="11">IF(CX7="",NA(),CX7)</f>
        <v>99.67</v>
      </c>
      <c r="CY6" s="35">
        <f t="shared" si="11"/>
        <v>99.75</v>
      </c>
      <c r="CZ6" s="35">
        <f t="shared" si="11"/>
        <v>99.56</v>
      </c>
      <c r="DA6" s="35">
        <f t="shared" si="11"/>
        <v>99.11</v>
      </c>
      <c r="DB6" s="35">
        <f t="shared" si="11"/>
        <v>100.12</v>
      </c>
      <c r="DC6" s="35">
        <f t="shared" si="11"/>
        <v>100.12</v>
      </c>
      <c r="DD6" s="35">
        <f t="shared" si="11"/>
        <v>100.03</v>
      </c>
      <c r="DE6" s="35">
        <f t="shared" si="11"/>
        <v>100.05</v>
      </c>
      <c r="DF6" s="35">
        <f t="shared" si="11"/>
        <v>100.05</v>
      </c>
      <c r="DG6" s="34" t="str">
        <f>IF(DG7="","",IF(DG7="-","【-】","【"&amp;SUBSTITUTE(TEXT(DG7,"#,##0.00"),"-","△")&amp;"】"))</f>
        <v>【100.05】</v>
      </c>
      <c r="DH6" s="35">
        <f>IF(DH7="",NA(),DH7)</f>
        <v>28.15</v>
      </c>
      <c r="DI6" s="35">
        <f t="shared" ref="DI6:DQ6" si="12">IF(DI7="",NA(),DI7)</f>
        <v>41.87</v>
      </c>
      <c r="DJ6" s="35">
        <f t="shared" si="12"/>
        <v>43.58</v>
      </c>
      <c r="DK6" s="35">
        <f t="shared" si="12"/>
        <v>45.57</v>
      </c>
      <c r="DL6" s="35">
        <f t="shared" si="12"/>
        <v>47.62</v>
      </c>
      <c r="DM6" s="35">
        <f t="shared" si="12"/>
        <v>39.81</v>
      </c>
      <c r="DN6" s="35">
        <f t="shared" si="12"/>
        <v>51.44</v>
      </c>
      <c r="DO6" s="35">
        <f t="shared" si="12"/>
        <v>52.4</v>
      </c>
      <c r="DP6" s="35">
        <f t="shared" si="12"/>
        <v>53.56</v>
      </c>
      <c r="DQ6" s="35">
        <f t="shared" si="12"/>
        <v>54.73</v>
      </c>
      <c r="DR6" s="34" t="str">
        <f>IF(DR7="","",IF(DR7="-","【-】","【"&amp;SUBSTITUTE(TEXT(DR7,"#,##0.00"),"-","△")&amp;"】"))</f>
        <v>【54.73】</v>
      </c>
      <c r="DS6" s="34">
        <f>IF(DS7="",NA(),DS7)</f>
        <v>0</v>
      </c>
      <c r="DT6" s="34">
        <f t="shared" ref="DT6:EB6" si="13">IF(DT7="",NA(),DT7)</f>
        <v>0</v>
      </c>
      <c r="DU6" s="34">
        <f t="shared" si="13"/>
        <v>0</v>
      </c>
      <c r="DV6" s="34">
        <f t="shared" si="13"/>
        <v>0</v>
      </c>
      <c r="DW6" s="34">
        <f t="shared" si="13"/>
        <v>0</v>
      </c>
      <c r="DX6" s="35">
        <f t="shared" si="13"/>
        <v>13.72</v>
      </c>
      <c r="DY6" s="35">
        <f t="shared" si="13"/>
        <v>16.77</v>
      </c>
      <c r="DZ6" s="35">
        <f t="shared" si="13"/>
        <v>18.05</v>
      </c>
      <c r="EA6" s="35">
        <f t="shared" si="13"/>
        <v>19.440000000000001</v>
      </c>
      <c r="EB6" s="35">
        <f t="shared" si="13"/>
        <v>22.46</v>
      </c>
      <c r="EC6" s="34" t="str">
        <f>IF(EC7="","",IF(EC7="-","【-】","【"&amp;SUBSTITUTE(TEXT(EC7,"#,##0.00"),"-","△")&amp;"】"))</f>
        <v>【22.46】</v>
      </c>
      <c r="ED6" s="34">
        <f>IF(ED7="",NA(),ED7)</f>
        <v>0</v>
      </c>
      <c r="EE6" s="34">
        <f t="shared" ref="EE6:EM6" si="14">IF(EE7="",NA(),EE7)</f>
        <v>0</v>
      </c>
      <c r="EF6" s="34">
        <f t="shared" si="14"/>
        <v>0</v>
      </c>
      <c r="EG6" s="34">
        <f t="shared" si="14"/>
        <v>0</v>
      </c>
      <c r="EH6" s="34">
        <f t="shared" si="14"/>
        <v>0</v>
      </c>
      <c r="EI6" s="35">
        <f t="shared" si="14"/>
        <v>0.25</v>
      </c>
      <c r="EJ6" s="35">
        <f t="shared" si="14"/>
        <v>0.13</v>
      </c>
      <c r="EK6" s="35">
        <f t="shared" si="14"/>
        <v>0.26</v>
      </c>
      <c r="EL6" s="35">
        <f t="shared" si="14"/>
        <v>0.24</v>
      </c>
      <c r="EM6" s="35">
        <f t="shared" si="14"/>
        <v>0.27</v>
      </c>
      <c r="EN6" s="34" t="str">
        <f>IF(EN7="","",IF(EN7="-","【-】","【"&amp;SUBSTITUTE(TEXT(EN7,"#,##0.00"),"-","△")&amp;"】"))</f>
        <v>【0.27】</v>
      </c>
    </row>
    <row r="7" spans="1:144" s="36" customFormat="1" x14ac:dyDescent="0.15">
      <c r="A7" s="28"/>
      <c r="B7" s="37">
        <v>2017</v>
      </c>
      <c r="C7" s="37">
        <v>339369</v>
      </c>
      <c r="D7" s="37">
        <v>46</v>
      </c>
      <c r="E7" s="37">
        <v>1</v>
      </c>
      <c r="F7" s="37">
        <v>0</v>
      </c>
      <c r="G7" s="37">
        <v>2</v>
      </c>
      <c r="H7" s="37" t="s">
        <v>105</v>
      </c>
      <c r="I7" s="37" t="s">
        <v>106</v>
      </c>
      <c r="J7" s="37" t="s">
        <v>107</v>
      </c>
      <c r="K7" s="37" t="s">
        <v>108</v>
      </c>
      <c r="L7" s="37" t="s">
        <v>109</v>
      </c>
      <c r="M7" s="37" t="s">
        <v>110</v>
      </c>
      <c r="N7" s="38" t="s">
        <v>111</v>
      </c>
      <c r="O7" s="38">
        <v>72.209999999999994</v>
      </c>
      <c r="P7" s="38">
        <v>99</v>
      </c>
      <c r="Q7" s="38">
        <v>0</v>
      </c>
      <c r="R7" s="38" t="s">
        <v>111</v>
      </c>
      <c r="S7" s="38" t="s">
        <v>111</v>
      </c>
      <c r="T7" s="38" t="s">
        <v>111</v>
      </c>
      <c r="U7" s="38">
        <v>1659950</v>
      </c>
      <c r="V7" s="38">
        <v>5084.72</v>
      </c>
      <c r="W7" s="38">
        <v>326.45999999999998</v>
      </c>
      <c r="X7" s="38">
        <v>80.400000000000006</v>
      </c>
      <c r="Y7" s="38">
        <v>86.56</v>
      </c>
      <c r="Z7" s="38">
        <v>90.5</v>
      </c>
      <c r="AA7" s="38">
        <v>90.64</v>
      </c>
      <c r="AB7" s="38">
        <v>90.26</v>
      </c>
      <c r="AC7" s="38">
        <v>113.88</v>
      </c>
      <c r="AD7" s="38">
        <v>113.47</v>
      </c>
      <c r="AE7" s="38">
        <v>113.33</v>
      </c>
      <c r="AF7" s="38">
        <v>114.05</v>
      </c>
      <c r="AG7" s="38">
        <v>114.26</v>
      </c>
      <c r="AH7" s="38">
        <v>114.26</v>
      </c>
      <c r="AI7" s="38">
        <v>377.73</v>
      </c>
      <c r="AJ7" s="38">
        <v>430.41</v>
      </c>
      <c r="AK7" s="38">
        <v>437.45</v>
      </c>
      <c r="AL7" s="38">
        <v>455.74</v>
      </c>
      <c r="AM7" s="38">
        <v>470.49</v>
      </c>
      <c r="AN7" s="38">
        <v>21.34</v>
      </c>
      <c r="AO7" s="38">
        <v>16.89</v>
      </c>
      <c r="AP7" s="38">
        <v>17.39</v>
      </c>
      <c r="AQ7" s="38">
        <v>12.65</v>
      </c>
      <c r="AR7" s="38">
        <v>10.58</v>
      </c>
      <c r="AS7" s="38">
        <v>10.58</v>
      </c>
      <c r="AT7" s="38">
        <v>649.13</v>
      </c>
      <c r="AU7" s="38">
        <v>110.59</v>
      </c>
      <c r="AV7" s="38">
        <v>110.49</v>
      </c>
      <c r="AW7" s="38">
        <v>121.25</v>
      </c>
      <c r="AX7" s="38">
        <v>122.51</v>
      </c>
      <c r="AY7" s="38">
        <v>634.53</v>
      </c>
      <c r="AZ7" s="38">
        <v>200.22</v>
      </c>
      <c r="BA7" s="38">
        <v>212.95</v>
      </c>
      <c r="BB7" s="38">
        <v>224.41</v>
      </c>
      <c r="BC7" s="38">
        <v>243.44</v>
      </c>
      <c r="BD7" s="38">
        <v>243.44</v>
      </c>
      <c r="BE7" s="38">
        <v>862.57</v>
      </c>
      <c r="BF7" s="38">
        <v>810.74</v>
      </c>
      <c r="BG7" s="38">
        <v>749.7</v>
      </c>
      <c r="BH7" s="38">
        <v>690.41</v>
      </c>
      <c r="BI7" s="38">
        <v>636.69000000000005</v>
      </c>
      <c r="BJ7" s="38">
        <v>368.94</v>
      </c>
      <c r="BK7" s="38">
        <v>351.06</v>
      </c>
      <c r="BL7" s="38">
        <v>333.48</v>
      </c>
      <c r="BM7" s="38">
        <v>320.31</v>
      </c>
      <c r="BN7" s="38">
        <v>303.26</v>
      </c>
      <c r="BO7" s="38">
        <v>303.26</v>
      </c>
      <c r="BP7" s="38">
        <v>71.489999999999995</v>
      </c>
      <c r="BQ7" s="38">
        <v>73.56</v>
      </c>
      <c r="BR7" s="38">
        <v>77.650000000000006</v>
      </c>
      <c r="BS7" s="38">
        <v>78.709999999999994</v>
      </c>
      <c r="BT7" s="38">
        <v>78.400000000000006</v>
      </c>
      <c r="BU7" s="38">
        <v>111.12</v>
      </c>
      <c r="BV7" s="38">
        <v>112.92</v>
      </c>
      <c r="BW7" s="38">
        <v>112.81</v>
      </c>
      <c r="BX7" s="38">
        <v>113.88</v>
      </c>
      <c r="BY7" s="38">
        <v>114.14</v>
      </c>
      <c r="BZ7" s="38">
        <v>114.14</v>
      </c>
      <c r="CA7" s="38">
        <v>176.82</v>
      </c>
      <c r="CB7" s="38">
        <v>172.49</v>
      </c>
      <c r="CC7" s="38">
        <v>161.35</v>
      </c>
      <c r="CD7" s="38">
        <v>157.62</v>
      </c>
      <c r="CE7" s="38">
        <v>157.59</v>
      </c>
      <c r="CF7" s="38">
        <v>75.75</v>
      </c>
      <c r="CG7" s="38">
        <v>75.3</v>
      </c>
      <c r="CH7" s="38">
        <v>75.3</v>
      </c>
      <c r="CI7" s="38">
        <v>74.02</v>
      </c>
      <c r="CJ7" s="38">
        <v>73.03</v>
      </c>
      <c r="CK7" s="38">
        <v>73.03</v>
      </c>
      <c r="CL7" s="38">
        <v>66.86</v>
      </c>
      <c r="CM7" s="38">
        <v>66.47</v>
      </c>
      <c r="CN7" s="38">
        <v>67.66</v>
      </c>
      <c r="CO7" s="38">
        <v>68.819999999999993</v>
      </c>
      <c r="CP7" s="38">
        <v>69.55</v>
      </c>
      <c r="CQ7" s="38">
        <v>64.12</v>
      </c>
      <c r="CR7" s="38">
        <v>62.69</v>
      </c>
      <c r="CS7" s="38">
        <v>61.82</v>
      </c>
      <c r="CT7" s="38">
        <v>61.66</v>
      </c>
      <c r="CU7" s="38">
        <v>62.19</v>
      </c>
      <c r="CV7" s="38">
        <v>62.19</v>
      </c>
      <c r="CW7" s="38">
        <v>99.7</v>
      </c>
      <c r="CX7" s="38">
        <v>99.67</v>
      </c>
      <c r="CY7" s="38">
        <v>99.75</v>
      </c>
      <c r="CZ7" s="38">
        <v>99.56</v>
      </c>
      <c r="DA7" s="38">
        <v>99.11</v>
      </c>
      <c r="DB7" s="38">
        <v>100.12</v>
      </c>
      <c r="DC7" s="38">
        <v>100.12</v>
      </c>
      <c r="DD7" s="38">
        <v>100.03</v>
      </c>
      <c r="DE7" s="38">
        <v>100.05</v>
      </c>
      <c r="DF7" s="38">
        <v>100.05</v>
      </c>
      <c r="DG7" s="38">
        <v>100.05</v>
      </c>
      <c r="DH7" s="38">
        <v>28.15</v>
      </c>
      <c r="DI7" s="38">
        <v>41.87</v>
      </c>
      <c r="DJ7" s="38">
        <v>43.58</v>
      </c>
      <c r="DK7" s="38">
        <v>45.57</v>
      </c>
      <c r="DL7" s="38">
        <v>47.62</v>
      </c>
      <c r="DM7" s="38">
        <v>39.81</v>
      </c>
      <c r="DN7" s="38">
        <v>51.44</v>
      </c>
      <c r="DO7" s="38">
        <v>52.4</v>
      </c>
      <c r="DP7" s="38">
        <v>53.56</v>
      </c>
      <c r="DQ7" s="38">
        <v>54.73</v>
      </c>
      <c r="DR7" s="38">
        <v>54.73</v>
      </c>
      <c r="DS7" s="38">
        <v>0</v>
      </c>
      <c r="DT7" s="38">
        <v>0</v>
      </c>
      <c r="DU7" s="38">
        <v>0</v>
      </c>
      <c r="DV7" s="38">
        <v>0</v>
      </c>
      <c r="DW7" s="38">
        <v>0</v>
      </c>
      <c r="DX7" s="38">
        <v>13.72</v>
      </c>
      <c r="DY7" s="38">
        <v>16.77</v>
      </c>
      <c r="DZ7" s="38">
        <v>18.05</v>
      </c>
      <c r="EA7" s="38">
        <v>19.440000000000001</v>
      </c>
      <c r="EB7" s="38">
        <v>22.46</v>
      </c>
      <c r="EC7" s="38">
        <v>22.46</v>
      </c>
      <c r="ED7" s="38">
        <v>0</v>
      </c>
      <c r="EE7" s="38">
        <v>0</v>
      </c>
      <c r="EF7" s="38">
        <v>0</v>
      </c>
      <c r="EG7" s="38">
        <v>0</v>
      </c>
      <c r="EH7" s="38">
        <v>0</v>
      </c>
      <c r="EI7" s="38">
        <v>0.25</v>
      </c>
      <c r="EJ7" s="38">
        <v>0.13</v>
      </c>
      <c r="EK7" s="38">
        <v>0.26</v>
      </c>
      <c r="EL7" s="38">
        <v>0.24</v>
      </c>
      <c r="EM7" s="38">
        <v>0.27</v>
      </c>
      <c r="EN7" s="38">
        <v>0.27</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岡本　浩幸</cp:lastModifiedBy>
  <cp:lastPrinted>2019-01-16T23:50:23Z</cp:lastPrinted>
  <dcterms:created xsi:type="dcterms:W3CDTF">2018-12-03T08:36:15Z</dcterms:created>
  <dcterms:modified xsi:type="dcterms:W3CDTF">2019-01-17T00:08:44Z</dcterms:modified>
  <cp:category/>
</cp:coreProperties>
</file>