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総務課\経理\31総務省関係・予算課\予算課\H30年度\H31.01.17【依頼】平成29年度決算「経営比較分析表」の分析等について\回答\"/>
    </mc:Choice>
  </mc:AlternateContent>
  <workbookProtection workbookAlgorithmName="SHA-512" workbookHashValue="AcmjQNq7GdWpCPGDWnVECcsVyiPsUA0NMSpG9RfFOWIyUW0HKD2q+Il3h+iJpZkJpO0v6V1vXaX4wKrga2beIQ==" workbookSaltValue="vLmeabEO8bE1aao5GerFW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<sst xmlns="http://schemas.openxmlformats.org/spreadsheetml/2006/main" count="232" uniqueCount="120">
  <si>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</si>
  <si>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</si>
  <si>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</si>
  <si>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</si>
  <si>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</si>
  <si>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</si>
  <si>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</si>
  <si>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</si>
  <si>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</si>
  <si>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</si>
  <si>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</si>
  <si>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</si>
  <si>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</si>
  <si>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</si>
  <si>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</si>
  <si>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</si>
  <si>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</si>
  <si>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</si>
  <si>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</si>
  <si>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</si>
  <si>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</si>
  <si>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</si>
  <si>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</si>
  <si>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</si>
  <si>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</si>
  <si>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</si>
  <si>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</si>
  <si>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</si>
  <si>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</si>
  <si>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</si>
  <si>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</si>
  <si>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</si>
  <si>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</si>
  <si>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</si>
  <si>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</si>
  <si>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</si>
  <si>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</si>
  <si>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</si>
  <si>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</si>
  <si>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</si>
  <si>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</si>
  <si>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</si>
  <si>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</si>
  <si>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</si>
  <si>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</si>
  <si>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</si>
  <si>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</si>
  <si>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</si>
  <si>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</si>
  <si>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</si>
  <si>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</si>
  <si>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</si>
  <si>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</si>
  <si>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</si>
  <si>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</si>
  <si>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</si>
  <si>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</si>
  <si>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</si>
  <si>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</si>
  <si>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</si>
  <si>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</si>
  <si>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</si>
  <si>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</si>
  <si>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</si>
  <si>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</si>
  <si>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</si>
  <si>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</si>
  <si>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</si>
  <si>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</si>
  <si>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</si>
  <si>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</si>
  <si>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</si>
  <si>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</si>
  <si>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</si>
  <si>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</si>
  <si>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</si>
  <si>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</si>
  <si>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</si>
  <si>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</si>
  <si>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</si>
  <si>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</si>
  <si>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</si>
  <si>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</si>
  <si>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</si>
  <si>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</si>
  <si>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</si>
  <si>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</si>
  <si>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</si>
  <si>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</si>
  <si>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</si>
  <si>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</si>
  <si>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</si>
  <si>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</si>
  <si>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</si>
  <si>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</si>
  <si>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</si>
  <si>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</si>
  <si>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</si>
  <si>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</si>
  <si>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</si>
  <si>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</si>
  <si>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</si>
  <si>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</si>
  <si>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</si>
  <si>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</si>
  <si>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</si>
  <si>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</si>
  <si>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</si>
  <si>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</si>
  <si>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</si>
  <si>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</si>
  <si>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</si>
  <si>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</si>
  <si>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</si>
  <si>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</si>
  <si>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</si>
  <si>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</si>
  <si>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①経常収支比率と⑤料金回収率について、2指標とも100%以上であることから、単年度の収支が黒字であり、かつ、給水に係る費用が給水収益で賄われていることを示している。
　しかし、2指標ともに類似団体の平均値を下回っており、他団体よりも黒字幅が小さいため、他団体よりも施設整備に充てる財源が不足している可能性がある。
　②累積欠損金比率と③流動比率について、累積欠損金がなく、1年以内に支払うべき債務に対して支払うことができる現金等がある状況を示しているため、健全な経営であるといえる。
　⑥給水原価と⑦施設利用率について、平均値に対して有収水量1㎥あたりの費用が低く、施設の利用状況が高いことを示している。
　⑧有収率について、平均値よりも低く、他団体よりも施設の稼働が収益に繋がっていないことを示している。本県では、毎月の超過使用水量が基本水量の100分の３以内であるときは、超過料金を徴収しないため、その分100%より低くなっている。</t>
    <rPh sb="90" eb="92">
      <t>シヒョウ</t>
    </rPh>
    <rPh sb="95" eb="97">
      <t>ルイジ</t>
    </rPh>
    <rPh sb="97" eb="99">
      <t>ダンタイ</t>
    </rPh>
    <rPh sb="100" eb="103">
      <t>ヘイキンチ</t>
    </rPh>
    <rPh sb="104" eb="106">
      <t>シタマワ</t>
    </rPh>
    <rPh sb="111" eb="112">
      <t>タ</t>
    </rPh>
    <rPh sb="112" eb="114">
      <t>ダンタイ</t>
    </rPh>
    <rPh sb="117" eb="120">
      <t>クロジハバ</t>
    </rPh>
    <rPh sb="121" eb="122">
      <t>チイ</t>
    </rPh>
    <rPh sb="354" eb="355">
      <t>ホン</t>
    </rPh>
    <phoneticPr fontId="16"/>
  </si>
  <si>
    <t xml:space="preserve">  ①有形固定資産減価償却率について、平均値よりも高い数値であり、保有資産が法定耐用年数に近づいていることを示している。また、②管路経年化率について、平均値よりも高い数値であり、法定耐用年数を経過した管路を多く保有していることを示している。
　他団体よりも施設の更新が進んでいない状況であるが、施設の老朽化に対応し、南海トラフ地震へ備えるため、更新・耐震化事業計画を作成し、平成22年度から施設の更新・耐震化に取り組んでいる。
　このため、③管路更新率は平均値よりも高い数値であり、管路の更新を積極的に実施していることを示している。
</t>
    <phoneticPr fontId="16"/>
  </si>
  <si>
    <t xml:space="preserve">  有形固定資産減価償却率が平均よりも高く、かつ、経常収支比率、及び企業債残高対給水収益比率が平均よりも低いことから、他の類似団体と比較して、必要な更新投資を先送りにすることで健全性を維持してきた可能性がある。
　しかし、平成22年度から施設の更新・耐震化に取り組んでおり、その効果は管路更新率に表れている。
　平成30年度からは、香川県広域水道企業団へ事業を承継し、県内の水道事業と事業を統合する。今後は、当企業団において、着実に施設の更新・耐震化を進めるとともに、更なる経営の合理化に取り組む。</t>
    <rPh sb="139" eb="141">
      <t>コウカ</t>
    </rPh>
    <rPh sb="142" eb="144">
      <t>カンロ</t>
    </rPh>
    <rPh sb="144" eb="146">
      <t>コウシン</t>
    </rPh>
    <rPh sb="146" eb="147">
      <t>リツ</t>
    </rPh>
    <rPh sb="148" eb="149">
      <t>アラワ</t>
    </rPh>
    <rPh sb="156" eb="158">
      <t>ヘイセイ</t>
    </rPh>
    <rPh sb="160" eb="161">
      <t>ネン</t>
    </rPh>
    <rPh sb="161" eb="162">
      <t>ド</t>
    </rPh>
    <rPh sb="166" eb="169">
      <t>カガワケン</t>
    </rPh>
    <rPh sb="169" eb="171">
      <t>コウイキ</t>
    </rPh>
    <rPh sb="171" eb="173">
      <t>スイドウ</t>
    </rPh>
    <rPh sb="173" eb="175">
      <t>キギョウ</t>
    </rPh>
    <rPh sb="175" eb="176">
      <t>ダン</t>
    </rPh>
    <rPh sb="177" eb="179">
      <t>ジギョウ</t>
    </rPh>
    <rPh sb="180" eb="182">
      <t>ショウケイ</t>
    </rPh>
    <rPh sb="184" eb="186">
      <t>ケンナイ</t>
    </rPh>
    <rPh sb="187" eb="189">
      <t>スイドウ</t>
    </rPh>
    <rPh sb="189" eb="191">
      <t>ジギョウ</t>
    </rPh>
    <rPh sb="192" eb="194">
      <t>ジギョウ</t>
    </rPh>
    <rPh sb="195" eb="197">
      <t>トウゴウ</t>
    </rPh>
    <rPh sb="200" eb="202">
      <t>コンゴ</t>
    </rPh>
    <rPh sb="204" eb="205">
      <t>トウ</t>
    </rPh>
    <rPh sb="205" eb="207">
      <t>キギョウ</t>
    </rPh>
    <rPh sb="207" eb="208">
      <t>ダン</t>
    </rPh>
    <rPh sb="234" eb="235">
      <t>サラ</t>
    </rPh>
    <rPh sb="237" eb="239">
      <t>ケイエイ</t>
    </rPh>
    <rPh sb="240" eb="243">
      <t>ゴウリカ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</si>
</sst>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0.19</c:v>
                </c:pt>
                <c:pt idx="2">
                  <c:v>1.02</c:v>
                </c:pt>
                <c:pt idx="3">
                  <c:v>1.1599999999999999</c:v>
                </c:pt>
                <c:pt idx="4">
                  <c:v>2.1800000000000002</c:v>
                </c:pt>
              </c:numCache>
            </c:numRef>
          </c:val>
          <c:extLst>
            <c:ext xmlns:c16="http://schemas.microsoft.com/office/drawing/2014/chart" uri="{C3380CC4-5D6E-409C-BE32-E72D297353CC}">
              <c16:uniqueId val="{00000000-8BB4-4D12-B9FE-83FA5CB3E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8BB4-4D12-B9FE-83FA5CB3E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71.52</c:v>
                </c:pt>
                <c:pt idx="1">
                  <c:v>71.88</c:v>
                </c:pt>
                <c:pt idx="2">
                  <c:v>70.010000000000005</c:v>
                </c:pt>
                <c:pt idx="3">
                  <c:v>71.010000000000005</c:v>
                </c:pt>
                <c:pt idx="4">
                  <c:v>71.349999999999994</c:v>
                </c:pt>
              </c:numCache>
            </c:numRef>
          </c:val>
          <c:extLst>
            <c:ext xmlns:c16="http://schemas.microsoft.com/office/drawing/2014/chart" uri="{C3380CC4-5D6E-409C-BE32-E72D297353CC}">
              <c16:uniqueId val="{00000000-F9B4-46BD-875E-5021C9A7EF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F9B4-46BD-875E-5021C9A7EF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99.55</c:v>
                </c:pt>
                <c:pt idx="1">
                  <c:v>98.73</c:v>
                </c:pt>
                <c:pt idx="2">
                  <c:v>99.77</c:v>
                </c:pt>
                <c:pt idx="3">
                  <c:v>98.28</c:v>
                </c:pt>
                <c:pt idx="4">
                  <c:v>98.9</c:v>
                </c:pt>
              </c:numCache>
            </c:numRef>
          </c:val>
          <c:extLst>
            <c:ext xmlns:c16="http://schemas.microsoft.com/office/drawing/2014/chart" uri="{C3380CC4-5D6E-409C-BE32-E72D297353CC}">
              <c16:uniqueId val="{00000000-4502-4F09-BD2A-89BFA8B121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4502-4F09-BD2A-89BFA8B121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c:v>
                </c:pt>
                <c:pt idx="1">
                  <c:v>110.89</c:v>
                </c:pt>
                <c:pt idx="2">
                  <c:v>110.88</c:v>
                </c:pt>
                <c:pt idx="3">
                  <c:v>112.97</c:v>
                </c:pt>
                <c:pt idx="4">
                  <c:v>112.47</c:v>
                </c:pt>
              </c:numCache>
            </c:numRef>
          </c:val>
          <c:extLst>
            <c:ext xmlns:c16="http://schemas.microsoft.com/office/drawing/2014/chart" uri="{C3380CC4-5D6E-409C-BE32-E72D297353CC}">
              <c16:uniqueId val="{00000000-C4E4-49DA-A777-DAB1BEA337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C4E4-49DA-A777-DAB1BEA337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60.44</c:v>
                </c:pt>
                <c:pt idx="1">
                  <c:v>59.54</c:v>
                </c:pt>
                <c:pt idx="2">
                  <c:v>59.75</c:v>
                </c:pt>
                <c:pt idx="3">
                  <c:v>60.32</c:v>
                </c:pt>
                <c:pt idx="4">
                  <c:v>60.01</c:v>
                </c:pt>
              </c:numCache>
            </c:numRef>
          </c:val>
          <c:extLst>
            <c:ext xmlns:c16="http://schemas.microsoft.com/office/drawing/2014/chart" uri="{C3380CC4-5D6E-409C-BE32-E72D297353CC}">
              <c16:uniqueId val="{00000000-2818-4BCC-8B1B-76DE7867B8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2818-4BCC-8B1B-76DE7867B8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35.74</c:v>
                </c:pt>
                <c:pt idx="1">
                  <c:v>37.47</c:v>
                </c:pt>
                <c:pt idx="2">
                  <c:v>36.81</c:v>
                </c:pt>
                <c:pt idx="3">
                  <c:v>35.409999999999997</c:v>
                </c:pt>
                <c:pt idx="4">
                  <c:v>34.93</c:v>
                </c:pt>
              </c:numCache>
            </c:numRef>
          </c:val>
          <c:extLst>
            <c:ext xmlns:c16="http://schemas.microsoft.com/office/drawing/2014/chart" uri="{C3380CC4-5D6E-409C-BE32-E72D297353CC}">
              <c16:uniqueId val="{00000000-08D3-415C-9298-B03DEDD380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08D3-415C-9298-B03DEDD380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1E-49D0-9C79-9C5B980EE4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221E-49D0-9C79-9C5B980EE4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984</c:v>
                </c:pt>
                <c:pt idx="1">
                  <c:v>887.29</c:v>
                </c:pt>
                <c:pt idx="2">
                  <c:v>1064.4100000000001</c:v>
                </c:pt>
                <c:pt idx="3">
                  <c:v>1016.7</c:v>
                </c:pt>
                <c:pt idx="4">
                  <c:v>1498.61</c:v>
                </c:pt>
              </c:numCache>
            </c:numRef>
          </c:val>
          <c:extLst>
            <c:ext xmlns:c16="http://schemas.microsoft.com/office/drawing/2014/chart" uri="{C3380CC4-5D6E-409C-BE32-E72D297353CC}">
              <c16:uniqueId val="{00000000-192D-47C4-BC3B-9F75D15FDB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192D-47C4-BC3B-9F75D15FDB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215.67</c:v>
                </c:pt>
                <c:pt idx="1">
                  <c:v>203.79</c:v>
                </c:pt>
                <c:pt idx="2">
                  <c:v>193.64</c:v>
                </c:pt>
                <c:pt idx="3">
                  <c:v>181.72</c:v>
                </c:pt>
                <c:pt idx="4">
                  <c:v>168.52</c:v>
                </c:pt>
              </c:numCache>
            </c:numRef>
          </c:val>
          <c:extLst>
            <c:ext xmlns:c16="http://schemas.microsoft.com/office/drawing/2014/chart" uri="{C3380CC4-5D6E-409C-BE32-E72D297353CC}">
              <c16:uniqueId val="{00000000-02FF-4211-8E91-21AFD60AEA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02FF-4211-8E91-21AFD60AEA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106.09</c:v>
                </c:pt>
                <c:pt idx="1">
                  <c:v>109.64</c:v>
                </c:pt>
                <c:pt idx="2">
                  <c:v>108.83</c:v>
                </c:pt>
                <c:pt idx="3">
                  <c:v>111.94</c:v>
                </c:pt>
                <c:pt idx="4">
                  <c:v>112.02</c:v>
                </c:pt>
              </c:numCache>
            </c:numRef>
          </c:val>
          <c:extLst>
            <c:ext xmlns:c16="http://schemas.microsoft.com/office/drawing/2014/chart" uri="{C3380CC4-5D6E-409C-BE32-E72D297353CC}">
              <c16:uniqueId val="{00000000-866E-4766-B06F-7D90F0AEFD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866E-4766-B06F-7D90F0AEFD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64.12</c:v>
                </c:pt>
                <c:pt idx="1">
                  <c:v>62</c:v>
                </c:pt>
                <c:pt idx="2">
                  <c:v>62.51</c:v>
                </c:pt>
                <c:pt idx="3">
                  <c:v>60.9</c:v>
                </c:pt>
                <c:pt idx="4">
                  <c:v>60.83</c:v>
                </c:pt>
              </c:numCache>
            </c:numRef>
          </c:val>
          <c:extLst>
            <c:ext xmlns:c16="http://schemas.microsoft.com/office/drawing/2014/chart" uri="{C3380CC4-5D6E-409C-BE32-E72D297353CC}">
              <c16:uniqueId val="{00000000-E1BF-4A38-9F68-00507EEE61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E1BF-4A38-9F68-00507EEE61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香川県</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用水供給事業</v>
      </c>
      <c r="Q8" s="85"/>
      <c r="R8" s="85"/>
      <c r="S8" s="85"/>
      <c r="T8" s="85"/>
      <c r="U8" s="85"/>
      <c r="V8" s="85"/>
      <c r="W8" s="85" t="str">
        <f>データ!$L$6</f>
        <v>B</v>
      </c>
      <c r="X8" s="85"/>
      <c r="Y8" s="85"/>
      <c r="Z8" s="85"/>
      <c r="AA8" s="85"/>
      <c r="AB8" s="85"/>
      <c r="AC8" s="85"/>
      <c r="AD8" s="85" t="str">
        <f>データ!$M$6</f>
        <v>非設置</v>
      </c>
      <c r="AE8" s="85"/>
      <c r="AF8" s="85"/>
      <c r="AG8" s="85"/>
      <c r="AH8" s="85"/>
      <c r="AI8" s="85"/>
      <c r="AJ8" s="85"/>
      <c r="AK8" s="4"/>
      <c r="AL8" s="73">
        <f>データ!$R$6</f>
        <v>993205</v>
      </c>
      <c r="AM8" s="73"/>
      <c r="AN8" s="73"/>
      <c r="AO8" s="73"/>
      <c r="AP8" s="73"/>
      <c r="AQ8" s="73"/>
      <c r="AR8" s="73"/>
      <c r="AS8" s="73"/>
      <c r="AT8" s="69">
        <f>データ!$S$6</f>
        <v>1876.77</v>
      </c>
      <c r="AU8" s="70"/>
      <c r="AV8" s="70"/>
      <c r="AW8" s="70"/>
      <c r="AX8" s="70"/>
      <c r="AY8" s="70"/>
      <c r="AZ8" s="70"/>
      <c r="BA8" s="70"/>
      <c r="BB8" s="72">
        <f>データ!$T$6</f>
        <v>529.21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73.39</v>
      </c>
      <c r="J10" s="70"/>
      <c r="K10" s="70"/>
      <c r="L10" s="70"/>
      <c r="M10" s="70"/>
      <c r="N10" s="70"/>
      <c r="O10" s="71"/>
      <c r="P10" s="72">
        <f>データ!$P$6</f>
        <v>99.29</v>
      </c>
      <c r="Q10" s="72"/>
      <c r="R10" s="72"/>
      <c r="S10" s="72"/>
      <c r="T10" s="72"/>
      <c r="U10" s="72"/>
      <c r="V10" s="72"/>
      <c r="W10" s="73">
        <f>データ!$Q$6</f>
        <v>0</v>
      </c>
      <c r="X10" s="73"/>
      <c r="Y10" s="73"/>
      <c r="Z10" s="73"/>
      <c r="AA10" s="73"/>
      <c r="AB10" s="73"/>
      <c r="AC10" s="73"/>
      <c r="AD10" s="2"/>
      <c r="AE10" s="2"/>
      <c r="AF10" s="2"/>
      <c r="AG10" s="2"/>
      <c r="AH10" s="4"/>
      <c r="AI10" s="4"/>
      <c r="AJ10" s="4"/>
      <c r="AK10" s="4"/>
      <c r="AL10" s="73">
        <f>データ!$U$6</f>
        <v>907066</v>
      </c>
      <c r="AM10" s="73"/>
      <c r="AN10" s="73"/>
      <c r="AO10" s="73"/>
      <c r="AP10" s="73"/>
      <c r="AQ10" s="73"/>
      <c r="AR10" s="73"/>
      <c r="AS10" s="73"/>
      <c r="AT10" s="69">
        <f>データ!$V$6</f>
        <v>1498.13</v>
      </c>
      <c r="AU10" s="70"/>
      <c r="AV10" s="70"/>
      <c r="AW10" s="70"/>
      <c r="AX10" s="70"/>
      <c r="AY10" s="70"/>
      <c r="AZ10" s="70"/>
      <c r="BA10" s="70"/>
      <c r="BB10" s="72">
        <f>データ!$W$6</f>
        <v>605.47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UBxdIwPgck9BL0S7YMzyycvPIBPbp7TEVAv7ti+849CHFXKfn634Qzlh1IX3HbbtZBG2hL5r1kXTKYf6qPKpdQ==" saltValue="ZU/9wVbPllpg1kQKUFUov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370002</v>
      </c>
      <c r="D6" s="33">
        <f t="shared" si="3"/>
        <v>46</v>
      </c>
      <c r="E6" s="33">
        <f t="shared" si="3"/>
        <v>1</v>
      </c>
      <c r="F6" s="33">
        <f t="shared" si="3"/>
        <v>0</v>
      </c>
      <c r="G6" s="33">
        <f t="shared" si="3"/>
        <v>2</v>
      </c>
      <c r="H6" s="33" t="str">
        <f t="shared" si="3"/>
        <v>香川県</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73.39</v>
      </c>
      <c r="P6" s="34">
        <f t="shared" si="3"/>
        <v>99.29</v>
      </c>
      <c r="Q6" s="34">
        <f t="shared" si="3"/>
        <v>0</v>
      </c>
      <c r="R6" s="34">
        <f t="shared" si="3"/>
        <v>993205</v>
      </c>
      <c r="S6" s="34">
        <f t="shared" si="3"/>
        <v>1876.77</v>
      </c>
      <c r="T6" s="34">
        <f t="shared" si="3"/>
        <v>529.21</v>
      </c>
      <c r="U6" s="34">
        <f t="shared" si="3"/>
        <v>907066</v>
      </c>
      <c r="V6" s="34">
        <f t="shared" si="3"/>
        <v>1498.13</v>
      </c>
      <c r="W6" s="34">
        <f t="shared" si="3"/>
        <v>605.47</v>
      </c>
      <c r="X6" s="35">
        <f>IF(X7="",NA(),X7)</f>
        <v>109</v>
      </c>
      <c r="Y6" s="35">
        <f t="shared" ref="Y6:AG6" si="4">IF(Y7="",NA(),Y7)</f>
        <v>110.89</v>
      </c>
      <c r="Z6" s="35">
        <f t="shared" si="4"/>
        <v>110.88</v>
      </c>
      <c r="AA6" s="35">
        <f t="shared" si="4"/>
        <v>112.97</v>
      </c>
      <c r="AB6" s="35">
        <f t="shared" si="4"/>
        <v>112.47</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984</v>
      </c>
      <c r="AU6" s="35">
        <f t="shared" ref="AU6:BC6" si="6">IF(AU7="",NA(),AU7)</f>
        <v>887.29</v>
      </c>
      <c r="AV6" s="35">
        <f t="shared" si="6"/>
        <v>1064.4100000000001</v>
      </c>
      <c r="AW6" s="35">
        <f t="shared" si="6"/>
        <v>1016.7</v>
      </c>
      <c r="AX6" s="35">
        <f t="shared" si="6"/>
        <v>1498.61</v>
      </c>
      <c r="AY6" s="35">
        <f t="shared" si="6"/>
        <v>634.53</v>
      </c>
      <c r="AZ6" s="35">
        <f t="shared" si="6"/>
        <v>200.22</v>
      </c>
      <c r="BA6" s="35">
        <f t="shared" si="6"/>
        <v>212.95</v>
      </c>
      <c r="BB6" s="35">
        <f t="shared" si="6"/>
        <v>224.41</v>
      </c>
      <c r="BC6" s="35">
        <f t="shared" si="6"/>
        <v>243.44</v>
      </c>
      <c r="BD6" s="34" t="str">
        <f>IF(BD7="","",IF(BD7="-","【-】","【"&amp;SUBSTITUTE(TEXT(BD7,"#,##0.00"),"-","△")&amp;"】"))</f>
        <v>【243.44】</v>
      </c>
      <c r="BE6" s="35">
        <f>IF(BE7="",NA(),BE7)</f>
        <v>215.67</v>
      </c>
      <c r="BF6" s="35">
        <f t="shared" ref="BF6:BN6" si="7">IF(BF7="",NA(),BF7)</f>
        <v>203.79</v>
      </c>
      <c r="BG6" s="35">
        <f t="shared" si="7"/>
        <v>193.64</v>
      </c>
      <c r="BH6" s="35">
        <f t="shared" si="7"/>
        <v>181.72</v>
      </c>
      <c r="BI6" s="35">
        <f t="shared" si="7"/>
        <v>168.52</v>
      </c>
      <c r="BJ6" s="35">
        <f t="shared" si="7"/>
        <v>368.94</v>
      </c>
      <c r="BK6" s="35">
        <f t="shared" si="7"/>
        <v>351.06</v>
      </c>
      <c r="BL6" s="35">
        <f t="shared" si="7"/>
        <v>333.48</v>
      </c>
      <c r="BM6" s="35">
        <f t="shared" si="7"/>
        <v>320.31</v>
      </c>
      <c r="BN6" s="35">
        <f t="shared" si="7"/>
        <v>303.26</v>
      </c>
      <c r="BO6" s="34" t="str">
        <f>IF(BO7="","",IF(BO7="-","【-】","【"&amp;SUBSTITUTE(TEXT(BO7,"#,##0.00"),"-","△")&amp;"】"))</f>
        <v>【303.26】</v>
      </c>
      <c r="BP6" s="35">
        <f>IF(BP7="",NA(),BP7)</f>
        <v>106.09</v>
      </c>
      <c r="BQ6" s="35">
        <f t="shared" ref="BQ6:BY6" si="8">IF(BQ7="",NA(),BQ7)</f>
        <v>109.64</v>
      </c>
      <c r="BR6" s="35">
        <f t="shared" si="8"/>
        <v>108.83</v>
      </c>
      <c r="BS6" s="35">
        <f t="shared" si="8"/>
        <v>111.94</v>
      </c>
      <c r="BT6" s="35">
        <f t="shared" si="8"/>
        <v>112.02</v>
      </c>
      <c r="BU6" s="35">
        <f t="shared" si="8"/>
        <v>111.12</v>
      </c>
      <c r="BV6" s="35">
        <f t="shared" si="8"/>
        <v>112.92</v>
      </c>
      <c r="BW6" s="35">
        <f t="shared" si="8"/>
        <v>112.81</v>
      </c>
      <c r="BX6" s="35">
        <f t="shared" si="8"/>
        <v>113.88</v>
      </c>
      <c r="BY6" s="35">
        <f t="shared" si="8"/>
        <v>114.14</v>
      </c>
      <c r="BZ6" s="34" t="str">
        <f>IF(BZ7="","",IF(BZ7="-","【-】","【"&amp;SUBSTITUTE(TEXT(BZ7,"#,##0.00"),"-","△")&amp;"】"))</f>
        <v>【114.14】</v>
      </c>
      <c r="CA6" s="35">
        <f>IF(CA7="",NA(),CA7)</f>
        <v>64.12</v>
      </c>
      <c r="CB6" s="35">
        <f t="shared" ref="CB6:CJ6" si="9">IF(CB7="",NA(),CB7)</f>
        <v>62</v>
      </c>
      <c r="CC6" s="35">
        <f t="shared" si="9"/>
        <v>62.51</v>
      </c>
      <c r="CD6" s="35">
        <f t="shared" si="9"/>
        <v>60.9</v>
      </c>
      <c r="CE6" s="35">
        <f t="shared" si="9"/>
        <v>60.83</v>
      </c>
      <c r="CF6" s="35">
        <f t="shared" si="9"/>
        <v>75.75</v>
      </c>
      <c r="CG6" s="35">
        <f t="shared" si="9"/>
        <v>75.3</v>
      </c>
      <c r="CH6" s="35">
        <f t="shared" si="9"/>
        <v>75.3</v>
      </c>
      <c r="CI6" s="35">
        <f t="shared" si="9"/>
        <v>74.02</v>
      </c>
      <c r="CJ6" s="35">
        <f t="shared" si="9"/>
        <v>73.03</v>
      </c>
      <c r="CK6" s="34" t="str">
        <f>IF(CK7="","",IF(CK7="-","【-】","【"&amp;SUBSTITUTE(TEXT(CK7,"#,##0.00"),"-","△")&amp;"】"))</f>
        <v>【73.03】</v>
      </c>
      <c r="CL6" s="35">
        <f>IF(CL7="",NA(),CL7)</f>
        <v>71.52</v>
      </c>
      <c r="CM6" s="35">
        <f t="shared" ref="CM6:CU6" si="10">IF(CM7="",NA(),CM7)</f>
        <v>71.88</v>
      </c>
      <c r="CN6" s="35">
        <f t="shared" si="10"/>
        <v>70.010000000000005</v>
      </c>
      <c r="CO6" s="35">
        <f t="shared" si="10"/>
        <v>71.010000000000005</v>
      </c>
      <c r="CP6" s="35">
        <f t="shared" si="10"/>
        <v>71.349999999999994</v>
      </c>
      <c r="CQ6" s="35">
        <f t="shared" si="10"/>
        <v>64.12</v>
      </c>
      <c r="CR6" s="35">
        <f t="shared" si="10"/>
        <v>62.69</v>
      </c>
      <c r="CS6" s="35">
        <f t="shared" si="10"/>
        <v>61.82</v>
      </c>
      <c r="CT6" s="35">
        <f t="shared" si="10"/>
        <v>61.66</v>
      </c>
      <c r="CU6" s="35">
        <f t="shared" si="10"/>
        <v>62.19</v>
      </c>
      <c r="CV6" s="34" t="str">
        <f>IF(CV7="","",IF(CV7="-","【-】","【"&amp;SUBSTITUTE(TEXT(CV7,"#,##0.00"),"-","△")&amp;"】"))</f>
        <v>【62.19】</v>
      </c>
      <c r="CW6" s="35">
        <f>IF(CW7="",NA(),CW7)</f>
        <v>99.55</v>
      </c>
      <c r="CX6" s="35">
        <f t="shared" ref="CX6:DF6" si="11">IF(CX7="",NA(),CX7)</f>
        <v>98.73</v>
      </c>
      <c r="CY6" s="35">
        <f t="shared" si="11"/>
        <v>99.77</v>
      </c>
      <c r="CZ6" s="35">
        <f t="shared" si="11"/>
        <v>98.28</v>
      </c>
      <c r="DA6" s="35">
        <f t="shared" si="11"/>
        <v>98.9</v>
      </c>
      <c r="DB6" s="35">
        <f t="shared" si="11"/>
        <v>100.12</v>
      </c>
      <c r="DC6" s="35">
        <f t="shared" si="11"/>
        <v>100.12</v>
      </c>
      <c r="DD6" s="35">
        <f t="shared" si="11"/>
        <v>100.03</v>
      </c>
      <c r="DE6" s="35">
        <f t="shared" si="11"/>
        <v>100.05</v>
      </c>
      <c r="DF6" s="35">
        <f t="shared" si="11"/>
        <v>100.05</v>
      </c>
      <c r="DG6" s="34" t="str">
        <f>IF(DG7="","",IF(DG7="-","【-】","【"&amp;SUBSTITUTE(TEXT(DG7,"#,##0.00"),"-","△")&amp;"】"))</f>
        <v>【100.05】</v>
      </c>
      <c r="DH6" s="35">
        <f>IF(DH7="",NA(),DH7)</f>
        <v>60.44</v>
      </c>
      <c r="DI6" s="35">
        <f t="shared" ref="DI6:DQ6" si="12">IF(DI7="",NA(),DI7)</f>
        <v>59.54</v>
      </c>
      <c r="DJ6" s="35">
        <f t="shared" si="12"/>
        <v>59.75</v>
      </c>
      <c r="DK6" s="35">
        <f t="shared" si="12"/>
        <v>60.32</v>
      </c>
      <c r="DL6" s="35">
        <f t="shared" si="12"/>
        <v>60.01</v>
      </c>
      <c r="DM6" s="35">
        <f t="shared" si="12"/>
        <v>39.81</v>
      </c>
      <c r="DN6" s="35">
        <f t="shared" si="12"/>
        <v>51.44</v>
      </c>
      <c r="DO6" s="35">
        <f t="shared" si="12"/>
        <v>52.4</v>
      </c>
      <c r="DP6" s="35">
        <f t="shared" si="12"/>
        <v>53.56</v>
      </c>
      <c r="DQ6" s="35">
        <f t="shared" si="12"/>
        <v>54.73</v>
      </c>
      <c r="DR6" s="34" t="str">
        <f>IF(DR7="","",IF(DR7="-","【-】","【"&amp;SUBSTITUTE(TEXT(DR7,"#,##0.00"),"-","△")&amp;"】"))</f>
        <v>【54.73】</v>
      </c>
      <c r="DS6" s="35">
        <f>IF(DS7="",NA(),DS7)</f>
        <v>35.74</v>
      </c>
      <c r="DT6" s="35">
        <f t="shared" ref="DT6:EB6" si="13">IF(DT7="",NA(),DT7)</f>
        <v>37.47</v>
      </c>
      <c r="DU6" s="35">
        <f t="shared" si="13"/>
        <v>36.81</v>
      </c>
      <c r="DV6" s="35">
        <f t="shared" si="13"/>
        <v>35.409999999999997</v>
      </c>
      <c r="DW6" s="35">
        <f t="shared" si="13"/>
        <v>34.93</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0.63</v>
      </c>
      <c r="EE6" s="35">
        <f t="shared" ref="EE6:EM6" si="14">IF(EE7="",NA(),EE7)</f>
        <v>0.19</v>
      </c>
      <c r="EF6" s="35">
        <f t="shared" si="14"/>
        <v>1.02</v>
      </c>
      <c r="EG6" s="35">
        <f t="shared" si="14"/>
        <v>1.1599999999999999</v>
      </c>
      <c r="EH6" s="35">
        <f t="shared" si="14"/>
        <v>2.1800000000000002</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370002</v>
      </c>
      <c r="D7" s="37">
        <v>46</v>
      </c>
      <c r="E7" s="37">
        <v>1</v>
      </c>
      <c r="F7" s="37">
        <v>0</v>
      </c>
      <c r="G7" s="37">
        <v>2</v>
      </c>
      <c r="H7" s="37" t="s">
        <v>105</v>
      </c>
      <c r="I7" s="37" t="s">
        <v>106</v>
      </c>
      <c r="J7" s="37" t="s">
        <v>107</v>
      </c>
      <c r="K7" s="37" t="s">
        <v>108</v>
      </c>
      <c r="L7" s="37" t="s">
        <v>109</v>
      </c>
      <c r="M7" s="37" t="s">
        <v>110</v>
      </c>
      <c r="N7" s="38" t="s">
        <v>111</v>
      </c>
      <c r="O7" s="38">
        <v>73.39</v>
      </c>
      <c r="P7" s="38">
        <v>99.29</v>
      </c>
      <c r="Q7" s="38">
        <v>0</v>
      </c>
      <c r="R7" s="38">
        <v>993205</v>
      </c>
      <c r="S7" s="38">
        <v>1876.77</v>
      </c>
      <c r="T7" s="38">
        <v>529.21</v>
      </c>
      <c r="U7" s="38">
        <v>907066</v>
      </c>
      <c r="V7" s="38">
        <v>1498.13</v>
      </c>
      <c r="W7" s="38">
        <v>605.47</v>
      </c>
      <c r="X7" s="38">
        <v>109</v>
      </c>
      <c r="Y7" s="38">
        <v>110.89</v>
      </c>
      <c r="Z7" s="38">
        <v>110.88</v>
      </c>
      <c r="AA7" s="38">
        <v>112.97</v>
      </c>
      <c r="AB7" s="38">
        <v>112.47</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984</v>
      </c>
      <c r="AU7" s="38">
        <v>887.29</v>
      </c>
      <c r="AV7" s="38">
        <v>1064.4100000000001</v>
      </c>
      <c r="AW7" s="38">
        <v>1016.7</v>
      </c>
      <c r="AX7" s="38">
        <v>1498.61</v>
      </c>
      <c r="AY7" s="38">
        <v>634.53</v>
      </c>
      <c r="AZ7" s="38">
        <v>200.22</v>
      </c>
      <c r="BA7" s="38">
        <v>212.95</v>
      </c>
      <c r="BB7" s="38">
        <v>224.41</v>
      </c>
      <c r="BC7" s="38">
        <v>243.44</v>
      </c>
      <c r="BD7" s="38">
        <v>243.44</v>
      </c>
      <c r="BE7" s="38">
        <v>215.67</v>
      </c>
      <c r="BF7" s="38">
        <v>203.79</v>
      </c>
      <c r="BG7" s="38">
        <v>193.64</v>
      </c>
      <c r="BH7" s="38">
        <v>181.72</v>
      </c>
      <c r="BI7" s="38">
        <v>168.52</v>
      </c>
      <c r="BJ7" s="38">
        <v>368.94</v>
      </c>
      <c r="BK7" s="38">
        <v>351.06</v>
      </c>
      <c r="BL7" s="38">
        <v>333.48</v>
      </c>
      <c r="BM7" s="38">
        <v>320.31</v>
      </c>
      <c r="BN7" s="38">
        <v>303.26</v>
      </c>
      <c r="BO7" s="38">
        <v>303.26</v>
      </c>
      <c r="BP7" s="38">
        <v>106.09</v>
      </c>
      <c r="BQ7" s="38">
        <v>109.64</v>
      </c>
      <c r="BR7" s="38">
        <v>108.83</v>
      </c>
      <c r="BS7" s="38">
        <v>111.94</v>
      </c>
      <c r="BT7" s="38">
        <v>112.02</v>
      </c>
      <c r="BU7" s="38">
        <v>111.12</v>
      </c>
      <c r="BV7" s="38">
        <v>112.92</v>
      </c>
      <c r="BW7" s="38">
        <v>112.81</v>
      </c>
      <c r="BX7" s="38">
        <v>113.88</v>
      </c>
      <c r="BY7" s="38">
        <v>114.14</v>
      </c>
      <c r="BZ7" s="38">
        <v>114.14</v>
      </c>
      <c r="CA7" s="38">
        <v>64.12</v>
      </c>
      <c r="CB7" s="38">
        <v>62</v>
      </c>
      <c r="CC7" s="38">
        <v>62.51</v>
      </c>
      <c r="CD7" s="38">
        <v>60.9</v>
      </c>
      <c r="CE7" s="38">
        <v>60.83</v>
      </c>
      <c r="CF7" s="38">
        <v>75.75</v>
      </c>
      <c r="CG7" s="38">
        <v>75.3</v>
      </c>
      <c r="CH7" s="38">
        <v>75.3</v>
      </c>
      <c r="CI7" s="38">
        <v>74.02</v>
      </c>
      <c r="CJ7" s="38">
        <v>73.03</v>
      </c>
      <c r="CK7" s="38">
        <v>73.03</v>
      </c>
      <c r="CL7" s="38">
        <v>71.52</v>
      </c>
      <c r="CM7" s="38">
        <v>71.88</v>
      </c>
      <c r="CN7" s="38">
        <v>70.010000000000005</v>
      </c>
      <c r="CO7" s="38">
        <v>71.010000000000005</v>
      </c>
      <c r="CP7" s="38">
        <v>71.349999999999994</v>
      </c>
      <c r="CQ7" s="38">
        <v>64.12</v>
      </c>
      <c r="CR7" s="38">
        <v>62.69</v>
      </c>
      <c r="CS7" s="38">
        <v>61.82</v>
      </c>
      <c r="CT7" s="38">
        <v>61.66</v>
      </c>
      <c r="CU7" s="38">
        <v>62.19</v>
      </c>
      <c r="CV7" s="38">
        <v>62.19</v>
      </c>
      <c r="CW7" s="38">
        <v>99.55</v>
      </c>
      <c r="CX7" s="38">
        <v>98.73</v>
      </c>
      <c r="CY7" s="38">
        <v>99.77</v>
      </c>
      <c r="CZ7" s="38">
        <v>98.28</v>
      </c>
      <c r="DA7" s="38">
        <v>98.9</v>
      </c>
      <c r="DB7" s="38">
        <v>100.12</v>
      </c>
      <c r="DC7" s="38">
        <v>100.12</v>
      </c>
      <c r="DD7" s="38">
        <v>100.03</v>
      </c>
      <c r="DE7" s="38">
        <v>100.05</v>
      </c>
      <c r="DF7" s="38">
        <v>100.05</v>
      </c>
      <c r="DG7" s="38">
        <v>100.05</v>
      </c>
      <c r="DH7" s="38">
        <v>60.44</v>
      </c>
      <c r="DI7" s="38">
        <v>59.54</v>
      </c>
      <c r="DJ7" s="38">
        <v>59.75</v>
      </c>
      <c r="DK7" s="38">
        <v>60.32</v>
      </c>
      <c r="DL7" s="38">
        <v>60.01</v>
      </c>
      <c r="DM7" s="38">
        <v>39.81</v>
      </c>
      <c r="DN7" s="38">
        <v>51.44</v>
      </c>
      <c r="DO7" s="38">
        <v>52.4</v>
      </c>
      <c r="DP7" s="38">
        <v>53.56</v>
      </c>
      <c r="DQ7" s="38">
        <v>54.73</v>
      </c>
      <c r="DR7" s="38">
        <v>54.73</v>
      </c>
      <c r="DS7" s="38">
        <v>35.74</v>
      </c>
      <c r="DT7" s="38">
        <v>37.47</v>
      </c>
      <c r="DU7" s="38">
        <v>36.81</v>
      </c>
      <c r="DV7" s="38">
        <v>35.409999999999997</v>
      </c>
      <c r="DW7" s="38">
        <v>34.93</v>
      </c>
      <c r="DX7" s="38">
        <v>13.72</v>
      </c>
      <c r="DY7" s="38">
        <v>16.77</v>
      </c>
      <c r="DZ7" s="38">
        <v>18.05</v>
      </c>
      <c r="EA7" s="38">
        <v>19.440000000000001</v>
      </c>
      <c r="EB7" s="38">
        <v>22.46</v>
      </c>
      <c r="EC7" s="38">
        <v>22.46</v>
      </c>
      <c r="ED7" s="38">
        <v>0.63</v>
      </c>
      <c r="EE7" s="38">
        <v>0.19</v>
      </c>
      <c r="EF7" s="38">
        <v>1.02</v>
      </c>
      <c r="EG7" s="38">
        <v>1.1599999999999999</v>
      </c>
      <c r="EH7" s="38">
        <v>2.1800000000000002</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KGA60963</cp:lastModifiedBy>
  <cp:lastPrinted>2019-01-21T06:49:03Z</cp:lastPrinted>
  <dcterms:created xsi:type="dcterms:W3CDTF">2018-12-03T08:36:56Z</dcterms:created>
  <dcterms:modified xsi:type="dcterms:W3CDTF">2019-01-21T08:07:57Z</dcterms:modified>
  <cp:category/>
</cp:coreProperties>
</file>