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2副業のフォルダ\地方公営企業担当\Ｈ３０\03_経営比較分析表\○_05_公営企業に係る経営比較分析表（平成29年度決算）の分析等\04_部局回答（病院○、下水○、駐車場○、水道○）\駐車場回答\"/>
    </mc:Choice>
  </mc:AlternateContent>
  <workbookProtection workbookAlgorithmName="SHA-512" workbookHashValue="ycdngVb3hdkzE5DnZ1O1LbgJYlZ/+xDwePq4hdoD7P0BOnEsc5r76kTCx7/S2a0hdEZ8Ym/lXNG/zfrkvHf93w==" workbookSaltValue="8D7CerpqtbW4zbyFFt9hNQ==" workbookSpinCount="100000" lockStructure="1"/>
  <bookViews>
    <workbookView xWindow="93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30" i="4"/>
  <c r="HP76" i="4"/>
  <c r="AV76" i="4"/>
  <c r="KO51" i="4"/>
  <c r="FX51" i="4"/>
  <c r="KO30" i="4"/>
  <c r="BG51" i="4"/>
  <c r="LE76" i="4"/>
  <c r="FX30" i="4"/>
  <c r="HA76" i="4"/>
  <c r="AN51" i="4"/>
  <c r="FE30" i="4"/>
  <c r="JV30" i="4"/>
  <c r="AN30" i="4"/>
  <c r="AG76" i="4"/>
  <c r="JV51" i="4"/>
  <c r="KP76" i="4"/>
  <c r="FE51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<sst xmlns="http://schemas.openxmlformats.org/spreadsheetml/2006/main" count="289" uniqueCount="145">
  <si>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</si>
  <si>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</si>
  <si>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</si>
  <si>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</si>
  <si>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</si>
  <si>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</si>
  <si>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</si>
  <si>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</si>
  <si>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</si>
  <si>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</si>
  <si>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</si>
  <si>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</si>
  <si>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</si>
  <si>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</si>
  <si>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</si>
  <si>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</si>
  <si>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</si>
  <si>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</si>
  <si>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</si>
  <si>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</si>
  <si>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</si>
  <si>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</si>
  <si>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</si>
  <si>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</si>
  <si>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</si>
  <si>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</si>
  <si>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</si>
  <si>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</si>
  <si>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</si>
  <si>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</si>
  <si>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</si>
  <si>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</si>
  <si>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</si>
  <si>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</si>
  <si>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</si>
  <si>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</si>
  <si>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</si>
  <si>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</si>
  <si>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</si>
  <si>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</si>
  <si>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</si>
  <si>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</si>
  <si>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</si>
  <si>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</si>
  <si>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</si>
  <si>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</si>
  <si>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</si>
  <si>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</si>
  <si>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</si>
  <si>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</si>
  <si>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</si>
  <si>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</si>
  <si>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</si>
  <si>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</si>
  <si>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</si>
  <si>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</si>
  <si>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</si>
  <si>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</si>
  <si>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</si>
  <si>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</si>
  <si>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</si>
  <si>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</si>
  <si>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</si>
  <si>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</si>
  <si>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</si>
  <si>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</si>
  <si>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</si>
  <si>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</si>
  <si>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</si>
  <si>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</si>
  <si>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</si>
  <si>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</si>
  <si>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</si>
  <si>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</si>
  <si>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</si>
  <si>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</si>
  <si>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</si>
  <si>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</si>
  <si>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</si>
  <si>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</si>
  <si>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</si>
  <si>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</si>
  <si>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</si>
  <si>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</si>
  <si>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</si>
  <si>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</si>
  <si>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</si>
  <si>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</si>
  <si>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</si>
  <si>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</si>
  <si>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</si>
  <si>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</si>
  <si>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</si>
  <si>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</si>
  <si>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</si>
  <si>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</si>
  <si>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</si>
  <si>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</si>
  <si>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</si>
  <si>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</si>
  <si>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</si>
  <si>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</si>
  <si>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</si>
  <si>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</si>
  <si>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</si>
  <si>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</si>
  <si>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</si>
  <si>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</si>
  <si>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</si>
  <si>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</si>
  <si>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当該値(N-3)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</si>
  <si>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</si>
  <si>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</si>
  <si>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</si>
  <si>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</si>
  <si>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</si>
  <si>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</si>
  <si>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</si>
  <si>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</si>
  <si>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</si>
  <si>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</si>
  <si>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</si>
  <si>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</si>
  <si>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香川県</t>
  </si>
  <si>
    <t>多目的広場地下駐車場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</si>
  <si>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</si>
  <si>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</si>
  <si>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</si>
  <si>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</si>
  <si>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</si>
  <si>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</si>
  <si>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</si>
  <si>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</si>
  <si>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</si>
  <si>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</si>
  <si>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</si>
  <si>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</si>
  <si>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</si>
  <si>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</si>
  <si>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</si>
  <si>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</si>
  <si>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該駐車場は、サンポート高松の施設利用者の利便性向上を目的として、シンボルタワー地下駐車場とともに一体的に整備されたものであるため、稼働率や営業収益、その他指標については、サンポート施設（国際会議場やサンポートホール等）やシンボルタワーへの来館者の増減に影響を受ける傾向にある。今後は隣地に新県立体育館が整備される計画があり、駐車場の稼働率増加を見込んでいる。</t>
    <rPh sb="0" eb="2">
      <t>トウガイ</t>
    </rPh>
    <rPh sb="2" eb="5">
      <t>チュウシャジョウ</t>
    </rPh>
    <rPh sb="12" eb="14">
      <t>タカマツ</t>
    </rPh>
    <rPh sb="15" eb="17">
      <t>シセツ</t>
    </rPh>
    <rPh sb="17" eb="20">
      <t>リヨウシャ</t>
    </rPh>
    <rPh sb="21" eb="24">
      <t>リベンセイ</t>
    </rPh>
    <rPh sb="24" eb="26">
      <t>コウジョウ</t>
    </rPh>
    <rPh sb="27" eb="29">
      <t>モクテキ</t>
    </rPh>
    <rPh sb="40" eb="42">
      <t>チカ</t>
    </rPh>
    <rPh sb="42" eb="44">
      <t>チュウシャ</t>
    </rPh>
    <rPh sb="44" eb="45">
      <t>ジョウ</t>
    </rPh>
    <rPh sb="49" eb="52">
      <t>イッタイテキ</t>
    </rPh>
    <rPh sb="53" eb="55">
      <t>セイビ</t>
    </rPh>
    <rPh sb="66" eb="68">
      <t>カドウ</t>
    </rPh>
    <rPh sb="68" eb="69">
      <t>リツ</t>
    </rPh>
    <rPh sb="70" eb="72">
      <t>エイギョウ</t>
    </rPh>
    <rPh sb="72" eb="74">
      <t>シュウエキ</t>
    </rPh>
    <rPh sb="77" eb="78">
      <t>タ</t>
    </rPh>
    <rPh sb="78" eb="80">
      <t>シヒョウ</t>
    </rPh>
    <rPh sb="91" eb="93">
      <t>シセツ</t>
    </rPh>
    <rPh sb="94" eb="96">
      <t>コクサイ</t>
    </rPh>
    <rPh sb="96" eb="99">
      <t>カイギジョウ</t>
    </rPh>
    <rPh sb="108" eb="109">
      <t>トウ</t>
    </rPh>
    <rPh sb="120" eb="123">
      <t>ライカンシャ</t>
    </rPh>
    <rPh sb="124" eb="126">
      <t>ゾウゲン</t>
    </rPh>
    <rPh sb="127" eb="129">
      <t>エイキョウ</t>
    </rPh>
    <rPh sb="130" eb="131">
      <t>ウ</t>
    </rPh>
    <rPh sb="133" eb="135">
      <t>ケイコウ</t>
    </rPh>
    <rPh sb="139" eb="141">
      <t>コンゴ</t>
    </rPh>
    <rPh sb="142" eb="144">
      <t>リンチ</t>
    </rPh>
    <rPh sb="145" eb="146">
      <t>シン</t>
    </rPh>
    <rPh sb="146" eb="148">
      <t>ケンリツ</t>
    </rPh>
    <rPh sb="148" eb="150">
      <t>タイイク</t>
    </rPh>
    <rPh sb="150" eb="151">
      <t>カン</t>
    </rPh>
    <rPh sb="152" eb="154">
      <t>セイビ</t>
    </rPh>
    <rPh sb="157" eb="159">
      <t>ケイカク</t>
    </rPh>
    <rPh sb="163" eb="165">
      <t>チュウシャ</t>
    </rPh>
    <rPh sb="165" eb="166">
      <t>ジョウ</t>
    </rPh>
    <rPh sb="167" eb="169">
      <t>カドウ</t>
    </rPh>
    <rPh sb="169" eb="170">
      <t>リツ</t>
    </rPh>
    <rPh sb="170" eb="172">
      <t>ゾウカ</t>
    </rPh>
    <rPh sb="173" eb="175">
      <t>ミコ</t>
    </rPh>
    <phoneticPr fontId="5"/>
  </si>
  <si>
    <t>⑪稼働率については、類似施設平均値は下回るものの、直近３年間は微増傾向にあり、また、使用料収入も増加しているため、堅調と言える。</t>
    <rPh sb="1" eb="3">
      <t>カドウ</t>
    </rPh>
    <rPh sb="3" eb="4">
      <t>リツ</t>
    </rPh>
    <rPh sb="10" eb="12">
      <t>ルイジ</t>
    </rPh>
    <rPh sb="12" eb="14">
      <t>シセツ</t>
    </rPh>
    <rPh sb="14" eb="17">
      <t>ヘイキンチ</t>
    </rPh>
    <rPh sb="18" eb="20">
      <t>シタマワ</t>
    </rPh>
    <rPh sb="25" eb="27">
      <t>チョッキン</t>
    </rPh>
    <rPh sb="28" eb="30">
      <t>ネンカン</t>
    </rPh>
    <rPh sb="31" eb="33">
      <t>ビゾウ</t>
    </rPh>
    <rPh sb="33" eb="35">
      <t>ケイコウ</t>
    </rPh>
    <rPh sb="42" eb="44">
      <t>シヨウ</t>
    </rPh>
    <rPh sb="44" eb="45">
      <t>リョウ</t>
    </rPh>
    <rPh sb="45" eb="47">
      <t>シュウニュウ</t>
    </rPh>
    <rPh sb="48" eb="50">
      <t>ゾウカ</t>
    </rPh>
    <rPh sb="57" eb="59">
      <t>ケンチョウ</t>
    </rPh>
    <rPh sb="60" eb="61">
      <t>イ</t>
    </rPh>
    <phoneticPr fontId="5"/>
  </si>
  <si>
    <t>①収益的収支比率については、地方債の償還期間のため、類似施設平均値を大幅に下回る40％前後で推移している。
②他会計補助金比率については、平成27年度を除き、類似施設平均値を下回っている。
③駐車台数1台当たりの他会計補助金額については、平成27年度を除き、類似施設平均値並みで推移している。
④売上高GOP比率については、概ね類似施設平均値を上回る水準で堅調に推移している。
⑤平成27年度のEBITDAについては、消費税の修正申告を行ったことにより、繰入金が増えたため、マイナス数値となっている。</t>
    <rPh sb="1" eb="3">
      <t>シュウエキ</t>
    </rPh>
    <rPh sb="3" eb="4">
      <t>テキ</t>
    </rPh>
    <rPh sb="4" eb="6">
      <t>シュウシ</t>
    </rPh>
    <rPh sb="6" eb="8">
      <t>ヒリツ</t>
    </rPh>
    <rPh sb="14" eb="17">
      <t>チホウサイ</t>
    </rPh>
    <rPh sb="18" eb="20">
      <t>ショウカン</t>
    </rPh>
    <rPh sb="20" eb="22">
      <t>キカン</t>
    </rPh>
    <rPh sb="26" eb="28">
      <t>ルイジ</t>
    </rPh>
    <rPh sb="28" eb="30">
      <t>シセツ</t>
    </rPh>
    <rPh sb="30" eb="33">
      <t>ヘイキンチ</t>
    </rPh>
    <rPh sb="34" eb="36">
      <t>オオハバ</t>
    </rPh>
    <rPh sb="37" eb="39">
      <t>シタマワ</t>
    </rPh>
    <rPh sb="43" eb="45">
      <t>ゼンゴ</t>
    </rPh>
    <rPh sb="46" eb="48">
      <t>スイイ</t>
    </rPh>
    <rPh sb="55" eb="56">
      <t>タ</t>
    </rPh>
    <rPh sb="56" eb="58">
      <t>カイケイ</t>
    </rPh>
    <rPh sb="58" eb="61">
      <t>ホジョキン</t>
    </rPh>
    <rPh sb="61" eb="63">
      <t>ヒリツ</t>
    </rPh>
    <rPh sb="69" eb="71">
      <t>ヘイセイ</t>
    </rPh>
    <rPh sb="73" eb="75">
      <t>ネンド</t>
    </rPh>
    <rPh sb="76" eb="77">
      <t>ノゾ</t>
    </rPh>
    <rPh sb="79" eb="81">
      <t>ルイジ</t>
    </rPh>
    <rPh sb="81" eb="83">
      <t>シセツ</t>
    </rPh>
    <rPh sb="83" eb="85">
      <t>ヘイキン</t>
    </rPh>
    <rPh sb="85" eb="86">
      <t>チ</t>
    </rPh>
    <rPh sb="87" eb="88">
      <t>シタ</t>
    </rPh>
    <rPh sb="88" eb="89">
      <t>マワ</t>
    </rPh>
    <rPh sb="96" eb="98">
      <t>チュウシャ</t>
    </rPh>
    <rPh sb="98" eb="100">
      <t>ダイスウ</t>
    </rPh>
    <rPh sb="101" eb="102">
      <t>ダイ</t>
    </rPh>
    <rPh sb="102" eb="103">
      <t>ア</t>
    </rPh>
    <rPh sb="106" eb="107">
      <t>タ</t>
    </rPh>
    <rPh sb="107" eb="109">
      <t>カイケイ</t>
    </rPh>
    <rPh sb="109" eb="111">
      <t>ホジョ</t>
    </rPh>
    <rPh sb="111" eb="113">
      <t>キンガク</t>
    </rPh>
    <rPh sb="119" eb="121">
      <t>ヘイセイ</t>
    </rPh>
    <rPh sb="123" eb="125">
      <t>ネンド</t>
    </rPh>
    <rPh sb="126" eb="127">
      <t>ノゾ</t>
    </rPh>
    <rPh sb="129" eb="131">
      <t>ルイジ</t>
    </rPh>
    <rPh sb="131" eb="133">
      <t>シセツ</t>
    </rPh>
    <rPh sb="133" eb="136">
      <t>ヘイキンチ</t>
    </rPh>
    <rPh sb="136" eb="137">
      <t>ナ</t>
    </rPh>
    <rPh sb="139" eb="141">
      <t>スイイ</t>
    </rPh>
    <rPh sb="148" eb="150">
      <t>ウリアゲ</t>
    </rPh>
    <rPh sb="150" eb="151">
      <t>ダカ</t>
    </rPh>
    <rPh sb="154" eb="156">
      <t>ヒリツ</t>
    </rPh>
    <rPh sb="162" eb="163">
      <t>オオム</t>
    </rPh>
    <rPh sb="164" eb="166">
      <t>ルイジ</t>
    </rPh>
    <rPh sb="166" eb="168">
      <t>シセツ</t>
    </rPh>
    <rPh sb="168" eb="171">
      <t>ヘイキンチ</t>
    </rPh>
    <rPh sb="172" eb="174">
      <t>ウワマワ</t>
    </rPh>
    <rPh sb="175" eb="177">
      <t>スイジュン</t>
    </rPh>
    <rPh sb="178" eb="180">
      <t>ケンチョウ</t>
    </rPh>
    <rPh sb="181" eb="183">
      <t>スイイ</t>
    </rPh>
    <rPh sb="190" eb="192">
      <t>ヘイセイ</t>
    </rPh>
    <rPh sb="194" eb="196">
      <t>ネンド</t>
    </rPh>
    <rPh sb="209" eb="212">
      <t>ショウヒゼイ</t>
    </rPh>
    <rPh sb="213" eb="215">
      <t>シュウセイ</t>
    </rPh>
    <rPh sb="215" eb="217">
      <t>シンコク</t>
    </rPh>
    <rPh sb="218" eb="219">
      <t>オコナ</t>
    </rPh>
    <rPh sb="227" eb="229">
      <t>クリイレ</t>
    </rPh>
    <rPh sb="229" eb="230">
      <t>キン</t>
    </rPh>
    <rPh sb="231" eb="232">
      <t>フ</t>
    </rPh>
    <rPh sb="241" eb="243">
      <t>スウチ</t>
    </rPh>
    <phoneticPr fontId="5"/>
  </si>
  <si>
    <t>⑩企業債残高対料金収入比率については、地方債の償還が進んでいるため、漸減傾向にあるものの、依然類似施設平均値を大きく上回っている。</t>
    <rPh sb="1" eb="3">
      <t>キギョウ</t>
    </rPh>
    <rPh sb="3" eb="4">
      <t>サイ</t>
    </rPh>
    <rPh sb="4" eb="6">
      <t>ザンダカ</t>
    </rPh>
    <rPh sb="6" eb="7">
      <t>タイ</t>
    </rPh>
    <rPh sb="7" eb="9">
      <t>リョウキン</t>
    </rPh>
    <rPh sb="9" eb="11">
      <t>シュウニュウ</t>
    </rPh>
    <rPh sb="11" eb="13">
      <t>ヒリツ</t>
    </rPh>
    <rPh sb="19" eb="21">
      <t>チホウ</t>
    </rPh>
    <rPh sb="21" eb="22">
      <t>サイ</t>
    </rPh>
    <rPh sb="23" eb="25">
      <t>ショウカン</t>
    </rPh>
    <rPh sb="26" eb="27">
      <t>スス</t>
    </rPh>
    <rPh sb="34" eb="36">
      <t>ゼンゲン</t>
    </rPh>
    <rPh sb="36" eb="38">
      <t>ケイコウ</t>
    </rPh>
    <rPh sb="45" eb="47">
      <t>イゼン</t>
    </rPh>
    <rPh sb="47" eb="49">
      <t>ルイジ</t>
    </rPh>
    <rPh sb="49" eb="51">
      <t>シセツ</t>
    </rPh>
    <rPh sb="51" eb="54">
      <t>ヘイキンチ</t>
    </rPh>
    <rPh sb="55" eb="56">
      <t>オオ</t>
    </rPh>
    <rPh sb="58" eb="60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</si>
</sst>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37.5</c:v>
                </c:pt>
                <c:pt idx="1">
                  <c:v>36.1</c:v>
                </c:pt>
                <c:pt idx="2">
                  <c:v>48</c:v>
                </c:pt>
                <c:pt idx="3">
                  <c:v>35</c:v>
                </c:pt>
                <c:pt idx="4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F4-4F4A-894E-52FD3779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1648"/>
        <c:axId val="161950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F4-4F4A-894E-52FD3779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51648"/>
        <c:axId val="161950472"/>
      </c:lineChart>
      <c:dateAx>
        <c:axId val="16195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50472"/>
        <c:crosses val="autoZero"/>
        <c:auto val="1"/>
        <c:lblOffset val="100"/>
        <c:baseTimeUnit val="years"/>
      </c:dateAx>
      <c:valAx>
        <c:axId val="161950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951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2529.3000000000002</c:v>
                </c:pt>
                <c:pt idx="1">
                  <c:v>2314.1999999999998</c:v>
                </c:pt>
                <c:pt idx="2">
                  <c:v>1944.7</c:v>
                </c:pt>
                <c:pt idx="3">
                  <c:v>1653.1</c:v>
                </c:pt>
                <c:pt idx="4">
                  <c:v>1408.7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A2-40C0-8267-4D9E0F9B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3216"/>
        <c:axId val="16195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A2-40C0-8267-4D9E0F9B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53216"/>
        <c:axId val="161950864"/>
      </c:lineChart>
      <c:dateAx>
        <c:axId val="16195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50864"/>
        <c:crosses val="autoZero"/>
        <c:auto val="1"/>
        <c:lblOffset val="100"/>
        <c:baseTimeUnit val="years"/>
      </c:dateAx>
      <c:valAx>
        <c:axId val="16195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953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71-42F1-82A7-DE4164DA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1256"/>
        <c:axId val="16195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71-42F1-82A7-DE4164DA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51256"/>
        <c:axId val="161954000"/>
      </c:lineChart>
      <c:dateAx>
        <c:axId val="161951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54000"/>
        <c:crosses val="autoZero"/>
        <c:auto val="1"/>
        <c:lblOffset val="100"/>
        <c:baseTimeUnit val="years"/>
      </c:dateAx>
      <c:valAx>
        <c:axId val="16195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951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9-461F-8EDF-0CF7E45B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81736"/>
        <c:axId val="163274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9-461F-8EDF-0CF7E45B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81736"/>
        <c:axId val="163274680"/>
      </c:lineChart>
      <c:dateAx>
        <c:axId val="163281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4680"/>
        <c:crosses val="autoZero"/>
        <c:auto val="1"/>
        <c:lblOffset val="100"/>
        <c:baseTimeUnit val="years"/>
      </c:dateAx>
      <c:valAx>
        <c:axId val="163274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281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5.7</c:v>
                </c:pt>
                <c:pt idx="1">
                  <c:v>5.9</c:v>
                </c:pt>
                <c:pt idx="2">
                  <c:v>24.2</c:v>
                </c:pt>
                <c:pt idx="3">
                  <c:v>5.8</c:v>
                </c:pt>
                <c:pt idx="4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C8-42C3-B6E8-8F05F64C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75464"/>
        <c:axId val="16327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C8-42C3-B6E8-8F05F64C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5464"/>
        <c:axId val="163278600"/>
      </c:lineChart>
      <c:dateAx>
        <c:axId val="163275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8600"/>
        <c:crosses val="autoZero"/>
        <c:auto val="1"/>
        <c:lblOffset val="100"/>
        <c:baseTimeUnit val="years"/>
      </c:dateAx>
      <c:valAx>
        <c:axId val="16327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275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206</c:v>
                </c:pt>
                <c:pt idx="1">
                  <c:v>293</c:v>
                </c:pt>
                <c:pt idx="2">
                  <c:v>741</c:v>
                </c:pt>
                <c:pt idx="3">
                  <c:v>144</c:v>
                </c:pt>
                <c:pt idx="4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F-472A-B09F-FAAA1726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75072"/>
        <c:axId val="16328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CF-472A-B09F-FAAA1726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5072"/>
        <c:axId val="163282128"/>
      </c:lineChart>
      <c:dateAx>
        <c:axId val="163275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82128"/>
        <c:crosses val="autoZero"/>
        <c:auto val="1"/>
        <c:lblOffset val="100"/>
        <c:baseTimeUnit val="years"/>
      </c:dateAx>
      <c:valAx>
        <c:axId val="16328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275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107.9</c:v>
                </c:pt>
                <c:pt idx="1">
                  <c:v>104.6</c:v>
                </c:pt>
                <c:pt idx="2">
                  <c:v>107.9</c:v>
                </c:pt>
                <c:pt idx="3">
                  <c:v>112.3</c:v>
                </c:pt>
                <c:pt idx="4">
                  <c:v>112.3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20-4646-A067-D56A4298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78992"/>
        <c:axId val="16327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20-4646-A067-D56A4298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8992"/>
        <c:axId val="163276640"/>
      </c:lineChart>
      <c:dateAx>
        <c:axId val="16327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6640"/>
        <c:crosses val="autoZero"/>
        <c:auto val="1"/>
        <c:lblOffset val="100"/>
        <c:baseTimeUnit val="years"/>
      </c:dateAx>
      <c:valAx>
        <c:axId val="16327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278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32.6</c:v>
                </c:pt>
                <c:pt idx="1">
                  <c:v>29.5</c:v>
                </c:pt>
                <c:pt idx="2">
                  <c:v>23.5</c:v>
                </c:pt>
                <c:pt idx="3">
                  <c:v>14.1</c:v>
                </c:pt>
                <c:pt idx="4">
                  <c:v>20.6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87-4CE5-978B-60809973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80952"/>
        <c:axId val="163279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87-4CE5-978B-60809973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80952"/>
        <c:axId val="163279384"/>
      </c:lineChart>
      <c:dateAx>
        <c:axId val="163280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9384"/>
        <c:crosses val="autoZero"/>
        <c:auto val="1"/>
        <c:lblOffset val="100"/>
        <c:baseTimeUnit val="years"/>
      </c:dateAx>
      <c:valAx>
        <c:axId val="163279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280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27141</c:v>
                </c:pt>
                <c:pt idx="1">
                  <c:v>24195</c:v>
                </c:pt>
                <c:pt idx="2">
                  <c:v>-47048</c:v>
                </c:pt>
                <c:pt idx="3">
                  <c:v>12717</c:v>
                </c:pt>
                <c:pt idx="4">
                  <c:v>18604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A0-466E-8906-3760647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79776"/>
        <c:axId val="16327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A0-466E-8906-3760647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9776"/>
        <c:axId val="163277424"/>
      </c:lineChart>
      <c:dateAx>
        <c:axId val="16327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7424"/>
        <c:crosses val="autoZero"/>
        <c:auto val="1"/>
        <c:lblOffset val="100"/>
        <c:baseTimeUnit val="years"/>
      </c:dateAx>
      <c:valAx>
        <c:axId val="16327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279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B6" sqref="B6:GX6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香川県　多目的広場地下駐車場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Ａ２Ｂ１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14056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131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地下式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14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302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300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代行制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143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37.5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36.1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48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5.7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5.9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24.2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5.8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5.2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107.9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104.6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107.9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112.3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112.3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104.2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110.9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113.4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191.4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141.30000000000001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11.6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10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9.5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15.1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189.3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182.5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185.2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186.8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144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142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206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293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741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144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126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32.6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29.5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23.5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14.1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20.6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27141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24195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-47048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12717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18604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247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202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177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145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108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18.3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18.2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14.3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31473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37843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36318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37745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35151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141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 t="str">
        <f>データ!CM7</f>
        <v>-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 t="str">
        <f>データ!CN7</f>
        <v>-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2529.3000000000002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2314.1999999999998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1944.7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1653.1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1408.7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438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351.1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278.89999999999998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205.5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187.9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s9KRv7Mvp5/0zQCW2u2QXqvH+sFB9J8+ZmMQJokZwEaIGtMmvnsDkQhlKg6LqOBOKgnn/m2SF5KJZdav1rK6A==" saltValue="8iSGyMaQj3LHCHoo2z3Ej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108</v>
      </c>
      <c r="AK5" s="59" t="s">
        <v>98</v>
      </c>
      <c r="AL5" s="59" t="s">
        <v>109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110</v>
      </c>
      <c r="AW5" s="59" t="s">
        <v>99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97</v>
      </c>
      <c r="BG5" s="59" t="s">
        <v>111</v>
      </c>
      <c r="BH5" s="59" t="s">
        <v>99</v>
      </c>
      <c r="BI5" s="59" t="s">
        <v>112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113</v>
      </c>
      <c r="BS5" s="59" t="s">
        <v>99</v>
      </c>
      <c r="BT5" s="59" t="s">
        <v>100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113</v>
      </c>
      <c r="CD5" s="59" t="s">
        <v>99</v>
      </c>
      <c r="CE5" s="59" t="s">
        <v>112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110</v>
      </c>
      <c r="CQ5" s="59" t="s">
        <v>114</v>
      </c>
      <c r="CR5" s="59" t="s">
        <v>100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97</v>
      </c>
      <c r="DA5" s="59" t="s">
        <v>113</v>
      </c>
      <c r="DB5" s="59" t="s">
        <v>114</v>
      </c>
      <c r="DC5" s="59" t="s">
        <v>100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114</v>
      </c>
      <c r="DN5" s="59" t="s">
        <v>100</v>
      </c>
      <c r="DO5" s="59" t="s">
        <v>115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116</v>
      </c>
      <c r="B6" s="60">
        <f>B8</f>
        <v>2017</v>
      </c>
      <c r="C6" s="60">
        <f t="shared" ref="C6:X6" si="1">C8</f>
        <v>370002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香川県</v>
      </c>
      <c r="I6" s="60" t="str">
        <f t="shared" si="1"/>
        <v>多目的広場地下駐車場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地下式</v>
      </c>
      <c r="R6" s="63">
        <f t="shared" si="1"/>
        <v>14</v>
      </c>
      <c r="S6" s="62" t="str">
        <f t="shared" si="1"/>
        <v>駅</v>
      </c>
      <c r="T6" s="62" t="str">
        <f t="shared" si="1"/>
        <v>無</v>
      </c>
      <c r="U6" s="63">
        <f t="shared" si="1"/>
        <v>14056</v>
      </c>
      <c r="V6" s="63">
        <f t="shared" si="1"/>
        <v>302</v>
      </c>
      <c r="W6" s="63">
        <f t="shared" si="1"/>
        <v>300</v>
      </c>
      <c r="X6" s="62" t="str">
        <f t="shared" si="1"/>
        <v>代行制</v>
      </c>
      <c r="Y6" s="64">
        <f>IF(Y8="-",NA(),Y8)</f>
        <v>37.5</v>
      </c>
      <c r="Z6" s="64">
        <f t="shared" ref="Z6:AH6" si="2">IF(Z8="-",NA(),Z8)</f>
        <v>36.1</v>
      </c>
      <c r="AA6" s="64">
        <f t="shared" si="2"/>
        <v>48</v>
      </c>
      <c r="AB6" s="64">
        <f t="shared" si="2"/>
        <v>35</v>
      </c>
      <c r="AC6" s="64">
        <f t="shared" si="2"/>
        <v>35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5.7</v>
      </c>
      <c r="AK6" s="64">
        <f t="shared" ref="AK6:AS6" si="3">IF(AK8="-",NA(),AK8)</f>
        <v>5.9</v>
      </c>
      <c r="AL6" s="64">
        <f t="shared" si="3"/>
        <v>24.2</v>
      </c>
      <c r="AM6" s="64">
        <f t="shared" si="3"/>
        <v>5.8</v>
      </c>
      <c r="AN6" s="64">
        <f t="shared" si="3"/>
        <v>5.2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206</v>
      </c>
      <c r="AV6" s="65">
        <f t="shared" ref="AV6:BD6" si="4">IF(AV8="-",NA(),AV8)</f>
        <v>293</v>
      </c>
      <c r="AW6" s="65">
        <f t="shared" si="4"/>
        <v>741</v>
      </c>
      <c r="AX6" s="65">
        <f t="shared" si="4"/>
        <v>144</v>
      </c>
      <c r="AY6" s="65">
        <f t="shared" si="4"/>
        <v>126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32.6</v>
      </c>
      <c r="BG6" s="64">
        <f t="shared" ref="BG6:BO6" si="5">IF(BG8="-",NA(),BG8)</f>
        <v>29.5</v>
      </c>
      <c r="BH6" s="64">
        <f t="shared" si="5"/>
        <v>23.5</v>
      </c>
      <c r="BI6" s="64">
        <f t="shared" si="5"/>
        <v>14.1</v>
      </c>
      <c r="BJ6" s="64">
        <f t="shared" si="5"/>
        <v>20.6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27141</v>
      </c>
      <c r="BR6" s="65">
        <f t="shared" ref="BR6:BZ6" si="6">IF(BR8="-",NA(),BR8)</f>
        <v>24195</v>
      </c>
      <c r="BS6" s="65">
        <f t="shared" si="6"/>
        <v>-47048</v>
      </c>
      <c r="BT6" s="65">
        <f t="shared" si="6"/>
        <v>12717</v>
      </c>
      <c r="BU6" s="65">
        <f t="shared" si="6"/>
        <v>18604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117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118</v>
      </c>
      <c r="CZ6" s="64">
        <f>IF(CZ8="-",NA(),CZ8)</f>
        <v>2529.3000000000002</v>
      </c>
      <c r="DA6" s="64">
        <f t="shared" ref="DA6:DI6" si="8">IF(DA8="-",NA(),DA8)</f>
        <v>2314.1999999999998</v>
      </c>
      <c r="DB6" s="64">
        <f t="shared" si="8"/>
        <v>1944.7</v>
      </c>
      <c r="DC6" s="64">
        <f t="shared" si="8"/>
        <v>1653.1</v>
      </c>
      <c r="DD6" s="64">
        <f t="shared" si="8"/>
        <v>1408.7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107.9</v>
      </c>
      <c r="DL6" s="64">
        <f t="shared" ref="DL6:DT6" si="9">IF(DL8="-",NA(),DL8)</f>
        <v>104.6</v>
      </c>
      <c r="DM6" s="64">
        <f t="shared" si="9"/>
        <v>107.9</v>
      </c>
      <c r="DN6" s="64">
        <f t="shared" si="9"/>
        <v>112.3</v>
      </c>
      <c r="DO6" s="64">
        <f t="shared" si="9"/>
        <v>112.3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119</v>
      </c>
      <c r="B7" s="60">
        <f t="shared" ref="B7:X7" si="10">B8</f>
        <v>2017</v>
      </c>
      <c r="C7" s="60">
        <f t="shared" si="10"/>
        <v>370002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香川県</v>
      </c>
      <c r="I7" s="60" t="str">
        <f t="shared" si="10"/>
        <v>多目的広場地下駐車場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地下式</v>
      </c>
      <c r="R7" s="63">
        <f t="shared" si="10"/>
        <v>14</v>
      </c>
      <c r="S7" s="62" t="str">
        <f t="shared" si="10"/>
        <v>駅</v>
      </c>
      <c r="T7" s="62" t="str">
        <f t="shared" si="10"/>
        <v>無</v>
      </c>
      <c r="U7" s="63">
        <f t="shared" si="10"/>
        <v>14056</v>
      </c>
      <c r="V7" s="63">
        <f t="shared" si="10"/>
        <v>302</v>
      </c>
      <c r="W7" s="63">
        <f t="shared" si="10"/>
        <v>300</v>
      </c>
      <c r="X7" s="62" t="str">
        <f t="shared" si="10"/>
        <v>代行制</v>
      </c>
      <c r="Y7" s="64">
        <f>Y8</f>
        <v>37.5</v>
      </c>
      <c r="Z7" s="64">
        <f t="shared" ref="Z7:AH7" si="11">Z8</f>
        <v>36.1</v>
      </c>
      <c r="AA7" s="64">
        <f t="shared" si="11"/>
        <v>48</v>
      </c>
      <c r="AB7" s="64">
        <f t="shared" si="11"/>
        <v>35</v>
      </c>
      <c r="AC7" s="64">
        <f t="shared" si="11"/>
        <v>35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5.7</v>
      </c>
      <c r="AK7" s="64">
        <f t="shared" ref="AK7:AS7" si="12">AK8</f>
        <v>5.9</v>
      </c>
      <c r="AL7" s="64">
        <f t="shared" si="12"/>
        <v>24.2</v>
      </c>
      <c r="AM7" s="64">
        <f t="shared" si="12"/>
        <v>5.8</v>
      </c>
      <c r="AN7" s="64">
        <f t="shared" si="12"/>
        <v>5.2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206</v>
      </c>
      <c r="AV7" s="65">
        <f t="shared" ref="AV7:BD7" si="13">AV8</f>
        <v>293</v>
      </c>
      <c r="AW7" s="65">
        <f t="shared" si="13"/>
        <v>741</v>
      </c>
      <c r="AX7" s="65">
        <f t="shared" si="13"/>
        <v>144</v>
      </c>
      <c r="AY7" s="65">
        <f t="shared" si="13"/>
        <v>126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32.6</v>
      </c>
      <c r="BG7" s="64">
        <f t="shared" ref="BG7:BO7" si="14">BG8</f>
        <v>29.5</v>
      </c>
      <c r="BH7" s="64">
        <f t="shared" si="14"/>
        <v>23.5</v>
      </c>
      <c r="BI7" s="64">
        <f t="shared" si="14"/>
        <v>14.1</v>
      </c>
      <c r="BJ7" s="64">
        <f t="shared" si="14"/>
        <v>20.6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27141</v>
      </c>
      <c r="BR7" s="65">
        <f t="shared" ref="BR7:BZ7" si="15">BR8</f>
        <v>24195</v>
      </c>
      <c r="BS7" s="65">
        <f t="shared" si="15"/>
        <v>-47048</v>
      </c>
      <c r="BT7" s="65">
        <f t="shared" si="15"/>
        <v>12717</v>
      </c>
      <c r="BU7" s="65">
        <f t="shared" si="15"/>
        <v>18604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120</v>
      </c>
      <c r="CC7" s="64" t="s">
        <v>120</v>
      </c>
      <c r="CD7" s="64" t="s">
        <v>120</v>
      </c>
      <c r="CE7" s="64" t="s">
        <v>120</v>
      </c>
      <c r="CF7" s="64" t="s">
        <v>120</v>
      </c>
      <c r="CG7" s="64" t="s">
        <v>120</v>
      </c>
      <c r="CH7" s="64" t="s">
        <v>120</v>
      </c>
      <c r="CI7" s="64" t="s">
        <v>120</v>
      </c>
      <c r="CJ7" s="64" t="s">
        <v>120</v>
      </c>
      <c r="CK7" s="64" t="s">
        <v>121</v>
      </c>
      <c r="CL7" s="61"/>
      <c r="CM7" s="63" t="str">
        <f>CM8</f>
        <v>-</v>
      </c>
      <c r="CN7" s="63" t="str">
        <f>CN8</f>
        <v>-</v>
      </c>
      <c r="CO7" s="64" t="s">
        <v>120</v>
      </c>
      <c r="CP7" s="64" t="s">
        <v>120</v>
      </c>
      <c r="CQ7" s="64" t="s">
        <v>120</v>
      </c>
      <c r="CR7" s="64" t="s">
        <v>120</v>
      </c>
      <c r="CS7" s="64" t="s">
        <v>120</v>
      </c>
      <c r="CT7" s="64" t="s">
        <v>120</v>
      </c>
      <c r="CU7" s="64" t="s">
        <v>120</v>
      </c>
      <c r="CV7" s="64" t="s">
        <v>120</v>
      </c>
      <c r="CW7" s="64" t="s">
        <v>120</v>
      </c>
      <c r="CX7" s="64" t="s">
        <v>122</v>
      </c>
      <c r="CY7" s="61"/>
      <c r="CZ7" s="64">
        <f>CZ8</f>
        <v>2529.3000000000002</v>
      </c>
      <c r="DA7" s="64">
        <f t="shared" ref="DA7:DI7" si="16">DA8</f>
        <v>2314.1999999999998</v>
      </c>
      <c r="DB7" s="64">
        <f t="shared" si="16"/>
        <v>1944.7</v>
      </c>
      <c r="DC7" s="64">
        <f t="shared" si="16"/>
        <v>1653.1</v>
      </c>
      <c r="DD7" s="64">
        <f t="shared" si="16"/>
        <v>1408.7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107.9</v>
      </c>
      <c r="DL7" s="64">
        <f t="shared" ref="DL7:DT7" si="17">DL8</f>
        <v>104.6</v>
      </c>
      <c r="DM7" s="64">
        <f t="shared" si="17"/>
        <v>107.9</v>
      </c>
      <c r="DN7" s="64">
        <f t="shared" si="17"/>
        <v>112.3</v>
      </c>
      <c r="DO7" s="64">
        <f t="shared" si="17"/>
        <v>112.3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15">
      <c r="A8" s="49"/>
      <c r="B8" s="67">
        <v>2017</v>
      </c>
      <c r="C8" s="67">
        <v>370002</v>
      </c>
      <c r="D8" s="67">
        <v>47</v>
      </c>
      <c r="E8" s="67">
        <v>14</v>
      </c>
      <c r="F8" s="67">
        <v>0</v>
      </c>
      <c r="G8" s="67">
        <v>3</v>
      </c>
      <c r="H8" s="67" t="s">
        <v>123</v>
      </c>
      <c r="I8" s="67" t="s">
        <v>124</v>
      </c>
      <c r="J8" s="67" t="s">
        <v>125</v>
      </c>
      <c r="K8" s="67" t="s">
        <v>126</v>
      </c>
      <c r="L8" s="67" t="s">
        <v>127</v>
      </c>
      <c r="M8" s="67" t="s">
        <v>128</v>
      </c>
      <c r="N8" s="67" t="s">
        <v>129</v>
      </c>
      <c r="O8" s="68" t="s">
        <v>130</v>
      </c>
      <c r="P8" s="69" t="s">
        <v>131</v>
      </c>
      <c r="Q8" s="69" t="s">
        <v>132</v>
      </c>
      <c r="R8" s="70">
        <v>14</v>
      </c>
      <c r="S8" s="69" t="s">
        <v>133</v>
      </c>
      <c r="T8" s="69" t="s">
        <v>134</v>
      </c>
      <c r="U8" s="70">
        <v>14056</v>
      </c>
      <c r="V8" s="70">
        <v>302</v>
      </c>
      <c r="W8" s="70">
        <v>300</v>
      </c>
      <c r="X8" s="69" t="s">
        <v>135</v>
      </c>
      <c r="Y8" s="71">
        <v>37.5</v>
      </c>
      <c r="Z8" s="71">
        <v>36.1</v>
      </c>
      <c r="AA8" s="71">
        <v>48</v>
      </c>
      <c r="AB8" s="71">
        <v>35</v>
      </c>
      <c r="AC8" s="71">
        <v>35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5.7</v>
      </c>
      <c r="AK8" s="71">
        <v>5.9</v>
      </c>
      <c r="AL8" s="71">
        <v>24.2</v>
      </c>
      <c r="AM8" s="71">
        <v>5.8</v>
      </c>
      <c r="AN8" s="71">
        <v>5.2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206</v>
      </c>
      <c r="AV8" s="72">
        <v>293</v>
      </c>
      <c r="AW8" s="72">
        <v>741</v>
      </c>
      <c r="AX8" s="72">
        <v>144</v>
      </c>
      <c r="AY8" s="72">
        <v>126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32.6</v>
      </c>
      <c r="BG8" s="71">
        <v>29.5</v>
      </c>
      <c r="BH8" s="71">
        <v>23.5</v>
      </c>
      <c r="BI8" s="71">
        <v>14.1</v>
      </c>
      <c r="BJ8" s="71">
        <v>20.6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27141</v>
      </c>
      <c r="BR8" s="72">
        <v>24195</v>
      </c>
      <c r="BS8" s="72">
        <v>-47048</v>
      </c>
      <c r="BT8" s="73">
        <v>12717</v>
      </c>
      <c r="BU8" s="73">
        <v>18604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127</v>
      </c>
      <c r="CC8" s="71" t="s">
        <v>127</v>
      </c>
      <c r="CD8" s="71" t="s">
        <v>127</v>
      </c>
      <c r="CE8" s="71" t="s">
        <v>127</v>
      </c>
      <c r="CF8" s="71" t="s">
        <v>127</v>
      </c>
      <c r="CG8" s="71" t="s">
        <v>127</v>
      </c>
      <c r="CH8" s="71" t="s">
        <v>127</v>
      </c>
      <c r="CI8" s="71" t="s">
        <v>127</v>
      </c>
      <c r="CJ8" s="71" t="s">
        <v>127</v>
      </c>
      <c r="CK8" s="71" t="s">
        <v>127</v>
      </c>
      <c r="CL8" s="68" t="s">
        <v>127</v>
      </c>
      <c r="CM8" s="70" t="s">
        <v>127</v>
      </c>
      <c r="CN8" s="70" t="s">
        <v>127</v>
      </c>
      <c r="CO8" s="71" t="s">
        <v>127</v>
      </c>
      <c r="CP8" s="71" t="s">
        <v>127</v>
      </c>
      <c r="CQ8" s="71" t="s">
        <v>127</v>
      </c>
      <c r="CR8" s="71" t="s">
        <v>127</v>
      </c>
      <c r="CS8" s="71" t="s">
        <v>127</v>
      </c>
      <c r="CT8" s="71" t="s">
        <v>127</v>
      </c>
      <c r="CU8" s="71" t="s">
        <v>127</v>
      </c>
      <c r="CV8" s="71" t="s">
        <v>127</v>
      </c>
      <c r="CW8" s="71" t="s">
        <v>127</v>
      </c>
      <c r="CX8" s="71" t="s">
        <v>127</v>
      </c>
      <c r="CY8" s="68" t="s">
        <v>127</v>
      </c>
      <c r="CZ8" s="71">
        <v>2529.3000000000002</v>
      </c>
      <c r="DA8" s="71">
        <v>2314.1999999999998</v>
      </c>
      <c r="DB8" s="71">
        <v>1944.7</v>
      </c>
      <c r="DC8" s="71">
        <v>1653.1</v>
      </c>
      <c r="DD8" s="71">
        <v>1408.7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107.9</v>
      </c>
      <c r="DL8" s="71">
        <v>104.6</v>
      </c>
      <c r="DM8" s="71">
        <v>107.9</v>
      </c>
      <c r="DN8" s="71">
        <v>112.3</v>
      </c>
      <c r="DO8" s="71">
        <v>112.3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136</v>
      </c>
      <c r="C10" s="78" t="s">
        <v>137</v>
      </c>
      <c r="D10" s="78" t="s">
        <v>138</v>
      </c>
      <c r="E10" s="78" t="s">
        <v>139</v>
      </c>
      <c r="F10" s="78" t="s">
        <v>140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Noguchi</cp:lastModifiedBy>
  <cp:lastPrinted>2019-01-28T05:55:42Z</cp:lastPrinted>
  <dcterms:created xsi:type="dcterms:W3CDTF">2018-12-07T10:35:37Z</dcterms:created>
  <dcterms:modified xsi:type="dcterms:W3CDTF">2019-02-01T05:49:24Z</dcterms:modified>
  <cp:category/>
</cp:coreProperties>
</file>