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副業のフォルダ\地方公営企業担当\Ｈ３０\03_経営比較分析表\○_05_公営企業に係る経営比較分析表（平成29年度決算）の分析等\04_部局回答（病院○、下水○、駐車場○、水道○）\駐車場回答\"/>
    </mc:Choice>
  </mc:AlternateContent>
  <workbookProtection workbookAlgorithmName="SHA-512" workbookHashValue="rcb57BvsZMABR2iExchBwum91LmgWPU2virjYVTigBEMZzeA5j4tLKm/lOgv2UwpAP11fs0oryzajS1l4rOzoQ==" workbookSaltValue="57BnWnTIysE3hRUnwfbslw==" workbookSpinCount="100000" lockStructure="1"/>
  <bookViews>
    <workbookView xWindow="93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BZ76" i="4"/>
  <c r="MA51" i="4"/>
  <c r="CS51" i="4"/>
  <c r="CS30" i="4"/>
  <c r="C11" i="5"/>
  <c r="D11" i="5"/>
  <c r="E11" i="5"/>
  <c r="B11" i="5"/>
  <c r="BK76" i="4" l="1"/>
  <c r="LH51" i="4"/>
  <c r="LT76" i="4"/>
  <c r="GQ51" i="4"/>
  <c r="LH30" i="4"/>
  <c r="GQ30" i="4"/>
  <c r="BZ30" i="4"/>
  <c r="IE76" i="4"/>
  <c r="BZ51" i="4"/>
  <c r="BG30" i="4"/>
  <c r="HP76" i="4"/>
  <c r="FX30" i="4"/>
  <c r="AV76" i="4"/>
  <c r="KO51" i="4"/>
  <c r="KO30" i="4"/>
  <c r="BG51" i="4"/>
  <c r="LE76" i="4"/>
  <c r="FX51" i="4"/>
  <c r="KP76" i="4"/>
  <c r="HA76" i="4"/>
  <c r="AN51" i="4"/>
  <c r="FE30" i="4"/>
  <c r="AN30" i="4"/>
  <c r="AG76" i="4"/>
  <c r="JV51" i="4"/>
  <c r="FE51" i="4"/>
  <c r="JV30" i="4"/>
  <c r="KA76" i="4"/>
  <c r="EL51" i="4"/>
  <c r="JC30" i="4"/>
  <c r="GL76" i="4"/>
  <c r="U51" i="4"/>
  <c r="U30" i="4"/>
  <c r="R76" i="4"/>
  <c r="JC51" i="4"/>
  <c r="EL30" i="4"/>
</calcChain>
</file>

<file path=xl/sharedStrings.xml><?xml version="1.0" encoding="utf-8"?>
<sst xmlns="http://schemas.openxmlformats.org/spreadsheetml/2006/main" count="296" uniqueCount="135">
  <si>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</si>
  <si>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</si>
  <si>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</si>
  <si>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</si>
  <si>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</si>
  <si>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</si>
  <si>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</si>
  <si>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</si>
  <si>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</si>
  <si>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</si>
  <si>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</si>
  <si>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</si>
  <si>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</si>
  <si>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</si>
  <si>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</si>
  <si>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</si>
  <si>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</si>
  <si>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</si>
  <si>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</si>
  <si>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</si>
  <si>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</si>
  <si>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</si>
  <si>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</si>
  <si>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</si>
  <si>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</si>
  <si>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</si>
  <si>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</si>
  <si>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</si>
  <si>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</si>
  <si>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</si>
  <si>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</si>
  <si>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</si>
  <si>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</si>
  <si>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</si>
  <si>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</si>
  <si>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</si>
  <si>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</si>
  <si>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</si>
  <si>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</si>
  <si>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</si>
  <si>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</si>
  <si>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</si>
  <si>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</si>
  <si>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</si>
  <si>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</si>
  <si>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</si>
  <si>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</si>
  <si>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</si>
  <si>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</si>
  <si>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</si>
  <si>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</si>
  <si>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</si>
  <si>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</si>
  <si>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</si>
  <si>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</si>
  <si>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</si>
  <si>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</si>
  <si>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</si>
  <si>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</si>
  <si>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</si>
  <si>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</si>
  <si>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</si>
  <si>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</si>
  <si>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</si>
  <si>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</si>
  <si>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</si>
  <si>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</si>
  <si>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</si>
  <si>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</si>
  <si>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</si>
  <si>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</si>
  <si>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</si>
  <si>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</si>
  <si>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</si>
  <si>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</si>
  <si>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</si>
  <si>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</si>
  <si>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</si>
  <si>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</si>
  <si>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</si>
  <si>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</si>
  <si>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</si>
  <si>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</si>
  <si>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</si>
  <si>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</si>
  <si>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</si>
  <si>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</si>
  <si>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</si>
  <si>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</si>
  <si>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</si>
  <si>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</si>
  <si>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</si>
  <si>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</si>
  <si>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</si>
  <si>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</si>
  <si>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</si>
  <si>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</si>
  <si>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</si>
  <si>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</si>
  <si>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</si>
  <si>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</si>
  <si>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</si>
  <si>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</si>
  <si>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</si>
  <si>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</si>
  <si>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</si>
  <si>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</si>
  <si>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</si>
  <si>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</si>
  <si>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</si>
  <si>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</si>
  <si>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</si>
  <si>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</si>
  <si>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</si>
  <si>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</si>
  <si>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</si>
  <si>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</si>
  <si>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</si>
  <si>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</si>
  <si>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</si>
  <si>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</si>
  <si>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</si>
  <si>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</si>
  <si>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</si>
  <si>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</si>
  <si>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</si>
  <si>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</si>
  <si>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</si>
  <si>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</si>
  <si>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</si>
  <si>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</si>
  <si>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⑩企業債残高対料金収入比率については、整備後４年しか経過しておらず、元本の償還が始まっていないため、高い数値となっている。</t>
    <phoneticPr fontId="5"/>
  </si>
  <si>
    <t>⑪稼働率は、開場当初は５割を切っていたものの、高松空港の利用者の増加に伴い３年連続で増加傾向にある。</t>
    <phoneticPr fontId="5"/>
  </si>
  <si>
    <t>　本駐車場は高松空港の利用者の利便性向上を目的として高松空港に隣接する場所に設立されたものであるため、稼働率や営業収益及び関係指標については、高松空港の利用者の増減に影響を受けやすい特性にあるが、今後も稼働率の向上や営業収益の増加により、安定的な経営が図られるよう努めたい。</t>
    <phoneticPr fontId="5"/>
  </si>
  <si>
    <t>①収益的収支比率については、前年度の243％を大きく上回る337％と順調に推移している。
④売上高ＧＯＰ比率は、前年度の65％を上回る76％となり、４年連続で全国平均値を超えている。
⑤ＥＢＩＴＤＡについては、年々数値が上昇傾向にある。
※本駐車場においては、他会計からの繰入金に依らず、使用料収入のみで運営しているため、②他会計補助金比率、③駐車台数一台当たりの他会計補助金額については該当がない。</t>
    <rPh sb="23" eb="24">
      <t>オオ</t>
    </rPh>
    <rPh sb="26" eb="28">
      <t>ウワマワ</t>
    </rPh>
    <rPh sb="34" eb="36">
      <t>ジュンチョウ</t>
    </rPh>
    <rPh sb="37" eb="39">
      <t>スイイ</t>
    </rPh>
    <rPh sb="56" eb="59">
      <t>ゼンネンド</t>
    </rPh>
    <rPh sb="64" eb="66">
      <t>ウワマワ</t>
    </rPh>
    <rPh sb="75" eb="76">
      <t>ネン</t>
    </rPh>
    <rPh sb="76" eb="78">
      <t>レンゾク</t>
    </rPh>
    <rPh sb="79" eb="81">
      <t>ゼンコク</t>
    </rPh>
    <rPh sb="81" eb="83">
      <t>ヘイキン</t>
    </rPh>
    <rPh sb="83" eb="84">
      <t>アタイ</t>
    </rPh>
    <rPh sb="85" eb="86">
      <t>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</si>
</sst>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448.8</c:v>
                </c:pt>
                <c:pt idx="2">
                  <c:v>269.5</c:v>
                </c:pt>
                <c:pt idx="3">
                  <c:v>243.8</c:v>
                </c:pt>
                <c:pt idx="4">
                  <c:v>337.5</c:v>
                </c:pt>
              </c:numCache>
            </c:numRef>
          </c:val>
          <c:extLst xmlns:c16r2="http://schemas.microsoft.com/office/drawing/2015/06/chart">
            <c:ext xmlns:c16="http://schemas.microsoft.com/office/drawing/2014/chart" uri="{C3380CC4-5D6E-409C-BE32-E72D297353CC}">
              <c16:uniqueId val="{00000000-7948-42C5-A4F4-DEB66EB59ADA}"/>
            </c:ext>
          </c:extLst>
        </c:ser>
        <c:dLbls>
          <c:showLegendKey val="0"/>
          <c:showVal val="0"/>
          <c:showCatName val="0"/>
          <c:showSerName val="0"/>
          <c:showPercent val="0"/>
          <c:showBubbleSize val="0"/>
        </c:dLbls>
        <c:gapWidth val="150"/>
        <c:axId val="90468504"/>
        <c:axId val="924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7948-42C5-A4F4-DEB66EB59ADA}"/>
            </c:ext>
          </c:extLst>
        </c:ser>
        <c:dLbls>
          <c:showLegendKey val="0"/>
          <c:showVal val="0"/>
          <c:showCatName val="0"/>
          <c:showSerName val="0"/>
          <c:showPercent val="0"/>
          <c:showBubbleSize val="0"/>
        </c:dLbls>
        <c:marker val="1"/>
        <c:smooth val="0"/>
        <c:axId val="90468504"/>
        <c:axId val="92482904"/>
      </c:lineChart>
      <c:dateAx>
        <c:axId val="90468504"/>
        <c:scaling>
          <c:orientation val="minMax"/>
        </c:scaling>
        <c:delete val="1"/>
        <c:axPos val="b"/>
        <c:numFmt formatCode="ge" sourceLinked="1"/>
        <c:majorTickMark val="none"/>
        <c:minorTickMark val="none"/>
        <c:tickLblPos val="none"/>
        <c:crossAx val="92482904"/>
        <c:crosses val="autoZero"/>
        <c:auto val="1"/>
        <c:lblOffset val="100"/>
        <c:baseTimeUnit val="years"/>
      </c:dateAx>
      <c:valAx>
        <c:axId val="9248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6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926.6</c:v>
                </c:pt>
                <c:pt idx="3">
                  <c:v>858.6</c:v>
                </c:pt>
                <c:pt idx="4">
                  <c:v>727.3</c:v>
                </c:pt>
              </c:numCache>
            </c:numRef>
          </c:val>
          <c:extLst xmlns:c16r2="http://schemas.microsoft.com/office/drawing/2015/06/chart">
            <c:ext xmlns:c16="http://schemas.microsoft.com/office/drawing/2014/chart" uri="{C3380CC4-5D6E-409C-BE32-E72D297353CC}">
              <c16:uniqueId val="{00000000-663D-4B25-B58B-C611AAD9BE80}"/>
            </c:ext>
          </c:extLst>
        </c:ser>
        <c:dLbls>
          <c:showLegendKey val="0"/>
          <c:showVal val="0"/>
          <c:showCatName val="0"/>
          <c:showSerName val="0"/>
          <c:showPercent val="0"/>
          <c:showBubbleSize val="0"/>
        </c:dLbls>
        <c:gapWidth val="150"/>
        <c:axId val="92482512"/>
        <c:axId val="9248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663D-4B25-B58B-C611AAD9BE80}"/>
            </c:ext>
          </c:extLst>
        </c:ser>
        <c:dLbls>
          <c:showLegendKey val="0"/>
          <c:showVal val="0"/>
          <c:showCatName val="0"/>
          <c:showSerName val="0"/>
          <c:showPercent val="0"/>
          <c:showBubbleSize val="0"/>
        </c:dLbls>
        <c:marker val="1"/>
        <c:smooth val="0"/>
        <c:axId val="92482512"/>
        <c:axId val="92482120"/>
      </c:lineChart>
      <c:dateAx>
        <c:axId val="92482512"/>
        <c:scaling>
          <c:orientation val="minMax"/>
        </c:scaling>
        <c:delete val="1"/>
        <c:axPos val="b"/>
        <c:numFmt formatCode="ge" sourceLinked="1"/>
        <c:majorTickMark val="none"/>
        <c:minorTickMark val="none"/>
        <c:tickLblPos val="none"/>
        <c:crossAx val="92482120"/>
        <c:crosses val="autoZero"/>
        <c:auto val="1"/>
        <c:lblOffset val="100"/>
        <c:baseTimeUnit val="years"/>
      </c:dateAx>
      <c:valAx>
        <c:axId val="9248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8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E3A-436E-BA67-F49C683AF21F}"/>
            </c:ext>
          </c:extLst>
        </c:ser>
        <c:dLbls>
          <c:showLegendKey val="0"/>
          <c:showVal val="0"/>
          <c:showCatName val="0"/>
          <c:showSerName val="0"/>
          <c:showPercent val="0"/>
          <c:showBubbleSize val="0"/>
        </c:dLbls>
        <c:gapWidth val="150"/>
        <c:axId val="92478984"/>
        <c:axId val="9247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E3A-436E-BA67-F49C683AF21F}"/>
            </c:ext>
          </c:extLst>
        </c:ser>
        <c:dLbls>
          <c:showLegendKey val="0"/>
          <c:showVal val="0"/>
          <c:showCatName val="0"/>
          <c:showSerName val="0"/>
          <c:showPercent val="0"/>
          <c:showBubbleSize val="0"/>
        </c:dLbls>
        <c:marker val="1"/>
        <c:smooth val="0"/>
        <c:axId val="92478984"/>
        <c:axId val="92479376"/>
      </c:lineChart>
      <c:dateAx>
        <c:axId val="92478984"/>
        <c:scaling>
          <c:orientation val="minMax"/>
        </c:scaling>
        <c:delete val="1"/>
        <c:axPos val="b"/>
        <c:numFmt formatCode="ge" sourceLinked="1"/>
        <c:majorTickMark val="none"/>
        <c:minorTickMark val="none"/>
        <c:tickLblPos val="none"/>
        <c:crossAx val="92479376"/>
        <c:crosses val="autoZero"/>
        <c:auto val="1"/>
        <c:lblOffset val="100"/>
        <c:baseTimeUnit val="years"/>
      </c:dateAx>
      <c:valAx>
        <c:axId val="9247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7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740-4B3D-82C2-BB8849445D0F}"/>
            </c:ext>
          </c:extLst>
        </c:ser>
        <c:dLbls>
          <c:showLegendKey val="0"/>
          <c:showVal val="0"/>
          <c:showCatName val="0"/>
          <c:showSerName val="0"/>
          <c:showPercent val="0"/>
          <c:showBubbleSize val="0"/>
        </c:dLbls>
        <c:gapWidth val="150"/>
        <c:axId val="92483296"/>
        <c:axId val="9248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740-4B3D-82C2-BB8849445D0F}"/>
            </c:ext>
          </c:extLst>
        </c:ser>
        <c:dLbls>
          <c:showLegendKey val="0"/>
          <c:showVal val="0"/>
          <c:showCatName val="0"/>
          <c:showSerName val="0"/>
          <c:showPercent val="0"/>
          <c:showBubbleSize val="0"/>
        </c:dLbls>
        <c:marker val="1"/>
        <c:smooth val="0"/>
        <c:axId val="92483296"/>
        <c:axId val="92484080"/>
      </c:lineChart>
      <c:dateAx>
        <c:axId val="92483296"/>
        <c:scaling>
          <c:orientation val="minMax"/>
        </c:scaling>
        <c:delete val="1"/>
        <c:axPos val="b"/>
        <c:numFmt formatCode="ge" sourceLinked="1"/>
        <c:majorTickMark val="none"/>
        <c:minorTickMark val="none"/>
        <c:tickLblPos val="none"/>
        <c:crossAx val="92484080"/>
        <c:crosses val="autoZero"/>
        <c:auto val="1"/>
        <c:lblOffset val="100"/>
        <c:baseTimeUnit val="years"/>
      </c:dateAx>
      <c:valAx>
        <c:axId val="9248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78-40DB-BE0E-48917A0BA7BC}"/>
            </c:ext>
          </c:extLst>
        </c:ser>
        <c:dLbls>
          <c:showLegendKey val="0"/>
          <c:showVal val="0"/>
          <c:showCatName val="0"/>
          <c:showSerName val="0"/>
          <c:showPercent val="0"/>
          <c:showBubbleSize val="0"/>
        </c:dLbls>
        <c:gapWidth val="150"/>
        <c:axId val="92484472"/>
        <c:axId val="924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8478-40DB-BE0E-48917A0BA7BC}"/>
            </c:ext>
          </c:extLst>
        </c:ser>
        <c:dLbls>
          <c:showLegendKey val="0"/>
          <c:showVal val="0"/>
          <c:showCatName val="0"/>
          <c:showSerName val="0"/>
          <c:showPercent val="0"/>
          <c:showBubbleSize val="0"/>
        </c:dLbls>
        <c:marker val="1"/>
        <c:smooth val="0"/>
        <c:axId val="92484472"/>
        <c:axId val="92481728"/>
      </c:lineChart>
      <c:dateAx>
        <c:axId val="92484472"/>
        <c:scaling>
          <c:orientation val="minMax"/>
        </c:scaling>
        <c:delete val="1"/>
        <c:axPos val="b"/>
        <c:numFmt formatCode="ge" sourceLinked="1"/>
        <c:majorTickMark val="none"/>
        <c:minorTickMark val="none"/>
        <c:tickLblPos val="none"/>
        <c:crossAx val="92481728"/>
        <c:crosses val="autoZero"/>
        <c:auto val="1"/>
        <c:lblOffset val="100"/>
        <c:baseTimeUnit val="years"/>
      </c:dateAx>
      <c:valAx>
        <c:axId val="9248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8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07-458A-BA6F-89BB651D7FD7}"/>
            </c:ext>
          </c:extLst>
        </c:ser>
        <c:dLbls>
          <c:showLegendKey val="0"/>
          <c:showVal val="0"/>
          <c:showCatName val="0"/>
          <c:showSerName val="0"/>
          <c:showPercent val="0"/>
          <c:showBubbleSize val="0"/>
        </c:dLbls>
        <c:gapWidth val="150"/>
        <c:axId val="92478200"/>
        <c:axId val="924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4307-458A-BA6F-89BB651D7FD7}"/>
            </c:ext>
          </c:extLst>
        </c:ser>
        <c:dLbls>
          <c:showLegendKey val="0"/>
          <c:showVal val="0"/>
          <c:showCatName val="0"/>
          <c:showSerName val="0"/>
          <c:showPercent val="0"/>
          <c:showBubbleSize val="0"/>
        </c:dLbls>
        <c:marker val="1"/>
        <c:smooth val="0"/>
        <c:axId val="92478200"/>
        <c:axId val="92481336"/>
      </c:lineChart>
      <c:dateAx>
        <c:axId val="92478200"/>
        <c:scaling>
          <c:orientation val="minMax"/>
        </c:scaling>
        <c:delete val="1"/>
        <c:axPos val="b"/>
        <c:numFmt formatCode="ge" sourceLinked="1"/>
        <c:majorTickMark val="none"/>
        <c:minorTickMark val="none"/>
        <c:tickLblPos val="none"/>
        <c:crossAx val="92481336"/>
        <c:crosses val="autoZero"/>
        <c:auto val="1"/>
        <c:lblOffset val="100"/>
        <c:baseTimeUnit val="years"/>
      </c:dateAx>
      <c:valAx>
        <c:axId val="9248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4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48.7</c:v>
                </c:pt>
                <c:pt idx="2">
                  <c:v>56.7</c:v>
                </c:pt>
                <c:pt idx="3">
                  <c:v>62</c:v>
                </c:pt>
                <c:pt idx="4">
                  <c:v>64</c:v>
                </c:pt>
              </c:numCache>
            </c:numRef>
          </c:val>
          <c:extLst xmlns:c16r2="http://schemas.microsoft.com/office/drawing/2015/06/chart">
            <c:ext xmlns:c16="http://schemas.microsoft.com/office/drawing/2014/chart" uri="{C3380CC4-5D6E-409C-BE32-E72D297353CC}">
              <c16:uniqueId val="{00000000-1051-4FDD-8623-16F6667DF2D2}"/>
            </c:ext>
          </c:extLst>
        </c:ser>
        <c:dLbls>
          <c:showLegendKey val="0"/>
          <c:showVal val="0"/>
          <c:showCatName val="0"/>
          <c:showSerName val="0"/>
          <c:showPercent val="0"/>
          <c:showBubbleSize val="0"/>
        </c:dLbls>
        <c:gapWidth val="150"/>
        <c:axId val="92478592"/>
        <c:axId val="9248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1051-4FDD-8623-16F6667DF2D2}"/>
            </c:ext>
          </c:extLst>
        </c:ser>
        <c:dLbls>
          <c:showLegendKey val="0"/>
          <c:showVal val="0"/>
          <c:showCatName val="0"/>
          <c:showSerName val="0"/>
          <c:showPercent val="0"/>
          <c:showBubbleSize val="0"/>
        </c:dLbls>
        <c:marker val="1"/>
        <c:smooth val="0"/>
        <c:axId val="92478592"/>
        <c:axId val="92485256"/>
      </c:lineChart>
      <c:dateAx>
        <c:axId val="92478592"/>
        <c:scaling>
          <c:orientation val="minMax"/>
        </c:scaling>
        <c:delete val="1"/>
        <c:axPos val="b"/>
        <c:numFmt formatCode="ge" sourceLinked="1"/>
        <c:majorTickMark val="none"/>
        <c:minorTickMark val="none"/>
        <c:tickLblPos val="none"/>
        <c:crossAx val="92485256"/>
        <c:crosses val="autoZero"/>
        <c:auto val="1"/>
        <c:lblOffset val="100"/>
        <c:baseTimeUnit val="years"/>
      </c:dateAx>
      <c:valAx>
        <c:axId val="9248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7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77.7</c:v>
                </c:pt>
                <c:pt idx="2">
                  <c:v>68.900000000000006</c:v>
                </c:pt>
                <c:pt idx="3">
                  <c:v>65.8</c:v>
                </c:pt>
                <c:pt idx="4">
                  <c:v>76.2</c:v>
                </c:pt>
              </c:numCache>
            </c:numRef>
          </c:val>
          <c:extLst xmlns:c16r2="http://schemas.microsoft.com/office/drawing/2015/06/chart">
            <c:ext xmlns:c16="http://schemas.microsoft.com/office/drawing/2014/chart" uri="{C3380CC4-5D6E-409C-BE32-E72D297353CC}">
              <c16:uniqueId val="{00000000-70F4-4B3D-8CA4-A34863E5CA9A}"/>
            </c:ext>
          </c:extLst>
        </c:ser>
        <c:dLbls>
          <c:showLegendKey val="0"/>
          <c:showVal val="0"/>
          <c:showCatName val="0"/>
          <c:showSerName val="0"/>
          <c:showPercent val="0"/>
          <c:showBubbleSize val="0"/>
        </c:dLbls>
        <c:gapWidth val="150"/>
        <c:axId val="479392616"/>
        <c:axId val="47938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70F4-4B3D-8CA4-A34863E5CA9A}"/>
            </c:ext>
          </c:extLst>
        </c:ser>
        <c:dLbls>
          <c:showLegendKey val="0"/>
          <c:showVal val="0"/>
          <c:showCatName val="0"/>
          <c:showSerName val="0"/>
          <c:showPercent val="0"/>
          <c:showBubbleSize val="0"/>
        </c:dLbls>
        <c:marker val="1"/>
        <c:smooth val="0"/>
        <c:axId val="479392616"/>
        <c:axId val="479389480"/>
      </c:lineChart>
      <c:dateAx>
        <c:axId val="479392616"/>
        <c:scaling>
          <c:orientation val="minMax"/>
        </c:scaling>
        <c:delete val="1"/>
        <c:axPos val="b"/>
        <c:numFmt formatCode="ge" sourceLinked="1"/>
        <c:majorTickMark val="none"/>
        <c:minorTickMark val="none"/>
        <c:tickLblPos val="none"/>
        <c:crossAx val="479389480"/>
        <c:crosses val="autoZero"/>
        <c:auto val="1"/>
        <c:lblOffset val="100"/>
        <c:baseTimeUnit val="years"/>
      </c:dateAx>
      <c:valAx>
        <c:axId val="47938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39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2651</c:v>
                </c:pt>
                <c:pt idx="2">
                  <c:v>5729</c:v>
                </c:pt>
                <c:pt idx="3">
                  <c:v>5905</c:v>
                </c:pt>
                <c:pt idx="4">
                  <c:v>8066</c:v>
                </c:pt>
              </c:numCache>
            </c:numRef>
          </c:val>
          <c:extLst xmlns:c16r2="http://schemas.microsoft.com/office/drawing/2015/06/chart">
            <c:ext xmlns:c16="http://schemas.microsoft.com/office/drawing/2014/chart" uri="{C3380CC4-5D6E-409C-BE32-E72D297353CC}">
              <c16:uniqueId val="{00000000-7452-4A82-A816-A750496B55AD}"/>
            </c:ext>
          </c:extLst>
        </c:ser>
        <c:dLbls>
          <c:showLegendKey val="0"/>
          <c:showVal val="0"/>
          <c:showCatName val="0"/>
          <c:showSerName val="0"/>
          <c:showPercent val="0"/>
          <c:showBubbleSize val="0"/>
        </c:dLbls>
        <c:gapWidth val="150"/>
        <c:axId val="479386344"/>
        <c:axId val="47938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7452-4A82-A816-A750496B55AD}"/>
            </c:ext>
          </c:extLst>
        </c:ser>
        <c:dLbls>
          <c:showLegendKey val="0"/>
          <c:showVal val="0"/>
          <c:showCatName val="0"/>
          <c:showSerName val="0"/>
          <c:showPercent val="0"/>
          <c:showBubbleSize val="0"/>
        </c:dLbls>
        <c:marker val="1"/>
        <c:smooth val="0"/>
        <c:axId val="479386344"/>
        <c:axId val="479387912"/>
      </c:lineChart>
      <c:dateAx>
        <c:axId val="479386344"/>
        <c:scaling>
          <c:orientation val="minMax"/>
        </c:scaling>
        <c:delete val="1"/>
        <c:axPos val="b"/>
        <c:numFmt formatCode="ge" sourceLinked="1"/>
        <c:majorTickMark val="none"/>
        <c:minorTickMark val="none"/>
        <c:tickLblPos val="none"/>
        <c:crossAx val="479387912"/>
        <c:crosses val="autoZero"/>
        <c:auto val="1"/>
        <c:lblOffset val="100"/>
        <c:baseTimeUnit val="years"/>
      </c:dateAx>
      <c:valAx>
        <c:axId val="479387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38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香川県　高松空港県営駐車場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6128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150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f>データ!Z7</f>
        <v>448.8</v>
      </c>
      <c r="AO31" s="110"/>
      <c r="AP31" s="110"/>
      <c r="AQ31" s="110"/>
      <c r="AR31" s="110"/>
      <c r="AS31" s="110"/>
      <c r="AT31" s="110"/>
      <c r="AU31" s="110"/>
      <c r="AV31" s="110"/>
      <c r="AW31" s="110"/>
      <c r="AX31" s="110"/>
      <c r="AY31" s="110"/>
      <c r="AZ31" s="110"/>
      <c r="BA31" s="110"/>
      <c r="BB31" s="110"/>
      <c r="BC31" s="110"/>
      <c r="BD31" s="110"/>
      <c r="BE31" s="110"/>
      <c r="BF31" s="110"/>
      <c r="BG31" s="110">
        <f>データ!AA7</f>
        <v>269.5</v>
      </c>
      <c r="BH31" s="110"/>
      <c r="BI31" s="110"/>
      <c r="BJ31" s="110"/>
      <c r="BK31" s="110"/>
      <c r="BL31" s="110"/>
      <c r="BM31" s="110"/>
      <c r="BN31" s="110"/>
      <c r="BO31" s="110"/>
      <c r="BP31" s="110"/>
      <c r="BQ31" s="110"/>
      <c r="BR31" s="110"/>
      <c r="BS31" s="110"/>
      <c r="BT31" s="110"/>
      <c r="BU31" s="110"/>
      <c r="BV31" s="110"/>
      <c r="BW31" s="110"/>
      <c r="BX31" s="110"/>
      <c r="BY31" s="110"/>
      <c r="BZ31" s="110">
        <f>データ!AB7</f>
        <v>243.8</v>
      </c>
      <c r="CA31" s="110"/>
      <c r="CB31" s="110"/>
      <c r="CC31" s="110"/>
      <c r="CD31" s="110"/>
      <c r="CE31" s="110"/>
      <c r="CF31" s="110"/>
      <c r="CG31" s="110"/>
      <c r="CH31" s="110"/>
      <c r="CI31" s="110"/>
      <c r="CJ31" s="110"/>
      <c r="CK31" s="110"/>
      <c r="CL31" s="110"/>
      <c r="CM31" s="110"/>
      <c r="CN31" s="110"/>
      <c r="CO31" s="110"/>
      <c r="CP31" s="110"/>
      <c r="CQ31" s="110"/>
      <c r="CR31" s="110"/>
      <c r="CS31" s="110">
        <f>データ!AC7</f>
        <v>337.5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f>データ!DL7</f>
        <v>48.7</v>
      </c>
      <c r="JW31" s="81"/>
      <c r="JX31" s="81"/>
      <c r="JY31" s="81"/>
      <c r="JZ31" s="81"/>
      <c r="KA31" s="81"/>
      <c r="KB31" s="81"/>
      <c r="KC31" s="81"/>
      <c r="KD31" s="81"/>
      <c r="KE31" s="81"/>
      <c r="KF31" s="81"/>
      <c r="KG31" s="81"/>
      <c r="KH31" s="81"/>
      <c r="KI31" s="81"/>
      <c r="KJ31" s="81"/>
      <c r="KK31" s="81"/>
      <c r="KL31" s="81"/>
      <c r="KM31" s="81"/>
      <c r="KN31" s="82"/>
      <c r="KO31" s="80">
        <f>データ!DM7</f>
        <v>56.7</v>
      </c>
      <c r="KP31" s="81"/>
      <c r="KQ31" s="81"/>
      <c r="KR31" s="81"/>
      <c r="KS31" s="81"/>
      <c r="KT31" s="81"/>
      <c r="KU31" s="81"/>
      <c r="KV31" s="81"/>
      <c r="KW31" s="81"/>
      <c r="KX31" s="81"/>
      <c r="KY31" s="81"/>
      <c r="KZ31" s="81"/>
      <c r="LA31" s="81"/>
      <c r="LB31" s="81"/>
      <c r="LC31" s="81"/>
      <c r="LD31" s="81"/>
      <c r="LE31" s="81"/>
      <c r="LF31" s="81"/>
      <c r="LG31" s="82"/>
      <c r="LH31" s="80">
        <f>データ!DN7</f>
        <v>62</v>
      </c>
      <c r="LI31" s="81"/>
      <c r="LJ31" s="81"/>
      <c r="LK31" s="81"/>
      <c r="LL31" s="81"/>
      <c r="LM31" s="81"/>
      <c r="LN31" s="81"/>
      <c r="LO31" s="81"/>
      <c r="LP31" s="81"/>
      <c r="LQ31" s="81"/>
      <c r="LR31" s="81"/>
      <c r="LS31" s="81"/>
      <c r="LT31" s="81"/>
      <c r="LU31" s="81"/>
      <c r="LV31" s="81"/>
      <c r="LW31" s="81"/>
      <c r="LX31" s="81"/>
      <c r="LY31" s="81"/>
      <c r="LZ31" s="82"/>
      <c r="MA31" s="80">
        <f>データ!DO7</f>
        <v>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f>データ!BG7</f>
        <v>77.7</v>
      </c>
      <c r="FF52" s="110"/>
      <c r="FG52" s="110"/>
      <c r="FH52" s="110"/>
      <c r="FI52" s="110"/>
      <c r="FJ52" s="110"/>
      <c r="FK52" s="110"/>
      <c r="FL52" s="110"/>
      <c r="FM52" s="110"/>
      <c r="FN52" s="110"/>
      <c r="FO52" s="110"/>
      <c r="FP52" s="110"/>
      <c r="FQ52" s="110"/>
      <c r="FR52" s="110"/>
      <c r="FS52" s="110"/>
      <c r="FT52" s="110"/>
      <c r="FU52" s="110"/>
      <c r="FV52" s="110"/>
      <c r="FW52" s="110"/>
      <c r="FX52" s="110">
        <f>データ!BH7</f>
        <v>68.900000000000006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65.8</v>
      </c>
      <c r="GR52" s="110"/>
      <c r="GS52" s="110"/>
      <c r="GT52" s="110"/>
      <c r="GU52" s="110"/>
      <c r="GV52" s="110"/>
      <c r="GW52" s="110"/>
      <c r="GX52" s="110"/>
      <c r="GY52" s="110"/>
      <c r="GZ52" s="110"/>
      <c r="HA52" s="110"/>
      <c r="HB52" s="110"/>
      <c r="HC52" s="110"/>
      <c r="HD52" s="110"/>
      <c r="HE52" s="110"/>
      <c r="HF52" s="110"/>
      <c r="HG52" s="110"/>
      <c r="HH52" s="110"/>
      <c r="HI52" s="110"/>
      <c r="HJ52" s="110">
        <f>データ!BJ7</f>
        <v>76.2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f>データ!BR7</f>
        <v>2651</v>
      </c>
      <c r="JW52" s="109"/>
      <c r="JX52" s="109"/>
      <c r="JY52" s="109"/>
      <c r="JZ52" s="109"/>
      <c r="KA52" s="109"/>
      <c r="KB52" s="109"/>
      <c r="KC52" s="109"/>
      <c r="KD52" s="109"/>
      <c r="KE52" s="109"/>
      <c r="KF52" s="109"/>
      <c r="KG52" s="109"/>
      <c r="KH52" s="109"/>
      <c r="KI52" s="109"/>
      <c r="KJ52" s="109"/>
      <c r="KK52" s="109"/>
      <c r="KL52" s="109"/>
      <c r="KM52" s="109"/>
      <c r="KN52" s="109"/>
      <c r="KO52" s="109">
        <f>データ!BS7</f>
        <v>5729</v>
      </c>
      <c r="KP52" s="109"/>
      <c r="KQ52" s="109"/>
      <c r="KR52" s="109"/>
      <c r="KS52" s="109"/>
      <c r="KT52" s="109"/>
      <c r="KU52" s="109"/>
      <c r="KV52" s="109"/>
      <c r="KW52" s="109"/>
      <c r="KX52" s="109"/>
      <c r="KY52" s="109"/>
      <c r="KZ52" s="109"/>
      <c r="LA52" s="109"/>
      <c r="LB52" s="109"/>
      <c r="LC52" s="109"/>
      <c r="LD52" s="109"/>
      <c r="LE52" s="109"/>
      <c r="LF52" s="109"/>
      <c r="LG52" s="109"/>
      <c r="LH52" s="109">
        <f>データ!BT7</f>
        <v>5905</v>
      </c>
      <c r="LI52" s="109"/>
      <c r="LJ52" s="109"/>
      <c r="LK52" s="109"/>
      <c r="LL52" s="109"/>
      <c r="LM52" s="109"/>
      <c r="LN52" s="109"/>
      <c r="LO52" s="109"/>
      <c r="LP52" s="109"/>
      <c r="LQ52" s="109"/>
      <c r="LR52" s="109"/>
      <c r="LS52" s="109"/>
      <c r="LT52" s="109"/>
      <c r="LU52" s="109"/>
      <c r="LV52" s="109"/>
      <c r="LW52" s="109"/>
      <c r="LX52" s="109"/>
      <c r="LY52" s="109"/>
      <c r="LZ52" s="109"/>
      <c r="MA52" s="109">
        <f>データ!BU7</f>
        <v>8066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926.6</v>
      </c>
      <c r="LF77" s="81"/>
      <c r="LG77" s="81"/>
      <c r="LH77" s="81"/>
      <c r="LI77" s="81"/>
      <c r="LJ77" s="81"/>
      <c r="LK77" s="81"/>
      <c r="LL77" s="81"/>
      <c r="LM77" s="81"/>
      <c r="LN77" s="81"/>
      <c r="LO77" s="81"/>
      <c r="LP77" s="81"/>
      <c r="LQ77" s="81"/>
      <c r="LR77" s="81"/>
      <c r="LS77" s="82"/>
      <c r="LT77" s="80">
        <f>データ!DC7</f>
        <v>858.6</v>
      </c>
      <c r="LU77" s="81"/>
      <c r="LV77" s="81"/>
      <c r="LW77" s="81"/>
      <c r="LX77" s="81"/>
      <c r="LY77" s="81"/>
      <c r="LZ77" s="81"/>
      <c r="MA77" s="81"/>
      <c r="MB77" s="81"/>
      <c r="MC77" s="81"/>
      <c r="MD77" s="81"/>
      <c r="ME77" s="81"/>
      <c r="MF77" s="81"/>
      <c r="MG77" s="81"/>
      <c r="MH77" s="82"/>
      <c r="MI77" s="80">
        <f>データ!DD7</f>
        <v>727.3</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2AXnIcwrTCUVdkcOnqQ4r050pWtJ1+EO88GW0PKyfXRV+pURjSRJ15Gaem6KZVzTcvYI3daBED9g8V65ov4Q==" saltValue="HdS+7ICUpaeYL4cV5RqFz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370002</v>
      </c>
      <c r="D6" s="60">
        <f t="shared" si="1"/>
        <v>47</v>
      </c>
      <c r="E6" s="60">
        <f t="shared" si="1"/>
        <v>14</v>
      </c>
      <c r="F6" s="60">
        <f t="shared" si="1"/>
        <v>0</v>
      </c>
      <c r="G6" s="60">
        <f t="shared" si="1"/>
        <v>4</v>
      </c>
      <c r="H6" s="60" t="str">
        <f>SUBSTITUTE(H8,"　","")</f>
        <v>香川県</v>
      </c>
      <c r="I6" s="60" t="str">
        <f t="shared" si="1"/>
        <v>高松空港県営駐車場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v>
      </c>
      <c r="S6" s="62" t="str">
        <f t="shared" si="1"/>
        <v>公共施設</v>
      </c>
      <c r="T6" s="62" t="str">
        <f t="shared" si="1"/>
        <v>無</v>
      </c>
      <c r="U6" s="63">
        <f t="shared" si="1"/>
        <v>6128</v>
      </c>
      <c r="V6" s="63">
        <f t="shared" si="1"/>
        <v>150</v>
      </c>
      <c r="W6" s="63">
        <f t="shared" si="1"/>
        <v>150</v>
      </c>
      <c r="X6" s="62" t="str">
        <f t="shared" si="1"/>
        <v>導入なし</v>
      </c>
      <c r="Y6" s="64" t="e">
        <f>IF(Y8="-",NA(),Y8)</f>
        <v>#N/A</v>
      </c>
      <c r="Z6" s="64">
        <f t="shared" ref="Z6:AH6" si="2">IF(Z8="-",NA(),Z8)</f>
        <v>448.8</v>
      </c>
      <c r="AA6" s="64">
        <f t="shared" si="2"/>
        <v>269.5</v>
      </c>
      <c r="AB6" s="64">
        <f t="shared" si="2"/>
        <v>243.8</v>
      </c>
      <c r="AC6" s="64">
        <f t="shared" si="2"/>
        <v>337.5</v>
      </c>
      <c r="AD6" s="64">
        <f t="shared" si="2"/>
        <v>335.9</v>
      </c>
      <c r="AE6" s="64">
        <f t="shared" si="2"/>
        <v>277.8</v>
      </c>
      <c r="AF6" s="64">
        <f t="shared" si="2"/>
        <v>443.6</v>
      </c>
      <c r="AG6" s="64">
        <f t="shared" si="2"/>
        <v>355.6</v>
      </c>
      <c r="AH6" s="64">
        <f t="shared" si="2"/>
        <v>358.6</v>
      </c>
      <c r="AI6" s="61" t="str">
        <f>IF(AI8="-","",IF(AI8="-","【-】","【"&amp;SUBSTITUTE(TEXT(AI8,"#,##0.0"),"-","△")&amp;"】"))</f>
        <v>【319.1】</v>
      </c>
      <c r="AJ6" s="64" t="e">
        <f>IF(AJ8="-",NA(),AJ8)</f>
        <v>#N/A</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t="e">
        <f>IF(BF8="-",NA(),BF8)</f>
        <v>#N/A</v>
      </c>
      <c r="BG6" s="64">
        <f t="shared" ref="BG6:BO6" si="5">IF(BG8="-",NA(),BG8)</f>
        <v>77.7</v>
      </c>
      <c r="BH6" s="64">
        <f t="shared" si="5"/>
        <v>68.900000000000006</v>
      </c>
      <c r="BI6" s="64">
        <f t="shared" si="5"/>
        <v>65.8</v>
      </c>
      <c r="BJ6" s="64">
        <f t="shared" si="5"/>
        <v>76.2</v>
      </c>
      <c r="BK6" s="64">
        <f t="shared" si="5"/>
        <v>32.1</v>
      </c>
      <c r="BL6" s="64">
        <f t="shared" si="5"/>
        <v>32.299999999999997</v>
      </c>
      <c r="BM6" s="64">
        <f t="shared" si="5"/>
        <v>33.4</v>
      </c>
      <c r="BN6" s="64">
        <f t="shared" si="5"/>
        <v>32.299999999999997</v>
      </c>
      <c r="BO6" s="64">
        <f t="shared" si="5"/>
        <v>22.3</v>
      </c>
      <c r="BP6" s="61" t="str">
        <f>IF(BP8="-","",IF(BP8="-","【-】","【"&amp;SUBSTITUTE(TEXT(BP8,"#,##0.0"),"-","△")&amp;"】"))</f>
        <v>【26.4】</v>
      </c>
      <c r="BQ6" s="65" t="e">
        <f>IF(BQ8="-",NA(),BQ8)</f>
        <v>#N/A</v>
      </c>
      <c r="BR6" s="65">
        <f t="shared" ref="BR6:BZ6" si="6">IF(BR8="-",NA(),BR8)</f>
        <v>2651</v>
      </c>
      <c r="BS6" s="65">
        <f t="shared" si="6"/>
        <v>5729</v>
      </c>
      <c r="BT6" s="65">
        <f t="shared" si="6"/>
        <v>5905</v>
      </c>
      <c r="BU6" s="65">
        <f t="shared" si="6"/>
        <v>8066</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110</v>
      </c>
      <c r="CM6" s="63" t="str">
        <f t="shared" ref="CM6:CN6" si="7">CM8</f>
        <v>-</v>
      </c>
      <c r="CN6" s="63" t="str">
        <f t="shared" si="7"/>
        <v>-</v>
      </c>
      <c r="CO6" s="64"/>
      <c r="CP6" s="64"/>
      <c r="CQ6" s="64"/>
      <c r="CR6" s="64"/>
      <c r="CS6" s="64"/>
      <c r="CT6" s="64"/>
      <c r="CU6" s="64"/>
      <c r="CV6" s="64"/>
      <c r="CW6" s="64"/>
      <c r="CX6" s="64"/>
      <c r="CY6" s="61" t="s">
        <v>110</v>
      </c>
      <c r="CZ6" s="64" t="e">
        <f>IF(CZ8="-",NA(),CZ8)</f>
        <v>#N/A</v>
      </c>
      <c r="DA6" s="64">
        <f t="shared" ref="DA6:DI6" si="8">IF(DA8="-",NA(),DA8)</f>
        <v>0</v>
      </c>
      <c r="DB6" s="64">
        <f t="shared" si="8"/>
        <v>926.6</v>
      </c>
      <c r="DC6" s="64">
        <f t="shared" si="8"/>
        <v>858.6</v>
      </c>
      <c r="DD6" s="64">
        <f t="shared" si="8"/>
        <v>727.3</v>
      </c>
      <c r="DE6" s="64">
        <f t="shared" si="8"/>
        <v>56.7</v>
      </c>
      <c r="DF6" s="64">
        <f t="shared" si="8"/>
        <v>45.6</v>
      </c>
      <c r="DG6" s="64">
        <f t="shared" si="8"/>
        <v>85.4</v>
      </c>
      <c r="DH6" s="64">
        <f t="shared" si="8"/>
        <v>69.900000000000006</v>
      </c>
      <c r="DI6" s="64">
        <f t="shared" si="8"/>
        <v>59.6</v>
      </c>
      <c r="DJ6" s="61" t="str">
        <f>IF(DJ8="-","",IF(DJ8="-","【-】","【"&amp;SUBSTITUTE(TEXT(DJ8,"#,##0.0"),"-","△")&amp;"】"))</f>
        <v>【120.3】</v>
      </c>
      <c r="DK6" s="64" t="e">
        <f>IF(DK8="-",NA(),DK8)</f>
        <v>#N/A</v>
      </c>
      <c r="DL6" s="64">
        <f t="shared" ref="DL6:DT6" si="9">IF(DL8="-",NA(),DL8)</f>
        <v>48.7</v>
      </c>
      <c r="DM6" s="64">
        <f t="shared" si="9"/>
        <v>56.7</v>
      </c>
      <c r="DN6" s="64">
        <f t="shared" si="9"/>
        <v>62</v>
      </c>
      <c r="DO6" s="64">
        <f t="shared" si="9"/>
        <v>64</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111</v>
      </c>
      <c r="B7" s="60">
        <f t="shared" ref="B7:X7" si="10">B8</f>
        <v>2017</v>
      </c>
      <c r="C7" s="60">
        <f t="shared" si="10"/>
        <v>370002</v>
      </c>
      <c r="D7" s="60">
        <f t="shared" si="10"/>
        <v>47</v>
      </c>
      <c r="E7" s="60">
        <f t="shared" si="10"/>
        <v>14</v>
      </c>
      <c r="F7" s="60">
        <f t="shared" si="10"/>
        <v>0</v>
      </c>
      <c r="G7" s="60">
        <f t="shared" si="10"/>
        <v>4</v>
      </c>
      <c r="H7" s="60" t="str">
        <f t="shared" si="10"/>
        <v>香川県</v>
      </c>
      <c r="I7" s="60" t="str">
        <f t="shared" si="10"/>
        <v>高松空港県営駐車場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v>
      </c>
      <c r="S7" s="62" t="str">
        <f t="shared" si="10"/>
        <v>公共施設</v>
      </c>
      <c r="T7" s="62" t="str">
        <f t="shared" si="10"/>
        <v>無</v>
      </c>
      <c r="U7" s="63">
        <f t="shared" si="10"/>
        <v>6128</v>
      </c>
      <c r="V7" s="63">
        <f t="shared" si="10"/>
        <v>150</v>
      </c>
      <c r="W7" s="63">
        <f t="shared" si="10"/>
        <v>150</v>
      </c>
      <c r="X7" s="62" t="str">
        <f t="shared" si="10"/>
        <v>導入なし</v>
      </c>
      <c r="Y7" s="64" t="str">
        <f>Y8</f>
        <v>-</v>
      </c>
      <c r="Z7" s="64">
        <f t="shared" ref="Z7:AH7" si="11">Z8</f>
        <v>448.8</v>
      </c>
      <c r="AA7" s="64">
        <f t="shared" si="11"/>
        <v>269.5</v>
      </c>
      <c r="AB7" s="64">
        <f t="shared" si="11"/>
        <v>243.8</v>
      </c>
      <c r="AC7" s="64">
        <f t="shared" si="11"/>
        <v>337.5</v>
      </c>
      <c r="AD7" s="64">
        <f t="shared" si="11"/>
        <v>335.9</v>
      </c>
      <c r="AE7" s="64">
        <f t="shared" si="11"/>
        <v>277.8</v>
      </c>
      <c r="AF7" s="64">
        <f t="shared" si="11"/>
        <v>443.6</v>
      </c>
      <c r="AG7" s="64">
        <f t="shared" si="11"/>
        <v>355.6</v>
      </c>
      <c r="AH7" s="64">
        <f t="shared" si="11"/>
        <v>358.6</v>
      </c>
      <c r="AI7" s="61"/>
      <c r="AJ7" s="64" t="str">
        <f>AJ8</f>
        <v>-</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t="str">
        <f>BF8</f>
        <v>-</v>
      </c>
      <c r="BG7" s="64">
        <f t="shared" ref="BG7:BO7" si="14">BG8</f>
        <v>77.7</v>
      </c>
      <c r="BH7" s="64">
        <f t="shared" si="14"/>
        <v>68.900000000000006</v>
      </c>
      <c r="BI7" s="64">
        <f t="shared" si="14"/>
        <v>65.8</v>
      </c>
      <c r="BJ7" s="64">
        <f t="shared" si="14"/>
        <v>76.2</v>
      </c>
      <c r="BK7" s="64">
        <f t="shared" si="14"/>
        <v>32.1</v>
      </c>
      <c r="BL7" s="64">
        <f t="shared" si="14"/>
        <v>32.299999999999997</v>
      </c>
      <c r="BM7" s="64">
        <f t="shared" si="14"/>
        <v>33.4</v>
      </c>
      <c r="BN7" s="64">
        <f t="shared" si="14"/>
        <v>32.299999999999997</v>
      </c>
      <c r="BO7" s="64">
        <f t="shared" si="14"/>
        <v>22.3</v>
      </c>
      <c r="BP7" s="61"/>
      <c r="BQ7" s="65" t="str">
        <f>BQ8</f>
        <v>-</v>
      </c>
      <c r="BR7" s="65">
        <f t="shared" ref="BR7:BZ7" si="15">BR8</f>
        <v>2651</v>
      </c>
      <c r="BS7" s="65">
        <f t="shared" si="15"/>
        <v>5729</v>
      </c>
      <c r="BT7" s="65">
        <f t="shared" si="15"/>
        <v>5905</v>
      </c>
      <c r="BU7" s="65">
        <f t="shared" si="15"/>
        <v>8066</v>
      </c>
      <c r="BV7" s="65">
        <f t="shared" si="15"/>
        <v>7652</v>
      </c>
      <c r="BW7" s="65">
        <f t="shared" si="15"/>
        <v>7497</v>
      </c>
      <c r="BX7" s="65">
        <f t="shared" si="15"/>
        <v>9663</v>
      </c>
      <c r="BY7" s="65">
        <f t="shared" si="15"/>
        <v>9019</v>
      </c>
      <c r="BZ7" s="65">
        <f t="shared" si="15"/>
        <v>8406</v>
      </c>
      <c r="CA7" s="63"/>
      <c r="CB7" s="64" t="s">
        <v>112</v>
      </c>
      <c r="CC7" s="64" t="s">
        <v>112</v>
      </c>
      <c r="CD7" s="64" t="s">
        <v>112</v>
      </c>
      <c r="CE7" s="64" t="s">
        <v>112</v>
      </c>
      <c r="CF7" s="64" t="s">
        <v>112</v>
      </c>
      <c r="CG7" s="64" t="s">
        <v>112</v>
      </c>
      <c r="CH7" s="64" t="s">
        <v>112</v>
      </c>
      <c r="CI7" s="64" t="s">
        <v>112</v>
      </c>
      <c r="CJ7" s="64" t="s">
        <v>112</v>
      </c>
      <c r="CK7" s="64" t="s">
        <v>110</v>
      </c>
      <c r="CL7" s="61"/>
      <c r="CM7" s="63" t="str">
        <f>CM8</f>
        <v>-</v>
      </c>
      <c r="CN7" s="63" t="str">
        <f>CN8</f>
        <v>-</v>
      </c>
      <c r="CO7" s="64" t="s">
        <v>112</v>
      </c>
      <c r="CP7" s="64" t="s">
        <v>112</v>
      </c>
      <c r="CQ7" s="64" t="s">
        <v>112</v>
      </c>
      <c r="CR7" s="64" t="s">
        <v>112</v>
      </c>
      <c r="CS7" s="64" t="s">
        <v>112</v>
      </c>
      <c r="CT7" s="64" t="s">
        <v>112</v>
      </c>
      <c r="CU7" s="64" t="s">
        <v>112</v>
      </c>
      <c r="CV7" s="64" t="s">
        <v>112</v>
      </c>
      <c r="CW7" s="64" t="s">
        <v>112</v>
      </c>
      <c r="CX7" s="64" t="s">
        <v>110</v>
      </c>
      <c r="CY7" s="61"/>
      <c r="CZ7" s="64" t="str">
        <f>CZ8</f>
        <v>-</v>
      </c>
      <c r="DA7" s="64">
        <f t="shared" ref="DA7:DI7" si="16">DA8</f>
        <v>0</v>
      </c>
      <c r="DB7" s="64">
        <f t="shared" si="16"/>
        <v>926.6</v>
      </c>
      <c r="DC7" s="64">
        <f t="shared" si="16"/>
        <v>858.6</v>
      </c>
      <c r="DD7" s="64">
        <f t="shared" si="16"/>
        <v>727.3</v>
      </c>
      <c r="DE7" s="64">
        <f t="shared" si="16"/>
        <v>56.7</v>
      </c>
      <c r="DF7" s="64">
        <f t="shared" si="16"/>
        <v>45.6</v>
      </c>
      <c r="DG7" s="64">
        <f t="shared" si="16"/>
        <v>85.4</v>
      </c>
      <c r="DH7" s="64">
        <f t="shared" si="16"/>
        <v>69.900000000000006</v>
      </c>
      <c r="DI7" s="64">
        <f t="shared" si="16"/>
        <v>59.6</v>
      </c>
      <c r="DJ7" s="61"/>
      <c r="DK7" s="64" t="str">
        <f>DK8</f>
        <v>-</v>
      </c>
      <c r="DL7" s="64">
        <f t="shared" ref="DL7:DT7" si="17">DL8</f>
        <v>48.7</v>
      </c>
      <c r="DM7" s="64">
        <f t="shared" si="17"/>
        <v>56.7</v>
      </c>
      <c r="DN7" s="64">
        <f t="shared" si="17"/>
        <v>62</v>
      </c>
      <c r="DO7" s="64">
        <f t="shared" si="17"/>
        <v>64</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370002</v>
      </c>
      <c r="D8" s="67">
        <v>47</v>
      </c>
      <c r="E8" s="67">
        <v>14</v>
      </c>
      <c r="F8" s="67">
        <v>0</v>
      </c>
      <c r="G8" s="67">
        <v>4</v>
      </c>
      <c r="H8" s="67" t="s">
        <v>113</v>
      </c>
      <c r="I8" s="67" t="s">
        <v>114</v>
      </c>
      <c r="J8" s="67" t="s">
        <v>115</v>
      </c>
      <c r="K8" s="67" t="s">
        <v>116</v>
      </c>
      <c r="L8" s="67" t="s">
        <v>117</v>
      </c>
      <c r="M8" s="67" t="s">
        <v>118</v>
      </c>
      <c r="N8" s="67" t="s">
        <v>119</v>
      </c>
      <c r="O8" s="68" t="s">
        <v>120</v>
      </c>
      <c r="P8" s="69" t="s">
        <v>121</v>
      </c>
      <c r="Q8" s="69" t="s">
        <v>122</v>
      </c>
      <c r="R8" s="70">
        <v>3</v>
      </c>
      <c r="S8" s="69" t="s">
        <v>123</v>
      </c>
      <c r="T8" s="69" t="s">
        <v>124</v>
      </c>
      <c r="U8" s="70">
        <v>6128</v>
      </c>
      <c r="V8" s="70">
        <v>150</v>
      </c>
      <c r="W8" s="70">
        <v>150</v>
      </c>
      <c r="X8" s="69" t="s">
        <v>125</v>
      </c>
      <c r="Y8" s="71" t="s">
        <v>117</v>
      </c>
      <c r="Z8" s="71">
        <v>448.8</v>
      </c>
      <c r="AA8" s="71">
        <v>269.5</v>
      </c>
      <c r="AB8" s="71">
        <v>243.8</v>
      </c>
      <c r="AC8" s="71">
        <v>337.5</v>
      </c>
      <c r="AD8" s="71">
        <v>335.9</v>
      </c>
      <c r="AE8" s="71">
        <v>277.8</v>
      </c>
      <c r="AF8" s="71">
        <v>443.6</v>
      </c>
      <c r="AG8" s="71">
        <v>355.6</v>
      </c>
      <c r="AH8" s="71">
        <v>358.6</v>
      </c>
      <c r="AI8" s="68">
        <v>319.10000000000002</v>
      </c>
      <c r="AJ8" s="71" t="s">
        <v>117</v>
      </c>
      <c r="AK8" s="71">
        <v>0</v>
      </c>
      <c r="AL8" s="71">
        <v>0</v>
      </c>
      <c r="AM8" s="71">
        <v>0</v>
      </c>
      <c r="AN8" s="71">
        <v>0</v>
      </c>
      <c r="AO8" s="71">
        <v>2.8</v>
      </c>
      <c r="AP8" s="71">
        <v>2.1</v>
      </c>
      <c r="AQ8" s="71">
        <v>2.2999999999999998</v>
      </c>
      <c r="AR8" s="71">
        <v>2.7</v>
      </c>
      <c r="AS8" s="71">
        <v>2.2999999999999998</v>
      </c>
      <c r="AT8" s="68">
        <v>5.6</v>
      </c>
      <c r="AU8" s="72" t="s">
        <v>117</v>
      </c>
      <c r="AV8" s="72">
        <v>0</v>
      </c>
      <c r="AW8" s="72">
        <v>0</v>
      </c>
      <c r="AX8" s="72">
        <v>0</v>
      </c>
      <c r="AY8" s="72">
        <v>0</v>
      </c>
      <c r="AZ8" s="72">
        <v>49</v>
      </c>
      <c r="BA8" s="72">
        <v>48</v>
      </c>
      <c r="BB8" s="72">
        <v>48</v>
      </c>
      <c r="BC8" s="72">
        <v>54</v>
      </c>
      <c r="BD8" s="72">
        <v>33</v>
      </c>
      <c r="BE8" s="72">
        <v>37</v>
      </c>
      <c r="BF8" s="71" t="s">
        <v>117</v>
      </c>
      <c r="BG8" s="71">
        <v>77.7</v>
      </c>
      <c r="BH8" s="71">
        <v>68.900000000000006</v>
      </c>
      <c r="BI8" s="71">
        <v>65.8</v>
      </c>
      <c r="BJ8" s="71">
        <v>76.2</v>
      </c>
      <c r="BK8" s="71">
        <v>32.1</v>
      </c>
      <c r="BL8" s="71">
        <v>32.299999999999997</v>
      </c>
      <c r="BM8" s="71">
        <v>33.4</v>
      </c>
      <c r="BN8" s="71">
        <v>32.299999999999997</v>
      </c>
      <c r="BO8" s="71">
        <v>22.3</v>
      </c>
      <c r="BP8" s="68">
        <v>26.4</v>
      </c>
      <c r="BQ8" s="72" t="s">
        <v>117</v>
      </c>
      <c r="BR8" s="72">
        <v>2651</v>
      </c>
      <c r="BS8" s="72">
        <v>5729</v>
      </c>
      <c r="BT8" s="73">
        <v>5905</v>
      </c>
      <c r="BU8" s="73">
        <v>8066</v>
      </c>
      <c r="BV8" s="72">
        <v>7652</v>
      </c>
      <c r="BW8" s="72">
        <v>7497</v>
      </c>
      <c r="BX8" s="72">
        <v>9663</v>
      </c>
      <c r="BY8" s="72">
        <v>9019</v>
      </c>
      <c r="BZ8" s="72">
        <v>8406</v>
      </c>
      <c r="CA8" s="70">
        <v>15069</v>
      </c>
      <c r="CB8" s="71" t="s">
        <v>117</v>
      </c>
      <c r="CC8" s="71" t="s">
        <v>117</v>
      </c>
      <c r="CD8" s="71" t="s">
        <v>117</v>
      </c>
      <c r="CE8" s="71" t="s">
        <v>117</v>
      </c>
      <c r="CF8" s="71" t="s">
        <v>117</v>
      </c>
      <c r="CG8" s="71" t="s">
        <v>117</v>
      </c>
      <c r="CH8" s="71" t="s">
        <v>117</v>
      </c>
      <c r="CI8" s="71" t="s">
        <v>117</v>
      </c>
      <c r="CJ8" s="71" t="s">
        <v>117</v>
      </c>
      <c r="CK8" s="71" t="s">
        <v>117</v>
      </c>
      <c r="CL8" s="68" t="s">
        <v>117</v>
      </c>
      <c r="CM8" s="70" t="s">
        <v>117</v>
      </c>
      <c r="CN8" s="70" t="s">
        <v>117</v>
      </c>
      <c r="CO8" s="71" t="s">
        <v>117</v>
      </c>
      <c r="CP8" s="71" t="s">
        <v>117</v>
      </c>
      <c r="CQ8" s="71" t="s">
        <v>117</v>
      </c>
      <c r="CR8" s="71" t="s">
        <v>117</v>
      </c>
      <c r="CS8" s="71" t="s">
        <v>117</v>
      </c>
      <c r="CT8" s="71" t="s">
        <v>117</v>
      </c>
      <c r="CU8" s="71" t="s">
        <v>117</v>
      </c>
      <c r="CV8" s="71" t="s">
        <v>117</v>
      </c>
      <c r="CW8" s="71" t="s">
        <v>117</v>
      </c>
      <c r="CX8" s="71" t="s">
        <v>117</v>
      </c>
      <c r="CY8" s="68" t="s">
        <v>117</v>
      </c>
      <c r="CZ8" s="71" t="s">
        <v>117</v>
      </c>
      <c r="DA8" s="71">
        <v>0</v>
      </c>
      <c r="DB8" s="71">
        <v>926.6</v>
      </c>
      <c r="DC8" s="71">
        <v>858.6</v>
      </c>
      <c r="DD8" s="71">
        <v>727.3</v>
      </c>
      <c r="DE8" s="71">
        <v>56.7</v>
      </c>
      <c r="DF8" s="71">
        <v>45.6</v>
      </c>
      <c r="DG8" s="71">
        <v>85.4</v>
      </c>
      <c r="DH8" s="71">
        <v>69.900000000000006</v>
      </c>
      <c r="DI8" s="71">
        <v>59.6</v>
      </c>
      <c r="DJ8" s="68">
        <v>120.3</v>
      </c>
      <c r="DK8" s="71" t="s">
        <v>117</v>
      </c>
      <c r="DL8" s="71">
        <v>48.7</v>
      </c>
      <c r="DM8" s="71">
        <v>56.7</v>
      </c>
      <c r="DN8" s="71">
        <v>62</v>
      </c>
      <c r="DO8" s="71">
        <v>64</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Noguchi</cp:lastModifiedBy>
  <dcterms:created xsi:type="dcterms:W3CDTF">2018-12-07T10:35:38Z</dcterms:created>
  <dcterms:modified xsi:type="dcterms:W3CDTF">2019-02-01T05:49:45Z</dcterms:modified>
  <cp:category/>
</cp:coreProperties>
</file>