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2 公営企業経営室\03 エネルギー事業係\07_決算統計関係\03_経営比較分析表\01電気\08　分析欄チェック\H29\01_団体回答\01_法適用\040_福岡県\"/>
    </mc:Choice>
  </mc:AlternateContent>
  <workbookProtection workbookAlgorithmName="SHA-512" workbookHashValue="gl3LaRp29qv1YTlsIQq4o3rWL45oc2IhgV2l7YP6wznbFDkxIkZQpY86vt1RcM5uS3neMBPHUlYTdwMwfOThiw==" workbookSaltValue="EjaziscseOF++LJJ77ZoGg==" workbookSpinCount="100000" lockStructure="1"/>
  <bookViews>
    <workbookView xWindow="0" yWindow="0" windowWidth="15360" windowHeight="7632"/>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K18" i="5"/>
  <c r="LA18" i="5"/>
  <c r="JU18" i="5"/>
  <c r="HJ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M12" i="5"/>
  <c r="LS12" i="5"/>
  <c r="KX12" i="5"/>
  <c r="KM12" i="5"/>
  <c r="KB12" i="5"/>
  <c r="JR12" i="5"/>
  <c r="JH12" i="5"/>
  <c r="IG12" i="5"/>
  <c r="HL12" i="5"/>
  <c r="GO12" i="5"/>
  <c r="GF12" i="5"/>
  <c r="FN12" i="5"/>
  <c r="FJ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LU10" i="5"/>
  <c r="KO10" i="5"/>
  <c r="FN10" i="5"/>
  <c r="EH10" i="5"/>
  <c r="F10" i="5"/>
  <c r="B10" i="5"/>
  <c r="KU9" i="5"/>
  <c r="IV9" i="5"/>
  <c r="GW9" i="5"/>
  <c r="EX9" i="5"/>
  <c r="CY9" i="5"/>
  <c r="MK8" i="5"/>
  <c r="MO18" i="5" s="1"/>
  <c r="MJ8" i="5"/>
  <c r="MA8" i="5"/>
  <c r="LZ8" i="5"/>
  <c r="LQ8" i="5"/>
  <c r="LT12" i="5" s="1"/>
  <c r="LP8" i="5"/>
  <c r="LG8" i="5"/>
  <c r="LH12" i="5" s="1"/>
  <c r="LF8" i="5"/>
  <c r="KW8" i="5"/>
  <c r="KY12" i="5" s="1"/>
  <c r="KV8" i="5"/>
  <c r="KU8" i="5"/>
  <c r="KL8" i="5"/>
  <c r="KM18" i="5" s="1"/>
  <c r="KK8" i="5"/>
  <c r="KB8" i="5"/>
  <c r="KA8" i="5"/>
  <c r="JR8" i="5"/>
  <c r="JU12" i="5" s="1"/>
  <c r="JQ8" i="5"/>
  <c r="JH8" i="5"/>
  <c r="JG8" i="5"/>
  <c r="IX8" i="5"/>
  <c r="IZ12" i="5" s="1"/>
  <c r="IW8" i="5"/>
  <c r="IV8" i="5"/>
  <c r="IM8" i="5"/>
  <c r="IO18" i="5" s="1"/>
  <c r="IL8" i="5"/>
  <c r="IC8" i="5"/>
  <c r="IC12" i="5" s="1"/>
  <c r="IB8" i="5"/>
  <c r="HS8" i="5"/>
  <c r="HW12" i="5" s="1"/>
  <c r="HR8" i="5"/>
  <c r="HI8" i="5"/>
  <c r="HI12" i="5" s="1"/>
  <c r="HH8" i="5"/>
  <c r="GY8" i="5"/>
  <c r="GY12" i="5" s="1"/>
  <c r="GX8" i="5"/>
  <c r="GW8" i="5"/>
  <c r="GM8" i="5"/>
  <c r="GD8" i="5"/>
  <c r="GH12" i="5" s="1"/>
  <c r="GC8" i="5"/>
  <c r="FS8" i="5"/>
  <c r="FJ8" i="5"/>
  <c r="FL18" i="5" s="1"/>
  <c r="FI8" i="5"/>
  <c r="EY8" i="5"/>
  <c r="EX8" i="5"/>
  <c r="EN8" i="5"/>
  <c r="ED8" i="5"/>
  <c r="DT8" i="5"/>
  <c r="DJ8" i="5"/>
  <c r="CZ8" i="5"/>
  <c r="CY8" i="5"/>
  <c r="CO8" i="5"/>
  <c r="CE8" i="5"/>
  <c r="BT8" i="5"/>
  <c r="BI8" i="5"/>
  <c r="AX8" i="5"/>
  <c r="AX6" i="5"/>
  <c r="AW6" i="5"/>
  <c r="AV6" i="5"/>
  <c r="AU6" i="5"/>
  <c r="N16" i="4" s="1"/>
  <c r="AT6" i="5"/>
  <c r="AS6" i="5"/>
  <c r="AR6" i="5"/>
  <c r="AQ6" i="5"/>
  <c r="F16" i="4" s="1"/>
  <c r="AP6" i="5"/>
  <c r="AO6" i="5"/>
  <c r="AN6" i="5"/>
  <c r="AM6" i="5"/>
  <c r="H15" i="4" s="1"/>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E10" i="5" s="1"/>
  <c r="GG16"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L16" i="4"/>
  <c r="J16" i="4"/>
  <c r="H16" i="4"/>
  <c r="N15" i="4"/>
  <c r="L15" i="4"/>
  <c r="J15" i="4"/>
  <c r="F15" i="4"/>
  <c r="N14" i="4"/>
  <c r="L14" i="4"/>
  <c r="J14" i="4"/>
  <c r="H14" i="4"/>
  <c r="F14" i="4"/>
  <c r="N13" i="4"/>
  <c r="L13" i="4"/>
  <c r="J13" i="4"/>
  <c r="H13" i="4"/>
  <c r="F13" i="4"/>
  <c r="N12" i="4"/>
  <c r="L12" i="4"/>
  <c r="J12" i="4"/>
  <c r="H12" i="4"/>
  <c r="F12" i="4"/>
  <c r="N11" i="4"/>
  <c r="L11" i="4"/>
  <c r="F11" i="4"/>
  <c r="F9" i="4"/>
  <c r="N7" i="4"/>
  <c r="B7" i="4"/>
  <c r="N5" i="4"/>
  <c r="J5" i="4"/>
  <c r="F5" i="4"/>
  <c r="B5" i="4"/>
  <c r="N3" i="4"/>
  <c r="J3" i="4"/>
  <c r="F3" i="4"/>
  <c r="B3" i="4"/>
  <c r="B1" i="4"/>
  <c r="LQ16" i="5" l="1"/>
  <c r="KB16" i="5"/>
  <c r="IM16" i="5"/>
  <c r="GY16" i="5"/>
  <c r="FJ16" i="5"/>
  <c r="DU16" i="5"/>
  <c r="CF16" i="5"/>
  <c r="LG16" i="5"/>
  <c r="JR16" i="5"/>
  <c r="IC16" i="5"/>
  <c r="GN16" i="5"/>
  <c r="EZ16" i="5"/>
  <c r="DK16" i="5"/>
  <c r="BU16" i="5"/>
  <c r="MK16" i="5"/>
  <c r="KW16" i="5"/>
  <c r="JH16" i="5"/>
  <c r="HS16" i="5"/>
  <c r="GD16" i="5"/>
  <c r="EO16" i="5"/>
  <c r="DA16" i="5"/>
  <c r="BJ16" i="5"/>
  <c r="HI16" i="5"/>
  <c r="AY16" i="5"/>
  <c r="LG10" i="5"/>
  <c r="JR10" i="5"/>
  <c r="IC10" i="5"/>
  <c r="GN10" i="5"/>
  <c r="EZ10" i="5"/>
  <c r="DK10" i="5"/>
  <c r="BU10" i="5"/>
  <c r="MA16" i="5"/>
  <c r="FT16" i="5"/>
  <c r="MK10" i="5"/>
  <c r="KW10" i="5"/>
  <c r="JH10" i="5"/>
  <c r="HS10" i="5"/>
  <c r="GD10" i="5"/>
  <c r="EO10" i="5"/>
  <c r="DA10" i="5"/>
  <c r="BJ10" i="5"/>
  <c r="KL16" i="5"/>
  <c r="EE16" i="5"/>
  <c r="MA10" i="5"/>
  <c r="KL10" i="5"/>
  <c r="IX10" i="5"/>
  <c r="HI10" i="5"/>
  <c r="FT10" i="5"/>
  <c r="EE10" i="5"/>
  <c r="CP10" i="5"/>
  <c r="AY10" i="5"/>
  <c r="GY10" i="5"/>
  <c r="GP18" i="5"/>
  <c r="GO18" i="5"/>
  <c r="GR18" i="5"/>
  <c r="GN18" i="5"/>
  <c r="GR12" i="5"/>
  <c r="GN12" i="5"/>
  <c r="GQ18" i="5"/>
  <c r="GQ12" i="5"/>
  <c r="GP12" i="5"/>
  <c r="LU16" i="5"/>
  <c r="KF16" i="5"/>
  <c r="IQ16" i="5"/>
  <c r="HC16" i="5"/>
  <c r="FN16" i="5"/>
  <c r="DY16" i="5"/>
  <c r="CJ16" i="5"/>
  <c r="LK16" i="5"/>
  <c r="JV16" i="5"/>
  <c r="IG16" i="5"/>
  <c r="GR16" i="5"/>
  <c r="FD16" i="5"/>
  <c r="DO16" i="5"/>
  <c r="BY16" i="5"/>
  <c r="MO16" i="5"/>
  <c r="LA16" i="5"/>
  <c r="JL16" i="5"/>
  <c r="HW16" i="5"/>
  <c r="GH16" i="5"/>
  <c r="ES16" i="5"/>
  <c r="DE16" i="5"/>
  <c r="BN16" i="5"/>
  <c r="ME16" i="5"/>
  <c r="FX16" i="5"/>
  <c r="LK10" i="5"/>
  <c r="JV10" i="5"/>
  <c r="IG10" i="5"/>
  <c r="GR10" i="5"/>
  <c r="FD10" i="5"/>
  <c r="DO10" i="5"/>
  <c r="BY10" i="5"/>
  <c r="KP16" i="5"/>
  <c r="EI16" i="5"/>
  <c r="MO10" i="5"/>
  <c r="LA10" i="5"/>
  <c r="JL10" i="5"/>
  <c r="HW10" i="5"/>
  <c r="GH10" i="5"/>
  <c r="ES10" i="5"/>
  <c r="DE10" i="5"/>
  <c r="BN10" i="5"/>
  <c r="JB16" i="5"/>
  <c r="CT16" i="5"/>
  <c r="ME10" i="5"/>
  <c r="KP10" i="5"/>
  <c r="JB10" i="5"/>
  <c r="HM10" i="5"/>
  <c r="FX10" i="5"/>
  <c r="EI10" i="5"/>
  <c r="CT10" i="5"/>
  <c r="BC10" i="5"/>
  <c r="CF10" i="5"/>
  <c r="FW10" i="5"/>
  <c r="HC10" i="5"/>
  <c r="IM10" i="5"/>
  <c r="MD10" i="5"/>
  <c r="BC16" i="5"/>
  <c r="GZ18" i="5"/>
  <c r="HC18" i="5"/>
  <c r="GY18" i="5"/>
  <c r="HB18" i="5"/>
  <c r="HA18" i="5"/>
  <c r="HB12" i="5"/>
  <c r="HA12" i="5"/>
  <c r="GZ12" i="5"/>
  <c r="HV18" i="5"/>
  <c r="HU18" i="5"/>
  <c r="HT18" i="5"/>
  <c r="HV12" i="5"/>
  <c r="HU12" i="5"/>
  <c r="HW18" i="5"/>
  <c r="HT12" i="5"/>
  <c r="HS18" i="5"/>
  <c r="HS12" i="5"/>
  <c r="IN18" i="5"/>
  <c r="IQ18" i="5"/>
  <c r="IM18" i="5"/>
  <c r="IP18" i="5"/>
  <c r="IN12" i="5"/>
  <c r="IP12" i="5"/>
  <c r="IO12" i="5"/>
  <c r="IM12" i="5"/>
  <c r="LI18" i="5"/>
  <c r="LH18" i="5"/>
  <c r="LK18" i="5"/>
  <c r="LG18" i="5"/>
  <c r="LI12" i="5"/>
  <c r="LG12" i="5"/>
  <c r="LK12" i="5"/>
  <c r="LJ18" i="5"/>
  <c r="LJ12" i="5"/>
  <c r="ME18" i="5"/>
  <c r="MA18" i="5"/>
  <c r="MD18" i="5"/>
  <c r="MC18" i="5"/>
  <c r="ME12" i="5"/>
  <c r="MA12" i="5"/>
  <c r="MB18" i="5"/>
  <c r="MB12" i="5"/>
  <c r="MD12" i="5"/>
  <c r="MD16" i="5"/>
  <c r="KO16" i="5"/>
  <c r="JA16" i="5"/>
  <c r="HL16" i="5"/>
  <c r="FW16" i="5"/>
  <c r="EH16" i="5"/>
  <c r="CS16" i="5"/>
  <c r="BB16" i="5"/>
  <c r="LT16" i="5"/>
  <c r="KE16" i="5"/>
  <c r="IP16" i="5"/>
  <c r="HB16" i="5"/>
  <c r="FM16" i="5"/>
  <c r="DX16" i="5"/>
  <c r="CI16" i="5"/>
  <c r="LJ16" i="5"/>
  <c r="JU16" i="5"/>
  <c r="IF16" i="5"/>
  <c r="GQ16" i="5"/>
  <c r="FC16" i="5"/>
  <c r="DN16" i="5"/>
  <c r="BX16" i="5"/>
  <c r="KZ16" i="5"/>
  <c r="ER16" i="5"/>
  <c r="LT10" i="5"/>
  <c r="KE10" i="5"/>
  <c r="IP10" i="5"/>
  <c r="HB10" i="5"/>
  <c r="FM10" i="5"/>
  <c r="DX10" i="5"/>
  <c r="CI10" i="5"/>
  <c r="JK16" i="5"/>
  <c r="DD16" i="5"/>
  <c r="LJ10" i="5"/>
  <c r="JU10" i="5"/>
  <c r="IF10" i="5"/>
  <c r="GQ10" i="5"/>
  <c r="FC10" i="5"/>
  <c r="DN10" i="5"/>
  <c r="BX10" i="5"/>
  <c r="HV16" i="5"/>
  <c r="BM16" i="5"/>
  <c r="MN10" i="5"/>
  <c r="KZ10" i="5"/>
  <c r="JK10" i="5"/>
  <c r="HV10" i="5"/>
  <c r="GG10" i="5"/>
  <c r="ER10" i="5"/>
  <c r="DD10" i="5"/>
  <c r="BM10" i="5"/>
  <c r="BB10" i="5"/>
  <c r="CJ10" i="5"/>
  <c r="DU10" i="5"/>
  <c r="HL10" i="5"/>
  <c r="IQ10" i="5"/>
  <c r="KB10" i="5"/>
  <c r="HC12" i="5"/>
  <c r="IQ12" i="5"/>
  <c r="MC12" i="5"/>
  <c r="CP16" i="5"/>
  <c r="HM16" i="5"/>
  <c r="MN16" i="5"/>
  <c r="CS10" i="5"/>
  <c r="DY10" i="5"/>
  <c r="FJ10" i="5"/>
  <c r="JA10" i="5"/>
  <c r="KF10" i="5"/>
  <c r="LQ10" i="5"/>
  <c r="IX16" i="5"/>
  <c r="EZ8" i="5"/>
  <c r="FT8" i="5"/>
  <c r="JK18" i="5"/>
  <c r="JJ18" i="5"/>
  <c r="JI18" i="5"/>
  <c r="JK12" i="5"/>
  <c r="KC18" i="5"/>
  <c r="KF18" i="5"/>
  <c r="KB18" i="5"/>
  <c r="KE18" i="5"/>
  <c r="KC12" i="5"/>
  <c r="C10" i="5"/>
  <c r="FK12" i="5"/>
  <c r="GG12" i="5"/>
  <c r="IY12" i="5"/>
  <c r="JI12" i="5"/>
  <c r="JS12" i="5"/>
  <c r="KD12" i="5"/>
  <c r="KN12" i="5"/>
  <c r="MO12" i="5"/>
  <c r="GH18" i="5"/>
  <c r="IY18" i="5"/>
  <c r="KD18" i="5"/>
  <c r="HM18" i="5"/>
  <c r="HI18" i="5"/>
  <c r="HL18" i="5"/>
  <c r="HK18" i="5"/>
  <c r="HM12" i="5"/>
  <c r="IE18" i="5"/>
  <c r="ID18" i="5"/>
  <c r="IG18" i="5"/>
  <c r="IC18" i="5"/>
  <c r="IE12" i="5"/>
  <c r="KZ18" i="5"/>
  <c r="KY18" i="5"/>
  <c r="KX18" i="5"/>
  <c r="KZ12" i="5"/>
  <c r="LR18" i="5"/>
  <c r="LU18" i="5"/>
  <c r="LQ18" i="5"/>
  <c r="LT18" i="5"/>
  <c r="LR12" i="5"/>
  <c r="MN18" i="5"/>
  <c r="MM18" i="5"/>
  <c r="ML18" i="5"/>
  <c r="MN12" i="5"/>
  <c r="D10" i="5"/>
  <c r="FL12" i="5"/>
  <c r="GD12" i="5"/>
  <c r="HJ12" i="5"/>
  <c r="ID12" i="5"/>
  <c r="JJ12" i="5"/>
  <c r="KE12" i="5"/>
  <c r="KO12" i="5"/>
  <c r="LA12" i="5"/>
  <c r="LU12" i="5"/>
  <c r="MK12" i="5"/>
  <c r="JH18" i="5"/>
  <c r="LS18" i="5"/>
  <c r="FK18" i="5"/>
  <c r="FN18" i="5"/>
  <c r="FJ18" i="5"/>
  <c r="FM18" i="5"/>
  <c r="GG18" i="5"/>
  <c r="GF18" i="5"/>
  <c r="GE18" i="5"/>
  <c r="JB18" i="5"/>
  <c r="IX18" i="5"/>
  <c r="JA18" i="5"/>
  <c r="IZ18" i="5"/>
  <c r="JB12" i="5"/>
  <c r="IX12" i="5"/>
  <c r="JT18" i="5"/>
  <c r="JS18" i="5"/>
  <c r="JV18" i="5"/>
  <c r="JR18" i="5"/>
  <c r="JT12" i="5"/>
  <c r="KP18" i="5"/>
  <c r="KL18" i="5"/>
  <c r="KO18" i="5"/>
  <c r="KN18" i="5"/>
  <c r="KP12" i="5"/>
  <c r="KL12" i="5"/>
  <c r="FM12" i="5"/>
  <c r="GE12" i="5"/>
  <c r="HK12" i="5"/>
  <c r="IF12" i="5"/>
  <c r="JA12" i="5"/>
  <c r="JL12" i="5"/>
  <c r="JV12" i="5"/>
  <c r="KF12" i="5"/>
  <c r="KW12" i="5"/>
  <c r="LQ12" i="5"/>
  <c r="ML12" i="5"/>
  <c r="IF18" i="5"/>
  <c r="JL18" i="5"/>
  <c r="KW18" i="5"/>
  <c r="FB18" i="5" l="1"/>
  <c r="FA18" i="5"/>
  <c r="FD18" i="5"/>
  <c r="EZ18" i="5"/>
  <c r="FD12" i="5"/>
  <c r="EZ12" i="5"/>
  <c r="FC12" i="5"/>
  <c r="FC18" i="5"/>
  <c r="FB12" i="5"/>
  <c r="FA12" i="5"/>
  <c r="FX18" i="5"/>
  <c r="FT18" i="5"/>
  <c r="FW18" i="5"/>
  <c r="FV18" i="5"/>
  <c r="FU18" i="5"/>
  <c r="FV12" i="5"/>
  <c r="FU12" i="5"/>
  <c r="FX12" i="5"/>
  <c r="FT12" i="5"/>
  <c r="FW12" i="5"/>
  <c r="LH16" i="5"/>
  <c r="JS16" i="5"/>
  <c r="ID16" i="5"/>
  <c r="GO16" i="5"/>
  <c r="FA16" i="5"/>
  <c r="DL16" i="5"/>
  <c r="BV16" i="5"/>
  <c r="ML16" i="5"/>
  <c r="KX16" i="5"/>
  <c r="JI16" i="5"/>
  <c r="HT16" i="5"/>
  <c r="GE16" i="5"/>
  <c r="EP16" i="5"/>
  <c r="DB16" i="5"/>
  <c r="BK16" i="5"/>
  <c r="MB16" i="5"/>
  <c r="KM16" i="5"/>
  <c r="IY16" i="5"/>
  <c r="HJ16" i="5"/>
  <c r="FU16" i="5"/>
  <c r="EF16" i="5"/>
  <c r="CQ16" i="5"/>
  <c r="AZ16" i="5"/>
  <c r="IN16" i="5"/>
  <c r="CG16" i="5"/>
  <c r="ML10" i="5"/>
  <c r="KX10" i="5"/>
  <c r="JI10" i="5"/>
  <c r="HT10" i="5"/>
  <c r="GE10" i="5"/>
  <c r="EP10" i="5"/>
  <c r="DB10" i="5"/>
  <c r="BK10" i="5"/>
  <c r="GZ16" i="5"/>
  <c r="MB10" i="5"/>
  <c r="KM10" i="5"/>
  <c r="IY10" i="5"/>
  <c r="HJ10" i="5"/>
  <c r="FU10" i="5"/>
  <c r="EF10" i="5"/>
  <c r="CQ10" i="5"/>
  <c r="AZ10" i="5"/>
  <c r="LR16" i="5"/>
  <c r="FK16" i="5"/>
  <c r="LR10" i="5"/>
  <c r="KC10" i="5"/>
  <c r="IN10" i="5"/>
  <c r="GZ10" i="5"/>
  <c r="FK10" i="5"/>
  <c r="DV10" i="5"/>
  <c r="CG10" i="5"/>
  <c r="DV16" i="5"/>
  <c r="GO10" i="5"/>
  <c r="ID10" i="5"/>
  <c r="LH10" i="5"/>
  <c r="FA10" i="5"/>
  <c r="JS10" i="5"/>
  <c r="DL10" i="5"/>
  <c r="H11" i="4"/>
  <c r="KC16" i="5"/>
  <c r="BV10" i="5"/>
  <c r="MM16" i="5"/>
  <c r="KY16" i="5"/>
  <c r="JJ16" i="5"/>
  <c r="HU16" i="5"/>
  <c r="GF16" i="5"/>
  <c r="EQ16" i="5"/>
  <c r="DC16" i="5"/>
  <c r="BL16" i="5"/>
  <c r="MC16" i="5"/>
  <c r="KN16" i="5"/>
  <c r="IZ16" i="5"/>
  <c r="HK16" i="5"/>
  <c r="FV16" i="5"/>
  <c r="EG16" i="5"/>
  <c r="CR16" i="5"/>
  <c r="BA16" i="5"/>
  <c r="LS16" i="5"/>
  <c r="KD16" i="5"/>
  <c r="IO16" i="5"/>
  <c r="HA16" i="5"/>
  <c r="FL16" i="5"/>
  <c r="DW16" i="5"/>
  <c r="CH16" i="5"/>
  <c r="JT16" i="5"/>
  <c r="DM16" i="5"/>
  <c r="MC10" i="5"/>
  <c r="KN10" i="5"/>
  <c r="IZ10" i="5"/>
  <c r="HK10" i="5"/>
  <c r="FV10" i="5"/>
  <c r="EG10" i="5"/>
  <c r="CR10" i="5"/>
  <c r="BA10" i="5"/>
  <c r="IE16" i="5"/>
  <c r="BW16" i="5"/>
  <c r="LS10" i="5"/>
  <c r="KD10" i="5"/>
  <c r="IO10" i="5"/>
  <c r="HA10" i="5"/>
  <c r="FL10" i="5"/>
  <c r="DW10" i="5"/>
  <c r="CH10" i="5"/>
  <c r="GP16" i="5"/>
  <c r="LI10" i="5"/>
  <c r="JT10" i="5"/>
  <c r="IE10" i="5"/>
  <c r="GP10" i="5"/>
  <c r="FB10" i="5"/>
  <c r="DM10" i="5"/>
  <c r="BW10" i="5"/>
  <c r="HU10" i="5"/>
  <c r="BL10" i="5"/>
  <c r="DC10" i="5"/>
  <c r="MM10" i="5"/>
  <c r="GF10" i="5"/>
  <c r="J11" i="4"/>
  <c r="JJ10" i="5"/>
  <c r="LI16" i="5"/>
  <c r="KY10" i="5"/>
  <c r="EQ10" i="5"/>
  <c r="FB16" i="5"/>
</calcChain>
</file>

<file path=xl/sharedStrings.xml><?xml version="1.0" encoding="utf-8"?>
<sst xmlns="http://schemas.openxmlformats.org/spreadsheetml/2006/main" count="937" uniqueCount="257">
  <si>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</si>
  <si>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</si>
  <si>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</si>
  <si>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</si>
  <si>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</si>
  <si>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</si>
  <si>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</si>
  <si>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</si>
  <si>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電気事業により生じた利益は、将来の施設更新に充てるための建設改良積立金や企業債償還のための減債積立金に積み立てることを基本としている。
減債積立金への積立て　2,100千円
建設改良積立金への積立て　33,602千円
資本金への組入　8,407千円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</si>
  <si>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</si>
  <si>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</si>
  <si>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</si>
  <si>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</si>
  <si>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</si>
  <si>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</si>
  <si>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</si>
  <si>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</si>
  <si>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</si>
  <si>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</si>
  <si>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</si>
  <si>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</si>
  <si>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</si>
  <si>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</si>
  <si>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</si>
  <si>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</si>
  <si>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</si>
  <si>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</si>
  <si>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</si>
  <si>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</si>
  <si>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</si>
  <si>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</si>
  <si>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</si>
  <si>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</si>
  <si>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</si>
  <si>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</si>
  <si>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有形固定資産減価償却率、FIT収入割合については、平成29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</si>
  <si>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</si>
  <si>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</si>
  <si>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</si>
  <si>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</si>
  <si>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</si>
  <si>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</si>
  <si>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</si>
  <si>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</si>
  <si>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</si>
  <si>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</si>
  <si>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</si>
  <si>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</si>
  <si>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</si>
  <si>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</si>
  <si>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</si>
  <si>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</si>
  <si>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</si>
  <si>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</si>
  <si>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</si>
  <si>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</si>
  <si>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</si>
  <si>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</si>
  <si>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</si>
  <si>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</si>
  <si>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</si>
  <si>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</si>
  <si>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</si>
  <si>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</si>
  <si>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</si>
  <si>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</si>
  <si>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</si>
  <si>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</si>
  <si>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</si>
  <si>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</si>
  <si>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</si>
  <si>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</si>
  <si>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</si>
  <si>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</si>
  <si>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</si>
  <si>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</si>
  <si>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</si>
  <si>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</si>
  <si>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</si>
  <si>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</si>
  <si>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</si>
  <si>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</si>
  <si>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</si>
  <si>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</si>
  <si>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</si>
  <si>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</si>
  <si>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</si>
  <si>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</si>
  <si>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</si>
  <si>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</si>
  <si>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</si>
  <si>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</si>
  <si>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</si>
  <si>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</si>
  <si>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</si>
  <si>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</si>
  <si>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</si>
  <si>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</si>
  <si>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</si>
  <si>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</si>
  <si>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</si>
  <si>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</si>
  <si>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</si>
  <si>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</si>
  <si>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</si>
  <si>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</si>
  <si>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</si>
  <si>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</si>
  <si>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</si>
  <si>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</si>
  <si>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</si>
  <si>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</si>
  <si>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</si>
  <si>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</si>
  <si>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</si>
  <si>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</si>
  <si>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</si>
  <si>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400009</t>
  </si>
  <si>
    <t>46</t>
  </si>
  <si>
    <t>04</t>
  </si>
  <si>
    <t>0</t>
  </si>
  <si>
    <t>000</t>
  </si>
  <si>
    <t>福岡県</t>
  </si>
  <si>
    <t>法適用</t>
  </si>
  <si>
    <t>電気事業</t>
  </si>
  <si>
    <t>自治体職員</t>
  </si>
  <si>
    <t>-</t>
  </si>
  <si>
    <t>平成３２年３月３１日　大渕発電所</t>
  </si>
  <si>
    <t>無</t>
  </si>
  <si>
    <t>九州電力株式会社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</si>
  <si>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</si>
  <si>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</si>
  <si>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</si>
  <si>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</si>
  <si>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</si>
  <si>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</si>
  <si>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</si>
  <si>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</si>
  <si>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</si>
  <si>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</si>
  <si>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</si>
  <si>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</si>
  <si>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</si>
  <si>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</si>
  <si>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</si>
  <si>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</si>
  <si>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</si>
  <si>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</si>
  <si>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</si>
  <si>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</si>
  <si>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</si>
  <si>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</si>
  <si>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</si>
  <si>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</si>
  <si>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</si>
  <si>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</si>
  <si>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</si>
  <si>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</si>
  <si>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</si>
  <si>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</si>
  <si>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</si>
  <si>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</si>
  <si>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</si>
  <si>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</si>
  <si>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</si>
  <si>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</si>
  <si>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</si>
  <si>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</si>
  <si>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</si>
  <si>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</si>
  <si>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</si>
  <si>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</si>
  <si>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</si>
  <si>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</si>
  <si>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</si>
  <si>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</si>
  <si>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</si>
  <si>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</si>
  <si>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</si>
  <si>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</si>
  <si>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</si>
  <si>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</si>
  <si>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</si>
  <si>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</si>
  <si>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</si>
  <si>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</si>
  <si>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</si>
  <si>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</si>
  <si>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</si>
  <si>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</si>
  <si>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</si>
  <si>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</si>
  <si>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</si>
  <si>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</si>
  <si>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</si>
  <si>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</si>
  <si>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</si>
  <si>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</si>
  <si>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</si>
  <si>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</si>
  <si>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</si>
  <si>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</si>
  <si>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</si>
  <si>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</si>
  <si>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</si>
  <si>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</si>
  <si>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</si>
  <si>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</si>
  <si>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</si>
  <si>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</si>
  <si>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</si>
  <si>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</si>
  <si>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</si>
  <si>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</si>
  <si>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</si>
  <si>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</si>
  <si>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</si>
  <si>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</si>
  <si>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</si>
  <si>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</si>
  <si>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</si>
  <si>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</si>
  <si>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</si>
  <si>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</si>
  <si>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</si>
  <si>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</si>
  <si>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</si>
  <si>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</si>
  <si>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</si>
  <si>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</si>
  <si>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</si>
  <si>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</si>
  <si>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</si>
  <si>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</si>
  <si>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</si>
  <si>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</si>
  <si>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</si>
  <si>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</si>
  <si>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</si>
  <si>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</si>
  <si>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</si>
  <si>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</si>
  <si>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</si>
  <si>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</si>
  <si>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</si>
  <si>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</si>
  <si>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</si>
  <si>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</si>
  <si>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</si>
  <si>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</si>
  <si>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</si>
  <si>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</si>
  <si>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</si>
  <si>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</si>
  <si>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・「設備利用率」については、概ね安定して推移している。
・「修繕費比率」については、平成２９年度は平成２８年度と比較して大規模な修繕工事がなかったことで修繕費が減額したことに伴い減少した。
・「企業債残高対料金収入比率」については、企業債償還を着実に行っているため減少している。
・「有形固定資産減価償却率」については、建設から５０年を経過しており、法定耐用年数が近づいている施設が多くある。</t>
    <rPh sb="57" eb="59">
      <t>ヒカク</t>
    </rPh>
    <rPh sb="61" eb="64">
      <t>ダイキボ</t>
    </rPh>
    <rPh sb="65" eb="67">
      <t>シュウゼン</t>
    </rPh>
    <rPh sb="67" eb="69">
      <t>コウジ</t>
    </rPh>
    <rPh sb="77" eb="80">
      <t>シュウゼンヒ</t>
    </rPh>
    <rPh sb="81" eb="83">
      <t>ゲンガク</t>
    </rPh>
    <rPh sb="88" eb="89">
      <t>トモナ</t>
    </rPh>
    <rPh sb="90" eb="92">
      <t>ゲンショウ</t>
    </rPh>
    <phoneticPr fontId="5"/>
  </si>
  <si>
    <t>・「経常収支比率」及び「営業収支比率」については、降雨量が平成２９年度は平成２８年度より少なかったため年間発電電力量が減少したものの、効率的な発電に努めることで電力収入を確保できており、経常収支比率及び営業収支比率ともに100％を上回って推移している。
・「流動比率」については、平成２９年度から他会計に貸し付けたことに伴い、平成２８年度と比較して減少しているものの、100％を上回って推移している。
・「供給原価」は、平成２９年度は年間発電電力量の減少のため平成２８年度より上昇しているものの、安定して推移している。
・「ＥＢＩＴＤＡ（減価償却前営業利益）」も純利益を確保しており安定して推移している。</t>
    <rPh sb="27" eb="28">
      <t>リョウ</t>
    </rPh>
    <rPh sb="44" eb="45">
      <t>スク</t>
    </rPh>
    <rPh sb="51" eb="53">
      <t>ネンカン</t>
    </rPh>
    <rPh sb="53" eb="55">
      <t>ハツデン</t>
    </rPh>
    <rPh sb="55" eb="57">
      <t>デンリョク</t>
    </rPh>
    <rPh sb="57" eb="58">
      <t>リョウ</t>
    </rPh>
    <rPh sb="59" eb="61">
      <t>ゲンショウ</t>
    </rPh>
    <rPh sb="67" eb="70">
      <t>コウリツテキ</t>
    </rPh>
    <rPh sb="71" eb="73">
      <t>ハツデン</t>
    </rPh>
    <rPh sb="74" eb="75">
      <t>ツト</t>
    </rPh>
    <rPh sb="141" eb="143">
      <t>ヘイセイ</t>
    </rPh>
    <rPh sb="145" eb="147">
      <t>ネンド</t>
    </rPh>
    <rPh sb="149" eb="150">
      <t>タ</t>
    </rPh>
    <rPh sb="150" eb="152">
      <t>カイケイ</t>
    </rPh>
    <rPh sb="153" eb="154">
      <t>カ</t>
    </rPh>
    <rPh sb="155" eb="156">
      <t>ツ</t>
    </rPh>
    <rPh sb="161" eb="162">
      <t>トモナ</t>
    </rPh>
    <rPh sb="171" eb="173">
      <t>ヒカク</t>
    </rPh>
    <rPh sb="175" eb="177">
      <t>ゲンショウ</t>
    </rPh>
    <rPh sb="219" eb="221">
      <t>ネンカン</t>
    </rPh>
    <rPh sb="221" eb="223">
      <t>ハツデン</t>
    </rPh>
    <rPh sb="223" eb="225">
      <t>デンリョク</t>
    </rPh>
    <rPh sb="225" eb="226">
      <t>リョウ</t>
    </rPh>
    <rPh sb="227" eb="229">
      <t>ゲンショウ</t>
    </rPh>
    <rPh sb="240" eb="242">
      <t>ジョウショウ</t>
    </rPh>
    <rPh sb="250" eb="252">
      <t>アンテイ</t>
    </rPh>
    <rPh sb="254" eb="256">
      <t>スイイ</t>
    </rPh>
    <rPh sb="284" eb="287">
      <t>ジュンリエキ</t>
    </rPh>
    <rPh sb="288" eb="290">
      <t>カクホ</t>
    </rPh>
    <phoneticPr fontId="5"/>
  </si>
  <si>
    <t>・発電施設は運転開始以来５０年以上が経過している。このため、平成３１年度までに策定予定である経営戦略において、設備の更新計画等を策定することとしている。
・経営状況に関しては、収益が安定しており現状問題ないが、今後も経営が安定するよう努めることとしている。</t>
    <rPh sb="30" eb="32">
      <t>ヘイセイ</t>
    </rPh>
    <rPh sb="34" eb="36">
      <t>ネンド</t>
    </rPh>
    <rPh sb="39" eb="41">
      <t>サクテイ</t>
    </rPh>
    <rPh sb="41" eb="43">
      <t>ヨテイ</t>
    </rPh>
    <rPh sb="60" eb="62">
      <t>ケイカク</t>
    </rPh>
    <rPh sb="64" eb="66">
      <t>サクテイ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</si>
</sst>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105.8</c:v>
                </c:pt>
                <c:pt idx="1">
                  <c:v>108.2</c:v>
                </c:pt>
                <c:pt idx="2">
                  <c:v>104.7</c:v>
                </c:pt>
                <c:pt idx="3">
                  <c:v>105.5</c:v>
                </c:pt>
                <c:pt idx="4">
                  <c:v>107.9</c:v>
                </c:pt>
              </c:numCache>
            </c:numRef>
          </c:val>
          <c:extLst xmlns:c16r2="http://schemas.microsoft.com/office/drawing/2015/06/chart">
            <c:ext xmlns:c16="http://schemas.microsoft.com/office/drawing/2014/chart" uri="{C3380CC4-5D6E-409C-BE32-E72D297353CC}">
              <c16:uniqueId val="{00000000-A4CC-4D75-9357-F4186A3E53F6}"/>
            </c:ext>
          </c:extLst>
        </c:ser>
        <c:dLbls>
          <c:showLegendKey val="0"/>
          <c:showVal val="0"/>
          <c:showCatName val="0"/>
          <c:showSerName val="0"/>
          <c:showPercent val="0"/>
          <c:showBubbleSize val="0"/>
        </c:dLbls>
        <c:gapWidth val="180"/>
        <c:overlap val="-90"/>
        <c:axId val="506209120"/>
        <c:axId val="5062110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119.7</c:v>
                </c:pt>
                <c:pt idx="1">
                  <c:v>125.7</c:v>
                </c:pt>
                <c:pt idx="2">
                  <c:v>129.69999999999999</c:v>
                </c:pt>
                <c:pt idx="3">
                  <c:v>135.9</c:v>
                </c:pt>
                <c:pt idx="4">
                  <c:v>130.5</c:v>
                </c:pt>
              </c:numCache>
            </c:numRef>
          </c:val>
          <c:smooth val="0"/>
          <c:extLst xmlns:c16r2="http://schemas.microsoft.com/office/drawing/2015/06/chart">
            <c:ext xmlns:c16="http://schemas.microsoft.com/office/drawing/2014/chart" uri="{C3380CC4-5D6E-409C-BE32-E72D297353CC}">
              <c16:uniqueId val="{00000001-A4CC-4D75-9357-F4186A3E53F6}"/>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A4CC-4D75-9357-F4186A3E53F6}"/>
            </c:ext>
          </c:extLst>
        </c:ser>
        <c:dLbls>
          <c:showLegendKey val="0"/>
          <c:showVal val="0"/>
          <c:showCatName val="0"/>
          <c:showSerName val="0"/>
          <c:showPercent val="0"/>
          <c:showBubbleSize val="0"/>
        </c:dLbls>
        <c:marker val="1"/>
        <c:smooth val="0"/>
        <c:axId val="506209120"/>
        <c:axId val="506211080"/>
      </c:lineChart>
      <c:catAx>
        <c:axId val="506209120"/>
        <c:scaling>
          <c:orientation val="minMax"/>
        </c:scaling>
        <c:delete val="0"/>
        <c:axPos val="b"/>
        <c:numFmt formatCode="ge" sourceLinked="1"/>
        <c:majorTickMark val="none"/>
        <c:minorTickMark val="none"/>
        <c:tickLblPos val="none"/>
        <c:crossAx val="506211080"/>
        <c:crosses val="autoZero"/>
        <c:auto val="0"/>
        <c:lblAlgn val="ctr"/>
        <c:lblOffset val="100"/>
        <c:noMultiLvlLbl val="1"/>
      </c:catAx>
      <c:valAx>
        <c:axId val="506211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62091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301-41BB-B8DB-7ED7B0A5BED6}"/>
            </c:ext>
          </c:extLst>
        </c:ser>
        <c:dLbls>
          <c:showLegendKey val="0"/>
          <c:showVal val="0"/>
          <c:showCatName val="0"/>
          <c:showSerName val="0"/>
          <c:showPercent val="0"/>
          <c:showBubbleSize val="0"/>
        </c:dLbls>
        <c:gapWidth val="180"/>
        <c:overlap val="-90"/>
        <c:axId val="440788584"/>
        <c:axId val="44078897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15.3</c:v>
                </c:pt>
                <c:pt idx="1">
                  <c:v>16.2</c:v>
                </c:pt>
                <c:pt idx="2">
                  <c:v>18.7</c:v>
                </c:pt>
                <c:pt idx="3">
                  <c:v>20.5</c:v>
                </c:pt>
                <c:pt idx="4">
                  <c:v>21.4</c:v>
                </c:pt>
              </c:numCache>
            </c:numRef>
          </c:val>
          <c:smooth val="0"/>
          <c:extLst xmlns:c16r2="http://schemas.microsoft.com/office/drawing/2015/06/chart">
            <c:ext xmlns:c16="http://schemas.microsoft.com/office/drawing/2014/chart" uri="{C3380CC4-5D6E-409C-BE32-E72D297353CC}">
              <c16:uniqueId val="{00000001-C301-41BB-B8DB-7ED7B0A5BED6}"/>
            </c:ext>
          </c:extLst>
        </c:ser>
        <c:dLbls>
          <c:showLegendKey val="0"/>
          <c:showVal val="0"/>
          <c:showCatName val="0"/>
          <c:showSerName val="0"/>
          <c:showPercent val="0"/>
          <c:showBubbleSize val="0"/>
        </c:dLbls>
        <c:marker val="1"/>
        <c:smooth val="0"/>
        <c:axId val="440788584"/>
        <c:axId val="440788976"/>
      </c:lineChart>
      <c:catAx>
        <c:axId val="440788584"/>
        <c:scaling>
          <c:orientation val="minMax"/>
        </c:scaling>
        <c:delete val="0"/>
        <c:axPos val="b"/>
        <c:numFmt formatCode="ge" sourceLinked="1"/>
        <c:majorTickMark val="none"/>
        <c:minorTickMark val="none"/>
        <c:tickLblPos val="none"/>
        <c:crossAx val="440788976"/>
        <c:crosses val="autoZero"/>
        <c:auto val="0"/>
        <c:lblAlgn val="ctr"/>
        <c:lblOffset val="100"/>
        <c:noMultiLvlLbl val="1"/>
      </c:catAx>
      <c:valAx>
        <c:axId val="440788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788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38.9</c:v>
                </c:pt>
                <c:pt idx="1">
                  <c:v>37.6</c:v>
                </c:pt>
                <c:pt idx="2">
                  <c:v>45.4</c:v>
                </c:pt>
                <c:pt idx="3">
                  <c:v>48.8</c:v>
                </c:pt>
                <c:pt idx="4">
                  <c:v>38.299999999999997</c:v>
                </c:pt>
              </c:numCache>
            </c:numRef>
          </c:val>
          <c:extLst xmlns:c16r2="http://schemas.microsoft.com/office/drawing/2015/06/chart">
            <c:ext xmlns:c16="http://schemas.microsoft.com/office/drawing/2014/chart" uri="{C3380CC4-5D6E-409C-BE32-E72D297353CC}">
              <c16:uniqueId val="{00000000-AA12-4F55-AE42-E6A0406FDC11}"/>
            </c:ext>
          </c:extLst>
        </c:ser>
        <c:dLbls>
          <c:showLegendKey val="0"/>
          <c:showVal val="0"/>
          <c:showCatName val="0"/>
          <c:showSerName val="0"/>
          <c:showPercent val="0"/>
          <c:showBubbleSize val="0"/>
        </c:dLbls>
        <c:gapWidth val="180"/>
        <c:overlap val="-90"/>
        <c:axId val="505625736"/>
        <c:axId val="505626128"/>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37</c:v>
                </c:pt>
                <c:pt idx="1">
                  <c:v>39.5</c:v>
                </c:pt>
                <c:pt idx="2">
                  <c:v>39.1</c:v>
                </c:pt>
                <c:pt idx="3">
                  <c:v>37.299999999999997</c:v>
                </c:pt>
                <c:pt idx="4">
                  <c:v>38</c:v>
                </c:pt>
              </c:numCache>
            </c:numRef>
          </c:val>
          <c:smooth val="0"/>
          <c:extLst xmlns:c16r2="http://schemas.microsoft.com/office/drawing/2015/06/chart">
            <c:ext xmlns:c16="http://schemas.microsoft.com/office/drawing/2014/chart" uri="{C3380CC4-5D6E-409C-BE32-E72D297353CC}">
              <c16:uniqueId val="{00000001-AA12-4F55-AE42-E6A0406FDC11}"/>
            </c:ext>
          </c:extLst>
        </c:ser>
        <c:dLbls>
          <c:showLegendKey val="0"/>
          <c:showVal val="0"/>
          <c:showCatName val="0"/>
          <c:showSerName val="0"/>
          <c:showPercent val="0"/>
          <c:showBubbleSize val="0"/>
        </c:dLbls>
        <c:marker val="1"/>
        <c:smooth val="0"/>
        <c:axId val="505625736"/>
        <c:axId val="505626128"/>
      </c:lineChart>
      <c:catAx>
        <c:axId val="505625736"/>
        <c:scaling>
          <c:orientation val="minMax"/>
        </c:scaling>
        <c:delete val="0"/>
        <c:axPos val="b"/>
        <c:numFmt formatCode="ge" sourceLinked="1"/>
        <c:majorTickMark val="none"/>
        <c:minorTickMark val="none"/>
        <c:tickLblPos val="none"/>
        <c:crossAx val="505626128"/>
        <c:crosses val="autoZero"/>
        <c:auto val="0"/>
        <c:lblAlgn val="ctr"/>
        <c:lblOffset val="100"/>
        <c:noMultiLvlLbl val="1"/>
      </c:catAx>
      <c:valAx>
        <c:axId val="505626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625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24.9</c:v>
                </c:pt>
                <c:pt idx="1">
                  <c:v>18.399999999999999</c:v>
                </c:pt>
                <c:pt idx="2">
                  <c:v>32.6</c:v>
                </c:pt>
                <c:pt idx="3">
                  <c:v>33.200000000000003</c:v>
                </c:pt>
                <c:pt idx="4">
                  <c:v>24.2</c:v>
                </c:pt>
              </c:numCache>
            </c:numRef>
          </c:val>
          <c:extLst xmlns:c16r2="http://schemas.microsoft.com/office/drawing/2015/06/chart">
            <c:ext xmlns:c16="http://schemas.microsoft.com/office/drawing/2014/chart" uri="{C3380CC4-5D6E-409C-BE32-E72D297353CC}">
              <c16:uniqueId val="{00000000-8FA3-4F10-926C-691B3D2769D4}"/>
            </c:ext>
          </c:extLst>
        </c:ser>
        <c:dLbls>
          <c:showLegendKey val="0"/>
          <c:showVal val="0"/>
          <c:showCatName val="0"/>
          <c:showSerName val="0"/>
          <c:showPercent val="0"/>
          <c:showBubbleSize val="0"/>
        </c:dLbls>
        <c:gapWidth val="180"/>
        <c:overlap val="-90"/>
        <c:axId val="505626912"/>
        <c:axId val="505627304"/>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22.6</c:v>
                </c:pt>
                <c:pt idx="1">
                  <c:v>22</c:v>
                </c:pt>
                <c:pt idx="2">
                  <c:v>21.4</c:v>
                </c:pt>
                <c:pt idx="3">
                  <c:v>19.3</c:v>
                </c:pt>
                <c:pt idx="4">
                  <c:v>20.6</c:v>
                </c:pt>
              </c:numCache>
            </c:numRef>
          </c:val>
          <c:smooth val="0"/>
          <c:extLst xmlns:c16r2="http://schemas.microsoft.com/office/drawing/2015/06/chart">
            <c:ext xmlns:c16="http://schemas.microsoft.com/office/drawing/2014/chart" uri="{C3380CC4-5D6E-409C-BE32-E72D297353CC}">
              <c16:uniqueId val="{00000001-8FA3-4F10-926C-691B3D2769D4}"/>
            </c:ext>
          </c:extLst>
        </c:ser>
        <c:dLbls>
          <c:showLegendKey val="0"/>
          <c:showVal val="0"/>
          <c:showCatName val="0"/>
          <c:showSerName val="0"/>
          <c:showPercent val="0"/>
          <c:showBubbleSize val="0"/>
        </c:dLbls>
        <c:marker val="1"/>
        <c:smooth val="0"/>
        <c:axId val="505626912"/>
        <c:axId val="505627304"/>
      </c:lineChart>
      <c:catAx>
        <c:axId val="505626912"/>
        <c:scaling>
          <c:orientation val="minMax"/>
        </c:scaling>
        <c:delete val="0"/>
        <c:axPos val="b"/>
        <c:numFmt formatCode="ge" sourceLinked="1"/>
        <c:majorTickMark val="none"/>
        <c:minorTickMark val="none"/>
        <c:tickLblPos val="none"/>
        <c:crossAx val="505627304"/>
        <c:crosses val="autoZero"/>
        <c:auto val="0"/>
        <c:lblAlgn val="ctr"/>
        <c:lblOffset val="100"/>
        <c:noMultiLvlLbl val="1"/>
      </c:catAx>
      <c:valAx>
        <c:axId val="505627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626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15.8</c:v>
                </c:pt>
                <c:pt idx="1">
                  <c:v>13.7</c:v>
                </c:pt>
                <c:pt idx="2">
                  <c:v>11.5</c:v>
                </c:pt>
                <c:pt idx="3">
                  <c:v>9.3000000000000007</c:v>
                </c:pt>
                <c:pt idx="4">
                  <c:v>7.7</c:v>
                </c:pt>
              </c:numCache>
            </c:numRef>
          </c:val>
          <c:extLst xmlns:c16r2="http://schemas.microsoft.com/office/drawing/2015/06/chart">
            <c:ext xmlns:c16="http://schemas.microsoft.com/office/drawing/2014/chart" uri="{C3380CC4-5D6E-409C-BE32-E72D297353CC}">
              <c16:uniqueId val="{00000000-7F2C-41CA-8FA1-4B5C40EAFD37}"/>
            </c:ext>
          </c:extLst>
        </c:ser>
        <c:dLbls>
          <c:showLegendKey val="0"/>
          <c:showVal val="0"/>
          <c:showCatName val="0"/>
          <c:showSerName val="0"/>
          <c:showPercent val="0"/>
          <c:showBubbleSize val="0"/>
        </c:dLbls>
        <c:gapWidth val="180"/>
        <c:overlap val="-90"/>
        <c:axId val="502506664"/>
        <c:axId val="502507056"/>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120.9</c:v>
                </c:pt>
                <c:pt idx="1">
                  <c:v>105.7</c:v>
                </c:pt>
                <c:pt idx="2">
                  <c:v>89.4</c:v>
                </c:pt>
                <c:pt idx="3">
                  <c:v>83.3</c:v>
                </c:pt>
                <c:pt idx="4">
                  <c:v>73.2</c:v>
                </c:pt>
              </c:numCache>
            </c:numRef>
          </c:val>
          <c:smooth val="0"/>
          <c:extLst xmlns:c16r2="http://schemas.microsoft.com/office/drawing/2015/06/chart">
            <c:ext xmlns:c16="http://schemas.microsoft.com/office/drawing/2014/chart" uri="{C3380CC4-5D6E-409C-BE32-E72D297353CC}">
              <c16:uniqueId val="{00000001-7F2C-41CA-8FA1-4B5C40EAFD37}"/>
            </c:ext>
          </c:extLst>
        </c:ser>
        <c:dLbls>
          <c:showLegendKey val="0"/>
          <c:showVal val="0"/>
          <c:showCatName val="0"/>
          <c:showSerName val="0"/>
          <c:showPercent val="0"/>
          <c:showBubbleSize val="0"/>
        </c:dLbls>
        <c:marker val="1"/>
        <c:smooth val="0"/>
        <c:axId val="502506664"/>
        <c:axId val="502507056"/>
      </c:lineChart>
      <c:catAx>
        <c:axId val="502506664"/>
        <c:scaling>
          <c:orientation val="minMax"/>
        </c:scaling>
        <c:delete val="0"/>
        <c:axPos val="b"/>
        <c:numFmt formatCode="ge" sourceLinked="1"/>
        <c:majorTickMark val="none"/>
        <c:minorTickMark val="none"/>
        <c:tickLblPos val="none"/>
        <c:crossAx val="502507056"/>
        <c:crosses val="autoZero"/>
        <c:auto val="0"/>
        <c:lblAlgn val="ctr"/>
        <c:lblOffset val="100"/>
        <c:noMultiLvlLbl val="1"/>
      </c:catAx>
      <c:valAx>
        <c:axId val="50250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50250666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68.7</c:v>
                </c:pt>
                <c:pt idx="1">
                  <c:v>69.900000000000006</c:v>
                </c:pt>
                <c:pt idx="2">
                  <c:v>70</c:v>
                </c:pt>
                <c:pt idx="3">
                  <c:v>70.599999999999994</c:v>
                </c:pt>
                <c:pt idx="4">
                  <c:v>70.2</c:v>
                </c:pt>
              </c:numCache>
            </c:numRef>
          </c:val>
          <c:extLst xmlns:c16r2="http://schemas.microsoft.com/office/drawing/2015/06/chart">
            <c:ext xmlns:c16="http://schemas.microsoft.com/office/drawing/2014/chart" uri="{C3380CC4-5D6E-409C-BE32-E72D297353CC}">
              <c16:uniqueId val="{00000000-C814-4940-8DAB-798B11D15573}"/>
            </c:ext>
          </c:extLst>
        </c:ser>
        <c:dLbls>
          <c:showLegendKey val="0"/>
          <c:showVal val="0"/>
          <c:showCatName val="0"/>
          <c:showSerName val="0"/>
          <c:showPercent val="0"/>
          <c:showBubbleSize val="0"/>
        </c:dLbls>
        <c:gapWidth val="180"/>
        <c:overlap val="-90"/>
        <c:axId val="502507840"/>
        <c:axId val="44252303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58.6</c:v>
                </c:pt>
                <c:pt idx="1">
                  <c:v>61.3</c:v>
                </c:pt>
                <c:pt idx="2">
                  <c:v>61.7</c:v>
                </c:pt>
                <c:pt idx="3">
                  <c:v>62.1</c:v>
                </c:pt>
                <c:pt idx="4">
                  <c:v>62.6</c:v>
                </c:pt>
              </c:numCache>
            </c:numRef>
          </c:val>
          <c:smooth val="0"/>
          <c:extLst xmlns:c16r2="http://schemas.microsoft.com/office/drawing/2015/06/chart">
            <c:ext xmlns:c16="http://schemas.microsoft.com/office/drawing/2014/chart" uri="{C3380CC4-5D6E-409C-BE32-E72D297353CC}">
              <c16:uniqueId val="{00000001-C814-4940-8DAB-798B11D15573}"/>
            </c:ext>
          </c:extLst>
        </c:ser>
        <c:dLbls>
          <c:showLegendKey val="0"/>
          <c:showVal val="0"/>
          <c:showCatName val="0"/>
          <c:showSerName val="0"/>
          <c:showPercent val="0"/>
          <c:showBubbleSize val="0"/>
        </c:dLbls>
        <c:marker val="1"/>
        <c:smooth val="0"/>
        <c:axId val="502507840"/>
        <c:axId val="442523032"/>
      </c:lineChart>
      <c:catAx>
        <c:axId val="502507840"/>
        <c:scaling>
          <c:orientation val="minMax"/>
        </c:scaling>
        <c:delete val="0"/>
        <c:axPos val="b"/>
        <c:numFmt formatCode="ge" sourceLinked="1"/>
        <c:majorTickMark val="none"/>
        <c:minorTickMark val="none"/>
        <c:tickLblPos val="none"/>
        <c:crossAx val="442523032"/>
        <c:crosses val="autoZero"/>
        <c:auto val="0"/>
        <c:lblAlgn val="ctr"/>
        <c:lblOffset val="100"/>
        <c:noMultiLvlLbl val="1"/>
      </c:catAx>
      <c:valAx>
        <c:axId val="442523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2507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B99-43CE-98BD-B9DB79ACCE78}"/>
            </c:ext>
          </c:extLst>
        </c:ser>
        <c:dLbls>
          <c:showLegendKey val="0"/>
          <c:showVal val="0"/>
          <c:showCatName val="0"/>
          <c:showSerName val="0"/>
          <c:showPercent val="0"/>
          <c:showBubbleSize val="0"/>
        </c:dLbls>
        <c:gapWidth val="180"/>
        <c:overlap val="-90"/>
        <c:axId val="442523816"/>
        <c:axId val="44252420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12.2</c:v>
                </c:pt>
                <c:pt idx="1">
                  <c:v>11.9</c:v>
                </c:pt>
                <c:pt idx="2">
                  <c:v>13.3</c:v>
                </c:pt>
                <c:pt idx="3">
                  <c:v>14.4</c:v>
                </c:pt>
                <c:pt idx="4">
                  <c:v>15.3</c:v>
                </c:pt>
              </c:numCache>
            </c:numRef>
          </c:val>
          <c:smooth val="0"/>
          <c:extLst xmlns:c16r2="http://schemas.microsoft.com/office/drawing/2015/06/chart">
            <c:ext xmlns:c16="http://schemas.microsoft.com/office/drawing/2014/chart" uri="{C3380CC4-5D6E-409C-BE32-E72D297353CC}">
              <c16:uniqueId val="{00000001-EB99-43CE-98BD-B9DB79ACCE78}"/>
            </c:ext>
          </c:extLst>
        </c:ser>
        <c:dLbls>
          <c:showLegendKey val="0"/>
          <c:showVal val="0"/>
          <c:showCatName val="0"/>
          <c:showSerName val="0"/>
          <c:showPercent val="0"/>
          <c:showBubbleSize val="0"/>
        </c:dLbls>
        <c:marker val="1"/>
        <c:smooth val="0"/>
        <c:axId val="442523816"/>
        <c:axId val="442524208"/>
      </c:lineChart>
      <c:catAx>
        <c:axId val="442523816"/>
        <c:scaling>
          <c:orientation val="minMax"/>
        </c:scaling>
        <c:delete val="0"/>
        <c:axPos val="b"/>
        <c:numFmt formatCode="ge" sourceLinked="1"/>
        <c:majorTickMark val="none"/>
        <c:minorTickMark val="none"/>
        <c:tickLblPos val="none"/>
        <c:crossAx val="442524208"/>
        <c:crosses val="autoZero"/>
        <c:auto val="0"/>
        <c:lblAlgn val="ctr"/>
        <c:lblOffset val="100"/>
        <c:noMultiLvlLbl val="1"/>
      </c:catAx>
      <c:valAx>
        <c:axId val="442524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523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7F-4957-9BE4-7FFEEE6A66B0}"/>
            </c:ext>
          </c:extLst>
        </c:ser>
        <c:dLbls>
          <c:showLegendKey val="0"/>
          <c:showVal val="0"/>
          <c:showCatName val="0"/>
          <c:showSerName val="0"/>
          <c:showPercent val="0"/>
          <c:showBubbleSize val="0"/>
        </c:dLbls>
        <c:gapWidth val="180"/>
        <c:overlap val="-90"/>
        <c:axId val="505654408"/>
        <c:axId val="505654800"/>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7F-4957-9BE4-7FFEEE6A66B0}"/>
            </c:ext>
          </c:extLst>
        </c:ser>
        <c:dLbls>
          <c:showLegendKey val="0"/>
          <c:showVal val="0"/>
          <c:showCatName val="0"/>
          <c:showSerName val="0"/>
          <c:showPercent val="0"/>
          <c:showBubbleSize val="0"/>
        </c:dLbls>
        <c:marker val="1"/>
        <c:smooth val="0"/>
        <c:axId val="505654408"/>
        <c:axId val="505654800"/>
      </c:lineChart>
      <c:catAx>
        <c:axId val="505654408"/>
        <c:scaling>
          <c:orientation val="minMax"/>
        </c:scaling>
        <c:delete val="0"/>
        <c:axPos val="b"/>
        <c:numFmt formatCode="ge" sourceLinked="1"/>
        <c:majorTickMark val="none"/>
        <c:minorTickMark val="none"/>
        <c:tickLblPos val="none"/>
        <c:crossAx val="505654800"/>
        <c:crosses val="autoZero"/>
        <c:auto val="0"/>
        <c:lblAlgn val="ctr"/>
        <c:lblOffset val="100"/>
        <c:noMultiLvlLbl val="1"/>
      </c:catAx>
      <c:valAx>
        <c:axId val="505654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654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88-4770-A34C-80ACBF7402FC}"/>
            </c:ext>
          </c:extLst>
        </c:ser>
        <c:dLbls>
          <c:showLegendKey val="0"/>
          <c:showVal val="0"/>
          <c:showCatName val="0"/>
          <c:showSerName val="0"/>
          <c:showPercent val="0"/>
          <c:showBubbleSize val="0"/>
        </c:dLbls>
        <c:gapWidth val="180"/>
        <c:overlap val="-90"/>
        <c:axId val="505655584"/>
        <c:axId val="5056559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88-4770-A34C-80ACBF7402FC}"/>
            </c:ext>
          </c:extLst>
        </c:ser>
        <c:dLbls>
          <c:showLegendKey val="0"/>
          <c:showVal val="0"/>
          <c:showCatName val="0"/>
          <c:showSerName val="0"/>
          <c:showPercent val="0"/>
          <c:showBubbleSize val="0"/>
        </c:dLbls>
        <c:marker val="1"/>
        <c:smooth val="0"/>
        <c:axId val="505655584"/>
        <c:axId val="505655976"/>
      </c:lineChart>
      <c:catAx>
        <c:axId val="505655584"/>
        <c:scaling>
          <c:orientation val="minMax"/>
        </c:scaling>
        <c:delete val="0"/>
        <c:axPos val="b"/>
        <c:numFmt formatCode="ge" sourceLinked="1"/>
        <c:majorTickMark val="none"/>
        <c:minorTickMark val="none"/>
        <c:tickLblPos val="none"/>
        <c:crossAx val="505655976"/>
        <c:crosses val="autoZero"/>
        <c:auto val="0"/>
        <c:lblAlgn val="ctr"/>
        <c:lblOffset val="100"/>
        <c:noMultiLvlLbl val="1"/>
      </c:catAx>
      <c:valAx>
        <c:axId val="505655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655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9C-4232-990B-DB65C1C2934D}"/>
            </c:ext>
          </c:extLst>
        </c:ser>
        <c:dLbls>
          <c:showLegendKey val="0"/>
          <c:showVal val="0"/>
          <c:showCatName val="0"/>
          <c:showSerName val="0"/>
          <c:showPercent val="0"/>
          <c:showBubbleSize val="0"/>
        </c:dLbls>
        <c:gapWidth val="180"/>
        <c:overlap val="-90"/>
        <c:axId val="504423216"/>
        <c:axId val="504423608"/>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9C-4232-990B-DB65C1C2934D}"/>
            </c:ext>
          </c:extLst>
        </c:ser>
        <c:dLbls>
          <c:showLegendKey val="0"/>
          <c:showVal val="0"/>
          <c:showCatName val="0"/>
          <c:showSerName val="0"/>
          <c:showPercent val="0"/>
          <c:showBubbleSize val="0"/>
        </c:dLbls>
        <c:marker val="1"/>
        <c:smooth val="0"/>
        <c:axId val="504423216"/>
        <c:axId val="504423608"/>
      </c:lineChart>
      <c:catAx>
        <c:axId val="504423216"/>
        <c:scaling>
          <c:orientation val="minMax"/>
        </c:scaling>
        <c:delete val="0"/>
        <c:axPos val="b"/>
        <c:numFmt formatCode="ge" sourceLinked="1"/>
        <c:majorTickMark val="none"/>
        <c:minorTickMark val="none"/>
        <c:tickLblPos val="none"/>
        <c:crossAx val="504423608"/>
        <c:crosses val="autoZero"/>
        <c:auto val="0"/>
        <c:lblAlgn val="ctr"/>
        <c:lblOffset val="100"/>
        <c:noMultiLvlLbl val="1"/>
      </c:catAx>
      <c:valAx>
        <c:axId val="504423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4423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8F-47E5-AFB3-3D82DA1F769D}"/>
            </c:ext>
          </c:extLst>
        </c:ser>
        <c:dLbls>
          <c:showLegendKey val="0"/>
          <c:showVal val="0"/>
          <c:showCatName val="0"/>
          <c:showSerName val="0"/>
          <c:showPercent val="0"/>
          <c:showBubbleSize val="0"/>
        </c:dLbls>
        <c:gapWidth val="180"/>
        <c:overlap val="-90"/>
        <c:axId val="504424000"/>
        <c:axId val="442520984"/>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8F-47E5-AFB3-3D82DA1F769D}"/>
            </c:ext>
          </c:extLst>
        </c:ser>
        <c:dLbls>
          <c:showLegendKey val="0"/>
          <c:showVal val="0"/>
          <c:showCatName val="0"/>
          <c:showSerName val="0"/>
          <c:showPercent val="0"/>
          <c:showBubbleSize val="0"/>
        </c:dLbls>
        <c:marker val="1"/>
        <c:smooth val="0"/>
        <c:axId val="504424000"/>
        <c:axId val="442520984"/>
      </c:lineChart>
      <c:catAx>
        <c:axId val="504424000"/>
        <c:scaling>
          <c:orientation val="minMax"/>
        </c:scaling>
        <c:delete val="0"/>
        <c:axPos val="b"/>
        <c:numFmt formatCode="ge" sourceLinked="1"/>
        <c:majorTickMark val="none"/>
        <c:minorTickMark val="none"/>
        <c:tickLblPos val="none"/>
        <c:crossAx val="442520984"/>
        <c:crosses val="autoZero"/>
        <c:auto val="0"/>
        <c:lblAlgn val="ctr"/>
        <c:lblOffset val="100"/>
        <c:noMultiLvlLbl val="1"/>
      </c:catAx>
      <c:valAx>
        <c:axId val="442520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4424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102</c:v>
                </c:pt>
                <c:pt idx="1">
                  <c:v>102.3</c:v>
                </c:pt>
                <c:pt idx="2">
                  <c:v>103.5</c:v>
                </c:pt>
                <c:pt idx="3">
                  <c:v>101.6</c:v>
                </c:pt>
                <c:pt idx="4">
                  <c:v>106.7</c:v>
                </c:pt>
              </c:numCache>
            </c:numRef>
          </c:val>
          <c:extLst xmlns:c16r2="http://schemas.microsoft.com/office/drawing/2015/06/chart">
            <c:ext xmlns:c16="http://schemas.microsoft.com/office/drawing/2014/chart" uri="{C3380CC4-5D6E-409C-BE32-E72D297353CC}">
              <c16:uniqueId val="{00000000-D060-48C6-BCB0-23913D9DC7E7}"/>
            </c:ext>
          </c:extLst>
        </c:ser>
        <c:dLbls>
          <c:showLegendKey val="0"/>
          <c:showVal val="0"/>
          <c:showCatName val="0"/>
          <c:showSerName val="0"/>
          <c:showPercent val="0"/>
          <c:showBubbleSize val="0"/>
        </c:dLbls>
        <c:gapWidth val="180"/>
        <c:overlap val="-90"/>
        <c:axId val="506209904"/>
        <c:axId val="506212256"/>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121.8</c:v>
                </c:pt>
                <c:pt idx="1">
                  <c:v>124.8</c:v>
                </c:pt>
                <c:pt idx="2">
                  <c:v>130.4</c:v>
                </c:pt>
                <c:pt idx="3">
                  <c:v>136.30000000000001</c:v>
                </c:pt>
                <c:pt idx="4">
                  <c:v>130.69999999999999</c:v>
                </c:pt>
              </c:numCache>
            </c:numRef>
          </c:val>
          <c:smooth val="0"/>
          <c:extLst xmlns:c16r2="http://schemas.microsoft.com/office/drawing/2015/06/chart">
            <c:ext xmlns:c16="http://schemas.microsoft.com/office/drawing/2014/chart" uri="{C3380CC4-5D6E-409C-BE32-E72D297353CC}">
              <c16:uniqueId val="{00000001-D060-48C6-BCB0-23913D9DC7E7}"/>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D060-48C6-BCB0-23913D9DC7E7}"/>
            </c:ext>
          </c:extLst>
        </c:ser>
        <c:dLbls>
          <c:showLegendKey val="0"/>
          <c:showVal val="0"/>
          <c:showCatName val="0"/>
          <c:showSerName val="0"/>
          <c:showPercent val="0"/>
          <c:showBubbleSize val="0"/>
        </c:dLbls>
        <c:marker val="1"/>
        <c:smooth val="0"/>
        <c:axId val="506209904"/>
        <c:axId val="506212256"/>
      </c:lineChart>
      <c:catAx>
        <c:axId val="506209904"/>
        <c:scaling>
          <c:orientation val="minMax"/>
        </c:scaling>
        <c:delete val="0"/>
        <c:axPos val="b"/>
        <c:numFmt formatCode="ge" sourceLinked="1"/>
        <c:majorTickMark val="none"/>
        <c:minorTickMark val="none"/>
        <c:tickLblPos val="none"/>
        <c:crossAx val="506212256"/>
        <c:crosses val="autoZero"/>
        <c:auto val="0"/>
        <c:lblAlgn val="ctr"/>
        <c:lblOffset val="100"/>
        <c:noMultiLvlLbl val="1"/>
      </c:catAx>
      <c:valAx>
        <c:axId val="506212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620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C32-4BF3-9112-9ACCECF3E550}"/>
            </c:ext>
          </c:extLst>
        </c:ser>
        <c:dLbls>
          <c:showLegendKey val="0"/>
          <c:showVal val="0"/>
          <c:showCatName val="0"/>
          <c:showSerName val="0"/>
          <c:showPercent val="0"/>
          <c:showBubbleSize val="0"/>
        </c:dLbls>
        <c:gapWidth val="180"/>
        <c:overlap val="-90"/>
        <c:axId val="442521768"/>
        <c:axId val="442522160"/>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C32-4BF3-9112-9ACCECF3E550}"/>
            </c:ext>
          </c:extLst>
        </c:ser>
        <c:dLbls>
          <c:showLegendKey val="0"/>
          <c:showVal val="0"/>
          <c:showCatName val="0"/>
          <c:showSerName val="0"/>
          <c:showPercent val="0"/>
          <c:showBubbleSize val="0"/>
        </c:dLbls>
        <c:marker val="1"/>
        <c:smooth val="0"/>
        <c:axId val="442521768"/>
        <c:axId val="442522160"/>
      </c:lineChart>
      <c:catAx>
        <c:axId val="442521768"/>
        <c:scaling>
          <c:orientation val="minMax"/>
        </c:scaling>
        <c:delete val="0"/>
        <c:axPos val="b"/>
        <c:numFmt formatCode="ge" sourceLinked="1"/>
        <c:majorTickMark val="none"/>
        <c:minorTickMark val="none"/>
        <c:tickLblPos val="none"/>
        <c:crossAx val="442522160"/>
        <c:crosses val="autoZero"/>
        <c:auto val="0"/>
        <c:lblAlgn val="ctr"/>
        <c:lblOffset val="100"/>
        <c:noMultiLvlLbl val="1"/>
      </c:catAx>
      <c:valAx>
        <c:axId val="442522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521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636-41AD-B25E-7EEAEFFF17FB}"/>
            </c:ext>
          </c:extLst>
        </c:ser>
        <c:dLbls>
          <c:showLegendKey val="0"/>
          <c:showVal val="0"/>
          <c:showCatName val="0"/>
          <c:showSerName val="0"/>
          <c:showPercent val="0"/>
          <c:showBubbleSize val="0"/>
        </c:dLbls>
        <c:gapWidth val="180"/>
        <c:overlap val="-90"/>
        <c:axId val="440112248"/>
        <c:axId val="44011264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36-41AD-B25E-7EEAEFFF17FB}"/>
            </c:ext>
          </c:extLst>
        </c:ser>
        <c:dLbls>
          <c:showLegendKey val="0"/>
          <c:showVal val="0"/>
          <c:showCatName val="0"/>
          <c:showSerName val="0"/>
          <c:showPercent val="0"/>
          <c:showBubbleSize val="0"/>
        </c:dLbls>
        <c:marker val="1"/>
        <c:smooth val="0"/>
        <c:axId val="440112248"/>
        <c:axId val="440112640"/>
      </c:lineChart>
      <c:catAx>
        <c:axId val="440112248"/>
        <c:scaling>
          <c:orientation val="minMax"/>
        </c:scaling>
        <c:delete val="0"/>
        <c:axPos val="b"/>
        <c:numFmt formatCode="ge" sourceLinked="1"/>
        <c:majorTickMark val="none"/>
        <c:minorTickMark val="none"/>
        <c:tickLblPos val="none"/>
        <c:crossAx val="440112640"/>
        <c:crosses val="autoZero"/>
        <c:auto val="0"/>
        <c:lblAlgn val="ctr"/>
        <c:lblOffset val="100"/>
        <c:noMultiLvlLbl val="1"/>
      </c:catAx>
      <c:valAx>
        <c:axId val="440112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1122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14-41E7-A042-B4FAEE99D6F7}"/>
            </c:ext>
          </c:extLst>
        </c:ser>
        <c:dLbls>
          <c:showLegendKey val="0"/>
          <c:showVal val="0"/>
          <c:showCatName val="0"/>
          <c:showSerName val="0"/>
          <c:showPercent val="0"/>
          <c:showBubbleSize val="0"/>
        </c:dLbls>
        <c:gapWidth val="180"/>
        <c:overlap val="-90"/>
        <c:axId val="440113424"/>
        <c:axId val="440113816"/>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14-41E7-A042-B4FAEE99D6F7}"/>
            </c:ext>
          </c:extLst>
        </c:ser>
        <c:dLbls>
          <c:showLegendKey val="0"/>
          <c:showVal val="0"/>
          <c:showCatName val="0"/>
          <c:showSerName val="0"/>
          <c:showPercent val="0"/>
          <c:showBubbleSize val="0"/>
        </c:dLbls>
        <c:marker val="1"/>
        <c:smooth val="0"/>
        <c:axId val="440113424"/>
        <c:axId val="440113816"/>
      </c:lineChart>
      <c:catAx>
        <c:axId val="440113424"/>
        <c:scaling>
          <c:orientation val="minMax"/>
        </c:scaling>
        <c:delete val="0"/>
        <c:axPos val="b"/>
        <c:numFmt formatCode="ge" sourceLinked="1"/>
        <c:majorTickMark val="none"/>
        <c:minorTickMark val="none"/>
        <c:tickLblPos val="none"/>
        <c:crossAx val="440113816"/>
        <c:crosses val="autoZero"/>
        <c:auto val="0"/>
        <c:lblAlgn val="ctr"/>
        <c:lblOffset val="100"/>
        <c:noMultiLvlLbl val="1"/>
      </c:catAx>
      <c:valAx>
        <c:axId val="440113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113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017-4B29-9E56-2C3A06C0A0DA}"/>
            </c:ext>
          </c:extLst>
        </c:ser>
        <c:dLbls>
          <c:showLegendKey val="0"/>
          <c:showVal val="0"/>
          <c:showCatName val="0"/>
          <c:showSerName val="0"/>
          <c:showPercent val="0"/>
          <c:showBubbleSize val="0"/>
        </c:dLbls>
        <c:gapWidth val="180"/>
        <c:overlap val="-90"/>
        <c:axId val="365793888"/>
        <c:axId val="365794280"/>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17-4B29-9E56-2C3A06C0A0DA}"/>
            </c:ext>
          </c:extLst>
        </c:ser>
        <c:dLbls>
          <c:showLegendKey val="0"/>
          <c:showVal val="0"/>
          <c:showCatName val="0"/>
          <c:showSerName val="0"/>
          <c:showPercent val="0"/>
          <c:showBubbleSize val="0"/>
        </c:dLbls>
        <c:marker val="1"/>
        <c:smooth val="0"/>
        <c:axId val="365793888"/>
        <c:axId val="365794280"/>
      </c:lineChart>
      <c:catAx>
        <c:axId val="365793888"/>
        <c:scaling>
          <c:orientation val="minMax"/>
        </c:scaling>
        <c:delete val="0"/>
        <c:axPos val="b"/>
        <c:numFmt formatCode="ge" sourceLinked="1"/>
        <c:majorTickMark val="none"/>
        <c:minorTickMark val="none"/>
        <c:tickLblPos val="none"/>
        <c:crossAx val="365794280"/>
        <c:crosses val="autoZero"/>
        <c:auto val="0"/>
        <c:lblAlgn val="ctr"/>
        <c:lblOffset val="100"/>
        <c:noMultiLvlLbl val="1"/>
      </c:catAx>
      <c:valAx>
        <c:axId val="365794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5793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16-402D-A1B8-023C24898BF5}"/>
            </c:ext>
          </c:extLst>
        </c:ser>
        <c:dLbls>
          <c:showLegendKey val="0"/>
          <c:showVal val="0"/>
          <c:showCatName val="0"/>
          <c:showSerName val="0"/>
          <c:showPercent val="0"/>
          <c:showBubbleSize val="0"/>
        </c:dLbls>
        <c:gapWidth val="180"/>
        <c:overlap val="-90"/>
        <c:axId val="365795064"/>
        <c:axId val="505869728"/>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16-402D-A1B8-023C24898BF5}"/>
            </c:ext>
          </c:extLst>
        </c:ser>
        <c:dLbls>
          <c:showLegendKey val="0"/>
          <c:showVal val="0"/>
          <c:showCatName val="0"/>
          <c:showSerName val="0"/>
          <c:showPercent val="0"/>
          <c:showBubbleSize val="0"/>
        </c:dLbls>
        <c:marker val="1"/>
        <c:smooth val="0"/>
        <c:axId val="365795064"/>
        <c:axId val="505869728"/>
      </c:lineChart>
      <c:catAx>
        <c:axId val="365795064"/>
        <c:scaling>
          <c:orientation val="minMax"/>
        </c:scaling>
        <c:delete val="0"/>
        <c:axPos val="b"/>
        <c:numFmt formatCode="ge" sourceLinked="1"/>
        <c:majorTickMark val="none"/>
        <c:minorTickMark val="none"/>
        <c:tickLblPos val="none"/>
        <c:crossAx val="505869728"/>
        <c:crosses val="autoZero"/>
        <c:auto val="0"/>
        <c:lblAlgn val="ctr"/>
        <c:lblOffset val="100"/>
        <c:noMultiLvlLbl val="1"/>
      </c:catAx>
      <c:valAx>
        <c:axId val="505869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579506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B55-40A2-A218-4F7A70276A36}"/>
            </c:ext>
          </c:extLst>
        </c:ser>
        <c:dLbls>
          <c:showLegendKey val="0"/>
          <c:showVal val="0"/>
          <c:showCatName val="0"/>
          <c:showSerName val="0"/>
          <c:showPercent val="0"/>
          <c:showBubbleSize val="0"/>
        </c:dLbls>
        <c:gapWidth val="180"/>
        <c:overlap val="-90"/>
        <c:axId val="505870512"/>
        <c:axId val="505870904"/>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B55-40A2-A218-4F7A70276A36}"/>
            </c:ext>
          </c:extLst>
        </c:ser>
        <c:dLbls>
          <c:showLegendKey val="0"/>
          <c:showVal val="0"/>
          <c:showCatName val="0"/>
          <c:showSerName val="0"/>
          <c:showPercent val="0"/>
          <c:showBubbleSize val="0"/>
        </c:dLbls>
        <c:marker val="1"/>
        <c:smooth val="0"/>
        <c:axId val="505870512"/>
        <c:axId val="505870904"/>
      </c:lineChart>
      <c:catAx>
        <c:axId val="505870512"/>
        <c:scaling>
          <c:orientation val="minMax"/>
        </c:scaling>
        <c:delete val="0"/>
        <c:axPos val="b"/>
        <c:numFmt formatCode="ge" sourceLinked="1"/>
        <c:majorTickMark val="none"/>
        <c:minorTickMark val="none"/>
        <c:tickLblPos val="none"/>
        <c:crossAx val="505870904"/>
        <c:crosses val="autoZero"/>
        <c:auto val="0"/>
        <c:lblAlgn val="ctr"/>
        <c:lblOffset val="100"/>
        <c:noMultiLvlLbl val="1"/>
      </c:catAx>
      <c:valAx>
        <c:axId val="505870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870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2C5-4E57-A05F-656279AF9141}"/>
            </c:ext>
          </c:extLst>
        </c:ser>
        <c:dLbls>
          <c:showLegendKey val="0"/>
          <c:showVal val="0"/>
          <c:showCatName val="0"/>
          <c:showSerName val="0"/>
          <c:showPercent val="0"/>
          <c:showBubbleSize val="0"/>
        </c:dLbls>
        <c:gapWidth val="180"/>
        <c:overlap val="-90"/>
        <c:axId val="442091496"/>
        <c:axId val="4420918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2C5-4E57-A05F-656279AF9141}"/>
            </c:ext>
          </c:extLst>
        </c:ser>
        <c:dLbls>
          <c:showLegendKey val="0"/>
          <c:showVal val="0"/>
          <c:showCatName val="0"/>
          <c:showSerName val="0"/>
          <c:showPercent val="0"/>
          <c:showBubbleSize val="0"/>
        </c:dLbls>
        <c:marker val="1"/>
        <c:smooth val="0"/>
        <c:axId val="442091496"/>
        <c:axId val="442091888"/>
      </c:lineChart>
      <c:catAx>
        <c:axId val="442091496"/>
        <c:scaling>
          <c:orientation val="minMax"/>
        </c:scaling>
        <c:delete val="0"/>
        <c:axPos val="b"/>
        <c:numFmt formatCode="ge" sourceLinked="1"/>
        <c:majorTickMark val="none"/>
        <c:minorTickMark val="none"/>
        <c:tickLblPos val="none"/>
        <c:crossAx val="442091888"/>
        <c:crosses val="autoZero"/>
        <c:auto val="0"/>
        <c:lblAlgn val="ctr"/>
        <c:lblOffset val="100"/>
        <c:noMultiLvlLbl val="1"/>
      </c:catAx>
      <c:valAx>
        <c:axId val="442091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0914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874-4F6D-A789-F3BDE38C60E2}"/>
            </c:ext>
          </c:extLst>
        </c:ser>
        <c:dLbls>
          <c:showLegendKey val="0"/>
          <c:showVal val="0"/>
          <c:showCatName val="0"/>
          <c:showSerName val="0"/>
          <c:showPercent val="0"/>
          <c:showBubbleSize val="0"/>
        </c:dLbls>
        <c:gapWidth val="180"/>
        <c:overlap val="-90"/>
        <c:axId val="442092672"/>
        <c:axId val="44209306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874-4F6D-A789-F3BDE38C60E2}"/>
            </c:ext>
          </c:extLst>
        </c:ser>
        <c:dLbls>
          <c:showLegendKey val="0"/>
          <c:showVal val="0"/>
          <c:showCatName val="0"/>
          <c:showSerName val="0"/>
          <c:showPercent val="0"/>
          <c:showBubbleSize val="0"/>
        </c:dLbls>
        <c:marker val="1"/>
        <c:smooth val="0"/>
        <c:axId val="442092672"/>
        <c:axId val="442093064"/>
      </c:lineChart>
      <c:catAx>
        <c:axId val="442092672"/>
        <c:scaling>
          <c:orientation val="minMax"/>
        </c:scaling>
        <c:delete val="0"/>
        <c:axPos val="b"/>
        <c:numFmt formatCode="ge" sourceLinked="1"/>
        <c:majorTickMark val="none"/>
        <c:minorTickMark val="none"/>
        <c:tickLblPos val="none"/>
        <c:crossAx val="442093064"/>
        <c:crosses val="autoZero"/>
        <c:auto val="0"/>
        <c:lblAlgn val="ctr"/>
        <c:lblOffset val="100"/>
        <c:noMultiLvlLbl val="1"/>
      </c:catAx>
      <c:valAx>
        <c:axId val="442093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092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81-477E-B069-584695549695}"/>
            </c:ext>
          </c:extLst>
        </c:ser>
        <c:dLbls>
          <c:showLegendKey val="0"/>
          <c:showVal val="0"/>
          <c:showCatName val="0"/>
          <c:showSerName val="0"/>
          <c:showPercent val="0"/>
          <c:showBubbleSize val="0"/>
        </c:dLbls>
        <c:gapWidth val="180"/>
        <c:overlap val="-90"/>
        <c:axId val="439567136"/>
        <c:axId val="4395675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81-477E-B069-584695549695}"/>
            </c:ext>
          </c:extLst>
        </c:ser>
        <c:dLbls>
          <c:showLegendKey val="0"/>
          <c:showVal val="0"/>
          <c:showCatName val="0"/>
          <c:showSerName val="0"/>
          <c:showPercent val="0"/>
          <c:showBubbleSize val="0"/>
        </c:dLbls>
        <c:marker val="1"/>
        <c:smooth val="0"/>
        <c:axId val="439567136"/>
        <c:axId val="439567528"/>
      </c:lineChart>
      <c:catAx>
        <c:axId val="439567136"/>
        <c:scaling>
          <c:orientation val="minMax"/>
        </c:scaling>
        <c:delete val="0"/>
        <c:axPos val="b"/>
        <c:numFmt formatCode="ge" sourceLinked="1"/>
        <c:majorTickMark val="none"/>
        <c:minorTickMark val="none"/>
        <c:tickLblPos val="none"/>
        <c:crossAx val="439567528"/>
        <c:crosses val="autoZero"/>
        <c:auto val="0"/>
        <c:lblAlgn val="ctr"/>
        <c:lblOffset val="100"/>
        <c:noMultiLvlLbl val="1"/>
      </c:catAx>
      <c:valAx>
        <c:axId val="439567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567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35D-468E-B41B-A547F4E8FB23}"/>
            </c:ext>
          </c:extLst>
        </c:ser>
        <c:dLbls>
          <c:showLegendKey val="0"/>
          <c:showVal val="0"/>
          <c:showCatName val="0"/>
          <c:showSerName val="0"/>
          <c:showPercent val="0"/>
          <c:showBubbleSize val="0"/>
        </c:dLbls>
        <c:gapWidth val="180"/>
        <c:overlap val="-90"/>
        <c:axId val="439568312"/>
        <c:axId val="5093090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35D-468E-B41B-A547F4E8FB23}"/>
            </c:ext>
          </c:extLst>
        </c:ser>
        <c:dLbls>
          <c:showLegendKey val="0"/>
          <c:showVal val="0"/>
          <c:showCatName val="0"/>
          <c:showSerName val="0"/>
          <c:showPercent val="0"/>
          <c:showBubbleSize val="0"/>
        </c:dLbls>
        <c:marker val="1"/>
        <c:smooth val="0"/>
        <c:axId val="439568312"/>
        <c:axId val="509309064"/>
      </c:lineChart>
      <c:catAx>
        <c:axId val="439568312"/>
        <c:scaling>
          <c:orientation val="minMax"/>
        </c:scaling>
        <c:delete val="0"/>
        <c:axPos val="b"/>
        <c:numFmt formatCode="ge" sourceLinked="1"/>
        <c:majorTickMark val="none"/>
        <c:minorTickMark val="none"/>
        <c:tickLblPos val="none"/>
        <c:crossAx val="509309064"/>
        <c:crosses val="autoZero"/>
        <c:auto val="0"/>
        <c:lblAlgn val="ctr"/>
        <c:lblOffset val="100"/>
        <c:noMultiLvlLbl val="1"/>
      </c:catAx>
      <c:valAx>
        <c:axId val="509309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568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2469.3000000000002</c:v>
                </c:pt>
                <c:pt idx="1">
                  <c:v>811.2</c:v>
                </c:pt>
                <c:pt idx="2">
                  <c:v>1293.5999999999999</c:v>
                </c:pt>
                <c:pt idx="3">
                  <c:v>2012.9</c:v>
                </c:pt>
                <c:pt idx="4">
                  <c:v>811.4</c:v>
                </c:pt>
              </c:numCache>
            </c:numRef>
          </c:val>
          <c:extLst xmlns:c16r2="http://schemas.microsoft.com/office/drawing/2015/06/chart">
            <c:ext xmlns:c16="http://schemas.microsoft.com/office/drawing/2014/chart" uri="{C3380CC4-5D6E-409C-BE32-E72D297353CC}">
              <c16:uniqueId val="{00000000-3182-4115-869F-BF95D2B3619F}"/>
            </c:ext>
          </c:extLst>
        </c:ser>
        <c:dLbls>
          <c:showLegendKey val="0"/>
          <c:showVal val="0"/>
          <c:showCatName val="0"/>
          <c:showSerName val="0"/>
          <c:showPercent val="0"/>
          <c:showBubbleSize val="0"/>
        </c:dLbls>
        <c:gapWidth val="180"/>
        <c:overlap val="-90"/>
        <c:axId val="506211472"/>
        <c:axId val="506212648"/>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992.4</c:v>
                </c:pt>
                <c:pt idx="1">
                  <c:v>638.79999999999995</c:v>
                </c:pt>
                <c:pt idx="2">
                  <c:v>716.7</c:v>
                </c:pt>
                <c:pt idx="3">
                  <c:v>688</c:v>
                </c:pt>
                <c:pt idx="4">
                  <c:v>707.7</c:v>
                </c:pt>
              </c:numCache>
            </c:numRef>
          </c:val>
          <c:smooth val="0"/>
          <c:extLst xmlns:c16r2="http://schemas.microsoft.com/office/drawing/2015/06/chart">
            <c:ext xmlns:c16="http://schemas.microsoft.com/office/drawing/2014/chart" uri="{C3380CC4-5D6E-409C-BE32-E72D297353CC}">
              <c16:uniqueId val="{00000001-3182-4115-869F-BF95D2B3619F}"/>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3182-4115-869F-BF95D2B3619F}"/>
            </c:ext>
          </c:extLst>
        </c:ser>
        <c:dLbls>
          <c:showLegendKey val="0"/>
          <c:showVal val="0"/>
          <c:showCatName val="0"/>
          <c:showSerName val="0"/>
          <c:showPercent val="0"/>
          <c:showBubbleSize val="0"/>
        </c:dLbls>
        <c:marker val="1"/>
        <c:smooth val="0"/>
        <c:axId val="506211472"/>
        <c:axId val="506212648"/>
      </c:lineChart>
      <c:catAx>
        <c:axId val="506211472"/>
        <c:scaling>
          <c:orientation val="minMax"/>
        </c:scaling>
        <c:delete val="0"/>
        <c:axPos val="b"/>
        <c:numFmt formatCode="ge" sourceLinked="1"/>
        <c:majorTickMark val="none"/>
        <c:minorTickMark val="none"/>
        <c:tickLblPos val="none"/>
        <c:crossAx val="506212648"/>
        <c:crosses val="autoZero"/>
        <c:auto val="0"/>
        <c:lblAlgn val="ctr"/>
        <c:lblOffset val="100"/>
        <c:noMultiLvlLbl val="1"/>
      </c:catAx>
      <c:valAx>
        <c:axId val="506212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6211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1C-4844-BBA2-13CCA6FCF154}"/>
            </c:ext>
          </c:extLst>
        </c:ser>
        <c:dLbls>
          <c:showLegendKey val="0"/>
          <c:showVal val="0"/>
          <c:showCatName val="0"/>
          <c:showSerName val="0"/>
          <c:showPercent val="0"/>
          <c:showBubbleSize val="0"/>
        </c:dLbls>
        <c:gapWidth val="180"/>
        <c:overlap val="-90"/>
        <c:axId val="509309848"/>
        <c:axId val="5093102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1C-4844-BBA2-13CCA6FCF154}"/>
            </c:ext>
          </c:extLst>
        </c:ser>
        <c:dLbls>
          <c:showLegendKey val="0"/>
          <c:showVal val="0"/>
          <c:showCatName val="0"/>
          <c:showSerName val="0"/>
          <c:showPercent val="0"/>
          <c:showBubbleSize val="0"/>
        </c:dLbls>
        <c:marker val="1"/>
        <c:smooth val="0"/>
        <c:axId val="509309848"/>
        <c:axId val="509310240"/>
      </c:lineChart>
      <c:catAx>
        <c:axId val="509309848"/>
        <c:scaling>
          <c:orientation val="minMax"/>
        </c:scaling>
        <c:delete val="0"/>
        <c:axPos val="b"/>
        <c:numFmt formatCode="ge" sourceLinked="1"/>
        <c:majorTickMark val="none"/>
        <c:minorTickMark val="none"/>
        <c:tickLblPos val="none"/>
        <c:crossAx val="509310240"/>
        <c:crosses val="autoZero"/>
        <c:auto val="0"/>
        <c:lblAlgn val="ctr"/>
        <c:lblOffset val="100"/>
        <c:noMultiLvlLbl val="1"/>
      </c:catAx>
      <c:valAx>
        <c:axId val="509310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9309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9548.2999999999993</c:v>
                </c:pt>
                <c:pt idx="1">
                  <c:v>9987.1</c:v>
                </c:pt>
                <c:pt idx="2">
                  <c:v>8395.7999999999993</c:v>
                </c:pt>
                <c:pt idx="3">
                  <c:v>8200.5</c:v>
                </c:pt>
                <c:pt idx="4">
                  <c:v>9721.2000000000007</c:v>
                </c:pt>
              </c:numCache>
            </c:numRef>
          </c:val>
          <c:extLst xmlns:c16r2="http://schemas.microsoft.com/office/drawing/2015/06/chart">
            <c:ext xmlns:c16="http://schemas.microsoft.com/office/drawing/2014/chart" uri="{C3380CC4-5D6E-409C-BE32-E72D297353CC}">
              <c16:uniqueId val="{00000000-37FE-447F-840C-9FF22C99E938}"/>
            </c:ext>
          </c:extLst>
        </c:ser>
        <c:dLbls>
          <c:showLegendKey val="0"/>
          <c:showVal val="0"/>
          <c:showCatName val="0"/>
          <c:showSerName val="0"/>
          <c:showPercent val="0"/>
          <c:showBubbleSize val="0"/>
        </c:dLbls>
        <c:gapWidth val="180"/>
        <c:overlap val="-90"/>
        <c:axId val="442198368"/>
        <c:axId val="51080627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7914.4</c:v>
                </c:pt>
                <c:pt idx="1">
                  <c:v>7493.6</c:v>
                </c:pt>
                <c:pt idx="2">
                  <c:v>8014.2</c:v>
                </c:pt>
                <c:pt idx="3">
                  <c:v>8260</c:v>
                </c:pt>
                <c:pt idx="4">
                  <c:v>8600.1</c:v>
                </c:pt>
              </c:numCache>
            </c:numRef>
          </c:val>
          <c:smooth val="0"/>
          <c:extLst xmlns:c16r2="http://schemas.microsoft.com/office/drawing/2015/06/chart">
            <c:ext xmlns:c16="http://schemas.microsoft.com/office/drawing/2014/chart" uri="{C3380CC4-5D6E-409C-BE32-E72D297353CC}">
              <c16:uniqueId val="{00000001-37FE-447F-840C-9FF22C99E938}"/>
            </c:ext>
          </c:extLst>
        </c:ser>
        <c:dLbls>
          <c:showLegendKey val="0"/>
          <c:showVal val="0"/>
          <c:showCatName val="0"/>
          <c:showSerName val="0"/>
          <c:showPercent val="0"/>
          <c:showBubbleSize val="0"/>
        </c:dLbls>
        <c:marker val="1"/>
        <c:smooth val="0"/>
        <c:axId val="442198368"/>
        <c:axId val="510806272"/>
      </c:lineChart>
      <c:catAx>
        <c:axId val="442198368"/>
        <c:scaling>
          <c:orientation val="minMax"/>
        </c:scaling>
        <c:delete val="0"/>
        <c:axPos val="b"/>
        <c:numFmt formatCode="ge" sourceLinked="1"/>
        <c:majorTickMark val="none"/>
        <c:minorTickMark val="none"/>
        <c:tickLblPos val="none"/>
        <c:crossAx val="510806272"/>
        <c:crosses val="autoZero"/>
        <c:auto val="0"/>
        <c:lblAlgn val="ctr"/>
        <c:lblOffset val="100"/>
        <c:noMultiLvlLbl val="1"/>
      </c:catAx>
      <c:valAx>
        <c:axId val="510806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19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128116</c:v>
                </c:pt>
                <c:pt idx="1">
                  <c:v>126923</c:v>
                </c:pt>
                <c:pt idx="2">
                  <c:v>118073</c:v>
                </c:pt>
                <c:pt idx="3">
                  <c:v>122592</c:v>
                </c:pt>
                <c:pt idx="4">
                  <c:v>131864</c:v>
                </c:pt>
              </c:numCache>
            </c:numRef>
          </c:val>
          <c:extLst xmlns:c16r2="http://schemas.microsoft.com/office/drawing/2015/06/chart">
            <c:ext xmlns:c16="http://schemas.microsoft.com/office/drawing/2014/chart" uri="{C3380CC4-5D6E-409C-BE32-E72D297353CC}">
              <c16:uniqueId val="{00000000-04F8-42D3-9457-594E0261FAFC}"/>
            </c:ext>
          </c:extLst>
        </c:ser>
        <c:dLbls>
          <c:showLegendKey val="0"/>
          <c:showVal val="0"/>
          <c:showCatName val="0"/>
          <c:showSerName val="0"/>
          <c:showPercent val="0"/>
          <c:showBubbleSize val="0"/>
        </c:dLbls>
        <c:gapWidth val="180"/>
        <c:overlap val="-90"/>
        <c:axId val="510807056"/>
        <c:axId val="510807448"/>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1160012</c:v>
                </c:pt>
                <c:pt idx="1">
                  <c:v>1146099</c:v>
                </c:pt>
                <c:pt idx="2">
                  <c:v>1494682</c:v>
                </c:pt>
                <c:pt idx="3">
                  <c:v>1543942</c:v>
                </c:pt>
                <c:pt idx="4">
                  <c:v>1467681</c:v>
                </c:pt>
              </c:numCache>
            </c:numRef>
          </c:val>
          <c:smooth val="0"/>
          <c:extLst xmlns:c16r2="http://schemas.microsoft.com/office/drawing/2015/06/chart">
            <c:ext xmlns:c16="http://schemas.microsoft.com/office/drawing/2014/chart" uri="{C3380CC4-5D6E-409C-BE32-E72D297353CC}">
              <c16:uniqueId val="{00000001-04F8-42D3-9457-594E0261FAFC}"/>
            </c:ext>
          </c:extLst>
        </c:ser>
        <c:dLbls>
          <c:showLegendKey val="0"/>
          <c:showVal val="0"/>
          <c:showCatName val="0"/>
          <c:showSerName val="0"/>
          <c:showPercent val="0"/>
          <c:showBubbleSize val="0"/>
        </c:dLbls>
        <c:marker val="1"/>
        <c:smooth val="0"/>
        <c:axId val="510807056"/>
        <c:axId val="510807448"/>
      </c:lineChart>
      <c:catAx>
        <c:axId val="510807056"/>
        <c:scaling>
          <c:orientation val="minMax"/>
        </c:scaling>
        <c:delete val="0"/>
        <c:axPos val="b"/>
        <c:numFmt formatCode="ge" sourceLinked="1"/>
        <c:majorTickMark val="none"/>
        <c:minorTickMark val="none"/>
        <c:tickLblPos val="none"/>
        <c:crossAx val="510807448"/>
        <c:crosses val="autoZero"/>
        <c:auto val="0"/>
        <c:lblAlgn val="ctr"/>
        <c:lblOffset val="100"/>
        <c:noMultiLvlLbl val="1"/>
      </c:catAx>
      <c:valAx>
        <c:axId val="51080744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0807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38.9</c:v>
                </c:pt>
                <c:pt idx="1">
                  <c:v>37.6</c:v>
                </c:pt>
                <c:pt idx="2">
                  <c:v>45.4</c:v>
                </c:pt>
                <c:pt idx="3">
                  <c:v>48.8</c:v>
                </c:pt>
                <c:pt idx="4">
                  <c:v>38.299999999999997</c:v>
                </c:pt>
              </c:numCache>
            </c:numRef>
          </c:val>
          <c:extLst xmlns:c16r2="http://schemas.microsoft.com/office/drawing/2015/06/chart">
            <c:ext xmlns:c16="http://schemas.microsoft.com/office/drawing/2014/chart" uri="{C3380CC4-5D6E-409C-BE32-E72D297353CC}">
              <c16:uniqueId val="{00000000-40D1-49F0-822B-EFFB03358FA4}"/>
            </c:ext>
          </c:extLst>
        </c:ser>
        <c:dLbls>
          <c:showLegendKey val="0"/>
          <c:showVal val="0"/>
          <c:showCatName val="0"/>
          <c:showSerName val="0"/>
          <c:showPercent val="0"/>
          <c:showBubbleSize val="0"/>
        </c:dLbls>
        <c:gapWidth val="180"/>
        <c:overlap val="-90"/>
        <c:axId val="506005576"/>
        <c:axId val="506005968"/>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36.299999999999997</c:v>
                </c:pt>
                <c:pt idx="1">
                  <c:v>38.4</c:v>
                </c:pt>
                <c:pt idx="2">
                  <c:v>37.700000000000003</c:v>
                </c:pt>
                <c:pt idx="3">
                  <c:v>36.200000000000003</c:v>
                </c:pt>
                <c:pt idx="4">
                  <c:v>36.5</c:v>
                </c:pt>
              </c:numCache>
            </c:numRef>
          </c:val>
          <c:smooth val="0"/>
          <c:extLst xmlns:c16r2="http://schemas.microsoft.com/office/drawing/2015/06/chart">
            <c:ext xmlns:c16="http://schemas.microsoft.com/office/drawing/2014/chart" uri="{C3380CC4-5D6E-409C-BE32-E72D297353CC}">
              <c16:uniqueId val="{00000001-40D1-49F0-822B-EFFB03358FA4}"/>
            </c:ext>
          </c:extLst>
        </c:ser>
        <c:dLbls>
          <c:showLegendKey val="0"/>
          <c:showVal val="0"/>
          <c:showCatName val="0"/>
          <c:showSerName val="0"/>
          <c:showPercent val="0"/>
          <c:showBubbleSize val="0"/>
        </c:dLbls>
        <c:marker val="1"/>
        <c:smooth val="0"/>
        <c:axId val="506005576"/>
        <c:axId val="506005968"/>
      </c:lineChart>
      <c:catAx>
        <c:axId val="506005576"/>
        <c:scaling>
          <c:orientation val="minMax"/>
        </c:scaling>
        <c:delete val="0"/>
        <c:axPos val="b"/>
        <c:numFmt formatCode="ge" sourceLinked="1"/>
        <c:majorTickMark val="none"/>
        <c:minorTickMark val="none"/>
        <c:tickLblPos val="none"/>
        <c:crossAx val="506005968"/>
        <c:crosses val="autoZero"/>
        <c:auto val="0"/>
        <c:lblAlgn val="ctr"/>
        <c:lblOffset val="100"/>
        <c:noMultiLvlLbl val="1"/>
      </c:catAx>
      <c:valAx>
        <c:axId val="506005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6005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24.9</c:v>
                </c:pt>
                <c:pt idx="1">
                  <c:v>18.399999999999999</c:v>
                </c:pt>
                <c:pt idx="2">
                  <c:v>32.6</c:v>
                </c:pt>
                <c:pt idx="3">
                  <c:v>33.200000000000003</c:v>
                </c:pt>
                <c:pt idx="4">
                  <c:v>24.2</c:v>
                </c:pt>
              </c:numCache>
            </c:numRef>
          </c:val>
          <c:extLst xmlns:c16r2="http://schemas.microsoft.com/office/drawing/2015/06/chart">
            <c:ext xmlns:c16="http://schemas.microsoft.com/office/drawing/2014/chart" uri="{C3380CC4-5D6E-409C-BE32-E72D297353CC}">
              <c16:uniqueId val="{00000000-F9D9-4D07-8C49-E73B7A83F1B5}"/>
            </c:ext>
          </c:extLst>
        </c:ser>
        <c:dLbls>
          <c:showLegendKey val="0"/>
          <c:showVal val="0"/>
          <c:showCatName val="0"/>
          <c:showSerName val="0"/>
          <c:showPercent val="0"/>
          <c:showBubbleSize val="0"/>
        </c:dLbls>
        <c:gapWidth val="180"/>
        <c:overlap val="-90"/>
        <c:axId val="506006752"/>
        <c:axId val="506007144"/>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22.1</c:v>
                </c:pt>
                <c:pt idx="1">
                  <c:v>21.1</c:v>
                </c:pt>
                <c:pt idx="2">
                  <c:v>20</c:v>
                </c:pt>
                <c:pt idx="3">
                  <c:v>18.2</c:v>
                </c:pt>
                <c:pt idx="4">
                  <c:v>20.9</c:v>
                </c:pt>
              </c:numCache>
            </c:numRef>
          </c:val>
          <c:smooth val="0"/>
          <c:extLst xmlns:c16r2="http://schemas.microsoft.com/office/drawing/2015/06/chart">
            <c:ext xmlns:c16="http://schemas.microsoft.com/office/drawing/2014/chart" uri="{C3380CC4-5D6E-409C-BE32-E72D297353CC}">
              <c16:uniqueId val="{00000001-F9D9-4D07-8C49-E73B7A83F1B5}"/>
            </c:ext>
          </c:extLst>
        </c:ser>
        <c:dLbls>
          <c:showLegendKey val="0"/>
          <c:showVal val="0"/>
          <c:showCatName val="0"/>
          <c:showSerName val="0"/>
          <c:showPercent val="0"/>
          <c:showBubbleSize val="0"/>
        </c:dLbls>
        <c:marker val="1"/>
        <c:smooth val="0"/>
        <c:axId val="506006752"/>
        <c:axId val="506007144"/>
      </c:lineChart>
      <c:catAx>
        <c:axId val="506006752"/>
        <c:scaling>
          <c:orientation val="minMax"/>
        </c:scaling>
        <c:delete val="0"/>
        <c:axPos val="b"/>
        <c:numFmt formatCode="ge" sourceLinked="1"/>
        <c:majorTickMark val="none"/>
        <c:minorTickMark val="none"/>
        <c:tickLblPos val="none"/>
        <c:crossAx val="506007144"/>
        <c:crosses val="autoZero"/>
        <c:auto val="0"/>
        <c:lblAlgn val="ctr"/>
        <c:lblOffset val="100"/>
        <c:noMultiLvlLbl val="1"/>
      </c:catAx>
      <c:valAx>
        <c:axId val="506007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6006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15.8</c:v>
                </c:pt>
                <c:pt idx="1">
                  <c:v>13.7</c:v>
                </c:pt>
                <c:pt idx="2">
                  <c:v>11.5</c:v>
                </c:pt>
                <c:pt idx="3">
                  <c:v>9.3000000000000007</c:v>
                </c:pt>
                <c:pt idx="4">
                  <c:v>7.7</c:v>
                </c:pt>
              </c:numCache>
            </c:numRef>
          </c:val>
          <c:extLst xmlns:c16r2="http://schemas.microsoft.com/office/drawing/2015/06/chart">
            <c:ext xmlns:c16="http://schemas.microsoft.com/office/drawing/2014/chart" uri="{C3380CC4-5D6E-409C-BE32-E72D297353CC}">
              <c16:uniqueId val="{00000000-F146-4BB6-85F2-E46239D581FB}"/>
            </c:ext>
          </c:extLst>
        </c:ser>
        <c:dLbls>
          <c:showLegendKey val="0"/>
          <c:showVal val="0"/>
          <c:showCatName val="0"/>
          <c:showSerName val="0"/>
          <c:showPercent val="0"/>
          <c:showBubbleSize val="0"/>
        </c:dLbls>
        <c:gapWidth val="180"/>
        <c:overlap val="-90"/>
        <c:axId val="139143520"/>
        <c:axId val="13914391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130.19999999999999</c:v>
                </c:pt>
                <c:pt idx="1">
                  <c:v>128.80000000000001</c:v>
                </c:pt>
                <c:pt idx="2">
                  <c:v>109.9</c:v>
                </c:pt>
                <c:pt idx="3">
                  <c:v>103.6</c:v>
                </c:pt>
                <c:pt idx="4">
                  <c:v>95.7</c:v>
                </c:pt>
              </c:numCache>
            </c:numRef>
          </c:val>
          <c:smooth val="0"/>
          <c:extLst xmlns:c16r2="http://schemas.microsoft.com/office/drawing/2015/06/chart">
            <c:ext xmlns:c16="http://schemas.microsoft.com/office/drawing/2014/chart" uri="{C3380CC4-5D6E-409C-BE32-E72D297353CC}">
              <c16:uniqueId val="{00000001-F146-4BB6-85F2-E46239D581FB}"/>
            </c:ext>
          </c:extLst>
        </c:ser>
        <c:dLbls>
          <c:showLegendKey val="0"/>
          <c:showVal val="0"/>
          <c:showCatName val="0"/>
          <c:showSerName val="0"/>
          <c:showPercent val="0"/>
          <c:showBubbleSize val="0"/>
        </c:dLbls>
        <c:marker val="1"/>
        <c:smooth val="0"/>
        <c:axId val="139143520"/>
        <c:axId val="139143912"/>
      </c:lineChart>
      <c:catAx>
        <c:axId val="139143520"/>
        <c:scaling>
          <c:orientation val="minMax"/>
        </c:scaling>
        <c:delete val="0"/>
        <c:axPos val="b"/>
        <c:numFmt formatCode="ge" sourceLinked="1"/>
        <c:majorTickMark val="none"/>
        <c:minorTickMark val="none"/>
        <c:tickLblPos val="none"/>
        <c:crossAx val="139143912"/>
        <c:crosses val="autoZero"/>
        <c:auto val="0"/>
        <c:lblAlgn val="ctr"/>
        <c:lblOffset val="100"/>
        <c:noMultiLvlLbl val="1"/>
      </c:catAx>
      <c:valAx>
        <c:axId val="139143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143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68.7</c:v>
                </c:pt>
                <c:pt idx="1">
                  <c:v>69.900000000000006</c:v>
                </c:pt>
                <c:pt idx="2">
                  <c:v>70</c:v>
                </c:pt>
                <c:pt idx="3">
                  <c:v>70.599999999999994</c:v>
                </c:pt>
                <c:pt idx="4">
                  <c:v>70.2</c:v>
                </c:pt>
              </c:numCache>
            </c:numRef>
          </c:val>
          <c:extLst xmlns:c16r2="http://schemas.microsoft.com/office/drawing/2015/06/chart">
            <c:ext xmlns:c16="http://schemas.microsoft.com/office/drawing/2014/chart" uri="{C3380CC4-5D6E-409C-BE32-E72D297353CC}">
              <c16:uniqueId val="{00000000-4F93-412F-A09A-B719E989F15F}"/>
            </c:ext>
          </c:extLst>
        </c:ser>
        <c:dLbls>
          <c:showLegendKey val="0"/>
          <c:showVal val="0"/>
          <c:showCatName val="0"/>
          <c:showSerName val="0"/>
          <c:showPercent val="0"/>
          <c:showBubbleSize val="0"/>
        </c:dLbls>
        <c:gapWidth val="180"/>
        <c:overlap val="-90"/>
        <c:axId val="139144696"/>
        <c:axId val="4407878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57.7</c:v>
                </c:pt>
                <c:pt idx="1">
                  <c:v>59.8</c:v>
                </c:pt>
                <c:pt idx="2">
                  <c:v>59.6</c:v>
                </c:pt>
                <c:pt idx="3">
                  <c:v>60.3</c:v>
                </c:pt>
                <c:pt idx="4">
                  <c:v>60.2</c:v>
                </c:pt>
              </c:numCache>
            </c:numRef>
          </c:val>
          <c:smooth val="0"/>
          <c:extLst xmlns:c16r2="http://schemas.microsoft.com/office/drawing/2015/06/chart">
            <c:ext xmlns:c16="http://schemas.microsoft.com/office/drawing/2014/chart" uri="{C3380CC4-5D6E-409C-BE32-E72D297353CC}">
              <c16:uniqueId val="{00000001-4F93-412F-A09A-B719E989F15F}"/>
            </c:ext>
          </c:extLst>
        </c:ser>
        <c:dLbls>
          <c:showLegendKey val="0"/>
          <c:showVal val="0"/>
          <c:showCatName val="0"/>
          <c:showSerName val="0"/>
          <c:showPercent val="0"/>
          <c:showBubbleSize val="0"/>
        </c:dLbls>
        <c:marker val="1"/>
        <c:smooth val="0"/>
        <c:axId val="139144696"/>
        <c:axId val="440787800"/>
      </c:lineChart>
      <c:catAx>
        <c:axId val="139144696"/>
        <c:scaling>
          <c:orientation val="minMax"/>
        </c:scaling>
        <c:delete val="0"/>
        <c:axPos val="b"/>
        <c:numFmt formatCode="ge" sourceLinked="1"/>
        <c:majorTickMark val="none"/>
        <c:minorTickMark val="none"/>
        <c:tickLblPos val="none"/>
        <c:crossAx val="440787800"/>
        <c:crosses val="autoZero"/>
        <c:auto val="0"/>
        <c:lblAlgn val="ctr"/>
        <c:lblOffset val="100"/>
        <c:noMultiLvlLbl val="1"/>
      </c:catAx>
      <c:valAx>
        <c:axId val="440787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3914469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4F000000}"/>
            </a:ext>
          </a:extLst>
        </xdr:cNvPr>
        <xdr:cNvGrpSpPr/>
      </xdr:nvGrpSpPr>
      <xdr:grpSpPr>
        <a:xfrm>
          <a:off x="454391" y="7393339"/>
          <a:ext cx="5157407" cy="2954891"/>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51000000}"/>
            </a:ext>
          </a:extLst>
        </xdr:cNvPr>
        <xdr:cNvGrpSpPr/>
      </xdr:nvGrpSpPr>
      <xdr:grpSpPr>
        <a:xfrm>
          <a:off x="5883641" y="7393339"/>
          <a:ext cx="5062159" cy="2954891"/>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52000000}"/>
            </a:ext>
          </a:extLst>
        </xdr:cNvPr>
        <xdr:cNvGrpSpPr/>
      </xdr:nvGrpSpPr>
      <xdr:grpSpPr>
        <a:xfrm>
          <a:off x="11217641" y="7393339"/>
          <a:ext cx="5157409" cy="2954891"/>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53000000}"/>
            </a:ext>
          </a:extLst>
        </xdr:cNvPr>
        <xdr:cNvGrpSpPr/>
      </xdr:nvGrpSpPr>
      <xdr:grpSpPr>
        <a:xfrm>
          <a:off x="16635734" y="7393339"/>
          <a:ext cx="5086923" cy="2954891"/>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54000000}"/>
            </a:ext>
          </a:extLst>
        </xdr:cNvPr>
        <xdr:cNvGrpSpPr/>
      </xdr:nvGrpSpPr>
      <xdr:grpSpPr>
        <a:xfrm>
          <a:off x="22012188" y="7393339"/>
          <a:ext cx="5166932" cy="2954891"/>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（最大出力合計14,050kW）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（最大出力合計14,050kW）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 xmlns:a16="http://schemas.microsoft.com/office/drawing/2014/main"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68000000}"/>
            </a:ext>
          </a:extLst>
        </xdr:cNvPr>
        <xdr:cNvGrpSpPr/>
      </xdr:nvGrpSpPr>
      <xdr:grpSpPr>
        <a:xfrm>
          <a:off x="581892" y="12210802"/>
          <a:ext cx="5155586" cy="2904421"/>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69000000}"/>
            </a:ext>
          </a:extLst>
        </xdr:cNvPr>
        <xdr:cNvGrpSpPr/>
      </xdr:nvGrpSpPr>
      <xdr:grpSpPr>
        <a:xfrm>
          <a:off x="581892" y="15269689"/>
          <a:ext cx="5155586" cy="2896009"/>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6A000000}"/>
            </a:ext>
          </a:extLst>
        </xdr:cNvPr>
        <xdr:cNvGrpSpPr/>
      </xdr:nvGrpSpPr>
      <xdr:grpSpPr>
        <a:xfrm>
          <a:off x="581892" y="18337480"/>
          <a:ext cx="5155586" cy="2896009"/>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6B000000}"/>
            </a:ext>
          </a:extLst>
        </xdr:cNvPr>
        <xdr:cNvGrpSpPr/>
      </xdr:nvGrpSpPr>
      <xdr:grpSpPr>
        <a:xfrm>
          <a:off x="581892" y="21387955"/>
          <a:ext cx="5155586" cy="2896010"/>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6C000000}"/>
            </a:ext>
          </a:extLst>
        </xdr:cNvPr>
        <xdr:cNvGrpSpPr/>
      </xdr:nvGrpSpPr>
      <xdr:grpSpPr>
        <a:xfrm>
          <a:off x="581892" y="24404783"/>
          <a:ext cx="5155586" cy="2896009"/>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 xmlns:a16="http://schemas.microsoft.com/office/drawing/2014/main" id="{00000000-0008-0000-0000-000050000000}"/>
            </a:ext>
          </a:extLst>
        </xdr:cNvPr>
        <xdr:cNvGrpSpPr/>
      </xdr:nvGrpSpPr>
      <xdr:grpSpPr>
        <a:xfrm>
          <a:off x="6348856" y="12210802"/>
          <a:ext cx="4661298" cy="2904421"/>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 xmlns:a16="http://schemas.microsoft.com/office/drawing/2014/main" id="{00000000-0008-0000-0000-000067000000}"/>
            </a:ext>
          </a:extLst>
        </xdr:cNvPr>
        <xdr:cNvGrpSpPr/>
      </xdr:nvGrpSpPr>
      <xdr:grpSpPr>
        <a:xfrm>
          <a:off x="6348856" y="15269689"/>
          <a:ext cx="4661298" cy="2896009"/>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 xmlns:a16="http://schemas.microsoft.com/office/drawing/2014/main" id="{00000000-0008-0000-0000-000066000000}"/>
            </a:ext>
          </a:extLst>
        </xdr:cNvPr>
        <xdr:cNvGrpSpPr/>
      </xdr:nvGrpSpPr>
      <xdr:grpSpPr>
        <a:xfrm>
          <a:off x="6348856" y="18337480"/>
          <a:ext cx="4661298" cy="2896009"/>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 xmlns:a16="http://schemas.microsoft.com/office/drawing/2014/main" id="{00000000-0008-0000-0000-000065000000}"/>
            </a:ext>
          </a:extLst>
        </xdr:cNvPr>
        <xdr:cNvGrpSpPr/>
      </xdr:nvGrpSpPr>
      <xdr:grpSpPr>
        <a:xfrm>
          <a:off x="6348856" y="21387955"/>
          <a:ext cx="4661298" cy="2896010"/>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 xmlns:a16="http://schemas.microsoft.com/office/drawing/2014/main" id="{00000000-0008-0000-0000-000064000000}"/>
            </a:ext>
          </a:extLst>
        </xdr:cNvPr>
        <xdr:cNvGrpSpPr/>
      </xdr:nvGrpSpPr>
      <xdr:grpSpPr>
        <a:xfrm>
          <a:off x="6348856" y="24404783"/>
          <a:ext cx="4661298" cy="2896009"/>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 xmlns:a16="http://schemas.microsoft.com/office/drawing/2014/main" id="{00000000-0008-0000-0000-00005F000000}"/>
            </a:ext>
          </a:extLst>
        </xdr:cNvPr>
        <xdr:cNvGrpSpPr/>
      </xdr:nvGrpSpPr>
      <xdr:grpSpPr>
        <a:xfrm>
          <a:off x="11680379" y="12210802"/>
          <a:ext cx="4661300" cy="2904421"/>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 xmlns:a16="http://schemas.microsoft.com/office/drawing/2014/main" id="{00000000-0008-0000-0000-000060000000}"/>
            </a:ext>
          </a:extLst>
        </xdr:cNvPr>
        <xdr:cNvGrpSpPr/>
      </xdr:nvGrpSpPr>
      <xdr:grpSpPr>
        <a:xfrm>
          <a:off x="11680379" y="15269689"/>
          <a:ext cx="4661300" cy="2896009"/>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 xmlns:a16="http://schemas.microsoft.com/office/drawing/2014/main" id="{00000000-0008-0000-0000-000061000000}"/>
            </a:ext>
          </a:extLst>
        </xdr:cNvPr>
        <xdr:cNvGrpSpPr/>
      </xdr:nvGrpSpPr>
      <xdr:grpSpPr>
        <a:xfrm>
          <a:off x="11680379" y="18337480"/>
          <a:ext cx="4661300" cy="2896009"/>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 xmlns:a16="http://schemas.microsoft.com/office/drawing/2014/main" id="{00000000-0008-0000-0000-000062000000}"/>
            </a:ext>
          </a:extLst>
        </xdr:cNvPr>
        <xdr:cNvGrpSpPr/>
      </xdr:nvGrpSpPr>
      <xdr:grpSpPr>
        <a:xfrm>
          <a:off x="11680379" y="21387955"/>
          <a:ext cx="4661300" cy="2896010"/>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 xmlns:a16="http://schemas.microsoft.com/office/drawing/2014/main" id="{00000000-0008-0000-0000-000063000000}"/>
            </a:ext>
          </a:extLst>
        </xdr:cNvPr>
        <xdr:cNvGrpSpPr/>
      </xdr:nvGrpSpPr>
      <xdr:grpSpPr>
        <a:xfrm>
          <a:off x="11680379" y="24404783"/>
          <a:ext cx="4661300" cy="2896009"/>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 xmlns:a16="http://schemas.microsoft.com/office/drawing/2014/main" id="{00000000-0008-0000-0000-00005E000000}"/>
            </a:ext>
          </a:extLst>
        </xdr:cNvPr>
        <xdr:cNvGrpSpPr/>
      </xdr:nvGrpSpPr>
      <xdr:grpSpPr>
        <a:xfrm>
          <a:off x="16927786" y="12210802"/>
          <a:ext cx="4661300" cy="2904421"/>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 xmlns:a16="http://schemas.microsoft.com/office/drawing/2014/main" id="{00000000-0008-0000-0000-00005D000000}"/>
            </a:ext>
          </a:extLst>
        </xdr:cNvPr>
        <xdr:cNvGrpSpPr/>
      </xdr:nvGrpSpPr>
      <xdr:grpSpPr>
        <a:xfrm>
          <a:off x="16927786" y="15269689"/>
          <a:ext cx="4661300" cy="2896009"/>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 xmlns:a16="http://schemas.microsoft.com/office/drawing/2014/main" id="{00000000-0008-0000-0000-00005C000000}"/>
            </a:ext>
          </a:extLst>
        </xdr:cNvPr>
        <xdr:cNvGrpSpPr/>
      </xdr:nvGrpSpPr>
      <xdr:grpSpPr>
        <a:xfrm>
          <a:off x="16927786" y="18337480"/>
          <a:ext cx="4661300" cy="2896009"/>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 xmlns:a16="http://schemas.microsoft.com/office/drawing/2014/main" id="{00000000-0008-0000-0000-00005B000000}"/>
            </a:ext>
          </a:extLst>
        </xdr:cNvPr>
        <xdr:cNvGrpSpPr/>
      </xdr:nvGrpSpPr>
      <xdr:grpSpPr>
        <a:xfrm>
          <a:off x="16927786" y="21387955"/>
          <a:ext cx="4661300" cy="2896010"/>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 xmlns:a16="http://schemas.microsoft.com/office/drawing/2014/main" id="{00000000-0008-0000-0000-00005A000000}"/>
            </a:ext>
          </a:extLst>
        </xdr:cNvPr>
        <xdr:cNvGrpSpPr/>
      </xdr:nvGrpSpPr>
      <xdr:grpSpPr>
        <a:xfrm>
          <a:off x="16927786" y="24404783"/>
          <a:ext cx="4661300" cy="2896009"/>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 xmlns:a16="http://schemas.microsoft.com/office/drawing/2014/main" id="{00000000-0008-0000-0000-000055000000}"/>
            </a:ext>
          </a:extLst>
        </xdr:cNvPr>
        <xdr:cNvGrpSpPr/>
      </xdr:nvGrpSpPr>
      <xdr:grpSpPr>
        <a:xfrm>
          <a:off x="22311265" y="12210802"/>
          <a:ext cx="4661298" cy="2904421"/>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 xmlns:a16="http://schemas.microsoft.com/office/drawing/2014/main" id="{00000000-0008-0000-0000-000056000000}"/>
            </a:ext>
          </a:extLst>
        </xdr:cNvPr>
        <xdr:cNvGrpSpPr/>
      </xdr:nvGrpSpPr>
      <xdr:grpSpPr>
        <a:xfrm>
          <a:off x="22311265" y="15269689"/>
          <a:ext cx="4661298" cy="2896009"/>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 xmlns:a16="http://schemas.microsoft.com/office/drawing/2014/main" id="{00000000-0008-0000-0000-000057000000}"/>
            </a:ext>
          </a:extLst>
        </xdr:cNvPr>
        <xdr:cNvGrpSpPr/>
      </xdr:nvGrpSpPr>
      <xdr:grpSpPr>
        <a:xfrm>
          <a:off x="22311265" y="18337480"/>
          <a:ext cx="4661298" cy="2896009"/>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 xmlns:a16="http://schemas.microsoft.com/office/drawing/2014/main" id="{00000000-0008-0000-0000-000058000000}"/>
            </a:ext>
          </a:extLst>
        </xdr:cNvPr>
        <xdr:cNvGrpSpPr/>
      </xdr:nvGrpSpPr>
      <xdr:grpSpPr>
        <a:xfrm>
          <a:off x="22311265" y="21387955"/>
          <a:ext cx="4661298" cy="2896010"/>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 xmlns:a16="http://schemas.microsoft.com/office/drawing/2014/main" id="{00000000-0008-0000-0000-000059000000}"/>
            </a:ext>
          </a:extLst>
        </xdr:cNvPr>
        <xdr:cNvGrpSpPr/>
      </xdr:nvGrpSpPr>
      <xdr:grpSpPr>
        <a:xfrm>
          <a:off x="22311265" y="24404783"/>
          <a:ext cx="4661298" cy="2896009"/>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 xmlns:a16="http://schemas.microsoft.com/office/drawing/2014/main" id="{00000000-0008-0000-0000-000092160000}"/>
                </a:ext>
              </a:extLst>
            </xdr:cNvPr>
            <xdr:cNvPicPr preferRelativeResize="0">
              <a:picLocks noChangeArrowheads="1"/>
              <a:extLst>
                <a:ext uri="{84589F7E-364E-4C9E-8A38-B11213B215E9}">
                  <a14:cameraTool cellRange="データ!$AX$10:$BC$12" spid="_x0000_s201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 xmlns:a16="http://schemas.microsoft.com/office/drawing/2014/main" id="{00000000-0008-0000-0000-000093160000}"/>
                </a:ext>
              </a:extLst>
            </xdr:cNvPr>
            <xdr:cNvPicPr preferRelativeResize="0">
              <a:picLocks noChangeArrowheads="1"/>
              <a:extLst>
                <a:ext uri="{84589F7E-364E-4C9E-8A38-B11213B215E9}">
                  <a14:cameraTool cellRange="データ!$BI$10:$BN$12" spid="_x0000_s201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 xmlns:a16="http://schemas.microsoft.com/office/drawing/2014/main" id="{00000000-0008-0000-0000-000094160000}"/>
                </a:ext>
              </a:extLst>
            </xdr:cNvPr>
            <xdr:cNvPicPr preferRelativeResize="0">
              <a:picLocks noChangeArrowheads="1"/>
              <a:extLst>
                <a:ext uri="{84589F7E-364E-4C9E-8A38-B11213B215E9}">
                  <a14:cameraTool cellRange="データ!$BT$10:$BY$12" spid="_x0000_s201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 xmlns:a16="http://schemas.microsoft.com/office/drawing/2014/main" id="{00000000-0008-0000-0000-000095160000}"/>
                </a:ext>
              </a:extLst>
            </xdr:cNvPr>
            <xdr:cNvPicPr preferRelativeResize="0">
              <a:picLocks noChangeArrowheads="1"/>
              <a:extLst>
                <a:ext uri="{84589F7E-364E-4C9E-8A38-B11213B215E9}">
                  <a14:cameraTool cellRange="データ!$CE$10:$CJ$12" spid="_x0000_s201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 xmlns:a16="http://schemas.microsoft.com/office/drawing/2014/main" id="{00000000-0008-0000-0000-000096160000}"/>
                </a:ext>
              </a:extLst>
            </xdr:cNvPr>
            <xdr:cNvPicPr preferRelativeResize="0">
              <a:picLocks noChangeArrowheads="1"/>
              <a:extLst>
                <a:ext uri="{84589F7E-364E-4C9E-8A38-B11213B215E9}">
                  <a14:cameraTool cellRange="データ!$CO$10:$CT$12" spid="_x0000_s201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 xmlns:a16="http://schemas.microsoft.com/office/drawing/2014/main" id="{00000000-0008-0000-0000-000097160000}"/>
                </a:ext>
              </a:extLst>
            </xdr:cNvPr>
            <xdr:cNvPicPr preferRelativeResize="0">
              <a:picLocks noChangeArrowheads="1"/>
              <a:extLst>
                <a:ext uri="{84589F7E-364E-4C9E-8A38-B11213B215E9}">
                  <a14:cameraTool cellRange="データ!$CZ$10:$DE$12" spid="_x0000_s202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 xmlns:a16="http://schemas.microsoft.com/office/drawing/2014/main" id="{00000000-0008-0000-0000-000098160000}"/>
                </a:ext>
              </a:extLst>
            </xdr:cNvPr>
            <xdr:cNvPicPr preferRelativeResize="0">
              <a:picLocks noChangeArrowheads="1"/>
              <a:extLst>
                <a:ext uri="{84589F7E-364E-4C9E-8A38-B11213B215E9}">
                  <a14:cameraTool cellRange="データ!DJ10:DO12" spid="_x0000_s202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 xmlns:a16="http://schemas.microsoft.com/office/drawing/2014/main" id="{00000000-0008-0000-0000-000099160000}"/>
                </a:ext>
              </a:extLst>
            </xdr:cNvPr>
            <xdr:cNvPicPr preferRelativeResize="0">
              <a:picLocks noChangeArrowheads="1"/>
              <a:extLst>
                <a:ext uri="{84589F7E-364E-4C9E-8A38-B11213B215E9}">
                  <a14:cameraTool cellRange="データ!DT10:DY12" spid="_x0000_s2022"/>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 xmlns:a16="http://schemas.microsoft.com/office/drawing/2014/main" id="{00000000-0008-0000-0000-00009A160000}"/>
                </a:ext>
              </a:extLst>
            </xdr:cNvPr>
            <xdr:cNvPicPr preferRelativeResize="0">
              <a:picLocks noChangeArrowheads="1"/>
              <a:extLst>
                <a:ext uri="{84589F7E-364E-4C9E-8A38-B11213B215E9}">
                  <a14:cameraTool cellRange="データ!ED10:EI12" spid="_x0000_s2023"/>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 xmlns:a16="http://schemas.microsoft.com/office/drawing/2014/main" id="{00000000-0008-0000-0000-00009B160000}"/>
                </a:ext>
              </a:extLst>
            </xdr:cNvPr>
            <xdr:cNvPicPr preferRelativeResize="0">
              <a:picLocks noChangeArrowheads="1"/>
              <a:extLst>
                <a:ext uri="{84589F7E-364E-4C9E-8A38-B11213B215E9}">
                  <a14:cameraTool cellRange="データ!EN10:ES12" spid="_x0000_s202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 xmlns:a16="http://schemas.microsoft.com/office/drawing/2014/main" id="{00000000-0008-0000-0000-00009C160000}"/>
                </a:ext>
              </a:extLst>
            </xdr:cNvPr>
            <xdr:cNvPicPr preferRelativeResize="0">
              <a:picLocks noChangeArrowheads="1"/>
              <a:extLst>
                <a:ext uri="{84589F7E-364E-4C9E-8A38-B11213B215E9}">
                  <a14:cameraTool cellRange="データ!EY10:FD12" spid="_x0000_s202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 xmlns:a16="http://schemas.microsoft.com/office/drawing/2014/main" id="{00000000-0008-0000-0000-00009D160000}"/>
                </a:ext>
              </a:extLst>
            </xdr:cNvPr>
            <xdr:cNvPicPr preferRelativeResize="0">
              <a:picLocks noChangeArrowheads="1"/>
              <a:extLst>
                <a:ext uri="{84589F7E-364E-4C9E-8A38-B11213B215E9}">
                  <a14:cameraTool cellRange="データ!FI10:FN12" spid="_x0000_s202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 xmlns:a16="http://schemas.microsoft.com/office/drawing/2014/main" id="{00000000-0008-0000-0000-00009E160000}"/>
                </a:ext>
              </a:extLst>
            </xdr:cNvPr>
            <xdr:cNvPicPr preferRelativeResize="0">
              <a:picLocks noChangeArrowheads="1"/>
              <a:extLst>
                <a:ext uri="{84589F7E-364E-4C9E-8A38-B11213B215E9}">
                  <a14:cameraTool cellRange="データ!FS10:FX12" spid="_x0000_s2027"/>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 xmlns:a16="http://schemas.microsoft.com/office/drawing/2014/main" id="{00000000-0008-0000-0000-00009F160000}"/>
                </a:ext>
              </a:extLst>
            </xdr:cNvPr>
            <xdr:cNvPicPr preferRelativeResize="0">
              <a:picLocks noChangeArrowheads="1"/>
              <a:extLst>
                <a:ext uri="{84589F7E-364E-4C9E-8A38-B11213B215E9}">
                  <a14:cameraTool cellRange="データ!GC10:GH12" spid="_x0000_s2028"/>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 xmlns:a16="http://schemas.microsoft.com/office/drawing/2014/main" id="{00000000-0008-0000-0000-0000A0160000}"/>
                </a:ext>
              </a:extLst>
            </xdr:cNvPr>
            <xdr:cNvPicPr preferRelativeResize="0">
              <a:picLocks noChangeArrowheads="1"/>
              <a:extLst>
                <a:ext uri="{84589F7E-364E-4C9E-8A38-B11213B215E9}">
                  <a14:cameraTool cellRange="データ!GM10:GR12" spid="_x0000_s202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 xmlns:a16="http://schemas.microsoft.com/office/drawing/2014/main" id="{00000000-0008-0000-0000-0000A1160000}"/>
                </a:ext>
              </a:extLst>
            </xdr:cNvPr>
            <xdr:cNvPicPr preferRelativeResize="0">
              <a:picLocks noChangeArrowheads="1"/>
              <a:extLst>
                <a:ext uri="{84589F7E-364E-4C9E-8A38-B11213B215E9}">
                  <a14:cameraTool cellRange="データ!GX10:HC12" spid="_x0000_s203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 xmlns:a16="http://schemas.microsoft.com/office/drawing/2014/main" id="{00000000-0008-0000-0000-0000A2160000}"/>
                </a:ext>
              </a:extLst>
            </xdr:cNvPr>
            <xdr:cNvPicPr preferRelativeResize="0">
              <a:picLocks noChangeArrowheads="1"/>
              <a:extLst>
                <a:ext uri="{84589F7E-364E-4C9E-8A38-B11213B215E9}">
                  <a14:cameraTool cellRange="データ!HH10:HM12" spid="_x0000_s2031"/>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 xmlns:a16="http://schemas.microsoft.com/office/drawing/2014/main" id="{00000000-0008-0000-0000-0000A3160000}"/>
                </a:ext>
              </a:extLst>
            </xdr:cNvPr>
            <xdr:cNvPicPr preferRelativeResize="0">
              <a:picLocks noChangeArrowheads="1"/>
              <a:extLst>
                <a:ext uri="{84589F7E-364E-4C9E-8A38-B11213B215E9}">
                  <a14:cameraTool cellRange="データ!HR10:HW12" spid="_x0000_s2032"/>
                </a:ext>
              </a:extLst>
            </xdr:cNvPicPr>
          </xdr:nvPicPr>
          <xdr:blipFill>
            <a:blip xmlns:r="http://schemas.openxmlformats.org/officeDocument/2006/relationships" r:embed="rId48"/>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 xmlns:a16="http://schemas.microsoft.com/office/drawing/2014/main" id="{00000000-0008-0000-0000-0000A4160000}"/>
                </a:ext>
              </a:extLst>
            </xdr:cNvPr>
            <xdr:cNvPicPr preferRelativeResize="0">
              <a:picLocks noChangeArrowheads="1"/>
              <a:extLst>
                <a:ext uri="{84589F7E-364E-4C9E-8A38-B11213B215E9}">
                  <a14:cameraTool cellRange="データ!IB10:IG12" spid="_x0000_s2033"/>
                </a:ext>
              </a:extLst>
            </xdr:cNvPicPr>
          </xdr:nvPicPr>
          <xdr:blipFill>
            <a:blip xmlns:r="http://schemas.openxmlformats.org/officeDocument/2006/relationships" r:embed="rId49"/>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 xmlns:a16="http://schemas.microsoft.com/office/drawing/2014/main" id="{00000000-0008-0000-0000-0000A5160000}"/>
                </a:ext>
              </a:extLst>
            </xdr:cNvPr>
            <xdr:cNvPicPr preferRelativeResize="0">
              <a:picLocks noChangeArrowheads="1"/>
              <a:extLst>
                <a:ext uri="{84589F7E-364E-4C9E-8A38-B11213B215E9}">
                  <a14:cameraTool cellRange="データ!IL10:IQ12" spid="_x0000_s2034"/>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 xmlns:a16="http://schemas.microsoft.com/office/drawing/2014/main" id="{00000000-0008-0000-0000-0000A6160000}"/>
                </a:ext>
              </a:extLst>
            </xdr:cNvPr>
            <xdr:cNvPicPr preferRelativeResize="0">
              <a:picLocks noChangeArrowheads="1"/>
              <a:extLst>
                <a:ext uri="{84589F7E-364E-4C9E-8A38-B11213B215E9}">
                  <a14:cameraTool cellRange="データ!IW10:JB12" spid="_x0000_s2035"/>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 xmlns:a16="http://schemas.microsoft.com/office/drawing/2014/main" id="{00000000-0008-0000-0000-0000A7160000}"/>
                </a:ext>
              </a:extLst>
            </xdr:cNvPr>
            <xdr:cNvPicPr preferRelativeResize="0">
              <a:picLocks noChangeArrowheads="1"/>
              <a:extLst>
                <a:ext uri="{84589F7E-364E-4C9E-8A38-B11213B215E9}">
                  <a14:cameraTool cellRange="データ!JG10:JL12" spid="_x0000_s2036"/>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 xmlns:a16="http://schemas.microsoft.com/office/drawing/2014/main" id="{00000000-0008-0000-0000-0000A8160000}"/>
                </a:ext>
              </a:extLst>
            </xdr:cNvPr>
            <xdr:cNvPicPr preferRelativeResize="0">
              <a:picLocks noChangeArrowheads="1"/>
              <a:extLst>
                <a:ext uri="{84589F7E-364E-4C9E-8A38-B11213B215E9}">
                  <a14:cameraTool cellRange="データ!JQ10:JV12" spid="_x0000_s2037"/>
                </a:ext>
              </a:extLst>
            </xdr:cNvPicPr>
          </xdr:nvPicPr>
          <xdr:blipFill>
            <a:blip xmlns:r="http://schemas.openxmlformats.org/officeDocument/2006/relationships" r:embed="rId53"/>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 xmlns:a16="http://schemas.microsoft.com/office/drawing/2014/main" id="{00000000-0008-0000-0000-0000A9160000}"/>
                </a:ext>
              </a:extLst>
            </xdr:cNvPr>
            <xdr:cNvPicPr preferRelativeResize="0">
              <a:picLocks noChangeArrowheads="1"/>
              <a:extLst>
                <a:ext uri="{84589F7E-364E-4C9E-8A38-B11213B215E9}">
                  <a14:cameraTool cellRange="データ!KA10:KF12" spid="_x0000_s2038"/>
                </a:ext>
              </a:extLst>
            </xdr:cNvPicPr>
          </xdr:nvPicPr>
          <xdr:blipFill>
            <a:blip xmlns:r="http://schemas.openxmlformats.org/officeDocument/2006/relationships" r:embed="rId54"/>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 xmlns:a16="http://schemas.microsoft.com/office/drawing/2014/main" id="{00000000-0008-0000-0000-0000AA160000}"/>
                </a:ext>
              </a:extLst>
            </xdr:cNvPr>
            <xdr:cNvPicPr preferRelativeResize="0">
              <a:picLocks noChangeArrowheads="1"/>
              <a:extLst>
                <a:ext uri="{84589F7E-364E-4C9E-8A38-B11213B215E9}">
                  <a14:cameraTool cellRange="データ!KK10:KP12" spid="_x0000_s2039"/>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 xmlns:a16="http://schemas.microsoft.com/office/drawing/2014/main" id="{00000000-0008-0000-0000-0000AB160000}"/>
                </a:ext>
              </a:extLst>
            </xdr:cNvPr>
            <xdr:cNvPicPr preferRelativeResize="0">
              <a:picLocks noChangeArrowheads="1"/>
              <a:extLst>
                <a:ext uri="{84589F7E-364E-4C9E-8A38-B11213B215E9}">
                  <a14:cameraTool cellRange="データ!KV10:LA12" spid="_x0000_s2040"/>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 xmlns:a16="http://schemas.microsoft.com/office/drawing/2014/main" id="{00000000-0008-0000-0000-0000AC160000}"/>
                </a:ext>
              </a:extLst>
            </xdr:cNvPr>
            <xdr:cNvPicPr preferRelativeResize="0">
              <a:picLocks noChangeArrowheads="1"/>
              <a:extLst>
                <a:ext uri="{84589F7E-364E-4C9E-8A38-B11213B215E9}">
                  <a14:cameraTool cellRange="データ!LF10:LK12" spid="_x0000_s2041"/>
                </a:ext>
              </a:extLst>
            </xdr:cNvPicPr>
          </xdr:nvPicPr>
          <xdr:blipFill>
            <a:blip xmlns:r="http://schemas.openxmlformats.org/officeDocument/2006/relationships" r:embed="rId57"/>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 xmlns:a16="http://schemas.microsoft.com/office/drawing/2014/main" id="{00000000-0008-0000-0000-0000AD160000}"/>
                </a:ext>
              </a:extLst>
            </xdr:cNvPr>
            <xdr:cNvPicPr preferRelativeResize="0">
              <a:picLocks noChangeArrowheads="1"/>
              <a:extLst>
                <a:ext uri="{84589F7E-364E-4C9E-8A38-B11213B215E9}">
                  <a14:cameraTool cellRange="データ!LP10:LU12" spid="_x0000_s2042"/>
                </a:ext>
              </a:extLst>
            </xdr:cNvPicPr>
          </xdr:nvPicPr>
          <xdr:blipFill>
            <a:blip xmlns:r="http://schemas.openxmlformats.org/officeDocument/2006/relationships" r:embed="rId58"/>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 xmlns:a16="http://schemas.microsoft.com/office/drawing/2014/main" id="{00000000-0008-0000-0000-0000AE160000}"/>
                </a:ext>
              </a:extLst>
            </xdr:cNvPr>
            <xdr:cNvPicPr preferRelativeResize="0">
              <a:picLocks noChangeArrowheads="1"/>
              <a:extLst>
                <a:ext uri="{84589F7E-364E-4C9E-8A38-B11213B215E9}">
                  <a14:cameraTool cellRange="データ!LZ10:ME12" spid="_x0000_s2043"/>
                </a:ext>
              </a:extLst>
            </xdr:cNvPicPr>
          </xdr:nvPicPr>
          <xdr:blipFill>
            <a:blip xmlns:r="http://schemas.openxmlformats.org/officeDocument/2006/relationships" r:embed="rId59"/>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 xmlns:a16="http://schemas.microsoft.com/office/drawing/2014/main" id="{00000000-0008-0000-0000-0000AF160000}"/>
                </a:ext>
              </a:extLst>
            </xdr:cNvPr>
            <xdr:cNvPicPr preferRelativeResize="0">
              <a:picLocks noChangeArrowheads="1"/>
              <a:extLst>
                <a:ext uri="{84589F7E-364E-4C9E-8A38-B11213B215E9}">
                  <a14:cameraTool cellRange="データ!MJ10:MO12" spid="_x0000_s2044"/>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 xmlns:a16="http://schemas.microsoft.com/office/drawing/2014/main" id="{00000000-0008-0000-0000-0000B5160000}"/>
                </a:ext>
              </a:extLst>
            </xdr:cNvPr>
            <xdr:cNvPicPr>
              <a:picLocks noChangeAspect="1" noChangeArrowheads="1"/>
              <a:extLst>
                <a:ext uri="{84589F7E-364E-4C9E-8A38-B11213B215E9}">
                  <a14:cameraTool cellRange="データ!$E$22:$I$35" spid="_x0000_s2045"/>
                </a:ext>
              </a:extLst>
            </xdr:cNvPicPr>
          </xdr:nvPicPr>
          <xdr:blipFill>
            <a:blip xmlns:r="http://schemas.openxmlformats.org/officeDocument/2006/relationships" r:embed="rId61"/>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 xmlns:a16="http://schemas.microsoft.com/office/drawing/2014/main" id="{00000000-0008-0000-0000-0000B6160000}"/>
                </a:ext>
              </a:extLst>
            </xdr:cNvPr>
            <xdr:cNvPicPr>
              <a:picLocks noChangeAspect="1" noChangeArrowheads="1"/>
              <a:extLst>
                <a:ext uri="{84589F7E-364E-4C9E-8A38-B11213B215E9}">
                  <a14:cameraTool cellRange="データ!$E$22:$I$35" spid="_x0000_s2046"/>
                </a:ext>
              </a:extLst>
            </xdr:cNvPicPr>
          </xdr:nvPicPr>
          <xdr:blipFill>
            <a:blip xmlns:r="http://schemas.openxmlformats.org/officeDocument/2006/relationships" r:embed="rId6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 xmlns:a16="http://schemas.microsoft.com/office/drawing/2014/main" id="{00000000-0008-0000-0000-0000B7160000}"/>
                </a:ext>
              </a:extLst>
            </xdr:cNvPr>
            <xdr:cNvPicPr>
              <a:picLocks noChangeAspect="1" noChangeArrowheads="1"/>
              <a:extLst>
                <a:ext uri="{84589F7E-364E-4C9E-8A38-B11213B215E9}">
                  <a14:cameraTool cellRange="データ!$E$22:$I$35" spid="_x0000_s2047"/>
                </a:ext>
              </a:extLst>
            </xdr:cNvPicPr>
          </xdr:nvPicPr>
          <xdr:blipFill>
            <a:blip xmlns:r="http://schemas.openxmlformats.org/officeDocument/2006/relationships" r:embed="rId6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 xmlns:a16="http://schemas.microsoft.com/office/drawing/2014/main" id="{00000000-0008-0000-0000-0000B8160000}"/>
                </a:ext>
              </a:extLst>
            </xdr:cNvPr>
            <xdr:cNvPicPr>
              <a:picLocks noChangeAspect="1" noChangeArrowheads="1"/>
              <a:extLst>
                <a:ext uri="{84589F7E-364E-4C9E-8A38-B11213B215E9}">
                  <a14:cameraTool cellRange="データ!$E$22:$I$35" spid="_x0000_s3072"/>
                </a:ext>
              </a:extLst>
            </xdr:cNvPicPr>
          </xdr:nvPicPr>
          <xdr:blipFill>
            <a:blip xmlns:r="http://schemas.openxmlformats.org/officeDocument/2006/relationships" r:embed="rId61"/>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 xmlns:a16="http://schemas.microsoft.com/office/drawing/2014/main" id="{00000000-0008-0000-0000-0000B9160000}"/>
                </a:ext>
              </a:extLst>
            </xdr:cNvPr>
            <xdr:cNvPicPr>
              <a:picLocks noChangeAspect="1" noChangeArrowheads="1"/>
              <a:extLst>
                <a:ext uri="{84589F7E-364E-4C9E-8A38-B11213B215E9}">
                  <a14:cameraTool cellRange="データ!$E$22:$I$35" spid="_x0000_s3073"/>
                </a:ext>
              </a:extLst>
            </xdr:cNvPicPr>
          </xdr:nvPicPr>
          <xdr:blipFill>
            <a:blip xmlns:r="http://schemas.openxmlformats.org/officeDocument/2006/relationships" r:embed="rId6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79645</xdr:colOff>
          <xdr:row>55</xdr:row>
          <xdr:rowOff>201799</xdr:rowOff>
        </xdr:to>
        <xdr:pic>
          <xdr:nvPicPr>
            <xdr:cNvPr id="118" name="TXT風力_設備利用率">
              <a:extLst>
                <a:ext uri="{FF2B5EF4-FFF2-40B4-BE49-F238E27FC236}">
                  <a16:creationId xmlns="" xmlns:a16="http://schemas.microsoft.com/office/drawing/2014/main" id="{00000000-0008-0000-0000-0000BA160000}"/>
                </a:ext>
              </a:extLst>
            </xdr:cNvPr>
            <xdr:cNvPicPr>
              <a:picLocks noChangeAspect="1" noChangeArrowheads="1"/>
              <a:extLst>
                <a:ext uri="{84589F7E-364E-4C9E-8A38-B11213B215E9}">
                  <a14:cameraTool cellRange="データ!$E$22:$I$35" spid="_x0000_s3074"/>
                </a:ext>
              </a:extLst>
            </xdr:cNvPicPr>
          </xdr:nvPicPr>
          <xdr:blipFill>
            <a:blip xmlns:r="http://schemas.openxmlformats.org/officeDocument/2006/relationships" r:embed="rId61"/>
            <a:srcRect/>
            <a:stretch>
              <a:fillRect/>
            </a:stretch>
          </xdr:blipFill>
          <xdr:spPr bwMode="auto">
            <a:xfrm>
              <a:off x="1886273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a:extLst>
                <a:ext uri="{FF2B5EF4-FFF2-40B4-BE49-F238E27FC236}">
                  <a16:creationId xmlns="" xmlns:a16="http://schemas.microsoft.com/office/drawing/2014/main" id="{00000000-0008-0000-0000-0000BB160000}"/>
                </a:ext>
              </a:extLst>
            </xdr:cNvPr>
            <xdr:cNvPicPr>
              <a:picLocks noChangeAspect="1" noChangeArrowheads="1"/>
              <a:extLst>
                <a:ext uri="{84589F7E-364E-4C9E-8A38-B11213B215E9}">
                  <a14:cameraTool cellRange="データ!$E$22:$I$35" spid="_x0000_s3075"/>
                </a:ext>
              </a:extLst>
            </xdr:cNvPicPr>
          </xdr:nvPicPr>
          <xdr:blipFill>
            <a:blip xmlns:r="http://schemas.openxmlformats.org/officeDocument/2006/relationships" r:embed="rId61"/>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a:extLst>
                <a:ext uri="{FF2B5EF4-FFF2-40B4-BE49-F238E27FC236}">
                  <a16:creationId xmlns="" xmlns:a16="http://schemas.microsoft.com/office/drawing/2014/main" id="{00000000-0008-0000-0000-0000BC160000}"/>
                </a:ext>
              </a:extLst>
            </xdr:cNvPr>
            <xdr:cNvPicPr>
              <a:picLocks noChangeAspect="1" noChangeArrowheads="1"/>
              <a:extLst>
                <a:ext uri="{84589F7E-364E-4C9E-8A38-B11213B215E9}">
                  <a14:cameraTool cellRange="データ!$E$22:$I$35" spid="_x0000_s3076"/>
                </a:ext>
              </a:extLst>
            </xdr:cNvPicPr>
          </xdr:nvPicPr>
          <xdr:blipFill>
            <a:blip xmlns:r="http://schemas.openxmlformats.org/officeDocument/2006/relationships" r:embed="rId61"/>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85599</xdr:colOff>
          <xdr:row>100</xdr:row>
          <xdr:rowOff>73374</xdr:rowOff>
        </xdr:to>
        <xdr:pic>
          <xdr:nvPicPr>
            <xdr:cNvPr id="121" name="TXT風力_有形固定資産減価償却率">
              <a:extLst>
                <a:ext uri="{FF2B5EF4-FFF2-40B4-BE49-F238E27FC236}">
                  <a16:creationId xmlns="" xmlns:a16="http://schemas.microsoft.com/office/drawing/2014/main" id="{00000000-0008-0000-0000-0000BD160000}"/>
                </a:ext>
              </a:extLst>
            </xdr:cNvPr>
            <xdr:cNvPicPr>
              <a:picLocks noChangeAspect="1" noChangeArrowheads="1"/>
              <a:extLst>
                <a:ext uri="{84589F7E-364E-4C9E-8A38-B11213B215E9}">
                  <a14:cameraTool cellRange="データ!$E$22:$I$35" spid="_x0000_s3077"/>
                </a:ext>
              </a:extLst>
            </xdr:cNvPicPr>
          </xdr:nvPicPr>
          <xdr:blipFill>
            <a:blip xmlns:r="http://schemas.openxmlformats.org/officeDocument/2006/relationships" r:embed="rId61"/>
            <a:srcRect/>
            <a:stretch>
              <a:fillRect/>
            </a:stretch>
          </xdr:blipFill>
          <xdr:spPr bwMode="auto">
            <a:xfrm>
              <a:off x="18868689"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a:extLst>
                <a:ext uri="{FF2B5EF4-FFF2-40B4-BE49-F238E27FC236}">
                  <a16:creationId xmlns="" xmlns:a16="http://schemas.microsoft.com/office/drawing/2014/main" id="{00000000-0008-0000-0000-0000BE160000}"/>
                </a:ext>
              </a:extLst>
            </xdr:cNvPr>
            <xdr:cNvPicPr>
              <a:picLocks noChangeAspect="1" noChangeArrowheads="1"/>
              <a:extLst>
                <a:ext uri="{84589F7E-364E-4C9E-8A38-B11213B215E9}">
                  <a14:cameraTool cellRange="データ!$E$22:$I$35" spid="_x0000_s3078"/>
                </a:ext>
              </a:extLst>
            </xdr:cNvPicPr>
          </xdr:nvPicPr>
          <xdr:blipFill>
            <a:blip xmlns:r="http://schemas.openxmlformats.org/officeDocument/2006/relationships" r:embed="rId61"/>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575333</xdr:colOff>
          <xdr:row>55</xdr:row>
          <xdr:rowOff>201799</xdr:rowOff>
        </xdr:to>
        <xdr:pic>
          <xdr:nvPicPr>
            <xdr:cNvPr id="123" name="TXT太陽光_設備利用率">
              <a:extLst>
                <a:ext uri="{FF2B5EF4-FFF2-40B4-BE49-F238E27FC236}">
                  <a16:creationId xmlns="" xmlns:a16="http://schemas.microsoft.com/office/drawing/2014/main" id="{00000000-0008-0000-0000-0000BF160000}"/>
                </a:ext>
              </a:extLst>
            </xdr:cNvPr>
            <xdr:cNvPicPr>
              <a:picLocks noChangeAspect="1" noChangeArrowheads="1"/>
              <a:extLst>
                <a:ext uri="{84589F7E-364E-4C9E-8A38-B11213B215E9}">
                  <a14:cameraTool cellRange="データ!$E$22:$I$35" spid="_x0000_s3079"/>
                </a:ext>
              </a:extLst>
            </xdr:cNvPicPr>
          </xdr:nvPicPr>
          <xdr:blipFill>
            <a:blip xmlns:r="http://schemas.openxmlformats.org/officeDocument/2006/relationships" r:embed="rId61"/>
            <a:srcRect/>
            <a:stretch>
              <a:fillRect/>
            </a:stretch>
          </xdr:blipFill>
          <xdr:spPr bwMode="auto">
            <a:xfrm>
              <a:off x="2482849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575333</xdr:colOff>
          <xdr:row>70</xdr:row>
          <xdr:rowOff>149574</xdr:rowOff>
        </xdr:to>
        <xdr:pic>
          <xdr:nvPicPr>
            <xdr:cNvPr id="124" name="TXT太陽光_修繕費比率">
              <a:extLst>
                <a:ext uri="{FF2B5EF4-FFF2-40B4-BE49-F238E27FC236}">
                  <a16:creationId xmlns="" xmlns:a16="http://schemas.microsoft.com/office/drawing/2014/main" id="{00000000-0008-0000-0000-0000C0160000}"/>
                </a:ext>
              </a:extLst>
            </xdr:cNvPr>
            <xdr:cNvPicPr>
              <a:picLocks noChangeAspect="1" noChangeArrowheads="1"/>
              <a:extLst>
                <a:ext uri="{84589F7E-364E-4C9E-8A38-B11213B215E9}">
                  <a14:cameraTool cellRange="データ!$E$22:$I$35" spid="_x0000_s3080"/>
                </a:ext>
              </a:extLst>
            </xdr:cNvPicPr>
          </xdr:nvPicPr>
          <xdr:blipFill>
            <a:blip xmlns:r="http://schemas.openxmlformats.org/officeDocument/2006/relationships" r:embed="rId61"/>
            <a:srcRect/>
            <a:stretch>
              <a:fillRect/>
            </a:stretch>
          </xdr:blipFill>
          <xdr:spPr bwMode="auto">
            <a:xfrm>
              <a:off x="24828495" y="15625082"/>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575333</xdr:colOff>
          <xdr:row>85</xdr:row>
          <xdr:rowOff>120999</xdr:rowOff>
        </xdr:to>
        <xdr:pic>
          <xdr:nvPicPr>
            <xdr:cNvPr id="125" name="TXT太陽光_企業債残高対料金収入比率">
              <a:extLst>
                <a:ext uri="{FF2B5EF4-FFF2-40B4-BE49-F238E27FC236}">
                  <a16:creationId xmlns="" xmlns:a16="http://schemas.microsoft.com/office/drawing/2014/main" id="{00000000-0008-0000-0000-0000C1160000}"/>
                </a:ext>
              </a:extLst>
            </xdr:cNvPr>
            <xdr:cNvPicPr>
              <a:picLocks noChangeAspect="1" noChangeArrowheads="1"/>
              <a:extLst>
                <a:ext uri="{84589F7E-364E-4C9E-8A38-B11213B215E9}">
                  <a14:cameraTool cellRange="データ!$E$22:$I$35" spid="_x0000_s3081"/>
                </a:ext>
              </a:extLst>
            </xdr:cNvPicPr>
          </xdr:nvPicPr>
          <xdr:blipFill>
            <a:blip xmlns:r="http://schemas.openxmlformats.org/officeDocument/2006/relationships" r:embed="rId61"/>
            <a:srcRect/>
            <a:stretch>
              <a:fillRect/>
            </a:stretch>
          </xdr:blipFill>
          <xdr:spPr bwMode="auto">
            <a:xfrm>
              <a:off x="24828495" y="18658114"/>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575333</xdr:colOff>
          <xdr:row>100</xdr:row>
          <xdr:rowOff>73374</xdr:rowOff>
        </xdr:to>
        <xdr:pic>
          <xdr:nvPicPr>
            <xdr:cNvPr id="126" name="TXT太陽光_有形固定資産減価償却率">
              <a:extLst>
                <a:ext uri="{FF2B5EF4-FFF2-40B4-BE49-F238E27FC236}">
                  <a16:creationId xmlns="" xmlns:a16="http://schemas.microsoft.com/office/drawing/2014/main" id="{00000000-0008-0000-0000-0000C2160000}"/>
                </a:ext>
              </a:extLst>
            </xdr:cNvPr>
            <xdr:cNvPicPr>
              <a:picLocks noChangeAspect="1" noChangeArrowheads="1"/>
              <a:extLst>
                <a:ext uri="{84589F7E-364E-4C9E-8A38-B11213B215E9}">
                  <a14:cameraTool cellRange="データ!$E$22:$I$35" spid="_x0000_s3082"/>
                </a:ext>
              </a:extLst>
            </xdr:cNvPicPr>
          </xdr:nvPicPr>
          <xdr:blipFill>
            <a:blip xmlns:r="http://schemas.openxmlformats.org/officeDocument/2006/relationships" r:embed="rId61"/>
            <a:srcRect/>
            <a:stretch>
              <a:fillRect/>
            </a:stretch>
          </xdr:blipFill>
          <xdr:spPr bwMode="auto">
            <a:xfrm>
              <a:off x="24828495"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575332</xdr:colOff>
          <xdr:row>114</xdr:row>
          <xdr:rowOff>187677</xdr:rowOff>
        </xdr:to>
        <xdr:pic>
          <xdr:nvPicPr>
            <xdr:cNvPr id="127" name="TXT太陽光_FIT収入割合">
              <a:extLst>
                <a:ext uri="{FF2B5EF4-FFF2-40B4-BE49-F238E27FC236}">
                  <a16:creationId xmlns="" xmlns:a16="http://schemas.microsoft.com/office/drawing/2014/main" id="{00000000-0008-0000-0000-0000C3160000}"/>
                </a:ext>
              </a:extLst>
            </xdr:cNvPr>
            <xdr:cNvPicPr>
              <a:picLocks noChangeAspect="1" noChangeArrowheads="1"/>
              <a:extLst>
                <a:ext uri="{84589F7E-364E-4C9E-8A38-B11213B215E9}">
                  <a14:cameraTool cellRange="データ!$E$22:$I$35" spid="_x0000_s3083"/>
                </a:ext>
              </a:extLst>
            </xdr:cNvPicPr>
          </xdr:nvPicPr>
          <xdr:blipFill>
            <a:blip xmlns:r="http://schemas.openxmlformats.org/officeDocument/2006/relationships" r:embed="rId61"/>
            <a:srcRect/>
            <a:stretch>
              <a:fillRect/>
            </a:stretch>
          </xdr:blipFill>
          <xdr:spPr bwMode="auto">
            <a:xfrm>
              <a:off x="24828494" y="24643899"/>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X94" zoomScale="70" zoomScaleNormal="70" workbookViewId="0">
      <selection activeCell="AM120" sqref="AM120"/>
    </sheetView>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福岡県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c r="A3" s="1"/>
      <c r="B3" s="127" t="str">
        <f>データ!I6</f>
        <v>法適用</v>
      </c>
      <c r="C3" s="128"/>
      <c r="D3" s="128"/>
      <c r="E3" s="128"/>
      <c r="F3" s="128" t="str">
        <f>データ!J6</f>
        <v>電気事業</v>
      </c>
      <c r="G3" s="128"/>
      <c r="H3" s="128"/>
      <c r="I3" s="128"/>
      <c r="J3" s="128" t="str">
        <f>データ!K6</f>
        <v>自治体職員</v>
      </c>
      <c r="K3" s="128"/>
      <c r="L3" s="128"/>
      <c r="M3" s="128"/>
      <c r="N3" s="129">
        <f>データ!L6</f>
        <v>88.7</v>
      </c>
      <c r="O3" s="129"/>
      <c r="P3" s="129"/>
      <c r="Q3" s="130"/>
      <c r="R3" s="1"/>
      <c r="S3" s="131" t="s">
        <v>8</v>
      </c>
      <c r="T3" s="132"/>
      <c r="U3" s="132"/>
      <c r="V3" s="132"/>
      <c r="W3" s="132"/>
      <c r="X3" s="132"/>
      <c r="Y3" s="132"/>
      <c r="Z3" s="132"/>
      <c r="AA3" s="132"/>
      <c r="AB3" s="132"/>
      <c r="AC3" s="132"/>
      <c r="AD3" s="132"/>
      <c r="AE3" s="132"/>
      <c r="AF3" s="132"/>
      <c r="AG3" s="132"/>
      <c r="AH3" s="133"/>
      <c r="AI3" s="1"/>
      <c r="AJ3" s="1"/>
      <c r="AK3" s="118" t="s">
        <v>255</v>
      </c>
      <c r="AL3" s="119"/>
      <c r="AM3" s="119"/>
      <c r="AN3" s="119"/>
      <c r="AO3" s="119"/>
      <c r="AP3" s="119"/>
      <c r="AQ3" s="120"/>
    </row>
    <row r="4" spans="1:43" ht="23.1" customHeight="1">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c r="A5" s="1"/>
      <c r="B5" s="140">
        <f>データ!M6</f>
        <v>3</v>
      </c>
      <c r="C5" s="141"/>
      <c r="D5" s="141"/>
      <c r="E5" s="141"/>
      <c r="F5" s="142" t="str">
        <f>データ!N6</f>
        <v>-</v>
      </c>
      <c r="G5" s="142"/>
      <c r="H5" s="142"/>
      <c r="I5" s="142"/>
      <c r="J5" s="142" t="str">
        <f>データ!O6</f>
        <v>-</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c r="A7" s="1"/>
      <c r="B7" s="144" t="str">
        <f>データ!Q6</f>
        <v>-</v>
      </c>
      <c r="C7" s="142"/>
      <c r="D7" s="142"/>
      <c r="E7" s="142"/>
      <c r="F7" s="145" t="s">
        <v>127</v>
      </c>
      <c r="G7" s="146"/>
      <c r="H7" s="146"/>
      <c r="I7" s="146"/>
      <c r="J7" s="147" t="s">
        <v>126</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c r="A9" s="1"/>
      <c r="B9" s="152" t="s">
        <v>129</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c r="A11" s="1"/>
      <c r="B11" s="112" t="s">
        <v>20</v>
      </c>
      <c r="C11" s="113"/>
      <c r="D11" s="113"/>
      <c r="E11" s="113"/>
      <c r="F11" s="158">
        <f>データ!B10</f>
        <v>41275</v>
      </c>
      <c r="G11" s="159"/>
      <c r="H11" s="158">
        <f>データ!C10</f>
        <v>41640</v>
      </c>
      <c r="I11" s="159"/>
      <c r="J11" s="158">
        <f>データ!D10</f>
        <v>42005</v>
      </c>
      <c r="K11" s="159"/>
      <c r="L11" s="158">
        <f>データ!E10</f>
        <v>42370</v>
      </c>
      <c r="M11" s="159"/>
      <c r="N11" s="158">
        <f>データ!F10</f>
        <v>42736</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c r="A12" s="1"/>
      <c r="B12" s="124" t="s">
        <v>21</v>
      </c>
      <c r="C12" s="125"/>
      <c r="D12" s="125"/>
      <c r="E12" s="125"/>
      <c r="F12" s="161">
        <f>データ!W6</f>
        <v>47904</v>
      </c>
      <c r="G12" s="162"/>
      <c r="H12" s="161">
        <f>データ!X6</f>
        <v>46323</v>
      </c>
      <c r="I12" s="162"/>
      <c r="J12" s="161">
        <f>データ!Y6</f>
        <v>56077</v>
      </c>
      <c r="K12" s="162"/>
      <c r="L12" s="161">
        <f>データ!Z6</f>
        <v>60097</v>
      </c>
      <c r="M12" s="162"/>
      <c r="N12" s="150">
        <f>データ!AA6</f>
        <v>47116</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c r="A16" s="1"/>
      <c r="B16" s="174" t="s">
        <v>25</v>
      </c>
      <c r="C16" s="175"/>
      <c r="D16" s="175"/>
      <c r="E16" s="176"/>
      <c r="F16" s="177">
        <f>データ!AQ6</f>
        <v>47904</v>
      </c>
      <c r="G16" s="177"/>
      <c r="H16" s="177">
        <f>データ!AR6</f>
        <v>46323</v>
      </c>
      <c r="I16" s="177"/>
      <c r="J16" s="177">
        <f>データ!AS6</f>
        <v>56077</v>
      </c>
      <c r="K16" s="177"/>
      <c r="L16" s="177">
        <f>データ!AT6</f>
        <v>60097</v>
      </c>
      <c r="M16" s="177"/>
      <c r="N16" s="166">
        <f>データ!AU6</f>
        <v>47116</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c r="A19" s="1"/>
      <c r="B19" s="174" t="s">
        <v>28</v>
      </c>
      <c r="C19" s="175"/>
      <c r="D19" s="175"/>
      <c r="E19" s="176"/>
      <c r="F19" s="180">
        <f>データ!AV6</f>
        <v>475164</v>
      </c>
      <c r="G19" s="180"/>
      <c r="H19" s="180"/>
      <c r="I19" s="180" t="str">
        <f>データ!AW6</f>
        <v>-</v>
      </c>
      <c r="J19" s="180"/>
      <c r="K19" s="180"/>
      <c r="L19" s="180">
        <f>データ!AX6</f>
        <v>475164</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 customHeight="1">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31</v>
      </c>
      <c r="AL39" s="183"/>
      <c r="AM39" s="183"/>
      <c r="AN39" s="183"/>
      <c r="AO39" s="183"/>
      <c r="AP39" s="183"/>
      <c r="AQ39" s="184"/>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8" t="s">
        <v>254</v>
      </c>
      <c r="AL40" s="119"/>
      <c r="AM40" s="119"/>
      <c r="AN40" s="119"/>
      <c r="AO40" s="119"/>
      <c r="AP40" s="119"/>
      <c r="AQ40" s="120"/>
    </row>
    <row r="41" spans="1:43" ht="29.4" customHeight="1">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8"/>
      <c r="AL41" s="119"/>
      <c r="AM41" s="119"/>
      <c r="AN41" s="119"/>
      <c r="AO41" s="119"/>
      <c r="AP41" s="119"/>
      <c r="AQ41" s="120"/>
    </row>
    <row r="42" spans="1:43" ht="43.35" customHeight="1">
      <c r="A42" s="1"/>
      <c r="B42" s="185"/>
      <c r="C42" s="186"/>
      <c r="D42" s="186"/>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8"/>
      <c r="AL42" s="119"/>
      <c r="AM42" s="119"/>
      <c r="AN42" s="119"/>
      <c r="AO42" s="119"/>
      <c r="AP42" s="119"/>
      <c r="AQ42" s="120"/>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8"/>
      <c r="AL43" s="119"/>
      <c r="AM43" s="119"/>
      <c r="AN43" s="119"/>
      <c r="AO43" s="119"/>
      <c r="AP43" s="119"/>
      <c r="AQ43" s="120"/>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8"/>
      <c r="AL44" s="119"/>
      <c r="AM44" s="119"/>
      <c r="AN44" s="119"/>
      <c r="AO44" s="119"/>
      <c r="AP44" s="119"/>
      <c r="AQ44" s="120"/>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8"/>
      <c r="AL45" s="119"/>
      <c r="AM45" s="119"/>
      <c r="AN45" s="119"/>
      <c r="AO45" s="119"/>
      <c r="AP45" s="119"/>
      <c r="AQ45" s="120"/>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8"/>
      <c r="AL46" s="119"/>
      <c r="AM46" s="119"/>
      <c r="AN46" s="119"/>
      <c r="AO46" s="119"/>
      <c r="AP46" s="119"/>
      <c r="AQ46" s="120"/>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8"/>
      <c r="AL47" s="119"/>
      <c r="AM47" s="119"/>
      <c r="AN47" s="119"/>
      <c r="AO47" s="119"/>
      <c r="AP47" s="119"/>
      <c r="AQ47" s="120"/>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8"/>
      <c r="AL48" s="119"/>
      <c r="AM48" s="119"/>
      <c r="AN48" s="119"/>
      <c r="AO48" s="119"/>
      <c r="AP48" s="119"/>
      <c r="AQ48" s="120"/>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8"/>
      <c r="AL49" s="119"/>
      <c r="AM49" s="119"/>
      <c r="AN49" s="119"/>
      <c r="AO49" s="119"/>
      <c r="AP49" s="119"/>
      <c r="AQ49" s="120"/>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8"/>
      <c r="AL50" s="119"/>
      <c r="AM50" s="119"/>
      <c r="AN50" s="119"/>
      <c r="AO50" s="119"/>
      <c r="AP50" s="119"/>
      <c r="AQ50" s="120"/>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8"/>
      <c r="AL51" s="119"/>
      <c r="AM51" s="119"/>
      <c r="AN51" s="119"/>
      <c r="AO51" s="119"/>
      <c r="AP51" s="119"/>
      <c r="AQ51" s="120"/>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8"/>
      <c r="AL52" s="119"/>
      <c r="AM52" s="119"/>
      <c r="AN52" s="119"/>
      <c r="AO52" s="119"/>
      <c r="AP52" s="119"/>
      <c r="AQ52" s="120"/>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8"/>
      <c r="AL53" s="119"/>
      <c r="AM53" s="119"/>
      <c r="AN53" s="119"/>
      <c r="AO53" s="119"/>
      <c r="AP53" s="119"/>
      <c r="AQ53" s="120"/>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8"/>
      <c r="AL54" s="119"/>
      <c r="AM54" s="119"/>
      <c r="AN54" s="119"/>
      <c r="AO54" s="119"/>
      <c r="AP54" s="119"/>
      <c r="AQ54" s="120"/>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8"/>
      <c r="AL55" s="119"/>
      <c r="AM55" s="119"/>
      <c r="AN55" s="119"/>
      <c r="AO55" s="119"/>
      <c r="AP55" s="119"/>
      <c r="AQ55" s="120"/>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8"/>
      <c r="AL56" s="119"/>
      <c r="AM56" s="119"/>
      <c r="AN56" s="119"/>
      <c r="AO56" s="119"/>
      <c r="AP56" s="119"/>
      <c r="AQ56" s="120"/>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8"/>
      <c r="AL57" s="119"/>
      <c r="AM57" s="119"/>
      <c r="AN57" s="119"/>
      <c r="AO57" s="119"/>
      <c r="AP57" s="119"/>
      <c r="AQ57" s="120"/>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8"/>
      <c r="AL58" s="119"/>
      <c r="AM58" s="119"/>
      <c r="AN58" s="119"/>
      <c r="AO58" s="119"/>
      <c r="AP58" s="119"/>
      <c r="AQ58" s="120"/>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8"/>
      <c r="AL59" s="119"/>
      <c r="AM59" s="119"/>
      <c r="AN59" s="119"/>
      <c r="AO59" s="119"/>
      <c r="AP59" s="119"/>
      <c r="AQ59" s="120"/>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8"/>
      <c r="AL60" s="119"/>
      <c r="AM60" s="119"/>
      <c r="AN60" s="119"/>
      <c r="AO60" s="119"/>
      <c r="AP60" s="119"/>
      <c r="AQ60" s="120"/>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8"/>
      <c r="AL61" s="119"/>
      <c r="AM61" s="119"/>
      <c r="AN61" s="119"/>
      <c r="AO61" s="119"/>
      <c r="AP61" s="119"/>
      <c r="AQ61" s="120"/>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8"/>
      <c r="AL62" s="119"/>
      <c r="AM62" s="119"/>
      <c r="AN62" s="119"/>
      <c r="AO62" s="119"/>
      <c r="AP62" s="119"/>
      <c r="AQ62" s="120"/>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8"/>
      <c r="AL63" s="119"/>
      <c r="AM63" s="119"/>
      <c r="AN63" s="119"/>
      <c r="AO63" s="119"/>
      <c r="AP63" s="119"/>
      <c r="AQ63" s="120"/>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8"/>
      <c r="AL64" s="119"/>
      <c r="AM64" s="119"/>
      <c r="AN64" s="119"/>
      <c r="AO64" s="119"/>
      <c r="AP64" s="119"/>
      <c r="AQ64" s="120"/>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8"/>
      <c r="AL65" s="119"/>
      <c r="AM65" s="119"/>
      <c r="AN65" s="119"/>
      <c r="AO65" s="119"/>
      <c r="AP65" s="119"/>
      <c r="AQ65" s="120"/>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8"/>
      <c r="AL66" s="119"/>
      <c r="AM66" s="119"/>
      <c r="AN66" s="119"/>
      <c r="AO66" s="119"/>
      <c r="AP66" s="119"/>
      <c r="AQ66" s="120"/>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8"/>
      <c r="AL67" s="119"/>
      <c r="AM67" s="119"/>
      <c r="AN67" s="119"/>
      <c r="AO67" s="119"/>
      <c r="AP67" s="119"/>
      <c r="AQ67" s="120"/>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8"/>
      <c r="AL68" s="119"/>
      <c r="AM68" s="119"/>
      <c r="AN68" s="119"/>
      <c r="AO68" s="119"/>
      <c r="AP68" s="119"/>
      <c r="AQ68" s="120"/>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8"/>
      <c r="AL69" s="119"/>
      <c r="AM69" s="119"/>
      <c r="AN69" s="119"/>
      <c r="AO69" s="119"/>
      <c r="AP69" s="119"/>
      <c r="AQ69" s="120"/>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8"/>
      <c r="AL70" s="119"/>
      <c r="AM70" s="119"/>
      <c r="AN70" s="119"/>
      <c r="AO70" s="119"/>
      <c r="AP70" s="119"/>
      <c r="AQ70" s="120"/>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8"/>
      <c r="AL71" s="119"/>
      <c r="AM71" s="119"/>
      <c r="AN71" s="119"/>
      <c r="AO71" s="119"/>
      <c r="AP71" s="119"/>
      <c r="AQ71" s="120"/>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8"/>
      <c r="AL72" s="119"/>
      <c r="AM72" s="119"/>
      <c r="AN72" s="119"/>
      <c r="AO72" s="119"/>
      <c r="AP72" s="119"/>
      <c r="AQ72" s="120"/>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8"/>
      <c r="AL73" s="119"/>
      <c r="AM73" s="119"/>
      <c r="AN73" s="119"/>
      <c r="AO73" s="119"/>
      <c r="AP73" s="119"/>
      <c r="AQ73" s="120"/>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8"/>
      <c r="AL74" s="119"/>
      <c r="AM74" s="119"/>
      <c r="AN74" s="119"/>
      <c r="AO74" s="119"/>
      <c r="AP74" s="119"/>
      <c r="AQ74" s="120"/>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8"/>
      <c r="AL75" s="119"/>
      <c r="AM75" s="119"/>
      <c r="AN75" s="119"/>
      <c r="AO75" s="119"/>
      <c r="AP75" s="119"/>
      <c r="AQ75" s="120"/>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8"/>
      <c r="AL76" s="119"/>
      <c r="AM76" s="119"/>
      <c r="AN76" s="119"/>
      <c r="AO76" s="119"/>
      <c r="AP76" s="119"/>
      <c r="AQ76" s="120"/>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8"/>
      <c r="AL77" s="119"/>
      <c r="AM77" s="119"/>
      <c r="AN77" s="119"/>
      <c r="AO77" s="119"/>
      <c r="AP77" s="119"/>
      <c r="AQ77" s="120"/>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8"/>
      <c r="AL78" s="119"/>
      <c r="AM78" s="119"/>
      <c r="AN78" s="119"/>
      <c r="AO78" s="119"/>
      <c r="AP78" s="119"/>
      <c r="AQ78" s="120"/>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8"/>
      <c r="AL79" s="119"/>
      <c r="AM79" s="119"/>
      <c r="AN79" s="119"/>
      <c r="AO79" s="119"/>
      <c r="AP79" s="119"/>
      <c r="AQ79" s="120"/>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8"/>
      <c r="AL80" s="119"/>
      <c r="AM80" s="119"/>
      <c r="AN80" s="119"/>
      <c r="AO80" s="119"/>
      <c r="AP80" s="119"/>
      <c r="AQ80" s="120"/>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8"/>
      <c r="AL81" s="119"/>
      <c r="AM81" s="119"/>
      <c r="AN81" s="119"/>
      <c r="AO81" s="119"/>
      <c r="AP81" s="119"/>
      <c r="AQ81" s="120"/>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8"/>
      <c r="AL82" s="119"/>
      <c r="AM82" s="119"/>
      <c r="AN82" s="119"/>
      <c r="AO82" s="119"/>
      <c r="AP82" s="119"/>
      <c r="AQ82" s="120"/>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8"/>
      <c r="AL83" s="119"/>
      <c r="AM83" s="119"/>
      <c r="AN83" s="119"/>
      <c r="AO83" s="119"/>
      <c r="AP83" s="119"/>
      <c r="AQ83" s="120"/>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8"/>
      <c r="AL84" s="119"/>
      <c r="AM84" s="119"/>
      <c r="AN84" s="119"/>
      <c r="AO84" s="119"/>
      <c r="AP84" s="119"/>
      <c r="AQ84" s="120"/>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8"/>
      <c r="AL85" s="119"/>
      <c r="AM85" s="119"/>
      <c r="AN85" s="119"/>
      <c r="AO85" s="119"/>
      <c r="AP85" s="119"/>
      <c r="AQ85" s="120"/>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8"/>
      <c r="AL86" s="119"/>
      <c r="AM86" s="119"/>
      <c r="AN86" s="119"/>
      <c r="AO86" s="119"/>
      <c r="AP86" s="119"/>
      <c r="AQ86" s="120"/>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8"/>
      <c r="AL87" s="119"/>
      <c r="AM87" s="119"/>
      <c r="AN87" s="119"/>
      <c r="AO87" s="119"/>
      <c r="AP87" s="119"/>
      <c r="AQ87" s="120"/>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8"/>
      <c r="AL88" s="119"/>
      <c r="AM88" s="119"/>
      <c r="AN88" s="119"/>
      <c r="AO88" s="119"/>
      <c r="AP88" s="119"/>
      <c r="AQ88" s="120"/>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8"/>
      <c r="AL89" s="119"/>
      <c r="AM89" s="119"/>
      <c r="AN89" s="119"/>
      <c r="AO89" s="119"/>
      <c r="AP89" s="119"/>
      <c r="AQ89" s="120"/>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8"/>
      <c r="AL90" s="119"/>
      <c r="AM90" s="119"/>
      <c r="AN90" s="119"/>
      <c r="AO90" s="119"/>
      <c r="AP90" s="119"/>
      <c r="AQ90" s="120"/>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8"/>
      <c r="AL91" s="119"/>
      <c r="AM91" s="119"/>
      <c r="AN91" s="119"/>
      <c r="AO91" s="119"/>
      <c r="AP91" s="119"/>
      <c r="AQ91" s="120"/>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8"/>
      <c r="AL92" s="119"/>
      <c r="AM92" s="119"/>
      <c r="AN92" s="119"/>
      <c r="AO92" s="119"/>
      <c r="AP92" s="119"/>
      <c r="AQ92" s="120"/>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8"/>
      <c r="AL93" s="119"/>
      <c r="AM93" s="119"/>
      <c r="AN93" s="119"/>
      <c r="AO93" s="119"/>
      <c r="AP93" s="119"/>
      <c r="AQ93" s="120"/>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8"/>
      <c r="AL94" s="119"/>
      <c r="AM94" s="119"/>
      <c r="AN94" s="119"/>
      <c r="AO94" s="119"/>
      <c r="AP94" s="119"/>
      <c r="AQ94" s="120"/>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8"/>
      <c r="AL95" s="119"/>
      <c r="AM95" s="119"/>
      <c r="AN95" s="119"/>
      <c r="AO95" s="119"/>
      <c r="AP95" s="119"/>
      <c r="AQ95" s="120"/>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1"/>
      <c r="AL96" s="122"/>
      <c r="AM96" s="122"/>
      <c r="AN96" s="122"/>
      <c r="AO96" s="122"/>
      <c r="AP96" s="122"/>
      <c r="AQ96" s="123"/>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34</v>
      </c>
      <c r="AL97" s="183"/>
      <c r="AM97" s="183"/>
      <c r="AN97" s="183"/>
      <c r="AO97" s="183"/>
      <c r="AP97" s="183"/>
      <c r="AQ97" s="184"/>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7"/>
      <c r="AL98" s="188"/>
      <c r="AM98" s="188"/>
      <c r="AN98" s="188"/>
      <c r="AO98" s="188"/>
      <c r="AP98" s="188"/>
      <c r="AQ98" s="189"/>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0" t="s">
        <v>256</v>
      </c>
      <c r="AL99" s="191"/>
      <c r="AM99" s="191"/>
      <c r="AN99" s="191"/>
      <c r="AO99" s="191"/>
      <c r="AP99" s="191"/>
      <c r="AQ99" s="192"/>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0"/>
      <c r="AL100" s="191"/>
      <c r="AM100" s="191"/>
      <c r="AN100" s="191"/>
      <c r="AO100" s="191"/>
      <c r="AP100" s="191"/>
      <c r="AQ100" s="192"/>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0"/>
      <c r="AL101" s="191"/>
      <c r="AM101" s="191"/>
      <c r="AN101" s="191"/>
      <c r="AO101" s="191"/>
      <c r="AP101" s="191"/>
      <c r="AQ101" s="192"/>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0"/>
      <c r="AL102" s="191"/>
      <c r="AM102" s="191"/>
      <c r="AN102" s="191"/>
      <c r="AO102" s="191"/>
      <c r="AP102" s="191"/>
      <c r="AQ102" s="192"/>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0"/>
      <c r="AL103" s="191"/>
      <c r="AM103" s="191"/>
      <c r="AN103" s="191"/>
      <c r="AO103" s="191"/>
      <c r="AP103" s="191"/>
      <c r="AQ103" s="192"/>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0"/>
      <c r="AL104" s="191"/>
      <c r="AM104" s="191"/>
      <c r="AN104" s="191"/>
      <c r="AO104" s="191"/>
      <c r="AP104" s="191"/>
      <c r="AQ104" s="192"/>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0"/>
      <c r="AL105" s="191"/>
      <c r="AM105" s="191"/>
      <c r="AN105" s="191"/>
      <c r="AO105" s="191"/>
      <c r="AP105" s="191"/>
      <c r="AQ105" s="192"/>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0"/>
      <c r="AL106" s="191"/>
      <c r="AM106" s="191"/>
      <c r="AN106" s="191"/>
      <c r="AO106" s="191"/>
      <c r="AP106" s="191"/>
      <c r="AQ106" s="192"/>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0"/>
      <c r="AL107" s="191"/>
      <c r="AM107" s="191"/>
      <c r="AN107" s="191"/>
      <c r="AO107" s="191"/>
      <c r="AP107" s="191"/>
      <c r="AQ107" s="192"/>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0"/>
      <c r="AL108" s="191"/>
      <c r="AM108" s="191"/>
      <c r="AN108" s="191"/>
      <c r="AO108" s="191"/>
      <c r="AP108" s="191"/>
      <c r="AQ108" s="192"/>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0"/>
      <c r="AL109" s="191"/>
      <c r="AM109" s="191"/>
      <c r="AN109" s="191"/>
      <c r="AO109" s="191"/>
      <c r="AP109" s="191"/>
      <c r="AQ109" s="192"/>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0"/>
      <c r="AL110" s="191"/>
      <c r="AM110" s="191"/>
      <c r="AN110" s="191"/>
      <c r="AO110" s="191"/>
      <c r="AP110" s="191"/>
      <c r="AQ110" s="192"/>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0"/>
      <c r="AL111" s="191"/>
      <c r="AM111" s="191"/>
      <c r="AN111" s="191"/>
      <c r="AO111" s="191"/>
      <c r="AP111" s="191"/>
      <c r="AQ111" s="192"/>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0"/>
      <c r="AL112" s="191"/>
      <c r="AM112" s="191"/>
      <c r="AN112" s="191"/>
      <c r="AO112" s="191"/>
      <c r="AP112" s="191"/>
      <c r="AQ112" s="192"/>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0"/>
      <c r="AL113" s="191"/>
      <c r="AM113" s="191"/>
      <c r="AN113" s="191"/>
      <c r="AO113" s="191"/>
      <c r="AP113" s="191"/>
      <c r="AQ113" s="192"/>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0"/>
      <c r="AL114" s="191"/>
      <c r="AM114" s="191"/>
      <c r="AN114" s="191"/>
      <c r="AO114" s="191"/>
      <c r="AP114" s="191"/>
      <c r="AQ114" s="192"/>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0"/>
      <c r="AL115" s="191"/>
      <c r="AM115" s="191"/>
      <c r="AN115" s="191"/>
      <c r="AO115" s="191"/>
      <c r="AP115" s="191"/>
      <c r="AQ115" s="192"/>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0"/>
      <c r="AL116" s="191"/>
      <c r="AM116" s="191"/>
      <c r="AN116" s="191"/>
      <c r="AO116" s="191"/>
      <c r="AP116" s="191"/>
      <c r="AQ116" s="192"/>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3"/>
      <c r="AL117" s="194"/>
      <c r="AM117" s="194"/>
      <c r="AN117" s="194"/>
      <c r="AO117" s="194"/>
      <c r="AP117" s="194"/>
      <c r="AQ117" s="195"/>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VoywSMZEg5YDUMKVMriXU0gWrjco+3gvBAbVODp7MILDj+O0w64v2WsSYwnXq1LVsmjqmFZDNQlGFaEco6GnQw==" saltValue="S1aVZZehieysF/pSGWmFQw=="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2"/>
  <cols>
    <col min="2" max="6" width="11.88671875" customWidth="1"/>
    <col min="7" max="7" width="18.33203125" bestFit="1" customWidth="1"/>
    <col min="8" max="8" width="12.109375" customWidth="1"/>
    <col min="9" max="9" width="14.77734375" customWidth="1"/>
    <col min="10" max="16" width="12.109375"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26.4">
      <c r="A6" s="49" t="s">
        <v>115</v>
      </c>
      <c r="B6" s="67" t="str">
        <f>B7</f>
        <v>2017</v>
      </c>
      <c r="C6" s="67" t="str">
        <f t="shared" ref="C6:AX6" si="6">C7</f>
        <v>400009</v>
      </c>
      <c r="D6" s="67" t="str">
        <f t="shared" si="6"/>
        <v>46</v>
      </c>
      <c r="E6" s="67" t="str">
        <f t="shared" si="6"/>
        <v>04</v>
      </c>
      <c r="F6" s="67" t="str">
        <f t="shared" si="6"/>
        <v>0</v>
      </c>
      <c r="G6" s="67" t="str">
        <f t="shared" si="6"/>
        <v>000</v>
      </c>
      <c r="H6" s="67" t="str">
        <f t="shared" si="6"/>
        <v>福岡県</v>
      </c>
      <c r="I6" s="67" t="str">
        <f t="shared" si="6"/>
        <v>法適用</v>
      </c>
      <c r="J6" s="67" t="str">
        <f t="shared" si="6"/>
        <v>電気事業</v>
      </c>
      <c r="K6" s="67" t="str">
        <f t="shared" si="6"/>
        <v>自治体職員</v>
      </c>
      <c r="L6" s="68">
        <f t="shared" si="6"/>
        <v>88.7</v>
      </c>
      <c r="M6" s="69">
        <f t="shared" si="6"/>
        <v>3</v>
      </c>
      <c r="N6" s="69" t="str">
        <f t="shared" si="6"/>
        <v>-</v>
      </c>
      <c r="O6" s="69" t="str">
        <f t="shared" si="6"/>
        <v>-</v>
      </c>
      <c r="P6" s="69" t="str">
        <f t="shared" si="6"/>
        <v>-</v>
      </c>
      <c r="Q6" s="69" t="str">
        <f t="shared" si="6"/>
        <v>-</v>
      </c>
      <c r="R6" s="70" t="str">
        <f>R7</f>
        <v>平成３２年３月３１日　大渕発電所</v>
      </c>
      <c r="S6" s="71" t="str">
        <f t="shared" si="6"/>
        <v>-</v>
      </c>
      <c r="T6" s="67" t="str">
        <f t="shared" si="6"/>
        <v>無</v>
      </c>
      <c r="U6" s="71" t="str">
        <f t="shared" si="6"/>
        <v>九州電力株式会社</v>
      </c>
      <c r="V6" s="68" t="str">
        <f t="shared" si="6"/>
        <v>-</v>
      </c>
      <c r="W6" s="69">
        <f>W7</f>
        <v>47904</v>
      </c>
      <c r="X6" s="69">
        <f t="shared" si="6"/>
        <v>46323</v>
      </c>
      <c r="Y6" s="69">
        <f t="shared" si="6"/>
        <v>56077</v>
      </c>
      <c r="Z6" s="69">
        <f t="shared" si="6"/>
        <v>60097</v>
      </c>
      <c r="AA6" s="69">
        <f t="shared" si="6"/>
        <v>47116</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47904</v>
      </c>
      <c r="AR6" s="69">
        <f t="shared" si="6"/>
        <v>46323</v>
      </c>
      <c r="AS6" s="69">
        <f t="shared" si="6"/>
        <v>56077</v>
      </c>
      <c r="AT6" s="69">
        <f t="shared" si="6"/>
        <v>60097</v>
      </c>
      <c r="AU6" s="69">
        <f t="shared" si="6"/>
        <v>47116</v>
      </c>
      <c r="AV6" s="69">
        <f t="shared" si="6"/>
        <v>475164</v>
      </c>
      <c r="AW6" s="69" t="str">
        <f t="shared" si="6"/>
        <v>-</v>
      </c>
      <c r="AX6" s="69">
        <f t="shared" si="6"/>
        <v>475164</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26.4">
      <c r="A7" s="49"/>
      <c r="B7" s="77" t="s">
        <v>116</v>
      </c>
      <c r="C7" s="77" t="s">
        <v>117</v>
      </c>
      <c r="D7" s="77" t="s">
        <v>118</v>
      </c>
      <c r="E7" s="77" t="s">
        <v>119</v>
      </c>
      <c r="F7" s="77" t="s">
        <v>120</v>
      </c>
      <c r="G7" s="77" t="s">
        <v>121</v>
      </c>
      <c r="H7" s="77" t="s">
        <v>122</v>
      </c>
      <c r="I7" s="77" t="s">
        <v>123</v>
      </c>
      <c r="J7" s="77" t="s">
        <v>124</v>
      </c>
      <c r="K7" s="77" t="s">
        <v>125</v>
      </c>
      <c r="L7" s="78">
        <v>88.7</v>
      </c>
      <c r="M7" s="79">
        <v>3</v>
      </c>
      <c r="N7" s="79" t="s">
        <v>126</v>
      </c>
      <c r="O7" s="80" t="s">
        <v>126</v>
      </c>
      <c r="P7" s="80" t="s">
        <v>126</v>
      </c>
      <c r="Q7" s="80" t="s">
        <v>126</v>
      </c>
      <c r="R7" s="81" t="s">
        <v>127</v>
      </c>
      <c r="S7" s="81" t="s">
        <v>126</v>
      </c>
      <c r="T7" s="82" t="s">
        <v>128</v>
      </c>
      <c r="U7" s="81" t="s">
        <v>129</v>
      </c>
      <c r="V7" s="78" t="s">
        <v>126</v>
      </c>
      <c r="W7" s="80">
        <v>47904</v>
      </c>
      <c r="X7" s="80">
        <v>46323</v>
      </c>
      <c r="Y7" s="80">
        <v>56077</v>
      </c>
      <c r="Z7" s="80">
        <v>60097</v>
      </c>
      <c r="AA7" s="80">
        <v>47116</v>
      </c>
      <c r="AB7" s="80" t="s">
        <v>126</v>
      </c>
      <c r="AC7" s="80" t="s">
        <v>126</v>
      </c>
      <c r="AD7" s="80" t="s">
        <v>126</v>
      </c>
      <c r="AE7" s="80" t="s">
        <v>126</v>
      </c>
      <c r="AF7" s="80" t="s">
        <v>126</v>
      </c>
      <c r="AG7" s="80" t="s">
        <v>126</v>
      </c>
      <c r="AH7" s="80" t="s">
        <v>126</v>
      </c>
      <c r="AI7" s="80" t="s">
        <v>126</v>
      </c>
      <c r="AJ7" s="80" t="s">
        <v>126</v>
      </c>
      <c r="AK7" s="80" t="s">
        <v>126</v>
      </c>
      <c r="AL7" s="80" t="s">
        <v>126</v>
      </c>
      <c r="AM7" s="80" t="s">
        <v>126</v>
      </c>
      <c r="AN7" s="80" t="s">
        <v>126</v>
      </c>
      <c r="AO7" s="80" t="s">
        <v>126</v>
      </c>
      <c r="AP7" s="80" t="s">
        <v>126</v>
      </c>
      <c r="AQ7" s="80">
        <v>47904</v>
      </c>
      <c r="AR7" s="80">
        <v>46323</v>
      </c>
      <c r="AS7" s="80">
        <v>56077</v>
      </c>
      <c r="AT7" s="80">
        <v>60097</v>
      </c>
      <c r="AU7" s="80">
        <v>47116</v>
      </c>
      <c r="AV7" s="80">
        <v>475164</v>
      </c>
      <c r="AW7" s="80" t="s">
        <v>126</v>
      </c>
      <c r="AX7" s="80">
        <v>475164</v>
      </c>
      <c r="AY7" s="83">
        <v>105.8</v>
      </c>
      <c r="AZ7" s="83">
        <v>108.2</v>
      </c>
      <c r="BA7" s="83">
        <v>104.7</v>
      </c>
      <c r="BB7" s="83">
        <v>105.5</v>
      </c>
      <c r="BC7" s="83">
        <v>107.9</v>
      </c>
      <c r="BD7" s="83">
        <v>119.7</v>
      </c>
      <c r="BE7" s="83">
        <v>125.7</v>
      </c>
      <c r="BF7" s="83">
        <v>129.69999999999999</v>
      </c>
      <c r="BG7" s="83">
        <v>135.9</v>
      </c>
      <c r="BH7" s="83">
        <v>130.5</v>
      </c>
      <c r="BI7" s="83">
        <v>100</v>
      </c>
      <c r="BJ7" s="83">
        <v>102</v>
      </c>
      <c r="BK7" s="83">
        <v>102.3</v>
      </c>
      <c r="BL7" s="83">
        <v>103.5</v>
      </c>
      <c r="BM7" s="83">
        <v>101.6</v>
      </c>
      <c r="BN7" s="83">
        <v>106.7</v>
      </c>
      <c r="BO7" s="83">
        <v>121.8</v>
      </c>
      <c r="BP7" s="83">
        <v>124.8</v>
      </c>
      <c r="BQ7" s="83">
        <v>130.4</v>
      </c>
      <c r="BR7" s="83">
        <v>136.30000000000001</v>
      </c>
      <c r="BS7" s="83">
        <v>130.69999999999999</v>
      </c>
      <c r="BT7" s="83">
        <v>100</v>
      </c>
      <c r="BU7" s="83">
        <v>2469.3000000000002</v>
      </c>
      <c r="BV7" s="83">
        <v>811.2</v>
      </c>
      <c r="BW7" s="83">
        <v>1293.5999999999999</v>
      </c>
      <c r="BX7" s="83">
        <v>2012.9</v>
      </c>
      <c r="BY7" s="83">
        <v>811.4</v>
      </c>
      <c r="BZ7" s="83">
        <v>992.4</v>
      </c>
      <c r="CA7" s="83">
        <v>638.79999999999995</v>
      </c>
      <c r="CB7" s="83">
        <v>716.7</v>
      </c>
      <c r="CC7" s="83">
        <v>688</v>
      </c>
      <c r="CD7" s="83">
        <v>707.7</v>
      </c>
      <c r="CE7" s="83">
        <v>100</v>
      </c>
      <c r="CF7" s="83">
        <v>9548.2999999999993</v>
      </c>
      <c r="CG7" s="83">
        <v>9987.1</v>
      </c>
      <c r="CH7" s="83">
        <v>8395.7999999999993</v>
      </c>
      <c r="CI7" s="83">
        <v>8200.5</v>
      </c>
      <c r="CJ7" s="83">
        <v>9721.2000000000007</v>
      </c>
      <c r="CK7" s="83">
        <v>7914.4</v>
      </c>
      <c r="CL7" s="83">
        <v>7493.6</v>
      </c>
      <c r="CM7" s="83">
        <v>8014.2</v>
      </c>
      <c r="CN7" s="83">
        <v>8260</v>
      </c>
      <c r="CO7" s="83">
        <v>8600.1</v>
      </c>
      <c r="CP7" s="80">
        <v>128116</v>
      </c>
      <c r="CQ7" s="80">
        <v>126923</v>
      </c>
      <c r="CR7" s="80">
        <v>118073</v>
      </c>
      <c r="CS7" s="80">
        <v>122592</v>
      </c>
      <c r="CT7" s="80">
        <v>131864</v>
      </c>
      <c r="CU7" s="80">
        <v>1160012</v>
      </c>
      <c r="CV7" s="80">
        <v>1146099</v>
      </c>
      <c r="CW7" s="80">
        <v>1494682</v>
      </c>
      <c r="CX7" s="80">
        <v>1543942</v>
      </c>
      <c r="CY7" s="80">
        <v>1467681</v>
      </c>
      <c r="CZ7" s="80">
        <v>14050</v>
      </c>
      <c r="DA7" s="83">
        <v>38.9</v>
      </c>
      <c r="DB7" s="83">
        <v>37.6</v>
      </c>
      <c r="DC7" s="83">
        <v>45.4</v>
      </c>
      <c r="DD7" s="83">
        <v>48.8</v>
      </c>
      <c r="DE7" s="83">
        <v>38.299999999999997</v>
      </c>
      <c r="DF7" s="83">
        <v>36.299999999999997</v>
      </c>
      <c r="DG7" s="83">
        <v>38.4</v>
      </c>
      <c r="DH7" s="83">
        <v>37.700000000000003</v>
      </c>
      <c r="DI7" s="83">
        <v>36.200000000000003</v>
      </c>
      <c r="DJ7" s="83">
        <v>36.5</v>
      </c>
      <c r="DK7" s="83">
        <v>24.9</v>
      </c>
      <c r="DL7" s="83">
        <v>18.399999999999999</v>
      </c>
      <c r="DM7" s="83">
        <v>32.6</v>
      </c>
      <c r="DN7" s="83">
        <v>33.200000000000003</v>
      </c>
      <c r="DO7" s="83">
        <v>24.2</v>
      </c>
      <c r="DP7" s="83">
        <v>22.1</v>
      </c>
      <c r="DQ7" s="83">
        <v>21.1</v>
      </c>
      <c r="DR7" s="83">
        <v>20</v>
      </c>
      <c r="DS7" s="83">
        <v>18.2</v>
      </c>
      <c r="DT7" s="83">
        <v>20.9</v>
      </c>
      <c r="DU7" s="83">
        <v>15.8</v>
      </c>
      <c r="DV7" s="83">
        <v>13.7</v>
      </c>
      <c r="DW7" s="83">
        <v>11.5</v>
      </c>
      <c r="DX7" s="83">
        <v>9.3000000000000007</v>
      </c>
      <c r="DY7" s="83">
        <v>7.7</v>
      </c>
      <c r="DZ7" s="83">
        <v>130.19999999999999</v>
      </c>
      <c r="EA7" s="83">
        <v>128.80000000000001</v>
      </c>
      <c r="EB7" s="83">
        <v>109.9</v>
      </c>
      <c r="EC7" s="83">
        <v>103.6</v>
      </c>
      <c r="ED7" s="83">
        <v>95.7</v>
      </c>
      <c r="EE7" s="83">
        <v>68.7</v>
      </c>
      <c r="EF7" s="83">
        <v>69.900000000000006</v>
      </c>
      <c r="EG7" s="83">
        <v>70</v>
      </c>
      <c r="EH7" s="83">
        <v>70.599999999999994</v>
      </c>
      <c r="EI7" s="83">
        <v>70.2</v>
      </c>
      <c r="EJ7" s="83">
        <v>57.7</v>
      </c>
      <c r="EK7" s="83">
        <v>59.8</v>
      </c>
      <c r="EL7" s="83">
        <v>59.6</v>
      </c>
      <c r="EM7" s="83">
        <v>60.3</v>
      </c>
      <c r="EN7" s="83">
        <v>60.2</v>
      </c>
      <c r="EO7" s="83">
        <v>0</v>
      </c>
      <c r="EP7" s="83">
        <v>0</v>
      </c>
      <c r="EQ7" s="83">
        <v>0</v>
      </c>
      <c r="ER7" s="83">
        <v>0</v>
      </c>
      <c r="ES7" s="83">
        <v>0</v>
      </c>
      <c r="ET7" s="83">
        <v>15.3</v>
      </c>
      <c r="EU7" s="83">
        <v>16.2</v>
      </c>
      <c r="EV7" s="83">
        <v>18.7</v>
      </c>
      <c r="EW7" s="83">
        <v>20.5</v>
      </c>
      <c r="EX7" s="83">
        <v>21.4</v>
      </c>
      <c r="EY7" s="80">
        <v>14050</v>
      </c>
      <c r="EZ7" s="83">
        <v>38.9</v>
      </c>
      <c r="FA7" s="83">
        <v>37.6</v>
      </c>
      <c r="FB7" s="83">
        <v>45.4</v>
      </c>
      <c r="FC7" s="83">
        <v>48.8</v>
      </c>
      <c r="FD7" s="83">
        <v>38.299999999999997</v>
      </c>
      <c r="FE7" s="83">
        <v>37</v>
      </c>
      <c r="FF7" s="83">
        <v>39.5</v>
      </c>
      <c r="FG7" s="83">
        <v>39.1</v>
      </c>
      <c r="FH7" s="83">
        <v>37.299999999999997</v>
      </c>
      <c r="FI7" s="83">
        <v>38</v>
      </c>
      <c r="FJ7" s="83">
        <v>24.9</v>
      </c>
      <c r="FK7" s="83">
        <v>18.399999999999999</v>
      </c>
      <c r="FL7" s="83">
        <v>32.6</v>
      </c>
      <c r="FM7" s="83">
        <v>33.200000000000003</v>
      </c>
      <c r="FN7" s="83">
        <v>24.2</v>
      </c>
      <c r="FO7" s="83">
        <v>22.6</v>
      </c>
      <c r="FP7" s="83">
        <v>22</v>
      </c>
      <c r="FQ7" s="83">
        <v>21.4</v>
      </c>
      <c r="FR7" s="83">
        <v>19.3</v>
      </c>
      <c r="FS7" s="83">
        <v>20.6</v>
      </c>
      <c r="FT7" s="83">
        <v>15.8</v>
      </c>
      <c r="FU7" s="83">
        <v>13.7</v>
      </c>
      <c r="FV7" s="83">
        <v>11.5</v>
      </c>
      <c r="FW7" s="83">
        <v>9.3000000000000007</v>
      </c>
      <c r="FX7" s="83">
        <v>7.7</v>
      </c>
      <c r="FY7" s="83">
        <v>120.9</v>
      </c>
      <c r="FZ7" s="83">
        <v>105.7</v>
      </c>
      <c r="GA7" s="83">
        <v>89.4</v>
      </c>
      <c r="GB7" s="83">
        <v>83.3</v>
      </c>
      <c r="GC7" s="83">
        <v>73.2</v>
      </c>
      <c r="GD7" s="83">
        <v>68.7</v>
      </c>
      <c r="GE7" s="83">
        <v>69.900000000000006</v>
      </c>
      <c r="GF7" s="83">
        <v>70</v>
      </c>
      <c r="GG7" s="83">
        <v>70.599999999999994</v>
      </c>
      <c r="GH7" s="83">
        <v>70.2</v>
      </c>
      <c r="GI7" s="83">
        <v>58.6</v>
      </c>
      <c r="GJ7" s="83">
        <v>61.3</v>
      </c>
      <c r="GK7" s="83">
        <v>61.7</v>
      </c>
      <c r="GL7" s="83">
        <v>62.1</v>
      </c>
      <c r="GM7" s="83">
        <v>62.6</v>
      </c>
      <c r="GN7" s="83">
        <v>0</v>
      </c>
      <c r="GO7" s="83">
        <v>0</v>
      </c>
      <c r="GP7" s="83">
        <v>0</v>
      </c>
      <c r="GQ7" s="83">
        <v>0</v>
      </c>
      <c r="GR7" s="83">
        <v>0</v>
      </c>
      <c r="GS7" s="83">
        <v>12.2</v>
      </c>
      <c r="GT7" s="83">
        <v>11.9</v>
      </c>
      <c r="GU7" s="83">
        <v>13.3</v>
      </c>
      <c r="GV7" s="83">
        <v>14.4</v>
      </c>
      <c r="GW7" s="83">
        <v>15.3</v>
      </c>
      <c r="GX7" s="80" t="s">
        <v>126</v>
      </c>
      <c r="GY7" s="83" t="s">
        <v>126</v>
      </c>
      <c r="GZ7" s="83" t="s">
        <v>126</v>
      </c>
      <c r="HA7" s="83" t="s">
        <v>126</v>
      </c>
      <c r="HB7" s="83" t="s">
        <v>126</v>
      </c>
      <c r="HC7" s="83" t="s">
        <v>126</v>
      </c>
      <c r="HD7" s="83">
        <v>33.9</v>
      </c>
      <c r="HE7" s="83">
        <v>31.4</v>
      </c>
      <c r="HF7" s="83">
        <v>31.3</v>
      </c>
      <c r="HG7" s="83">
        <v>30.4</v>
      </c>
      <c r="HH7" s="83">
        <v>31.1</v>
      </c>
      <c r="HI7" s="83" t="s">
        <v>126</v>
      </c>
      <c r="HJ7" s="83" t="s">
        <v>126</v>
      </c>
      <c r="HK7" s="83" t="s">
        <v>126</v>
      </c>
      <c r="HL7" s="83" t="s">
        <v>126</v>
      </c>
      <c r="HM7" s="83" t="s">
        <v>126</v>
      </c>
      <c r="HN7" s="83">
        <v>1.8</v>
      </c>
      <c r="HO7" s="83">
        <v>4</v>
      </c>
      <c r="HP7" s="83">
        <v>8.4</v>
      </c>
      <c r="HQ7" s="83">
        <v>7.2</v>
      </c>
      <c r="HR7" s="83">
        <v>45.8</v>
      </c>
      <c r="HS7" s="83" t="s">
        <v>126</v>
      </c>
      <c r="HT7" s="83" t="s">
        <v>126</v>
      </c>
      <c r="HU7" s="83" t="s">
        <v>126</v>
      </c>
      <c r="HV7" s="83" t="s">
        <v>126</v>
      </c>
      <c r="HW7" s="83" t="s">
        <v>126</v>
      </c>
      <c r="HX7" s="83">
        <v>1.7</v>
      </c>
      <c r="HY7" s="83">
        <v>0.8</v>
      </c>
      <c r="HZ7" s="83">
        <v>0</v>
      </c>
      <c r="IA7" s="83">
        <v>0</v>
      </c>
      <c r="IB7" s="83">
        <v>0</v>
      </c>
      <c r="IC7" s="83" t="s">
        <v>126</v>
      </c>
      <c r="ID7" s="83" t="s">
        <v>126</v>
      </c>
      <c r="IE7" s="83" t="s">
        <v>126</v>
      </c>
      <c r="IF7" s="83" t="s">
        <v>126</v>
      </c>
      <c r="IG7" s="83" t="s">
        <v>126</v>
      </c>
      <c r="IH7" s="83">
        <v>59.4</v>
      </c>
      <c r="II7" s="83">
        <v>70.8</v>
      </c>
      <c r="IJ7" s="83">
        <v>73</v>
      </c>
      <c r="IK7" s="83">
        <v>76.599999999999994</v>
      </c>
      <c r="IL7" s="83">
        <v>80.400000000000006</v>
      </c>
      <c r="IM7" s="83" t="s">
        <v>126</v>
      </c>
      <c r="IN7" s="83" t="s">
        <v>126</v>
      </c>
      <c r="IO7" s="83" t="s">
        <v>126</v>
      </c>
      <c r="IP7" s="83" t="s">
        <v>126</v>
      </c>
      <c r="IQ7" s="83" t="s">
        <v>126</v>
      </c>
      <c r="IR7" s="83">
        <v>83.1</v>
      </c>
      <c r="IS7" s="83">
        <v>85.4</v>
      </c>
      <c r="IT7" s="83">
        <v>82.1</v>
      </c>
      <c r="IU7" s="83">
        <v>81.3</v>
      </c>
      <c r="IV7" s="83">
        <v>47.5</v>
      </c>
      <c r="IW7" s="80" t="s">
        <v>126</v>
      </c>
      <c r="IX7" s="83" t="s">
        <v>126</v>
      </c>
      <c r="IY7" s="83" t="s">
        <v>126</v>
      </c>
      <c r="IZ7" s="83" t="s">
        <v>126</v>
      </c>
      <c r="JA7" s="83" t="s">
        <v>126</v>
      </c>
      <c r="JB7" s="83" t="s">
        <v>126</v>
      </c>
      <c r="JC7" s="83">
        <v>15.1</v>
      </c>
      <c r="JD7" s="83">
        <v>15.1</v>
      </c>
      <c r="JE7" s="83">
        <v>14</v>
      </c>
      <c r="JF7" s="83">
        <v>15.5</v>
      </c>
      <c r="JG7" s="83">
        <v>13.1</v>
      </c>
      <c r="JH7" s="83" t="s">
        <v>126</v>
      </c>
      <c r="JI7" s="83" t="s">
        <v>126</v>
      </c>
      <c r="JJ7" s="83" t="s">
        <v>126</v>
      </c>
      <c r="JK7" s="83" t="s">
        <v>126</v>
      </c>
      <c r="JL7" s="83" t="s">
        <v>126</v>
      </c>
      <c r="JM7" s="83">
        <v>37.700000000000003</v>
      </c>
      <c r="JN7" s="83">
        <v>25.4</v>
      </c>
      <c r="JO7" s="83">
        <v>20.100000000000001</v>
      </c>
      <c r="JP7" s="83">
        <v>28.4</v>
      </c>
      <c r="JQ7" s="83">
        <v>25</v>
      </c>
      <c r="JR7" s="83" t="s">
        <v>126</v>
      </c>
      <c r="JS7" s="83" t="s">
        <v>126</v>
      </c>
      <c r="JT7" s="83" t="s">
        <v>126</v>
      </c>
      <c r="JU7" s="83" t="s">
        <v>126</v>
      </c>
      <c r="JV7" s="83" t="s">
        <v>126</v>
      </c>
      <c r="JW7" s="83">
        <v>259.60000000000002</v>
      </c>
      <c r="JX7" s="83">
        <v>226.2</v>
      </c>
      <c r="JY7" s="83">
        <v>224.7</v>
      </c>
      <c r="JZ7" s="83">
        <v>167.2</v>
      </c>
      <c r="KA7" s="83">
        <v>267.7</v>
      </c>
      <c r="KB7" s="83" t="s">
        <v>126</v>
      </c>
      <c r="KC7" s="83" t="s">
        <v>126</v>
      </c>
      <c r="KD7" s="83" t="s">
        <v>126</v>
      </c>
      <c r="KE7" s="83" t="s">
        <v>126</v>
      </c>
      <c r="KF7" s="83" t="s">
        <v>126</v>
      </c>
      <c r="KG7" s="83">
        <v>25.5</v>
      </c>
      <c r="KH7" s="83">
        <v>45.2</v>
      </c>
      <c r="KI7" s="83">
        <v>48.7</v>
      </c>
      <c r="KJ7" s="83">
        <v>53.3</v>
      </c>
      <c r="KK7" s="83">
        <v>29</v>
      </c>
      <c r="KL7" s="83" t="s">
        <v>126</v>
      </c>
      <c r="KM7" s="83" t="s">
        <v>126</v>
      </c>
      <c r="KN7" s="83" t="s">
        <v>126</v>
      </c>
      <c r="KO7" s="83" t="s">
        <v>126</v>
      </c>
      <c r="KP7" s="83" t="s">
        <v>126</v>
      </c>
      <c r="KQ7" s="83">
        <v>100</v>
      </c>
      <c r="KR7" s="83">
        <v>100</v>
      </c>
      <c r="KS7" s="83">
        <v>100</v>
      </c>
      <c r="KT7" s="83">
        <v>100</v>
      </c>
      <c r="KU7" s="83">
        <v>100</v>
      </c>
      <c r="KV7" s="80" t="s">
        <v>126</v>
      </c>
      <c r="KW7" s="83" t="s">
        <v>126</v>
      </c>
      <c r="KX7" s="83" t="s">
        <v>126</v>
      </c>
      <c r="KY7" s="83" t="s">
        <v>126</v>
      </c>
      <c r="KZ7" s="83" t="s">
        <v>126</v>
      </c>
      <c r="LA7" s="83" t="s">
        <v>126</v>
      </c>
      <c r="LB7" s="83">
        <v>7.1</v>
      </c>
      <c r="LC7" s="83">
        <v>8.9</v>
      </c>
      <c r="LD7" s="83">
        <v>11.8</v>
      </c>
      <c r="LE7" s="83">
        <v>15.3</v>
      </c>
      <c r="LF7" s="83">
        <v>15.4</v>
      </c>
      <c r="LG7" s="83" t="s">
        <v>126</v>
      </c>
      <c r="LH7" s="83" t="s">
        <v>126</v>
      </c>
      <c r="LI7" s="83" t="s">
        <v>126</v>
      </c>
      <c r="LJ7" s="83" t="s">
        <v>126</v>
      </c>
      <c r="LK7" s="83" t="s">
        <v>126</v>
      </c>
      <c r="LL7" s="83">
        <v>8.6</v>
      </c>
      <c r="LM7" s="83">
        <v>2</v>
      </c>
      <c r="LN7" s="83">
        <v>1.4</v>
      </c>
      <c r="LO7" s="83">
        <v>2.4</v>
      </c>
      <c r="LP7" s="83">
        <v>4.0999999999999996</v>
      </c>
      <c r="LQ7" s="83" t="s">
        <v>126</v>
      </c>
      <c r="LR7" s="83" t="s">
        <v>126</v>
      </c>
      <c r="LS7" s="83" t="s">
        <v>126</v>
      </c>
      <c r="LT7" s="83" t="s">
        <v>126</v>
      </c>
      <c r="LU7" s="83" t="s">
        <v>126</v>
      </c>
      <c r="LV7" s="83">
        <v>1092.0999999999999</v>
      </c>
      <c r="LW7" s="83">
        <v>1128.5999999999999</v>
      </c>
      <c r="LX7" s="83">
        <v>596.79999999999995</v>
      </c>
      <c r="LY7" s="83">
        <v>494.6</v>
      </c>
      <c r="LZ7" s="83">
        <v>469.5</v>
      </c>
      <c r="MA7" s="83" t="s">
        <v>126</v>
      </c>
      <c r="MB7" s="83" t="s">
        <v>126</v>
      </c>
      <c r="MC7" s="83" t="s">
        <v>126</v>
      </c>
      <c r="MD7" s="83" t="s">
        <v>126</v>
      </c>
      <c r="ME7" s="83" t="s">
        <v>126</v>
      </c>
      <c r="MF7" s="83">
        <v>2.9</v>
      </c>
      <c r="MG7" s="83">
        <v>3.4</v>
      </c>
      <c r="MH7" s="83">
        <v>5.6</v>
      </c>
      <c r="MI7" s="83">
        <v>11.5</v>
      </c>
      <c r="MJ7" s="83">
        <v>16.100000000000001</v>
      </c>
      <c r="MK7" s="83" t="s">
        <v>126</v>
      </c>
      <c r="ML7" s="83" t="s">
        <v>126</v>
      </c>
      <c r="MM7" s="83" t="s">
        <v>126</v>
      </c>
      <c r="MN7" s="83" t="s">
        <v>126</v>
      </c>
      <c r="MO7" s="83" t="s">
        <v>126</v>
      </c>
      <c r="MP7" s="83">
        <v>100</v>
      </c>
      <c r="MQ7" s="83">
        <v>100</v>
      </c>
      <c r="MR7" s="83">
        <v>100</v>
      </c>
      <c r="MS7" s="83">
        <v>100</v>
      </c>
      <c r="MT7" s="83">
        <v>100</v>
      </c>
      <c r="MU7" s="83">
        <v>3</v>
      </c>
      <c r="MV7" s="83">
        <v>3</v>
      </c>
      <c r="MW7" s="83">
        <v>3</v>
      </c>
      <c r="MX7" s="83">
        <v>3</v>
      </c>
      <c r="MY7" s="83" t="s">
        <v>126</v>
      </c>
      <c r="MZ7" s="83" t="s">
        <v>126</v>
      </c>
      <c r="NA7" s="83" t="s">
        <v>126</v>
      </c>
      <c r="NB7" s="83" t="s">
        <v>126</v>
      </c>
      <c r="NC7" s="83" t="s">
        <v>126</v>
      </c>
      <c r="ND7" s="83" t="s">
        <v>126</v>
      </c>
      <c r="NE7" s="83" t="s">
        <v>126</v>
      </c>
      <c r="NF7" s="83" t="s">
        <v>126</v>
      </c>
      <c r="NG7" s="83" t="s">
        <v>126</v>
      </c>
      <c r="NH7" s="83" t="s">
        <v>126</v>
      </c>
      <c r="NI7" s="83" t="s">
        <v>126</v>
      </c>
      <c r="NJ7" s="83" t="s">
        <v>126</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130</v>
      </c>
      <c r="FB8" s="85"/>
      <c r="FC8" s="85"/>
      <c r="FD8" s="85"/>
      <c r="FE8" s="85"/>
      <c r="FF8" s="86"/>
      <c r="FG8" s="85"/>
      <c r="FH8" s="85"/>
      <c r="FI8" s="85" t="str">
        <f>FJ4</f>
        <v>修繕費比率（％）</v>
      </c>
      <c r="FJ8" s="85" t="b">
        <f>IF(SUM($M$6,$MU$7:$MX$7)=0,FALSE,TRUE)</f>
        <v>1</v>
      </c>
      <c r="FK8" s="87" t="s">
        <v>130</v>
      </c>
      <c r="FL8" s="85"/>
      <c r="FM8" s="85"/>
      <c r="FN8" s="85"/>
      <c r="FO8" s="85"/>
      <c r="FP8" s="85"/>
      <c r="FQ8" s="86"/>
      <c r="FR8" s="85"/>
      <c r="FS8" s="85" t="str">
        <f>FT4</f>
        <v>企業債残高対料金収入比率（％）</v>
      </c>
      <c r="FT8" s="85" t="b">
        <f>IF(SUM($M$6,$MU$7:$MX$7)=0,FALSE,TRUE)</f>
        <v>1</v>
      </c>
      <c r="FU8" s="87" t="s">
        <v>130</v>
      </c>
      <c r="FV8" s="85"/>
      <c r="FW8" s="85"/>
      <c r="FX8" s="85"/>
      <c r="FY8" s="85"/>
      <c r="FZ8" s="85"/>
      <c r="GA8" s="85"/>
      <c r="GB8" s="86"/>
      <c r="GC8" s="85" t="str">
        <f>GD4</f>
        <v>有形固定資産減価償却率（％）</v>
      </c>
      <c r="GD8" s="85" t="b">
        <f>IF(SUM($M$6,$MU$7:$MX$7)=0,FALSE,TRUE)</f>
        <v>1</v>
      </c>
      <c r="GE8" s="87" t="s">
        <v>130</v>
      </c>
      <c r="GF8" s="85"/>
      <c r="GG8" s="85"/>
      <c r="GH8" s="85"/>
      <c r="GI8" s="85"/>
      <c r="GJ8" s="85"/>
      <c r="GK8" s="85"/>
      <c r="GL8" s="85"/>
      <c r="GM8" s="85" t="str">
        <f>GN4</f>
        <v>FIT収入割合（％）</v>
      </c>
      <c r="GN8" s="85" t="b">
        <f>IF(SUM($M$6,$MU$7:$MX$7)=0,FALSE,TRUE)</f>
        <v>1</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f>IF(SUM($N$7,$MY$7:$NB$7)=0,FALSE,TRUE)</f>
        <v>0</v>
      </c>
      <c r="ID8" s="87" t="s">
        <v>130</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f>IF(SUM($O$7,$NC$7:$NF$7)=0,FALSE,TRUE)</f>
        <v>0</v>
      </c>
      <c r="KC8" s="87" t="s">
        <v>130</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0</v>
      </c>
      <c r="KX8" s="87" t="s">
        <v>130</v>
      </c>
      <c r="KY8" s="85"/>
      <c r="KZ8" s="85"/>
      <c r="LA8" s="85"/>
      <c r="LB8" s="85"/>
      <c r="LC8" s="86"/>
      <c r="LD8" s="85"/>
      <c r="LE8" s="85"/>
      <c r="LF8" s="85" t="str">
        <f>LG4</f>
        <v>修繕費比率（％）</v>
      </c>
      <c r="LG8" s="85" t="b">
        <f>IF(SUM($P$7,$NG$7:$NJ$7)=0,FALSE,TRUE)</f>
        <v>0</v>
      </c>
      <c r="LH8" s="87" t="s">
        <v>130</v>
      </c>
      <c r="LI8" s="85"/>
      <c r="LJ8" s="85"/>
      <c r="LK8" s="85"/>
      <c r="LL8" s="85"/>
      <c r="LM8" s="85"/>
      <c r="LN8" s="86"/>
      <c r="LO8" s="85"/>
      <c r="LP8" s="85" t="str">
        <f>LQ4</f>
        <v>企業債残高対料金収入比率（％）</v>
      </c>
      <c r="LQ8" s="85" t="b">
        <f>IF(SUM($P$7,$NG$7:$NJ$7)=0,FALSE,TRUE)</f>
        <v>0</v>
      </c>
      <c r="LR8" s="87" t="s">
        <v>130</v>
      </c>
      <c r="LS8" s="85"/>
      <c r="LT8" s="85"/>
      <c r="LU8" s="85"/>
      <c r="LV8" s="85"/>
      <c r="LW8" s="85"/>
      <c r="LX8" s="85"/>
      <c r="LY8" s="86"/>
      <c r="LZ8" s="85" t="str">
        <f>MA4</f>
        <v>有形固定資産減価償却率（％）</v>
      </c>
      <c r="MA8" s="85" t="b">
        <f>IF(SUM($P$7,$NG$7:$NJ$7)=0,FALSE,TRUE)</f>
        <v>0</v>
      </c>
      <c r="MB8" s="87" t="s">
        <v>130</v>
      </c>
      <c r="MC8" s="85"/>
      <c r="MD8" s="85"/>
      <c r="ME8" s="85"/>
      <c r="MF8" s="85"/>
      <c r="MG8" s="85"/>
      <c r="MH8" s="85"/>
      <c r="MI8" s="85"/>
      <c r="MJ8" s="85" t="str">
        <f>MK4</f>
        <v>FIT収入割合（％）</v>
      </c>
      <c r="MK8" s="85" t="b">
        <f>IF(SUM($P$7,$NG$7:$NJ$7)=0,FALSE,TRUE)</f>
        <v>0</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131</v>
      </c>
      <c r="C9" s="89" t="s">
        <v>132</v>
      </c>
      <c r="D9" s="89" t="s">
        <v>133</v>
      </c>
      <c r="E9" s="89" t="s">
        <v>134</v>
      </c>
      <c r="F9" s="89" t="s">
        <v>135</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136</v>
      </c>
      <c r="AY9" s="90"/>
      <c r="AZ9" s="90"/>
      <c r="BA9" s="90"/>
      <c r="BB9" s="90"/>
      <c r="BC9" s="90"/>
      <c r="BD9" s="84"/>
      <c r="BE9" s="85"/>
      <c r="BF9" s="85"/>
      <c r="BG9" s="85"/>
      <c r="BH9" s="85"/>
      <c r="BI9" s="85" t="s">
        <v>136</v>
      </c>
      <c r="BJ9" s="90"/>
      <c r="BK9" s="90"/>
      <c r="BL9" s="90"/>
      <c r="BM9" s="90"/>
      <c r="BN9" s="90"/>
      <c r="BO9" s="84"/>
      <c r="BP9" s="85"/>
      <c r="BQ9" s="85"/>
      <c r="BR9" s="85"/>
      <c r="BS9" s="85"/>
      <c r="BT9" s="85" t="s">
        <v>136</v>
      </c>
      <c r="BU9" s="90"/>
      <c r="BV9" s="90"/>
      <c r="BW9" s="90"/>
      <c r="BX9" s="90"/>
      <c r="BY9" s="90"/>
      <c r="BZ9" s="84"/>
      <c r="CA9" s="85"/>
      <c r="CB9" s="85"/>
      <c r="CC9" s="85"/>
      <c r="CD9" s="85"/>
      <c r="CE9" s="85" t="s">
        <v>136</v>
      </c>
      <c r="CF9" s="90"/>
      <c r="CG9" s="90"/>
      <c r="CH9" s="90"/>
      <c r="CI9" s="90"/>
      <c r="CJ9" s="90"/>
      <c r="CK9" s="84"/>
      <c r="CL9" s="85"/>
      <c r="CM9" s="85"/>
      <c r="CN9" s="85"/>
      <c r="CO9" s="85" t="s">
        <v>136</v>
      </c>
      <c r="CP9" s="90"/>
      <c r="CQ9" s="90"/>
      <c r="CR9" s="90"/>
      <c r="CS9" s="90"/>
      <c r="CT9" s="90"/>
      <c r="CU9" s="85"/>
      <c r="CV9" s="84"/>
      <c r="CW9" s="85"/>
      <c r="CX9" s="85"/>
      <c r="CY9" s="91" t="str">
        <f>"（最大出力合計"&amp;TEXT(CZ7,"#,##0")&amp;"kW）"</f>
        <v>（最大出力合計14,050kW）</v>
      </c>
      <c r="CZ9" s="85" t="s">
        <v>136</v>
      </c>
      <c r="DA9" s="90"/>
      <c r="DB9" s="90"/>
      <c r="DC9" s="90"/>
      <c r="DD9" s="90"/>
      <c r="DE9" s="90"/>
      <c r="DF9" s="85"/>
      <c r="DG9" s="84"/>
      <c r="DH9" s="85"/>
      <c r="DI9" s="85"/>
      <c r="DJ9" s="85" t="s">
        <v>136</v>
      </c>
      <c r="DK9" s="90"/>
      <c r="DL9" s="90"/>
      <c r="DM9" s="90"/>
      <c r="DN9" s="90"/>
      <c r="DO9" s="90"/>
      <c r="DP9" s="85"/>
      <c r="DQ9" s="85"/>
      <c r="DR9" s="84"/>
      <c r="DS9" s="85"/>
      <c r="DT9" s="85" t="s">
        <v>136</v>
      </c>
      <c r="DU9" s="90"/>
      <c r="DV9" s="90"/>
      <c r="DW9" s="90"/>
      <c r="DX9" s="90"/>
      <c r="DY9" s="90"/>
      <c r="DZ9" s="85"/>
      <c r="EA9" s="85"/>
      <c r="EB9" s="85"/>
      <c r="EC9" s="84"/>
      <c r="ED9" s="85" t="s">
        <v>136</v>
      </c>
      <c r="EE9" s="90"/>
      <c r="EF9" s="90"/>
      <c r="EG9" s="90"/>
      <c r="EH9" s="90"/>
      <c r="EI9" s="90"/>
      <c r="EJ9" s="85"/>
      <c r="EK9" s="85"/>
      <c r="EL9" s="85"/>
      <c r="EM9" s="85"/>
      <c r="EN9" s="85" t="s">
        <v>136</v>
      </c>
      <c r="EO9" s="90"/>
      <c r="EP9" s="90"/>
      <c r="EQ9" s="90"/>
      <c r="ER9" s="90"/>
      <c r="ES9" s="90"/>
      <c r="ET9" s="84"/>
      <c r="EU9" s="84"/>
      <c r="EV9" s="84"/>
      <c r="EW9" s="84"/>
      <c r="EX9" s="91" t="str">
        <f>"（最大出力合計"&amp;TEXT(EY7,"#,##0")&amp;"kW）"</f>
        <v>（最大出力合計14,050kW）</v>
      </c>
      <c r="EY9" s="85" t="s">
        <v>136</v>
      </c>
      <c r="EZ9" s="90"/>
      <c r="FA9" s="90"/>
      <c r="FB9" s="90"/>
      <c r="FC9" s="90"/>
      <c r="FD9" s="90"/>
      <c r="FE9" s="85"/>
      <c r="FF9" s="84"/>
      <c r="FG9" s="85"/>
      <c r="FH9" s="85"/>
      <c r="FI9" s="85" t="s">
        <v>136</v>
      </c>
      <c r="FJ9" s="90"/>
      <c r="FK9" s="90"/>
      <c r="FL9" s="90"/>
      <c r="FM9" s="90"/>
      <c r="FN9" s="90"/>
      <c r="FO9" s="85"/>
      <c r="FP9" s="85"/>
      <c r="FQ9" s="84"/>
      <c r="FR9" s="85"/>
      <c r="FS9" s="85" t="s">
        <v>136</v>
      </c>
      <c r="FT9" s="90"/>
      <c r="FU9" s="90"/>
      <c r="FV9" s="90"/>
      <c r="FW9" s="90"/>
      <c r="FX9" s="90"/>
      <c r="FY9" s="85"/>
      <c r="FZ9" s="85"/>
      <c r="GA9" s="85"/>
      <c r="GB9" s="84"/>
      <c r="GC9" s="85" t="s">
        <v>136</v>
      </c>
      <c r="GD9" s="90"/>
      <c r="GE9" s="90"/>
      <c r="GF9" s="90"/>
      <c r="GG9" s="90"/>
      <c r="GH9" s="90"/>
      <c r="GI9" s="85"/>
      <c r="GJ9" s="85"/>
      <c r="GK9" s="85"/>
      <c r="GL9" s="85"/>
      <c r="GM9" s="85" t="s">
        <v>136</v>
      </c>
      <c r="GN9" s="90"/>
      <c r="GO9" s="90"/>
      <c r="GP9" s="90"/>
      <c r="GQ9" s="90"/>
      <c r="GR9" s="90"/>
      <c r="GS9" s="84"/>
      <c r="GT9" s="84"/>
      <c r="GU9" s="84"/>
      <c r="GV9" s="84"/>
      <c r="GW9" s="91" t="str">
        <f>"（最大出力合計"&amp;TEXT(GX7,"#,##0")&amp;"kW）"</f>
        <v>（最大出力合計-kW）</v>
      </c>
      <c r="GX9" s="85" t="s">
        <v>136</v>
      </c>
      <c r="GY9" s="90"/>
      <c r="GZ9" s="90"/>
      <c r="HA9" s="90"/>
      <c r="HB9" s="90"/>
      <c r="HC9" s="90"/>
      <c r="HD9" s="85"/>
      <c r="HE9" s="84"/>
      <c r="HF9" s="85"/>
      <c r="HG9" s="85"/>
      <c r="HH9" s="85" t="s">
        <v>136</v>
      </c>
      <c r="HI9" s="90"/>
      <c r="HJ9" s="90"/>
      <c r="HK9" s="90"/>
      <c r="HL9" s="90"/>
      <c r="HM9" s="90"/>
      <c r="HN9" s="85"/>
      <c r="HO9" s="85"/>
      <c r="HP9" s="84"/>
      <c r="HQ9" s="85"/>
      <c r="HR9" s="85" t="s">
        <v>136</v>
      </c>
      <c r="HS9" s="90"/>
      <c r="HT9" s="90"/>
      <c r="HU9" s="90"/>
      <c r="HV9" s="90"/>
      <c r="HW9" s="90"/>
      <c r="HX9" s="85"/>
      <c r="HY9" s="85"/>
      <c r="HZ9" s="85"/>
      <c r="IA9" s="84"/>
      <c r="IB9" s="85" t="s">
        <v>136</v>
      </c>
      <c r="IC9" s="90"/>
      <c r="ID9" s="90"/>
      <c r="IE9" s="90"/>
      <c r="IF9" s="90"/>
      <c r="IG9" s="90"/>
      <c r="IH9" s="85"/>
      <c r="II9" s="85"/>
      <c r="IJ9" s="85"/>
      <c r="IK9" s="85"/>
      <c r="IL9" s="85" t="s">
        <v>136</v>
      </c>
      <c r="IM9" s="90"/>
      <c r="IN9" s="90"/>
      <c r="IO9" s="90"/>
      <c r="IP9" s="90"/>
      <c r="IQ9" s="90"/>
      <c r="IR9" s="84"/>
      <c r="IS9" s="84"/>
      <c r="IT9" s="84"/>
      <c r="IU9" s="84"/>
      <c r="IV9" s="91" t="str">
        <f>"（最大出力合計"&amp;TEXT(IW7,"#,##0")&amp;"kW）"</f>
        <v>（最大出力合計-kW）</v>
      </c>
      <c r="IW9" s="85" t="s">
        <v>136</v>
      </c>
      <c r="IX9" s="90"/>
      <c r="IY9" s="90"/>
      <c r="IZ9" s="90"/>
      <c r="JA9" s="90"/>
      <c r="JB9" s="90"/>
      <c r="JC9" s="85"/>
      <c r="JD9" s="84"/>
      <c r="JE9" s="85"/>
      <c r="JF9" s="85"/>
      <c r="JG9" s="85" t="s">
        <v>136</v>
      </c>
      <c r="JH9" s="90"/>
      <c r="JI9" s="90"/>
      <c r="JJ9" s="90"/>
      <c r="JK9" s="90"/>
      <c r="JL9" s="90"/>
      <c r="JM9" s="85"/>
      <c r="JN9" s="85"/>
      <c r="JO9" s="84"/>
      <c r="JP9" s="85"/>
      <c r="JQ9" s="85" t="s">
        <v>136</v>
      </c>
      <c r="JR9" s="90"/>
      <c r="JS9" s="90"/>
      <c r="JT9" s="90"/>
      <c r="JU9" s="90"/>
      <c r="JV9" s="90"/>
      <c r="JW9" s="85"/>
      <c r="JX9" s="85"/>
      <c r="JY9" s="85"/>
      <c r="JZ9" s="84"/>
      <c r="KA9" s="85" t="s">
        <v>136</v>
      </c>
      <c r="KB9" s="90"/>
      <c r="KC9" s="90"/>
      <c r="KD9" s="90"/>
      <c r="KE9" s="90"/>
      <c r="KF9" s="90"/>
      <c r="KG9" s="85"/>
      <c r="KH9" s="85"/>
      <c r="KI9" s="85"/>
      <c r="KJ9" s="85"/>
      <c r="KK9" s="85" t="s">
        <v>136</v>
      </c>
      <c r="KL9" s="90"/>
      <c r="KM9" s="90"/>
      <c r="KN9" s="90"/>
      <c r="KO9" s="90"/>
      <c r="KP9" s="90"/>
      <c r="KQ9" s="84"/>
      <c r="KR9" s="84"/>
      <c r="KS9" s="84"/>
      <c r="KT9" s="84"/>
      <c r="KU9" s="91" t="str">
        <f>"（最大出力合計"&amp;TEXT(KV7,"#,##0")&amp;"kW）"</f>
        <v>（最大出力合計-kW）</v>
      </c>
      <c r="KV9" s="85" t="s">
        <v>136</v>
      </c>
      <c r="KW9" s="90"/>
      <c r="KX9" s="90"/>
      <c r="KY9" s="90"/>
      <c r="KZ9" s="90"/>
      <c r="LA9" s="90"/>
      <c r="LB9" s="85"/>
      <c r="LC9" s="84"/>
      <c r="LD9" s="85"/>
      <c r="LE9" s="85"/>
      <c r="LF9" s="85" t="s">
        <v>136</v>
      </c>
      <c r="LG9" s="90"/>
      <c r="LH9" s="90"/>
      <c r="LI9" s="90"/>
      <c r="LJ9" s="90"/>
      <c r="LK9" s="90"/>
      <c r="LL9" s="85"/>
      <c r="LM9" s="85"/>
      <c r="LN9" s="84"/>
      <c r="LO9" s="85"/>
      <c r="LP9" s="85" t="s">
        <v>136</v>
      </c>
      <c r="LQ9" s="90"/>
      <c r="LR9" s="90"/>
      <c r="LS9" s="90"/>
      <c r="LT9" s="90"/>
      <c r="LU9" s="90"/>
      <c r="LV9" s="85"/>
      <c r="LW9" s="85"/>
      <c r="LX9" s="85"/>
      <c r="LY9" s="84"/>
      <c r="LZ9" s="85" t="s">
        <v>136</v>
      </c>
      <c r="MA9" s="90"/>
      <c r="MB9" s="90"/>
      <c r="MC9" s="90"/>
      <c r="MD9" s="90"/>
      <c r="ME9" s="90"/>
      <c r="MF9" s="85"/>
      <c r="MG9" s="85"/>
      <c r="MH9" s="85"/>
      <c r="MI9" s="85"/>
      <c r="MJ9" s="85" t="s">
        <v>136</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137</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138</v>
      </c>
      <c r="AY11" s="95">
        <f>AY7</f>
        <v>105.8</v>
      </c>
      <c r="AZ11" s="95">
        <f>AZ7</f>
        <v>108.2</v>
      </c>
      <c r="BA11" s="95">
        <f>BA7</f>
        <v>104.7</v>
      </c>
      <c r="BB11" s="95">
        <f>BB7</f>
        <v>105.5</v>
      </c>
      <c r="BC11" s="95">
        <f>BC7</f>
        <v>107.9</v>
      </c>
      <c r="BD11" s="84"/>
      <c r="BE11" s="84"/>
      <c r="BF11" s="84"/>
      <c r="BG11" s="84"/>
      <c r="BH11" s="84"/>
      <c r="BI11" s="94" t="s">
        <v>138</v>
      </c>
      <c r="BJ11" s="95">
        <f>BJ7</f>
        <v>102</v>
      </c>
      <c r="BK11" s="95">
        <f>BK7</f>
        <v>102.3</v>
      </c>
      <c r="BL11" s="95">
        <f>BL7</f>
        <v>103.5</v>
      </c>
      <c r="BM11" s="95">
        <f>BM7</f>
        <v>101.6</v>
      </c>
      <c r="BN11" s="95">
        <f>BN7</f>
        <v>106.7</v>
      </c>
      <c r="BO11" s="84"/>
      <c r="BP11" s="84"/>
      <c r="BQ11" s="84"/>
      <c r="BR11" s="84"/>
      <c r="BS11" s="84"/>
      <c r="BT11" s="94" t="s">
        <v>138</v>
      </c>
      <c r="BU11" s="95">
        <f>BU7</f>
        <v>2469.3000000000002</v>
      </c>
      <c r="BV11" s="95">
        <f>BV7</f>
        <v>811.2</v>
      </c>
      <c r="BW11" s="95">
        <f>BW7</f>
        <v>1293.5999999999999</v>
      </c>
      <c r="BX11" s="95">
        <f>BX7</f>
        <v>2012.9</v>
      </c>
      <c r="BY11" s="95">
        <f>BY7</f>
        <v>811.4</v>
      </c>
      <c r="BZ11" s="84"/>
      <c r="CA11" s="84"/>
      <c r="CB11" s="84"/>
      <c r="CC11" s="84"/>
      <c r="CD11" s="84"/>
      <c r="CE11" s="94" t="s">
        <v>138</v>
      </c>
      <c r="CF11" s="95">
        <f>CF7</f>
        <v>9548.2999999999993</v>
      </c>
      <c r="CG11" s="95">
        <f>CG7</f>
        <v>9987.1</v>
      </c>
      <c r="CH11" s="95">
        <f>CH7</f>
        <v>8395.7999999999993</v>
      </c>
      <c r="CI11" s="95">
        <f>CI7</f>
        <v>8200.5</v>
      </c>
      <c r="CJ11" s="95">
        <f>CJ7</f>
        <v>9721.2000000000007</v>
      </c>
      <c r="CK11" s="84"/>
      <c r="CL11" s="84"/>
      <c r="CM11" s="84"/>
      <c r="CN11" s="84"/>
      <c r="CO11" s="94" t="s">
        <v>138</v>
      </c>
      <c r="CP11" s="96">
        <f>CP7</f>
        <v>128116</v>
      </c>
      <c r="CQ11" s="96">
        <f>CQ7</f>
        <v>126923</v>
      </c>
      <c r="CR11" s="96">
        <f>CR7</f>
        <v>118073</v>
      </c>
      <c r="CS11" s="96">
        <f>CS7</f>
        <v>122592</v>
      </c>
      <c r="CT11" s="96">
        <f>CT7</f>
        <v>131864</v>
      </c>
      <c r="CU11" s="84"/>
      <c r="CV11" s="84"/>
      <c r="CW11" s="84"/>
      <c r="CX11" s="84"/>
      <c r="CY11" s="84"/>
      <c r="CZ11" s="94" t="s">
        <v>138</v>
      </c>
      <c r="DA11" s="95">
        <f>DA7</f>
        <v>38.9</v>
      </c>
      <c r="DB11" s="95">
        <f>DB7</f>
        <v>37.6</v>
      </c>
      <c r="DC11" s="95">
        <f>DC7</f>
        <v>45.4</v>
      </c>
      <c r="DD11" s="95">
        <f>DD7</f>
        <v>48.8</v>
      </c>
      <c r="DE11" s="95">
        <f>DE7</f>
        <v>38.299999999999997</v>
      </c>
      <c r="DF11" s="84"/>
      <c r="DG11" s="84"/>
      <c r="DH11" s="84"/>
      <c r="DI11" s="84"/>
      <c r="DJ11" s="94" t="s">
        <v>138</v>
      </c>
      <c r="DK11" s="95">
        <f>DK7</f>
        <v>24.9</v>
      </c>
      <c r="DL11" s="95">
        <f>DL7</f>
        <v>18.399999999999999</v>
      </c>
      <c r="DM11" s="95">
        <f>DM7</f>
        <v>32.6</v>
      </c>
      <c r="DN11" s="95">
        <f>DN7</f>
        <v>33.200000000000003</v>
      </c>
      <c r="DO11" s="95">
        <f>DO7</f>
        <v>24.2</v>
      </c>
      <c r="DP11" s="84"/>
      <c r="DQ11" s="84"/>
      <c r="DR11" s="84"/>
      <c r="DS11" s="84"/>
      <c r="DT11" s="94" t="s">
        <v>138</v>
      </c>
      <c r="DU11" s="95">
        <f>DU7</f>
        <v>15.8</v>
      </c>
      <c r="DV11" s="95">
        <f>DV7</f>
        <v>13.7</v>
      </c>
      <c r="DW11" s="95">
        <f>DW7</f>
        <v>11.5</v>
      </c>
      <c r="DX11" s="95">
        <f>DX7</f>
        <v>9.3000000000000007</v>
      </c>
      <c r="DY11" s="95">
        <f>DY7</f>
        <v>7.7</v>
      </c>
      <c r="DZ11" s="84"/>
      <c r="EA11" s="84"/>
      <c r="EB11" s="84"/>
      <c r="EC11" s="84"/>
      <c r="ED11" s="94" t="s">
        <v>138</v>
      </c>
      <c r="EE11" s="95">
        <f>EE7</f>
        <v>68.7</v>
      </c>
      <c r="EF11" s="95">
        <f>EF7</f>
        <v>69.900000000000006</v>
      </c>
      <c r="EG11" s="95">
        <f>EG7</f>
        <v>70</v>
      </c>
      <c r="EH11" s="95">
        <f>EH7</f>
        <v>70.599999999999994</v>
      </c>
      <c r="EI11" s="95">
        <f>EI7</f>
        <v>70.2</v>
      </c>
      <c r="EJ11" s="84"/>
      <c r="EK11" s="84"/>
      <c r="EL11" s="84"/>
      <c r="EM11" s="84"/>
      <c r="EN11" s="94" t="s">
        <v>138</v>
      </c>
      <c r="EO11" s="95">
        <f>EO7</f>
        <v>0</v>
      </c>
      <c r="EP11" s="95">
        <f>EP7</f>
        <v>0</v>
      </c>
      <c r="EQ11" s="95">
        <f>EQ7</f>
        <v>0</v>
      </c>
      <c r="ER11" s="95">
        <f>ER7</f>
        <v>0</v>
      </c>
      <c r="ES11" s="95">
        <f>ES7</f>
        <v>0</v>
      </c>
      <c r="ET11" s="84"/>
      <c r="EU11" s="84"/>
      <c r="EV11" s="84"/>
      <c r="EW11" s="84"/>
      <c r="EX11" s="84"/>
      <c r="EY11" s="94" t="s">
        <v>138</v>
      </c>
      <c r="EZ11" s="95">
        <f>EZ7</f>
        <v>38.9</v>
      </c>
      <c r="FA11" s="95">
        <f>FA7</f>
        <v>37.6</v>
      </c>
      <c r="FB11" s="95">
        <f>FB7</f>
        <v>45.4</v>
      </c>
      <c r="FC11" s="95">
        <f>FC7</f>
        <v>48.8</v>
      </c>
      <c r="FD11" s="95">
        <f>FD7</f>
        <v>38.299999999999997</v>
      </c>
      <c r="FE11" s="84"/>
      <c r="FF11" s="84"/>
      <c r="FG11" s="84"/>
      <c r="FH11" s="84"/>
      <c r="FI11" s="94" t="s">
        <v>138</v>
      </c>
      <c r="FJ11" s="95">
        <f>FJ7</f>
        <v>24.9</v>
      </c>
      <c r="FK11" s="95">
        <f>FK7</f>
        <v>18.399999999999999</v>
      </c>
      <c r="FL11" s="95">
        <f>FL7</f>
        <v>32.6</v>
      </c>
      <c r="FM11" s="95">
        <f>FM7</f>
        <v>33.200000000000003</v>
      </c>
      <c r="FN11" s="95">
        <f>FN7</f>
        <v>24.2</v>
      </c>
      <c r="FO11" s="84"/>
      <c r="FP11" s="84"/>
      <c r="FQ11" s="84"/>
      <c r="FR11" s="84"/>
      <c r="FS11" s="94" t="s">
        <v>138</v>
      </c>
      <c r="FT11" s="95">
        <f>FT7</f>
        <v>15.8</v>
      </c>
      <c r="FU11" s="95">
        <f>FU7</f>
        <v>13.7</v>
      </c>
      <c r="FV11" s="95">
        <f>FV7</f>
        <v>11.5</v>
      </c>
      <c r="FW11" s="95">
        <f>FW7</f>
        <v>9.3000000000000007</v>
      </c>
      <c r="FX11" s="95">
        <f>FX7</f>
        <v>7.7</v>
      </c>
      <c r="FY11" s="84"/>
      <c r="FZ11" s="84"/>
      <c r="GA11" s="84"/>
      <c r="GB11" s="84"/>
      <c r="GC11" s="94" t="s">
        <v>138</v>
      </c>
      <c r="GD11" s="95">
        <f>GD7</f>
        <v>68.7</v>
      </c>
      <c r="GE11" s="95">
        <f>GE7</f>
        <v>69.900000000000006</v>
      </c>
      <c r="GF11" s="95">
        <f>GF7</f>
        <v>70</v>
      </c>
      <c r="GG11" s="95">
        <f>GG7</f>
        <v>70.599999999999994</v>
      </c>
      <c r="GH11" s="95">
        <f>GH7</f>
        <v>70.2</v>
      </c>
      <c r="GI11" s="84"/>
      <c r="GJ11" s="84"/>
      <c r="GK11" s="84"/>
      <c r="GL11" s="84"/>
      <c r="GM11" s="94" t="s">
        <v>138</v>
      </c>
      <c r="GN11" s="95">
        <f>GN7</f>
        <v>0</v>
      </c>
      <c r="GO11" s="95">
        <f>GO7</f>
        <v>0</v>
      </c>
      <c r="GP11" s="95">
        <f>GP7</f>
        <v>0</v>
      </c>
      <c r="GQ11" s="95">
        <f>GQ7</f>
        <v>0</v>
      </c>
      <c r="GR11" s="95">
        <f>GR7</f>
        <v>0</v>
      </c>
      <c r="GS11" s="84"/>
      <c r="GT11" s="84"/>
      <c r="GU11" s="84"/>
      <c r="GV11" s="84"/>
      <c r="GW11" s="84"/>
      <c r="GX11" s="94" t="s">
        <v>138</v>
      </c>
      <c r="GY11" s="95" t="str">
        <f>GY7</f>
        <v>-</v>
      </c>
      <c r="GZ11" s="95" t="str">
        <f>GZ7</f>
        <v>-</v>
      </c>
      <c r="HA11" s="95" t="str">
        <f>HA7</f>
        <v>-</v>
      </c>
      <c r="HB11" s="95" t="str">
        <f>HB7</f>
        <v>-</v>
      </c>
      <c r="HC11" s="95" t="str">
        <f>HC7</f>
        <v>-</v>
      </c>
      <c r="HD11" s="84"/>
      <c r="HE11" s="84"/>
      <c r="HF11" s="84"/>
      <c r="HG11" s="84"/>
      <c r="HH11" s="94" t="s">
        <v>138</v>
      </c>
      <c r="HI11" s="95" t="str">
        <f>HI7</f>
        <v>-</v>
      </c>
      <c r="HJ11" s="95" t="str">
        <f>HJ7</f>
        <v>-</v>
      </c>
      <c r="HK11" s="95" t="str">
        <f>HK7</f>
        <v>-</v>
      </c>
      <c r="HL11" s="95" t="str">
        <f>HL7</f>
        <v>-</v>
      </c>
      <c r="HM11" s="95" t="str">
        <f>HM7</f>
        <v>-</v>
      </c>
      <c r="HN11" s="84"/>
      <c r="HO11" s="84"/>
      <c r="HP11" s="84"/>
      <c r="HQ11" s="84"/>
      <c r="HR11" s="94" t="s">
        <v>138</v>
      </c>
      <c r="HS11" s="95" t="str">
        <f>HS7</f>
        <v>-</v>
      </c>
      <c r="HT11" s="95" t="str">
        <f>HT7</f>
        <v>-</v>
      </c>
      <c r="HU11" s="95" t="str">
        <f>HU7</f>
        <v>-</v>
      </c>
      <c r="HV11" s="95" t="str">
        <f>HV7</f>
        <v>-</v>
      </c>
      <c r="HW11" s="95" t="str">
        <f>HW7</f>
        <v>-</v>
      </c>
      <c r="HX11" s="84"/>
      <c r="HY11" s="84"/>
      <c r="HZ11" s="84"/>
      <c r="IA11" s="84"/>
      <c r="IB11" s="94" t="s">
        <v>138</v>
      </c>
      <c r="IC11" s="95" t="str">
        <f>IC7</f>
        <v>-</v>
      </c>
      <c r="ID11" s="95" t="str">
        <f>ID7</f>
        <v>-</v>
      </c>
      <c r="IE11" s="95" t="str">
        <f>IE7</f>
        <v>-</v>
      </c>
      <c r="IF11" s="95" t="str">
        <f>IF7</f>
        <v>-</v>
      </c>
      <c r="IG11" s="95" t="str">
        <f>IG7</f>
        <v>-</v>
      </c>
      <c r="IH11" s="84"/>
      <c r="II11" s="84"/>
      <c r="IJ11" s="84"/>
      <c r="IK11" s="84"/>
      <c r="IL11" s="94" t="s">
        <v>138</v>
      </c>
      <c r="IM11" s="95" t="str">
        <f>IM7</f>
        <v>-</v>
      </c>
      <c r="IN11" s="95" t="str">
        <f>IN7</f>
        <v>-</v>
      </c>
      <c r="IO11" s="95" t="str">
        <f>IO7</f>
        <v>-</v>
      </c>
      <c r="IP11" s="95" t="str">
        <f>IP7</f>
        <v>-</v>
      </c>
      <c r="IQ11" s="95" t="str">
        <f>IQ7</f>
        <v>-</v>
      </c>
      <c r="IR11" s="84"/>
      <c r="IS11" s="84"/>
      <c r="IT11" s="84"/>
      <c r="IU11" s="84"/>
      <c r="IV11" s="84"/>
      <c r="IW11" s="94" t="s">
        <v>138</v>
      </c>
      <c r="IX11" s="95" t="str">
        <f>IX7</f>
        <v>-</v>
      </c>
      <c r="IY11" s="95" t="str">
        <f>IY7</f>
        <v>-</v>
      </c>
      <c r="IZ11" s="95" t="str">
        <f>IZ7</f>
        <v>-</v>
      </c>
      <c r="JA11" s="95" t="str">
        <f>JA7</f>
        <v>-</v>
      </c>
      <c r="JB11" s="95" t="str">
        <f>JB7</f>
        <v>-</v>
      </c>
      <c r="JC11" s="84"/>
      <c r="JD11" s="84"/>
      <c r="JE11" s="84"/>
      <c r="JF11" s="84"/>
      <c r="JG11" s="94" t="s">
        <v>138</v>
      </c>
      <c r="JH11" s="95" t="str">
        <f>JH7</f>
        <v>-</v>
      </c>
      <c r="JI11" s="95" t="str">
        <f>JI7</f>
        <v>-</v>
      </c>
      <c r="JJ11" s="95" t="str">
        <f>JJ7</f>
        <v>-</v>
      </c>
      <c r="JK11" s="95" t="str">
        <f>JK7</f>
        <v>-</v>
      </c>
      <c r="JL11" s="95" t="str">
        <f>JL7</f>
        <v>-</v>
      </c>
      <c r="JM11" s="84"/>
      <c r="JN11" s="84"/>
      <c r="JO11" s="84"/>
      <c r="JP11" s="84"/>
      <c r="JQ11" s="94" t="s">
        <v>138</v>
      </c>
      <c r="JR11" s="95" t="str">
        <f>JR7</f>
        <v>-</v>
      </c>
      <c r="JS11" s="95" t="str">
        <f>JS7</f>
        <v>-</v>
      </c>
      <c r="JT11" s="95" t="str">
        <f>JT7</f>
        <v>-</v>
      </c>
      <c r="JU11" s="95" t="str">
        <f>JU7</f>
        <v>-</v>
      </c>
      <c r="JV11" s="95" t="str">
        <f>JV7</f>
        <v>-</v>
      </c>
      <c r="JW11" s="84"/>
      <c r="JX11" s="84"/>
      <c r="JY11" s="84"/>
      <c r="JZ11" s="84"/>
      <c r="KA11" s="94" t="s">
        <v>138</v>
      </c>
      <c r="KB11" s="95" t="str">
        <f>KB7</f>
        <v>-</v>
      </c>
      <c r="KC11" s="95" t="str">
        <f>KC7</f>
        <v>-</v>
      </c>
      <c r="KD11" s="95" t="str">
        <f>KD7</f>
        <v>-</v>
      </c>
      <c r="KE11" s="95" t="str">
        <f>KE7</f>
        <v>-</v>
      </c>
      <c r="KF11" s="95" t="str">
        <f>KF7</f>
        <v>-</v>
      </c>
      <c r="KG11" s="84"/>
      <c r="KH11" s="84"/>
      <c r="KI11" s="84"/>
      <c r="KJ11" s="84"/>
      <c r="KK11" s="94" t="s">
        <v>138</v>
      </c>
      <c r="KL11" s="95" t="str">
        <f>KL7</f>
        <v>-</v>
      </c>
      <c r="KM11" s="95" t="str">
        <f>KM7</f>
        <v>-</v>
      </c>
      <c r="KN11" s="95" t="str">
        <f>KN7</f>
        <v>-</v>
      </c>
      <c r="KO11" s="95" t="str">
        <f>KO7</f>
        <v>-</v>
      </c>
      <c r="KP11" s="95" t="str">
        <f>KP7</f>
        <v>-</v>
      </c>
      <c r="KQ11" s="84"/>
      <c r="KR11" s="84"/>
      <c r="KS11" s="84"/>
      <c r="KT11" s="84"/>
      <c r="KU11" s="84"/>
      <c r="KV11" s="94" t="s">
        <v>138</v>
      </c>
      <c r="KW11" s="95" t="str">
        <f>KW7</f>
        <v>-</v>
      </c>
      <c r="KX11" s="95" t="str">
        <f>KX7</f>
        <v>-</v>
      </c>
      <c r="KY11" s="95" t="str">
        <f>KY7</f>
        <v>-</v>
      </c>
      <c r="KZ11" s="95" t="str">
        <f>KZ7</f>
        <v>-</v>
      </c>
      <c r="LA11" s="95" t="str">
        <f>LA7</f>
        <v>-</v>
      </c>
      <c r="LB11" s="84"/>
      <c r="LC11" s="84"/>
      <c r="LD11" s="84"/>
      <c r="LE11" s="84"/>
      <c r="LF11" s="94" t="s">
        <v>138</v>
      </c>
      <c r="LG11" s="95" t="str">
        <f>LG7</f>
        <v>-</v>
      </c>
      <c r="LH11" s="95" t="str">
        <f>LH7</f>
        <v>-</v>
      </c>
      <c r="LI11" s="95" t="str">
        <f>LI7</f>
        <v>-</v>
      </c>
      <c r="LJ11" s="95" t="str">
        <f>LJ7</f>
        <v>-</v>
      </c>
      <c r="LK11" s="95" t="str">
        <f>LK7</f>
        <v>-</v>
      </c>
      <c r="LL11" s="84"/>
      <c r="LM11" s="84"/>
      <c r="LN11" s="84"/>
      <c r="LO11" s="84"/>
      <c r="LP11" s="94" t="s">
        <v>138</v>
      </c>
      <c r="LQ11" s="95" t="str">
        <f>LQ7</f>
        <v>-</v>
      </c>
      <c r="LR11" s="95" t="str">
        <f>LR7</f>
        <v>-</v>
      </c>
      <c r="LS11" s="95" t="str">
        <f>LS7</f>
        <v>-</v>
      </c>
      <c r="LT11" s="95" t="str">
        <f>LT7</f>
        <v>-</v>
      </c>
      <c r="LU11" s="95" t="str">
        <f>LU7</f>
        <v>-</v>
      </c>
      <c r="LV11" s="84"/>
      <c r="LW11" s="84"/>
      <c r="LX11" s="84"/>
      <c r="LY11" s="84"/>
      <c r="LZ11" s="94" t="s">
        <v>138</v>
      </c>
      <c r="MA11" s="95" t="str">
        <f>MA7</f>
        <v>-</v>
      </c>
      <c r="MB11" s="95" t="str">
        <f>MB7</f>
        <v>-</v>
      </c>
      <c r="MC11" s="95" t="str">
        <f>MC7</f>
        <v>-</v>
      </c>
      <c r="MD11" s="95" t="str">
        <f>MD7</f>
        <v>-</v>
      </c>
      <c r="ME11" s="95" t="str">
        <f>ME7</f>
        <v>-</v>
      </c>
      <c r="MF11" s="84"/>
      <c r="MG11" s="84"/>
      <c r="MH11" s="84"/>
      <c r="MI11" s="84"/>
      <c r="MJ11" s="94" t="s">
        <v>138</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139</v>
      </c>
      <c r="AY12" s="95">
        <f>BD7</f>
        <v>119.7</v>
      </c>
      <c r="AZ12" s="95">
        <f>BE7</f>
        <v>125.7</v>
      </c>
      <c r="BA12" s="95">
        <f>BF7</f>
        <v>129.69999999999999</v>
      </c>
      <c r="BB12" s="95">
        <f>BG7</f>
        <v>135.9</v>
      </c>
      <c r="BC12" s="95">
        <f>BH7</f>
        <v>130.5</v>
      </c>
      <c r="BD12" s="84"/>
      <c r="BE12" s="84"/>
      <c r="BF12" s="84"/>
      <c r="BG12" s="84"/>
      <c r="BH12" s="84"/>
      <c r="BI12" s="94" t="s">
        <v>139</v>
      </c>
      <c r="BJ12" s="95">
        <f>BO7</f>
        <v>121.8</v>
      </c>
      <c r="BK12" s="95">
        <f>BP7</f>
        <v>124.8</v>
      </c>
      <c r="BL12" s="95">
        <f>BQ7</f>
        <v>130.4</v>
      </c>
      <c r="BM12" s="95">
        <f>BR7</f>
        <v>136.30000000000001</v>
      </c>
      <c r="BN12" s="95">
        <f>BS7</f>
        <v>130.69999999999999</v>
      </c>
      <c r="BO12" s="84"/>
      <c r="BP12" s="84"/>
      <c r="BQ12" s="84"/>
      <c r="BR12" s="84"/>
      <c r="BS12" s="84"/>
      <c r="BT12" s="94" t="s">
        <v>139</v>
      </c>
      <c r="BU12" s="95">
        <f>BZ7</f>
        <v>992.4</v>
      </c>
      <c r="BV12" s="95">
        <f>CA7</f>
        <v>638.79999999999995</v>
      </c>
      <c r="BW12" s="95">
        <f>CB7</f>
        <v>716.7</v>
      </c>
      <c r="BX12" s="95">
        <f>CC7</f>
        <v>688</v>
      </c>
      <c r="BY12" s="95">
        <f>CD7</f>
        <v>707.7</v>
      </c>
      <c r="BZ12" s="84"/>
      <c r="CA12" s="84"/>
      <c r="CB12" s="84"/>
      <c r="CC12" s="84"/>
      <c r="CD12" s="84"/>
      <c r="CE12" s="94" t="s">
        <v>139</v>
      </c>
      <c r="CF12" s="95">
        <f>CK7</f>
        <v>7914.4</v>
      </c>
      <c r="CG12" s="95">
        <f>CL7</f>
        <v>7493.6</v>
      </c>
      <c r="CH12" s="95">
        <f>CM7</f>
        <v>8014.2</v>
      </c>
      <c r="CI12" s="95">
        <f>CN7</f>
        <v>8260</v>
      </c>
      <c r="CJ12" s="95">
        <f>CO7</f>
        <v>8600.1</v>
      </c>
      <c r="CK12" s="84"/>
      <c r="CL12" s="84"/>
      <c r="CM12" s="84"/>
      <c r="CN12" s="84"/>
      <c r="CO12" s="94" t="s">
        <v>139</v>
      </c>
      <c r="CP12" s="96">
        <f>CU7</f>
        <v>1160012</v>
      </c>
      <c r="CQ12" s="96">
        <f>CV7</f>
        <v>1146099</v>
      </c>
      <c r="CR12" s="96">
        <f>CW7</f>
        <v>1494682</v>
      </c>
      <c r="CS12" s="96">
        <f>CX7</f>
        <v>1543942</v>
      </c>
      <c r="CT12" s="96">
        <f>CY7</f>
        <v>1467681</v>
      </c>
      <c r="CU12" s="84"/>
      <c r="CV12" s="84"/>
      <c r="CW12" s="84"/>
      <c r="CX12" s="84"/>
      <c r="CY12" s="84"/>
      <c r="CZ12" s="94" t="s">
        <v>139</v>
      </c>
      <c r="DA12" s="95">
        <f>DF7</f>
        <v>36.299999999999997</v>
      </c>
      <c r="DB12" s="95">
        <f>DG7</f>
        <v>38.4</v>
      </c>
      <c r="DC12" s="95">
        <f>DH7</f>
        <v>37.700000000000003</v>
      </c>
      <c r="DD12" s="95">
        <f>DI7</f>
        <v>36.200000000000003</v>
      </c>
      <c r="DE12" s="95">
        <f>DJ7</f>
        <v>36.5</v>
      </c>
      <c r="DF12" s="84"/>
      <c r="DG12" s="84"/>
      <c r="DH12" s="84"/>
      <c r="DI12" s="84"/>
      <c r="DJ12" s="94" t="s">
        <v>139</v>
      </c>
      <c r="DK12" s="95">
        <f>DP7</f>
        <v>22.1</v>
      </c>
      <c r="DL12" s="95">
        <f>DQ7</f>
        <v>21.1</v>
      </c>
      <c r="DM12" s="95">
        <f>DR7</f>
        <v>20</v>
      </c>
      <c r="DN12" s="95">
        <f>DS7</f>
        <v>18.2</v>
      </c>
      <c r="DO12" s="95">
        <f>DT7</f>
        <v>20.9</v>
      </c>
      <c r="DP12" s="84"/>
      <c r="DQ12" s="84"/>
      <c r="DR12" s="84"/>
      <c r="DS12" s="84"/>
      <c r="DT12" s="94" t="s">
        <v>139</v>
      </c>
      <c r="DU12" s="95">
        <f>DZ7</f>
        <v>130.19999999999999</v>
      </c>
      <c r="DV12" s="95">
        <f>EA7</f>
        <v>128.80000000000001</v>
      </c>
      <c r="DW12" s="95">
        <f>EB7</f>
        <v>109.9</v>
      </c>
      <c r="DX12" s="95">
        <f>EC7</f>
        <v>103.6</v>
      </c>
      <c r="DY12" s="95">
        <f>ED7</f>
        <v>95.7</v>
      </c>
      <c r="DZ12" s="84"/>
      <c r="EA12" s="84"/>
      <c r="EB12" s="84"/>
      <c r="EC12" s="84"/>
      <c r="ED12" s="94" t="s">
        <v>139</v>
      </c>
      <c r="EE12" s="95">
        <f>EJ7</f>
        <v>57.7</v>
      </c>
      <c r="EF12" s="95">
        <f>EK7</f>
        <v>59.8</v>
      </c>
      <c r="EG12" s="95">
        <f>EL7</f>
        <v>59.6</v>
      </c>
      <c r="EH12" s="95">
        <f>EM7</f>
        <v>60.3</v>
      </c>
      <c r="EI12" s="95">
        <f>EN7</f>
        <v>60.2</v>
      </c>
      <c r="EJ12" s="84"/>
      <c r="EK12" s="84"/>
      <c r="EL12" s="84"/>
      <c r="EM12" s="84"/>
      <c r="EN12" s="94" t="s">
        <v>139</v>
      </c>
      <c r="EO12" s="95">
        <f>ET7</f>
        <v>15.3</v>
      </c>
      <c r="EP12" s="95">
        <f>EU7</f>
        <v>16.2</v>
      </c>
      <c r="EQ12" s="95">
        <f>EV7</f>
        <v>18.7</v>
      </c>
      <c r="ER12" s="95">
        <f>EW7</f>
        <v>20.5</v>
      </c>
      <c r="ES12" s="95">
        <f>EX7</f>
        <v>21.4</v>
      </c>
      <c r="ET12" s="84"/>
      <c r="EU12" s="84"/>
      <c r="EV12" s="84"/>
      <c r="EW12" s="84"/>
      <c r="EX12" s="84"/>
      <c r="EY12" s="94" t="s">
        <v>139</v>
      </c>
      <c r="EZ12" s="95">
        <f>IF($EZ$8,FE7,"-")</f>
        <v>37</v>
      </c>
      <c r="FA12" s="95">
        <f>IF($EZ$8,FF7,"-")</f>
        <v>39.5</v>
      </c>
      <c r="FB12" s="95">
        <f>IF($EZ$8,FG7,"-")</f>
        <v>39.1</v>
      </c>
      <c r="FC12" s="95">
        <f>IF($EZ$8,FH7,"-")</f>
        <v>37.299999999999997</v>
      </c>
      <c r="FD12" s="95">
        <f>IF($EZ$8,FI7,"-")</f>
        <v>38</v>
      </c>
      <c r="FE12" s="84"/>
      <c r="FF12" s="84"/>
      <c r="FG12" s="84"/>
      <c r="FH12" s="84"/>
      <c r="FI12" s="94" t="s">
        <v>139</v>
      </c>
      <c r="FJ12" s="95">
        <f>IF($FJ$8,FO7,"-")</f>
        <v>22.6</v>
      </c>
      <c r="FK12" s="95">
        <f>IF($FJ$8,FP7,"-")</f>
        <v>22</v>
      </c>
      <c r="FL12" s="95">
        <f>IF($FJ$8,FQ7,"-")</f>
        <v>21.4</v>
      </c>
      <c r="FM12" s="95">
        <f>IF($FJ$8,FR7,"-")</f>
        <v>19.3</v>
      </c>
      <c r="FN12" s="95">
        <f>IF($FJ$8,FS7,"-")</f>
        <v>20.6</v>
      </c>
      <c r="FO12" s="84"/>
      <c r="FP12" s="84"/>
      <c r="FQ12" s="84"/>
      <c r="FR12" s="84"/>
      <c r="FS12" s="94" t="s">
        <v>139</v>
      </c>
      <c r="FT12" s="95">
        <f>IF($FT$8,FY7,"-")</f>
        <v>120.9</v>
      </c>
      <c r="FU12" s="95">
        <f>IF($FT$8,FZ7,"-")</f>
        <v>105.7</v>
      </c>
      <c r="FV12" s="95">
        <f>IF($FT$8,GA7,"-")</f>
        <v>89.4</v>
      </c>
      <c r="FW12" s="95">
        <f>IF($FT$8,GB7,"-")</f>
        <v>83.3</v>
      </c>
      <c r="FX12" s="95">
        <f>IF($FT$8,GC7,"-")</f>
        <v>73.2</v>
      </c>
      <c r="FY12" s="84"/>
      <c r="FZ12" s="84"/>
      <c r="GA12" s="84"/>
      <c r="GB12" s="84"/>
      <c r="GC12" s="94" t="s">
        <v>139</v>
      </c>
      <c r="GD12" s="95">
        <f>IF($GD$8,GI7,"-")</f>
        <v>58.6</v>
      </c>
      <c r="GE12" s="95">
        <f>IF($GD$8,GJ7,"-")</f>
        <v>61.3</v>
      </c>
      <c r="GF12" s="95">
        <f>IF($GD$8,GK7,"-")</f>
        <v>61.7</v>
      </c>
      <c r="GG12" s="95">
        <f>IF($GD$8,GL7,"-")</f>
        <v>62.1</v>
      </c>
      <c r="GH12" s="95">
        <f>IF($GD$8,GM7,"-")</f>
        <v>62.6</v>
      </c>
      <c r="GI12" s="84"/>
      <c r="GJ12" s="84"/>
      <c r="GK12" s="84"/>
      <c r="GL12" s="84"/>
      <c r="GM12" s="94" t="s">
        <v>139</v>
      </c>
      <c r="GN12" s="95">
        <f>IF($GN$8,GS7,"-")</f>
        <v>12.2</v>
      </c>
      <c r="GO12" s="95">
        <f>IF($GN$8,GT7,"-")</f>
        <v>11.9</v>
      </c>
      <c r="GP12" s="95">
        <f>IF($GN$8,GU7,"-")</f>
        <v>13.3</v>
      </c>
      <c r="GQ12" s="95">
        <f>IF($GN$8,GV7,"-")</f>
        <v>14.4</v>
      </c>
      <c r="GR12" s="95">
        <f>IF($GN$8,GW7,"-")</f>
        <v>15.3</v>
      </c>
      <c r="GS12" s="84"/>
      <c r="GT12" s="84"/>
      <c r="GU12" s="84"/>
      <c r="GV12" s="84"/>
      <c r="GW12" s="84"/>
      <c r="GX12" s="94" t="s">
        <v>139</v>
      </c>
      <c r="GY12" s="95" t="str">
        <f>IF($GY$8,HD7,"-")</f>
        <v>-</v>
      </c>
      <c r="GZ12" s="95" t="str">
        <f>IF($GY$8,HE7,"-")</f>
        <v>-</v>
      </c>
      <c r="HA12" s="95" t="str">
        <f>IF($GY$8,HF7,"-")</f>
        <v>-</v>
      </c>
      <c r="HB12" s="95" t="str">
        <f>IF($GY$8,HG7,"-")</f>
        <v>-</v>
      </c>
      <c r="HC12" s="95" t="str">
        <f>IF($GY$8,HH7,"-")</f>
        <v>-</v>
      </c>
      <c r="HD12" s="84"/>
      <c r="HE12" s="84"/>
      <c r="HF12" s="84"/>
      <c r="HG12" s="84"/>
      <c r="HH12" s="94" t="s">
        <v>139</v>
      </c>
      <c r="HI12" s="95" t="str">
        <f>IF($HI$8,HN7,"-")</f>
        <v>-</v>
      </c>
      <c r="HJ12" s="95" t="str">
        <f>IF($HI$8,HO7,"-")</f>
        <v>-</v>
      </c>
      <c r="HK12" s="95" t="str">
        <f>IF($HI$8,HP7,"-")</f>
        <v>-</v>
      </c>
      <c r="HL12" s="95" t="str">
        <f>IF($HI$8,HQ7,"-")</f>
        <v>-</v>
      </c>
      <c r="HM12" s="95" t="str">
        <f>IF($HI$8,HR7,"-")</f>
        <v>-</v>
      </c>
      <c r="HN12" s="84"/>
      <c r="HO12" s="84"/>
      <c r="HP12" s="84"/>
      <c r="HQ12" s="84"/>
      <c r="HR12" s="94" t="s">
        <v>139</v>
      </c>
      <c r="HS12" s="95" t="str">
        <f>IF($HS$8,HX7,"-")</f>
        <v>-</v>
      </c>
      <c r="HT12" s="95" t="str">
        <f>IF($HS$8,HY7,"-")</f>
        <v>-</v>
      </c>
      <c r="HU12" s="95" t="str">
        <f>IF($HS$8,HZ7,"-")</f>
        <v>-</v>
      </c>
      <c r="HV12" s="95" t="str">
        <f>IF($HS$8,IA7,"-")</f>
        <v>-</v>
      </c>
      <c r="HW12" s="95" t="str">
        <f>IF($HS$8,IB7,"-")</f>
        <v>-</v>
      </c>
      <c r="HX12" s="84"/>
      <c r="HY12" s="84"/>
      <c r="HZ12" s="84"/>
      <c r="IA12" s="84"/>
      <c r="IB12" s="94" t="s">
        <v>139</v>
      </c>
      <c r="IC12" s="95" t="str">
        <f>IF($IC$8,IH7,"-")</f>
        <v>-</v>
      </c>
      <c r="ID12" s="95" t="str">
        <f>IF($IC$8,II7,"-")</f>
        <v>-</v>
      </c>
      <c r="IE12" s="95" t="str">
        <f>IF($IC$8,IJ7,"-")</f>
        <v>-</v>
      </c>
      <c r="IF12" s="95" t="str">
        <f>IF($IC$8,IK7,"-")</f>
        <v>-</v>
      </c>
      <c r="IG12" s="95" t="str">
        <f>IF($IC$8,IL7,"-")</f>
        <v>-</v>
      </c>
      <c r="IH12" s="84"/>
      <c r="II12" s="84"/>
      <c r="IJ12" s="84"/>
      <c r="IK12" s="84"/>
      <c r="IL12" s="94" t="s">
        <v>139</v>
      </c>
      <c r="IM12" s="95" t="str">
        <f>IF($IM$8,IR7,"-")</f>
        <v>-</v>
      </c>
      <c r="IN12" s="95" t="str">
        <f>IF($IM$8,IS7,"-")</f>
        <v>-</v>
      </c>
      <c r="IO12" s="95" t="str">
        <f>IF($IM$8,IT7,"-")</f>
        <v>-</v>
      </c>
      <c r="IP12" s="95" t="str">
        <f>IF($IM$8,IU7,"-")</f>
        <v>-</v>
      </c>
      <c r="IQ12" s="95" t="str">
        <f>IF($IM$8,IV7,"-")</f>
        <v>-</v>
      </c>
      <c r="IR12" s="84"/>
      <c r="IS12" s="84"/>
      <c r="IT12" s="84"/>
      <c r="IU12" s="84"/>
      <c r="IV12" s="84"/>
      <c r="IW12" s="94" t="s">
        <v>139</v>
      </c>
      <c r="IX12" s="95" t="str">
        <f>IF($IX$8,JC7,"-")</f>
        <v>-</v>
      </c>
      <c r="IY12" s="95" t="str">
        <f>IF($IX$8,JD7,"-")</f>
        <v>-</v>
      </c>
      <c r="IZ12" s="95" t="str">
        <f>IF($IX$8,JE7,"-")</f>
        <v>-</v>
      </c>
      <c r="JA12" s="95" t="str">
        <f>IF($IX$8,JF7,"-")</f>
        <v>-</v>
      </c>
      <c r="JB12" s="95" t="str">
        <f>IF($IX$8,JG7,"-")</f>
        <v>-</v>
      </c>
      <c r="JC12" s="84"/>
      <c r="JD12" s="84"/>
      <c r="JE12" s="84"/>
      <c r="JF12" s="84"/>
      <c r="JG12" s="94" t="s">
        <v>139</v>
      </c>
      <c r="JH12" s="95" t="str">
        <f>IF($JH$8,JM7,"-")</f>
        <v>-</v>
      </c>
      <c r="JI12" s="95" t="str">
        <f>IF($JH$8,JN7,"-")</f>
        <v>-</v>
      </c>
      <c r="JJ12" s="95" t="str">
        <f>IF($JH$8,JO7,"-")</f>
        <v>-</v>
      </c>
      <c r="JK12" s="95" t="str">
        <f>IF($JH$8,JP7,"-")</f>
        <v>-</v>
      </c>
      <c r="JL12" s="95" t="str">
        <f>IF($JH$8,JQ7,"-")</f>
        <v>-</v>
      </c>
      <c r="JM12" s="84"/>
      <c r="JN12" s="84"/>
      <c r="JO12" s="84"/>
      <c r="JP12" s="84"/>
      <c r="JQ12" s="94" t="s">
        <v>139</v>
      </c>
      <c r="JR12" s="95" t="str">
        <f>IF($JR$8,JW7,"-")</f>
        <v>-</v>
      </c>
      <c r="JS12" s="95" t="str">
        <f>IF($JR$8,JX7,"-")</f>
        <v>-</v>
      </c>
      <c r="JT12" s="95" t="str">
        <f>IF($JR$8,JY7,"-")</f>
        <v>-</v>
      </c>
      <c r="JU12" s="95" t="str">
        <f>IF($JR$8,JZ7,"-")</f>
        <v>-</v>
      </c>
      <c r="JV12" s="95" t="str">
        <f>IF($JR$8,KA7,"-")</f>
        <v>-</v>
      </c>
      <c r="JW12" s="84"/>
      <c r="JX12" s="84"/>
      <c r="JY12" s="84"/>
      <c r="JZ12" s="84"/>
      <c r="KA12" s="94" t="s">
        <v>139</v>
      </c>
      <c r="KB12" s="95" t="str">
        <f>IF($KB$8,KG7,"-")</f>
        <v>-</v>
      </c>
      <c r="KC12" s="95" t="str">
        <f>IF($KB$8,KH7,"-")</f>
        <v>-</v>
      </c>
      <c r="KD12" s="95" t="str">
        <f>IF($KB$8,KI7,"-")</f>
        <v>-</v>
      </c>
      <c r="KE12" s="95" t="str">
        <f>IF($KB$8,KJ7,"-")</f>
        <v>-</v>
      </c>
      <c r="KF12" s="95" t="str">
        <f>IF($KB$8,KK7,"-")</f>
        <v>-</v>
      </c>
      <c r="KG12" s="84"/>
      <c r="KH12" s="84"/>
      <c r="KI12" s="84"/>
      <c r="KJ12" s="84"/>
      <c r="KK12" s="94" t="s">
        <v>139</v>
      </c>
      <c r="KL12" s="95" t="str">
        <f>IF($KL$8,KQ7,"-")</f>
        <v>-</v>
      </c>
      <c r="KM12" s="95" t="str">
        <f>IF($KL$8,KR7,"-")</f>
        <v>-</v>
      </c>
      <c r="KN12" s="95" t="str">
        <f>IF($KL$8,KS7,"-")</f>
        <v>-</v>
      </c>
      <c r="KO12" s="95" t="str">
        <f>IF($KL$8,KT7,"-")</f>
        <v>-</v>
      </c>
      <c r="KP12" s="95" t="str">
        <f>IF($KL$8,KU7,"-")</f>
        <v>-</v>
      </c>
      <c r="KQ12" s="84"/>
      <c r="KR12" s="84"/>
      <c r="KS12" s="84"/>
      <c r="KT12" s="84"/>
      <c r="KU12" s="84"/>
      <c r="KV12" s="94" t="s">
        <v>139</v>
      </c>
      <c r="KW12" s="95" t="str">
        <f>IF($KW$8,LB7,"-")</f>
        <v>-</v>
      </c>
      <c r="KX12" s="95" t="str">
        <f>IF($KW$8,LC7,"-")</f>
        <v>-</v>
      </c>
      <c r="KY12" s="95" t="str">
        <f>IF($KW$8,LD7,"-")</f>
        <v>-</v>
      </c>
      <c r="KZ12" s="95" t="str">
        <f>IF($KW$8,LE7,"-")</f>
        <v>-</v>
      </c>
      <c r="LA12" s="95" t="str">
        <f>IF($KW$8,LF7,"-")</f>
        <v>-</v>
      </c>
      <c r="LB12" s="84"/>
      <c r="LC12" s="84"/>
      <c r="LD12" s="84"/>
      <c r="LE12" s="84"/>
      <c r="LF12" s="94" t="s">
        <v>139</v>
      </c>
      <c r="LG12" s="95" t="str">
        <f>IF($LG$8,LL7,"-")</f>
        <v>-</v>
      </c>
      <c r="LH12" s="95" t="str">
        <f>IF($LG$8,LM7,"-")</f>
        <v>-</v>
      </c>
      <c r="LI12" s="95" t="str">
        <f>IF($LG$8,LN7,"-")</f>
        <v>-</v>
      </c>
      <c r="LJ12" s="95" t="str">
        <f>IF($LG$8,LO7,"-")</f>
        <v>-</v>
      </c>
      <c r="LK12" s="95" t="str">
        <f>IF($LG$8,LP7,"-")</f>
        <v>-</v>
      </c>
      <c r="LL12" s="84"/>
      <c r="LM12" s="84"/>
      <c r="LN12" s="84"/>
      <c r="LO12" s="84"/>
      <c r="LP12" s="94" t="s">
        <v>139</v>
      </c>
      <c r="LQ12" s="95" t="str">
        <f>IF($LQ$8,LV7,"-")</f>
        <v>-</v>
      </c>
      <c r="LR12" s="95" t="str">
        <f>IF($LQ$8,LW7,"-")</f>
        <v>-</v>
      </c>
      <c r="LS12" s="95" t="str">
        <f>IF($LQ$8,LX7,"-")</f>
        <v>-</v>
      </c>
      <c r="LT12" s="95" t="str">
        <f>IF($LQ$8,LY7,"-")</f>
        <v>-</v>
      </c>
      <c r="LU12" s="95" t="str">
        <f>IF($LQ$8,LZ7,"-")</f>
        <v>-</v>
      </c>
      <c r="LV12" s="84"/>
      <c r="LW12" s="84"/>
      <c r="LX12" s="84"/>
      <c r="LY12" s="84"/>
      <c r="LZ12" s="94" t="s">
        <v>139</v>
      </c>
      <c r="MA12" s="95" t="str">
        <f>IF($MA$8,MF7,"-")</f>
        <v>-</v>
      </c>
      <c r="MB12" s="95" t="str">
        <f>IF($MA$8,MG7,"-")</f>
        <v>-</v>
      </c>
      <c r="MC12" s="95" t="str">
        <f>IF($MA$8,MH7,"-")</f>
        <v>-</v>
      </c>
      <c r="MD12" s="95" t="str">
        <f>IF($MA$8,MI7,"-")</f>
        <v>-</v>
      </c>
      <c r="ME12" s="95" t="str">
        <f>IF($MA$8,MJ7,"-")</f>
        <v>-</v>
      </c>
      <c r="MF12" s="84"/>
      <c r="MG12" s="84"/>
      <c r="MH12" s="84"/>
      <c r="MI12" s="84"/>
      <c r="MJ12" s="94" t="s">
        <v>139</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140</v>
      </c>
      <c r="AY13" s="95">
        <f>$BI$7</f>
        <v>100</v>
      </c>
      <c r="AZ13" s="95">
        <f>$BI$7</f>
        <v>100</v>
      </c>
      <c r="BA13" s="95">
        <f>$BI$7</f>
        <v>100</v>
      </c>
      <c r="BB13" s="95">
        <f>$BI$7</f>
        <v>100</v>
      </c>
      <c r="BC13" s="95">
        <f>$BI$7</f>
        <v>100</v>
      </c>
      <c r="BD13" s="84"/>
      <c r="BE13" s="84"/>
      <c r="BF13" s="84"/>
      <c r="BG13" s="84"/>
      <c r="BH13" s="84"/>
      <c r="BI13" s="94" t="s">
        <v>140</v>
      </c>
      <c r="BJ13" s="95">
        <f>$BT$7</f>
        <v>100</v>
      </c>
      <c r="BK13" s="95">
        <f>$BT$7</f>
        <v>100</v>
      </c>
      <c r="BL13" s="95">
        <f>$BT$7</f>
        <v>100</v>
      </c>
      <c r="BM13" s="95">
        <f>$BT$7</f>
        <v>100</v>
      </c>
      <c r="BN13" s="95">
        <f>$BT$7</f>
        <v>100</v>
      </c>
      <c r="BO13" s="84"/>
      <c r="BP13" s="84"/>
      <c r="BQ13" s="84"/>
      <c r="BR13" s="84"/>
      <c r="BS13" s="84"/>
      <c r="BT13" s="94" t="s">
        <v>140</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141</v>
      </c>
      <c r="C14" s="99"/>
      <c r="D14" s="100"/>
      <c r="E14" s="99"/>
      <c r="F14" s="197" t="s">
        <v>142</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143</v>
      </c>
      <c r="C15" s="196"/>
      <c r="D15" s="100"/>
      <c r="E15" s="97">
        <v>1</v>
      </c>
      <c r="F15" s="196" t="s">
        <v>144</v>
      </c>
      <c r="G15" s="196"/>
      <c r="H15" s="102" t="s">
        <v>145</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146</v>
      </c>
      <c r="AY15" s="103"/>
      <c r="AZ15" s="103"/>
      <c r="BA15" s="103"/>
      <c r="BB15" s="103"/>
      <c r="BC15" s="103"/>
      <c r="BD15" s="100"/>
      <c r="BE15" s="100"/>
      <c r="BF15" s="100"/>
      <c r="BG15" s="100"/>
      <c r="BH15" s="100"/>
      <c r="BI15" s="101" t="s">
        <v>146</v>
      </c>
      <c r="BJ15" s="103"/>
      <c r="BK15" s="103"/>
      <c r="BL15" s="103"/>
      <c r="BM15" s="103"/>
      <c r="BN15" s="103"/>
      <c r="BO15" s="100"/>
      <c r="BP15" s="100"/>
      <c r="BQ15" s="100"/>
      <c r="BR15" s="100"/>
      <c r="BS15" s="100"/>
      <c r="BT15" s="101" t="s">
        <v>146</v>
      </c>
      <c r="BU15" s="103"/>
      <c r="BV15" s="103"/>
      <c r="BW15" s="103"/>
      <c r="BX15" s="103"/>
      <c r="BY15" s="103"/>
      <c r="BZ15" s="100"/>
      <c r="CA15" s="100"/>
      <c r="CB15" s="100"/>
      <c r="CC15" s="100"/>
      <c r="CD15" s="100"/>
      <c r="CE15" s="101" t="s">
        <v>146</v>
      </c>
      <c r="CF15" s="103"/>
      <c r="CG15" s="103"/>
      <c r="CH15" s="103"/>
      <c r="CI15" s="103"/>
      <c r="CJ15" s="103"/>
      <c r="CK15" s="100"/>
      <c r="CL15" s="100"/>
      <c r="CM15" s="100"/>
      <c r="CN15" s="100"/>
      <c r="CO15" s="101" t="s">
        <v>146</v>
      </c>
      <c r="CP15" s="103"/>
      <c r="CQ15" s="103"/>
      <c r="CR15" s="103"/>
      <c r="CS15" s="103"/>
      <c r="CT15" s="103"/>
      <c r="CU15" s="100"/>
      <c r="CV15" s="100"/>
      <c r="CW15" s="100"/>
      <c r="CX15" s="100"/>
      <c r="CY15" s="100"/>
      <c r="CZ15" s="101" t="s">
        <v>146</v>
      </c>
      <c r="DA15" s="103"/>
      <c r="DB15" s="103"/>
      <c r="DC15" s="103"/>
      <c r="DD15" s="103"/>
      <c r="DE15" s="103"/>
      <c r="DF15" s="100"/>
      <c r="DG15" s="100"/>
      <c r="DH15" s="100"/>
      <c r="DI15" s="100"/>
      <c r="DJ15" s="101" t="s">
        <v>146</v>
      </c>
      <c r="DK15" s="103"/>
      <c r="DL15" s="103"/>
      <c r="DM15" s="103"/>
      <c r="DN15" s="103"/>
      <c r="DO15" s="103"/>
      <c r="DP15" s="100"/>
      <c r="DQ15" s="100"/>
      <c r="DR15" s="100"/>
      <c r="DS15" s="100"/>
      <c r="DT15" s="101" t="s">
        <v>146</v>
      </c>
      <c r="DU15" s="103"/>
      <c r="DV15" s="103"/>
      <c r="DW15" s="103"/>
      <c r="DX15" s="103"/>
      <c r="DY15" s="103"/>
      <c r="DZ15" s="100"/>
      <c r="EA15" s="100"/>
      <c r="EB15" s="100"/>
      <c r="EC15" s="100"/>
      <c r="ED15" s="101" t="s">
        <v>146</v>
      </c>
      <c r="EE15" s="103"/>
      <c r="EF15" s="103"/>
      <c r="EG15" s="103"/>
      <c r="EH15" s="103"/>
      <c r="EI15" s="103"/>
      <c r="EJ15" s="100"/>
      <c r="EK15" s="100"/>
      <c r="EL15" s="100"/>
      <c r="EM15" s="100"/>
      <c r="EN15" s="101" t="s">
        <v>146</v>
      </c>
      <c r="EO15" s="103"/>
      <c r="EP15" s="103"/>
      <c r="EQ15" s="103"/>
      <c r="ER15" s="103"/>
      <c r="ES15" s="103"/>
      <c r="ET15" s="100"/>
      <c r="EU15" s="100"/>
      <c r="EV15" s="100"/>
      <c r="EW15" s="100"/>
      <c r="EX15" s="100"/>
      <c r="EY15" s="101" t="s">
        <v>146</v>
      </c>
      <c r="EZ15" s="103"/>
      <c r="FA15" s="103"/>
      <c r="FB15" s="103"/>
      <c r="FC15" s="103"/>
      <c r="FD15" s="103"/>
      <c r="FE15" s="100"/>
      <c r="FF15" s="100"/>
      <c r="FG15" s="100"/>
      <c r="FH15" s="100"/>
      <c r="FI15" s="101" t="s">
        <v>146</v>
      </c>
      <c r="FJ15" s="103"/>
      <c r="FK15" s="103"/>
      <c r="FL15" s="103"/>
      <c r="FM15" s="103"/>
      <c r="FN15" s="103"/>
      <c r="FO15" s="100"/>
      <c r="FP15" s="100"/>
      <c r="FQ15" s="100"/>
      <c r="FR15" s="100"/>
      <c r="FS15" s="101" t="s">
        <v>146</v>
      </c>
      <c r="FT15" s="103"/>
      <c r="FU15" s="103"/>
      <c r="FV15" s="103"/>
      <c r="FW15" s="103"/>
      <c r="FX15" s="103"/>
      <c r="FY15" s="100"/>
      <c r="FZ15" s="100"/>
      <c r="GA15" s="100"/>
      <c r="GB15" s="100"/>
      <c r="GC15" s="101" t="s">
        <v>146</v>
      </c>
      <c r="GD15" s="103"/>
      <c r="GE15" s="103"/>
      <c r="GF15" s="103"/>
      <c r="GG15" s="103"/>
      <c r="GH15" s="103"/>
      <c r="GI15" s="100"/>
      <c r="GJ15" s="100"/>
      <c r="GK15" s="100"/>
      <c r="GL15" s="100"/>
      <c r="GM15" s="101" t="s">
        <v>146</v>
      </c>
      <c r="GN15" s="103"/>
      <c r="GO15" s="103"/>
      <c r="GP15" s="103"/>
      <c r="GQ15" s="103"/>
      <c r="GR15" s="103"/>
      <c r="GS15" s="100"/>
      <c r="GT15" s="100"/>
      <c r="GU15" s="100"/>
      <c r="GV15" s="100"/>
      <c r="GW15" s="100"/>
      <c r="GX15" s="101" t="s">
        <v>146</v>
      </c>
      <c r="GY15" s="103"/>
      <c r="GZ15" s="103"/>
      <c r="HA15" s="103"/>
      <c r="HB15" s="103"/>
      <c r="HC15" s="103"/>
      <c r="HD15" s="100"/>
      <c r="HE15" s="100"/>
      <c r="HF15" s="100"/>
      <c r="HG15" s="100"/>
      <c r="HH15" s="101" t="s">
        <v>146</v>
      </c>
      <c r="HI15" s="103"/>
      <c r="HJ15" s="103"/>
      <c r="HK15" s="103"/>
      <c r="HL15" s="103"/>
      <c r="HM15" s="103"/>
      <c r="HN15" s="100"/>
      <c r="HO15" s="100"/>
      <c r="HP15" s="100"/>
      <c r="HQ15" s="100"/>
      <c r="HR15" s="101" t="s">
        <v>146</v>
      </c>
      <c r="HS15" s="103"/>
      <c r="HT15" s="103"/>
      <c r="HU15" s="103"/>
      <c r="HV15" s="103"/>
      <c r="HW15" s="103"/>
      <c r="HX15" s="100"/>
      <c r="HY15" s="100"/>
      <c r="HZ15" s="100"/>
      <c r="IA15" s="100"/>
      <c r="IB15" s="101" t="s">
        <v>146</v>
      </c>
      <c r="IC15" s="103"/>
      <c r="ID15" s="103"/>
      <c r="IE15" s="103"/>
      <c r="IF15" s="103"/>
      <c r="IG15" s="103"/>
      <c r="IH15" s="100"/>
      <c r="II15" s="100"/>
      <c r="IJ15" s="100"/>
      <c r="IK15" s="100"/>
      <c r="IL15" s="101" t="s">
        <v>146</v>
      </c>
      <c r="IM15" s="103"/>
      <c r="IN15" s="103"/>
      <c r="IO15" s="103"/>
      <c r="IP15" s="103"/>
      <c r="IQ15" s="103"/>
      <c r="IR15" s="100"/>
      <c r="IS15" s="100"/>
      <c r="IT15" s="100"/>
      <c r="IU15" s="100"/>
      <c r="IV15" s="100"/>
      <c r="IW15" s="101" t="s">
        <v>146</v>
      </c>
      <c r="IX15" s="103"/>
      <c r="IY15" s="103"/>
      <c r="IZ15" s="103"/>
      <c r="JA15" s="103"/>
      <c r="JB15" s="103"/>
      <c r="JC15" s="100"/>
      <c r="JD15" s="100"/>
      <c r="JE15" s="100"/>
      <c r="JF15" s="100"/>
      <c r="JG15" s="101" t="s">
        <v>146</v>
      </c>
      <c r="JH15" s="103"/>
      <c r="JI15" s="103"/>
      <c r="JJ15" s="103"/>
      <c r="JK15" s="103"/>
      <c r="JL15" s="103"/>
      <c r="JM15" s="100"/>
      <c r="JN15" s="100"/>
      <c r="JO15" s="100"/>
      <c r="JP15" s="100"/>
      <c r="JQ15" s="101" t="s">
        <v>146</v>
      </c>
      <c r="JR15" s="103"/>
      <c r="JS15" s="103"/>
      <c r="JT15" s="103"/>
      <c r="JU15" s="103"/>
      <c r="JV15" s="103"/>
      <c r="JW15" s="100"/>
      <c r="JX15" s="100"/>
      <c r="JY15" s="100"/>
      <c r="JZ15" s="100"/>
      <c r="KA15" s="101" t="s">
        <v>146</v>
      </c>
      <c r="KB15" s="103"/>
      <c r="KC15" s="103"/>
      <c r="KD15" s="103"/>
      <c r="KE15" s="103"/>
      <c r="KF15" s="103"/>
      <c r="KG15" s="100"/>
      <c r="KH15" s="100"/>
      <c r="KI15" s="100"/>
      <c r="KJ15" s="100"/>
      <c r="KK15" s="101" t="s">
        <v>146</v>
      </c>
      <c r="KL15" s="103"/>
      <c r="KM15" s="103"/>
      <c r="KN15" s="103"/>
      <c r="KO15" s="103"/>
      <c r="KP15" s="103"/>
      <c r="KQ15" s="100"/>
      <c r="KR15" s="100"/>
      <c r="KS15" s="100"/>
      <c r="KT15" s="100"/>
      <c r="KU15" s="100"/>
      <c r="KV15" s="101" t="s">
        <v>146</v>
      </c>
      <c r="KW15" s="103"/>
      <c r="KX15" s="103"/>
      <c r="KY15" s="103"/>
      <c r="KZ15" s="103"/>
      <c r="LA15" s="103"/>
      <c r="LB15" s="100"/>
      <c r="LC15" s="100"/>
      <c r="LD15" s="100"/>
      <c r="LE15" s="100"/>
      <c r="LF15" s="101" t="s">
        <v>146</v>
      </c>
      <c r="LG15" s="103"/>
      <c r="LH15" s="103"/>
      <c r="LI15" s="103"/>
      <c r="LJ15" s="103"/>
      <c r="LK15" s="103"/>
      <c r="LL15" s="100"/>
      <c r="LM15" s="100"/>
      <c r="LN15" s="100"/>
      <c r="LO15" s="100"/>
      <c r="LP15" s="101" t="s">
        <v>146</v>
      </c>
      <c r="LQ15" s="103"/>
      <c r="LR15" s="103"/>
      <c r="LS15" s="103"/>
      <c r="LT15" s="103"/>
      <c r="LU15" s="103"/>
      <c r="LV15" s="100"/>
      <c r="LW15" s="100"/>
      <c r="LX15" s="100"/>
      <c r="LY15" s="100"/>
      <c r="LZ15" s="101" t="s">
        <v>146</v>
      </c>
      <c r="MA15" s="103"/>
      <c r="MB15" s="103"/>
      <c r="MC15" s="103"/>
      <c r="MD15" s="103"/>
      <c r="ME15" s="103"/>
      <c r="MF15" s="100"/>
      <c r="MG15" s="100"/>
      <c r="MH15" s="100"/>
      <c r="MI15" s="100"/>
      <c r="MJ15" s="101" t="s">
        <v>146</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147</v>
      </c>
      <c r="C16" s="196"/>
      <c r="D16" s="100"/>
      <c r="E16" s="97">
        <f>E15+1</f>
        <v>2</v>
      </c>
      <c r="F16" s="196" t="s">
        <v>148</v>
      </c>
      <c r="G16" s="196"/>
      <c r="H16" s="102" t="s">
        <v>149</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150</v>
      </c>
      <c r="C17" s="196"/>
      <c r="D17" s="100"/>
      <c r="E17" s="97">
        <f t="shared" ref="E17" si="8">E16+1</f>
        <v>3</v>
      </c>
      <c r="F17" s="196" t="s">
        <v>151</v>
      </c>
      <c r="G17" s="196"/>
      <c r="H17" s="102" t="s">
        <v>152</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153</v>
      </c>
      <c r="AY17" s="106">
        <f>IF(AY7="-",NA(),AY7)</f>
        <v>105.8</v>
      </c>
      <c r="AZ17" s="106">
        <f t="shared" ref="AZ17:BC17" si="9">IF(AZ7="-",NA(),AZ7)</f>
        <v>108.2</v>
      </c>
      <c r="BA17" s="106">
        <f t="shared" si="9"/>
        <v>104.7</v>
      </c>
      <c r="BB17" s="106">
        <f t="shared" si="9"/>
        <v>105.5</v>
      </c>
      <c r="BC17" s="106">
        <f t="shared" si="9"/>
        <v>107.9</v>
      </c>
      <c r="BD17" s="100"/>
      <c r="BE17" s="100"/>
      <c r="BF17" s="100"/>
      <c r="BG17" s="100"/>
      <c r="BH17" s="100"/>
      <c r="BI17" s="105" t="s">
        <v>153</v>
      </c>
      <c r="BJ17" s="106">
        <f>IF(BJ7="-",NA(),BJ7)</f>
        <v>102</v>
      </c>
      <c r="BK17" s="106">
        <f t="shared" ref="BK17:BN17" si="10">IF(BK7="-",NA(),BK7)</f>
        <v>102.3</v>
      </c>
      <c r="BL17" s="106">
        <f t="shared" si="10"/>
        <v>103.5</v>
      </c>
      <c r="BM17" s="106">
        <f t="shared" si="10"/>
        <v>101.6</v>
      </c>
      <c r="BN17" s="106">
        <f t="shared" si="10"/>
        <v>106.7</v>
      </c>
      <c r="BO17" s="100"/>
      <c r="BP17" s="100"/>
      <c r="BQ17" s="100"/>
      <c r="BR17" s="100"/>
      <c r="BS17" s="100"/>
      <c r="BT17" s="105" t="s">
        <v>153</v>
      </c>
      <c r="BU17" s="106">
        <f>IF(BU7="-",NA(),BU7)</f>
        <v>2469.3000000000002</v>
      </c>
      <c r="BV17" s="106">
        <f t="shared" ref="BV17:BY17" si="11">IF(BV7="-",NA(),BV7)</f>
        <v>811.2</v>
      </c>
      <c r="BW17" s="106">
        <f t="shared" si="11"/>
        <v>1293.5999999999999</v>
      </c>
      <c r="BX17" s="106">
        <f t="shared" si="11"/>
        <v>2012.9</v>
      </c>
      <c r="BY17" s="106">
        <f t="shared" si="11"/>
        <v>811.4</v>
      </c>
      <c r="BZ17" s="100"/>
      <c r="CA17" s="100"/>
      <c r="CB17" s="100"/>
      <c r="CC17" s="100"/>
      <c r="CD17" s="100"/>
      <c r="CE17" s="105" t="s">
        <v>153</v>
      </c>
      <c r="CF17" s="106">
        <f>IF(CF7="-",NA(),CF7)</f>
        <v>9548.2999999999993</v>
      </c>
      <c r="CG17" s="106">
        <f t="shared" ref="CG17:CJ17" si="12">IF(CG7="-",NA(),CG7)</f>
        <v>9987.1</v>
      </c>
      <c r="CH17" s="106">
        <f t="shared" si="12"/>
        <v>8395.7999999999993</v>
      </c>
      <c r="CI17" s="106">
        <f t="shared" si="12"/>
        <v>8200.5</v>
      </c>
      <c r="CJ17" s="106">
        <f t="shared" si="12"/>
        <v>9721.2000000000007</v>
      </c>
      <c r="CK17" s="100"/>
      <c r="CL17" s="100"/>
      <c r="CM17" s="100"/>
      <c r="CN17" s="100"/>
      <c r="CO17" s="105" t="s">
        <v>153</v>
      </c>
      <c r="CP17" s="107">
        <f>IF(CP7="-",NA(),CP7)</f>
        <v>128116</v>
      </c>
      <c r="CQ17" s="107">
        <f t="shared" ref="CQ17:CT17" si="13">IF(CQ7="-",NA(),CQ7)</f>
        <v>126923</v>
      </c>
      <c r="CR17" s="107">
        <f t="shared" si="13"/>
        <v>118073</v>
      </c>
      <c r="CS17" s="107">
        <f t="shared" si="13"/>
        <v>122592</v>
      </c>
      <c r="CT17" s="107">
        <f t="shared" si="13"/>
        <v>131864</v>
      </c>
      <c r="CU17" s="100"/>
      <c r="CV17" s="100"/>
      <c r="CW17" s="100"/>
      <c r="CX17" s="100"/>
      <c r="CY17" s="100"/>
      <c r="CZ17" s="105" t="s">
        <v>153</v>
      </c>
      <c r="DA17" s="106">
        <f>IF(DA7="-",NA(),DA7)</f>
        <v>38.9</v>
      </c>
      <c r="DB17" s="106">
        <f t="shared" ref="DB17:DE17" si="14">IF(DB7="-",NA(),DB7)</f>
        <v>37.6</v>
      </c>
      <c r="DC17" s="106">
        <f t="shared" si="14"/>
        <v>45.4</v>
      </c>
      <c r="DD17" s="106">
        <f t="shared" si="14"/>
        <v>48.8</v>
      </c>
      <c r="DE17" s="106">
        <f t="shared" si="14"/>
        <v>38.299999999999997</v>
      </c>
      <c r="DF17" s="100"/>
      <c r="DG17" s="100"/>
      <c r="DH17" s="100"/>
      <c r="DI17" s="100"/>
      <c r="DJ17" s="105" t="s">
        <v>153</v>
      </c>
      <c r="DK17" s="106">
        <f>IF(DK7="-",NA(),DK7)</f>
        <v>24.9</v>
      </c>
      <c r="DL17" s="106">
        <f t="shared" ref="DL17:DO17" si="15">IF(DL7="-",NA(),DL7)</f>
        <v>18.399999999999999</v>
      </c>
      <c r="DM17" s="106">
        <f t="shared" si="15"/>
        <v>32.6</v>
      </c>
      <c r="DN17" s="106">
        <f t="shared" si="15"/>
        <v>33.200000000000003</v>
      </c>
      <c r="DO17" s="106">
        <f t="shared" si="15"/>
        <v>24.2</v>
      </c>
      <c r="DP17" s="100"/>
      <c r="DQ17" s="100"/>
      <c r="DR17" s="100"/>
      <c r="DS17" s="100"/>
      <c r="DT17" s="105" t="s">
        <v>153</v>
      </c>
      <c r="DU17" s="106">
        <f>IF(DU7="-",NA(),DU7)</f>
        <v>15.8</v>
      </c>
      <c r="DV17" s="106">
        <f t="shared" ref="DV17:DY17" si="16">IF(DV7="-",NA(),DV7)</f>
        <v>13.7</v>
      </c>
      <c r="DW17" s="106">
        <f t="shared" si="16"/>
        <v>11.5</v>
      </c>
      <c r="DX17" s="106">
        <f t="shared" si="16"/>
        <v>9.3000000000000007</v>
      </c>
      <c r="DY17" s="106">
        <f t="shared" si="16"/>
        <v>7.7</v>
      </c>
      <c r="DZ17" s="100"/>
      <c r="EA17" s="100"/>
      <c r="EB17" s="100"/>
      <c r="EC17" s="100"/>
      <c r="ED17" s="105" t="s">
        <v>153</v>
      </c>
      <c r="EE17" s="106">
        <f>IF(EE7="-",NA(),EE7)</f>
        <v>68.7</v>
      </c>
      <c r="EF17" s="106">
        <f t="shared" ref="EF17:EI17" si="17">IF(EF7="-",NA(),EF7)</f>
        <v>69.900000000000006</v>
      </c>
      <c r="EG17" s="106">
        <f t="shared" si="17"/>
        <v>70</v>
      </c>
      <c r="EH17" s="106">
        <f t="shared" si="17"/>
        <v>70.599999999999994</v>
      </c>
      <c r="EI17" s="106">
        <f t="shared" si="17"/>
        <v>70.2</v>
      </c>
      <c r="EJ17" s="100"/>
      <c r="EK17" s="100"/>
      <c r="EL17" s="100"/>
      <c r="EM17" s="100"/>
      <c r="EN17" s="105" t="s">
        <v>153</v>
      </c>
      <c r="EO17" s="106">
        <f>IF(EO7="-",NA(),EO7)</f>
        <v>0</v>
      </c>
      <c r="EP17" s="106">
        <f t="shared" ref="EP17:ES17" si="18">IF(EP7="-",NA(),EP7)</f>
        <v>0</v>
      </c>
      <c r="EQ17" s="106">
        <f t="shared" si="18"/>
        <v>0</v>
      </c>
      <c r="ER17" s="106">
        <f t="shared" si="18"/>
        <v>0</v>
      </c>
      <c r="ES17" s="106">
        <f t="shared" si="18"/>
        <v>0</v>
      </c>
      <c r="ET17" s="100"/>
      <c r="EU17" s="100"/>
      <c r="EV17" s="100"/>
      <c r="EW17" s="100"/>
      <c r="EX17" s="100"/>
      <c r="EY17" s="105" t="s">
        <v>153</v>
      </c>
      <c r="EZ17" s="106">
        <f>IF(EZ7="-",NA(),EZ7)</f>
        <v>38.9</v>
      </c>
      <c r="FA17" s="106">
        <f t="shared" ref="FA17:FD17" si="19">IF(FA7="-",NA(),FA7)</f>
        <v>37.6</v>
      </c>
      <c r="FB17" s="106">
        <f t="shared" si="19"/>
        <v>45.4</v>
      </c>
      <c r="FC17" s="106">
        <f t="shared" si="19"/>
        <v>48.8</v>
      </c>
      <c r="FD17" s="106">
        <f t="shared" si="19"/>
        <v>38.299999999999997</v>
      </c>
      <c r="FE17" s="100"/>
      <c r="FF17" s="100"/>
      <c r="FG17" s="100"/>
      <c r="FH17" s="100"/>
      <c r="FI17" s="105" t="s">
        <v>153</v>
      </c>
      <c r="FJ17" s="106">
        <f>IF(FJ7="-",NA(),FJ7)</f>
        <v>24.9</v>
      </c>
      <c r="FK17" s="106">
        <f t="shared" ref="FK17:FN17" si="20">IF(FK7="-",NA(),FK7)</f>
        <v>18.399999999999999</v>
      </c>
      <c r="FL17" s="106">
        <f t="shared" si="20"/>
        <v>32.6</v>
      </c>
      <c r="FM17" s="106">
        <f t="shared" si="20"/>
        <v>33.200000000000003</v>
      </c>
      <c r="FN17" s="106">
        <f t="shared" si="20"/>
        <v>24.2</v>
      </c>
      <c r="FO17" s="100"/>
      <c r="FP17" s="100"/>
      <c r="FQ17" s="100"/>
      <c r="FR17" s="100"/>
      <c r="FS17" s="105" t="s">
        <v>153</v>
      </c>
      <c r="FT17" s="106">
        <f>IF(FT7="-",NA(),FT7)</f>
        <v>15.8</v>
      </c>
      <c r="FU17" s="106">
        <f t="shared" ref="FU17:FX17" si="21">IF(FU7="-",NA(),FU7)</f>
        <v>13.7</v>
      </c>
      <c r="FV17" s="106">
        <f t="shared" si="21"/>
        <v>11.5</v>
      </c>
      <c r="FW17" s="106">
        <f t="shared" si="21"/>
        <v>9.3000000000000007</v>
      </c>
      <c r="FX17" s="106">
        <f t="shared" si="21"/>
        <v>7.7</v>
      </c>
      <c r="FY17" s="100"/>
      <c r="FZ17" s="100"/>
      <c r="GA17" s="100"/>
      <c r="GB17" s="100"/>
      <c r="GC17" s="105" t="s">
        <v>153</v>
      </c>
      <c r="GD17" s="106">
        <f>IF(GD7="-",NA(),GD7)</f>
        <v>68.7</v>
      </c>
      <c r="GE17" s="106">
        <f t="shared" ref="GE17:GH17" si="22">IF(GE7="-",NA(),GE7)</f>
        <v>69.900000000000006</v>
      </c>
      <c r="GF17" s="106">
        <f t="shared" si="22"/>
        <v>70</v>
      </c>
      <c r="GG17" s="106">
        <f t="shared" si="22"/>
        <v>70.599999999999994</v>
      </c>
      <c r="GH17" s="106">
        <f t="shared" si="22"/>
        <v>70.2</v>
      </c>
      <c r="GI17" s="100"/>
      <c r="GJ17" s="100"/>
      <c r="GK17" s="100"/>
      <c r="GL17" s="100"/>
      <c r="GM17" s="105" t="s">
        <v>153</v>
      </c>
      <c r="GN17" s="106">
        <f>IF(GN7="-",NA(),GN7)</f>
        <v>0</v>
      </c>
      <c r="GO17" s="106">
        <f t="shared" ref="GO17:GR17" si="23">IF(GO7="-",NA(),GO7)</f>
        <v>0</v>
      </c>
      <c r="GP17" s="106">
        <f t="shared" si="23"/>
        <v>0</v>
      </c>
      <c r="GQ17" s="106">
        <f t="shared" si="23"/>
        <v>0</v>
      </c>
      <c r="GR17" s="106">
        <f t="shared" si="23"/>
        <v>0</v>
      </c>
      <c r="GS17" s="100"/>
      <c r="GT17" s="100"/>
      <c r="GU17" s="100"/>
      <c r="GV17" s="100"/>
      <c r="GW17" s="100"/>
      <c r="GX17" s="105" t="s">
        <v>153</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153</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153</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153</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153</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153</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153</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153</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153</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153</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153</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153</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153</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153</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153</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154</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155</v>
      </c>
      <c r="AY18" s="106">
        <f>IF(BD7="-",NA(),BD7)</f>
        <v>119.7</v>
      </c>
      <c r="AZ18" s="106">
        <f t="shared" ref="AZ18:BC18" si="39">IF(BE7="-",NA(),BE7)</f>
        <v>125.7</v>
      </c>
      <c r="BA18" s="106">
        <f t="shared" si="39"/>
        <v>129.69999999999999</v>
      </c>
      <c r="BB18" s="106">
        <f t="shared" si="39"/>
        <v>135.9</v>
      </c>
      <c r="BC18" s="106">
        <f t="shared" si="39"/>
        <v>130.5</v>
      </c>
      <c r="BD18" s="100"/>
      <c r="BE18" s="100"/>
      <c r="BF18" s="100"/>
      <c r="BG18" s="100"/>
      <c r="BH18" s="100"/>
      <c r="BI18" s="105" t="s">
        <v>155</v>
      </c>
      <c r="BJ18" s="106">
        <f>IF(BO7="-",NA(),BO7)</f>
        <v>121.8</v>
      </c>
      <c r="BK18" s="106">
        <f t="shared" ref="BK18:BN18" si="40">IF(BP7="-",NA(),BP7)</f>
        <v>124.8</v>
      </c>
      <c r="BL18" s="106">
        <f t="shared" si="40"/>
        <v>130.4</v>
      </c>
      <c r="BM18" s="106">
        <f t="shared" si="40"/>
        <v>136.30000000000001</v>
      </c>
      <c r="BN18" s="106">
        <f t="shared" si="40"/>
        <v>130.69999999999999</v>
      </c>
      <c r="BO18" s="100"/>
      <c r="BP18" s="100"/>
      <c r="BQ18" s="100"/>
      <c r="BR18" s="100"/>
      <c r="BS18" s="100"/>
      <c r="BT18" s="105" t="s">
        <v>155</v>
      </c>
      <c r="BU18" s="106">
        <f>IF(BZ7="-",NA(),BZ7)</f>
        <v>992.4</v>
      </c>
      <c r="BV18" s="106">
        <f t="shared" ref="BV18:BY18" si="41">IF(CA7="-",NA(),CA7)</f>
        <v>638.79999999999995</v>
      </c>
      <c r="BW18" s="106">
        <f t="shared" si="41"/>
        <v>716.7</v>
      </c>
      <c r="BX18" s="106">
        <f t="shared" si="41"/>
        <v>688</v>
      </c>
      <c r="BY18" s="106">
        <f t="shared" si="41"/>
        <v>707.7</v>
      </c>
      <c r="BZ18" s="100"/>
      <c r="CA18" s="100"/>
      <c r="CB18" s="100"/>
      <c r="CC18" s="100"/>
      <c r="CD18" s="100"/>
      <c r="CE18" s="105" t="s">
        <v>155</v>
      </c>
      <c r="CF18" s="106">
        <f>IF(CK7="-",NA(),CK7)</f>
        <v>7914.4</v>
      </c>
      <c r="CG18" s="106">
        <f t="shared" ref="CG18:CJ18" si="42">IF(CL7="-",NA(),CL7)</f>
        <v>7493.6</v>
      </c>
      <c r="CH18" s="106">
        <f t="shared" si="42"/>
        <v>8014.2</v>
      </c>
      <c r="CI18" s="106">
        <f t="shared" si="42"/>
        <v>8260</v>
      </c>
      <c r="CJ18" s="106">
        <f t="shared" si="42"/>
        <v>8600.1</v>
      </c>
      <c r="CK18" s="100"/>
      <c r="CL18" s="100"/>
      <c r="CM18" s="100"/>
      <c r="CN18" s="100"/>
      <c r="CO18" s="105" t="s">
        <v>155</v>
      </c>
      <c r="CP18" s="107">
        <f>IF(CU7="-",NA(),CU7)</f>
        <v>1160012</v>
      </c>
      <c r="CQ18" s="107">
        <f t="shared" ref="CQ18:CT18" si="43">IF(CV7="-",NA(),CV7)</f>
        <v>1146099</v>
      </c>
      <c r="CR18" s="107">
        <f t="shared" si="43"/>
        <v>1494682</v>
      </c>
      <c r="CS18" s="107">
        <f t="shared" si="43"/>
        <v>1543942</v>
      </c>
      <c r="CT18" s="107">
        <f t="shared" si="43"/>
        <v>1467681</v>
      </c>
      <c r="CU18" s="100"/>
      <c r="CV18" s="100"/>
      <c r="CW18" s="100"/>
      <c r="CX18" s="100"/>
      <c r="CY18" s="100"/>
      <c r="CZ18" s="105" t="s">
        <v>155</v>
      </c>
      <c r="DA18" s="106">
        <f>IF(DF7="-",NA(),DF7)</f>
        <v>36.299999999999997</v>
      </c>
      <c r="DB18" s="106">
        <f t="shared" ref="DB18:DE18" si="44">IF(DG7="-",NA(),DG7)</f>
        <v>38.4</v>
      </c>
      <c r="DC18" s="106">
        <f t="shared" si="44"/>
        <v>37.700000000000003</v>
      </c>
      <c r="DD18" s="106">
        <f t="shared" si="44"/>
        <v>36.200000000000003</v>
      </c>
      <c r="DE18" s="106">
        <f t="shared" si="44"/>
        <v>36.5</v>
      </c>
      <c r="DF18" s="100"/>
      <c r="DG18" s="100"/>
      <c r="DH18" s="100"/>
      <c r="DI18" s="100"/>
      <c r="DJ18" s="105" t="s">
        <v>155</v>
      </c>
      <c r="DK18" s="106">
        <f>IF(DP7="-",NA(),DP7)</f>
        <v>22.1</v>
      </c>
      <c r="DL18" s="106">
        <f t="shared" ref="DL18:DO18" si="45">IF(DQ7="-",NA(),DQ7)</f>
        <v>21.1</v>
      </c>
      <c r="DM18" s="106">
        <f t="shared" si="45"/>
        <v>20</v>
      </c>
      <c r="DN18" s="106">
        <f t="shared" si="45"/>
        <v>18.2</v>
      </c>
      <c r="DO18" s="106">
        <f t="shared" si="45"/>
        <v>20.9</v>
      </c>
      <c r="DP18" s="100"/>
      <c r="DQ18" s="100"/>
      <c r="DR18" s="100"/>
      <c r="DS18" s="100"/>
      <c r="DT18" s="105" t="s">
        <v>155</v>
      </c>
      <c r="DU18" s="106">
        <f>IF(DZ7="-",NA(),DZ7)</f>
        <v>130.19999999999999</v>
      </c>
      <c r="DV18" s="106">
        <f t="shared" ref="DV18:DY18" si="46">IF(EA7="-",NA(),EA7)</f>
        <v>128.80000000000001</v>
      </c>
      <c r="DW18" s="106">
        <f t="shared" si="46"/>
        <v>109.9</v>
      </c>
      <c r="DX18" s="106">
        <f t="shared" si="46"/>
        <v>103.6</v>
      </c>
      <c r="DY18" s="106">
        <f t="shared" si="46"/>
        <v>95.7</v>
      </c>
      <c r="DZ18" s="100"/>
      <c r="EA18" s="100"/>
      <c r="EB18" s="100"/>
      <c r="EC18" s="100"/>
      <c r="ED18" s="105" t="s">
        <v>155</v>
      </c>
      <c r="EE18" s="106">
        <f>IF(EJ7="-",NA(),EJ7)</f>
        <v>57.7</v>
      </c>
      <c r="EF18" s="106">
        <f t="shared" ref="EF18:EI18" si="47">IF(EK7="-",NA(),EK7)</f>
        <v>59.8</v>
      </c>
      <c r="EG18" s="106">
        <f t="shared" si="47"/>
        <v>59.6</v>
      </c>
      <c r="EH18" s="106">
        <f t="shared" si="47"/>
        <v>60.3</v>
      </c>
      <c r="EI18" s="106">
        <f t="shared" si="47"/>
        <v>60.2</v>
      </c>
      <c r="EJ18" s="100"/>
      <c r="EK18" s="100"/>
      <c r="EL18" s="100"/>
      <c r="EM18" s="100"/>
      <c r="EN18" s="105" t="s">
        <v>155</v>
      </c>
      <c r="EO18" s="106">
        <f>IF(ET7="-",NA(),ET7)</f>
        <v>15.3</v>
      </c>
      <c r="EP18" s="106">
        <f t="shared" ref="EP18:ES18" si="48">IF(EU7="-",NA(),EU7)</f>
        <v>16.2</v>
      </c>
      <c r="EQ18" s="106">
        <f t="shared" si="48"/>
        <v>18.7</v>
      </c>
      <c r="ER18" s="106">
        <f t="shared" si="48"/>
        <v>20.5</v>
      </c>
      <c r="ES18" s="106">
        <f t="shared" si="48"/>
        <v>21.4</v>
      </c>
      <c r="ET18" s="100"/>
      <c r="EU18" s="100"/>
      <c r="EV18" s="100"/>
      <c r="EW18" s="100"/>
      <c r="EX18" s="100"/>
      <c r="EY18" s="105" t="s">
        <v>155</v>
      </c>
      <c r="EZ18" s="106">
        <f>IF(OR(NOT($EZ$8),FE7="-"),NA(),FE7)</f>
        <v>37</v>
      </c>
      <c r="FA18" s="106">
        <f>IF(OR(NOT($EZ$8),FF7="-"),NA(),FF7)</f>
        <v>39.5</v>
      </c>
      <c r="FB18" s="106">
        <f>IF(OR(NOT($EZ$8),FG7="-"),NA(),FG7)</f>
        <v>39.1</v>
      </c>
      <c r="FC18" s="106">
        <f>IF(OR(NOT($EZ$8),FH7="-"),NA(),FH7)</f>
        <v>37.299999999999997</v>
      </c>
      <c r="FD18" s="106">
        <f>IF(OR(NOT($EZ$8),FI7="-"),NA(),FI7)</f>
        <v>38</v>
      </c>
      <c r="FE18" s="100"/>
      <c r="FF18" s="100"/>
      <c r="FG18" s="100"/>
      <c r="FH18" s="100"/>
      <c r="FI18" s="105" t="s">
        <v>155</v>
      </c>
      <c r="FJ18" s="106">
        <f>IF(OR(NOT($FJ$8),FO7="-"),NA(),FO7)</f>
        <v>22.6</v>
      </c>
      <c r="FK18" s="106">
        <f>IF(OR(NOT($FJ$8),FP7="-"),NA(),FP7)</f>
        <v>22</v>
      </c>
      <c r="FL18" s="106">
        <f>IF(OR(NOT($FJ$8),FQ7="-"),NA(),FQ7)</f>
        <v>21.4</v>
      </c>
      <c r="FM18" s="106">
        <f>IF(OR(NOT($FJ$8),FR7="-"),NA(),FR7)</f>
        <v>19.3</v>
      </c>
      <c r="FN18" s="106">
        <f>IF(OR(NOT($FJ$8),FS7="-"),NA(),FS7)</f>
        <v>20.6</v>
      </c>
      <c r="FO18" s="100"/>
      <c r="FP18" s="100"/>
      <c r="FQ18" s="100"/>
      <c r="FR18" s="100"/>
      <c r="FS18" s="105" t="s">
        <v>155</v>
      </c>
      <c r="FT18" s="106">
        <f>IF(OR(NOT($FT$8),FY7="-"),NA(),FY7)</f>
        <v>120.9</v>
      </c>
      <c r="FU18" s="106">
        <f>IF(OR(NOT($FT$8),FZ7="-"),NA(),FZ7)</f>
        <v>105.7</v>
      </c>
      <c r="FV18" s="106">
        <f>IF(OR(NOT($FT$8),GA7="-"),NA(),GA7)</f>
        <v>89.4</v>
      </c>
      <c r="FW18" s="106">
        <f>IF(OR(NOT($FT$8),GB7="-"),NA(),GB7)</f>
        <v>83.3</v>
      </c>
      <c r="FX18" s="106">
        <f>IF(OR(NOT($FT$8),GC7="-"),NA(),GC7)</f>
        <v>73.2</v>
      </c>
      <c r="FY18" s="100"/>
      <c r="FZ18" s="100"/>
      <c r="GA18" s="100"/>
      <c r="GB18" s="100"/>
      <c r="GC18" s="105" t="s">
        <v>155</v>
      </c>
      <c r="GD18" s="106">
        <f>IF(OR(NOT($GD$8),GI7="-"),NA(),GI7)</f>
        <v>58.6</v>
      </c>
      <c r="GE18" s="106">
        <f>IF(OR(NOT($GD$8),GJ7="-"),NA(),GJ7)</f>
        <v>61.3</v>
      </c>
      <c r="GF18" s="106">
        <f>IF(OR(NOT($GD$8),GK7="-"),NA(),GK7)</f>
        <v>61.7</v>
      </c>
      <c r="GG18" s="106">
        <f>IF(OR(NOT($GD$8),GL7="-"),NA(),GL7)</f>
        <v>62.1</v>
      </c>
      <c r="GH18" s="106">
        <f>IF(OR(NOT($GD$8),GM7="-"),NA(),GM7)</f>
        <v>62.6</v>
      </c>
      <c r="GI18" s="100"/>
      <c r="GJ18" s="100"/>
      <c r="GK18" s="100"/>
      <c r="GL18" s="100"/>
      <c r="GM18" s="105" t="s">
        <v>155</v>
      </c>
      <c r="GN18" s="106">
        <f>IF(OR(NOT($GN$8),GS7="-"),NA(),GS7)</f>
        <v>12.2</v>
      </c>
      <c r="GO18" s="106">
        <f>IF(OR(NOT($GN$8),GT7="-"),NA(),GT7)</f>
        <v>11.9</v>
      </c>
      <c r="GP18" s="106">
        <f>IF(OR(NOT($GN$8),GU7="-"),NA(),GU7)</f>
        <v>13.3</v>
      </c>
      <c r="GQ18" s="106">
        <f>IF(OR(NOT($GN$8),GV7="-"),NA(),GV7)</f>
        <v>14.4</v>
      </c>
      <c r="GR18" s="106">
        <f>IF(OR(NOT($GN$8),GW7="-"),NA(),GW7)</f>
        <v>15.3</v>
      </c>
      <c r="GS18" s="100"/>
      <c r="GT18" s="100"/>
      <c r="GU18" s="100"/>
      <c r="GV18" s="100"/>
      <c r="GW18" s="100"/>
      <c r="GX18" s="105" t="s">
        <v>155</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155</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155</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155</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155</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155</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155</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155</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155</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155</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155</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155</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155</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155</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155</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156</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140</v>
      </c>
      <c r="AY19" s="106">
        <f>$BI$7</f>
        <v>100</v>
      </c>
      <c r="AZ19" s="106">
        <f t="shared" ref="AZ19:BC19" si="49">$BI$7</f>
        <v>100</v>
      </c>
      <c r="BA19" s="106">
        <f t="shared" si="49"/>
        <v>100</v>
      </c>
      <c r="BB19" s="106">
        <f t="shared" si="49"/>
        <v>100</v>
      </c>
      <c r="BC19" s="106">
        <f t="shared" si="49"/>
        <v>100</v>
      </c>
      <c r="BD19" s="100"/>
      <c r="BE19" s="100"/>
      <c r="BF19" s="100"/>
      <c r="BG19" s="100"/>
      <c r="BH19" s="100"/>
      <c r="BI19" s="108" t="s">
        <v>140</v>
      </c>
      <c r="BJ19" s="106">
        <f>$BT$7</f>
        <v>100</v>
      </c>
      <c r="BK19" s="106">
        <f>$BT$7</f>
        <v>100</v>
      </c>
      <c r="BL19" s="106">
        <f>$BT$7</f>
        <v>100</v>
      </c>
      <c r="BM19" s="106">
        <f>$BT$7</f>
        <v>100</v>
      </c>
      <c r="BN19" s="106">
        <f>$BT$7</f>
        <v>100</v>
      </c>
      <c r="BO19" s="100"/>
      <c r="BP19" s="100"/>
      <c r="BQ19" s="100"/>
      <c r="BR19" s="100"/>
      <c r="BS19" s="100"/>
      <c r="BT19" s="108" t="s">
        <v>140</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157</v>
      </c>
      <c r="C20" s="196"/>
      <c r="D20" s="100"/>
    </row>
    <row r="21" spans="1:374">
      <c r="A21" s="97">
        <f t="shared" si="7"/>
        <v>7</v>
      </c>
      <c r="B21" s="196" t="s">
        <v>158</v>
      </c>
      <c r="C21" s="196"/>
      <c r="D21" s="100"/>
    </row>
    <row r="22" spans="1:374">
      <c r="A22" s="97">
        <f t="shared" si="7"/>
        <v>8</v>
      </c>
      <c r="B22" s="196" t="s">
        <v>159</v>
      </c>
      <c r="C22" s="196"/>
      <c r="D22" s="100"/>
      <c r="E22" s="198" t="s">
        <v>160</v>
      </c>
      <c r="F22" s="199"/>
      <c r="G22" s="199"/>
      <c r="H22" s="199"/>
      <c r="I22" s="200"/>
    </row>
    <row r="23" spans="1:374">
      <c r="A23" s="97">
        <f t="shared" si="7"/>
        <v>9</v>
      </c>
      <c r="B23" s="196" t="s">
        <v>161</v>
      </c>
      <c r="C23" s="196"/>
      <c r="D23" s="100"/>
      <c r="E23" s="201"/>
      <c r="F23" s="202"/>
      <c r="G23" s="202"/>
      <c r="H23" s="202"/>
      <c r="I23" s="203"/>
    </row>
    <row r="24" spans="1:374">
      <c r="A24" s="97">
        <f t="shared" si="7"/>
        <v>10</v>
      </c>
      <c r="B24" s="196" t="s">
        <v>162</v>
      </c>
      <c r="C24" s="196"/>
      <c r="D24" s="100"/>
      <c r="E24" s="201"/>
      <c r="F24" s="202"/>
      <c r="G24" s="202"/>
      <c r="H24" s="202"/>
      <c r="I24" s="203"/>
    </row>
    <row r="25" spans="1:374">
      <c r="A25" s="97">
        <f t="shared" si="7"/>
        <v>11</v>
      </c>
      <c r="B25" s="196" t="s">
        <v>163</v>
      </c>
      <c r="C25" s="196"/>
      <c r="D25" s="100"/>
      <c r="E25" s="201"/>
      <c r="F25" s="202"/>
      <c r="G25" s="202"/>
      <c r="H25" s="202"/>
      <c r="I25" s="203"/>
    </row>
    <row r="26" spans="1:374">
      <c r="A26" s="97">
        <f t="shared" si="7"/>
        <v>12</v>
      </c>
      <c r="B26" s="196" t="s">
        <v>164</v>
      </c>
      <c r="C26" s="196"/>
      <c r="D26" s="100"/>
      <c r="E26" s="201"/>
      <c r="F26" s="202"/>
      <c r="G26" s="202"/>
      <c r="H26" s="202"/>
      <c r="I26" s="203"/>
    </row>
    <row r="27" spans="1:374">
      <c r="A27" s="97">
        <f t="shared" si="7"/>
        <v>13</v>
      </c>
      <c r="B27" s="196" t="s">
        <v>165</v>
      </c>
      <c r="C27" s="196"/>
      <c r="D27" s="100"/>
      <c r="E27" s="201"/>
      <c r="F27" s="202"/>
      <c r="G27" s="202"/>
      <c r="H27" s="202"/>
      <c r="I27" s="203"/>
    </row>
    <row r="28" spans="1:374">
      <c r="A28" s="97">
        <f t="shared" si="7"/>
        <v>14</v>
      </c>
      <c r="B28" s="196" t="s">
        <v>166</v>
      </c>
      <c r="C28" s="196"/>
      <c r="D28" s="100"/>
      <c r="E28" s="201"/>
      <c r="F28" s="202"/>
      <c r="G28" s="202"/>
      <c r="H28" s="202"/>
      <c r="I28" s="203"/>
    </row>
    <row r="29" spans="1:374">
      <c r="A29" s="97">
        <f t="shared" si="7"/>
        <v>15</v>
      </c>
      <c r="B29" s="196" t="s">
        <v>167</v>
      </c>
      <c r="C29" s="196"/>
      <c r="D29" s="100"/>
      <c r="E29" s="201"/>
      <c r="F29" s="202"/>
      <c r="G29" s="202"/>
      <c r="H29" s="202"/>
      <c r="I29" s="203"/>
    </row>
    <row r="30" spans="1:374">
      <c r="A30" s="97">
        <f t="shared" si="7"/>
        <v>16</v>
      </c>
      <c r="B30" s="196" t="s">
        <v>168</v>
      </c>
      <c r="C30" s="196"/>
      <c r="D30" s="100"/>
      <c r="E30" s="201"/>
      <c r="F30" s="202"/>
      <c r="G30" s="202"/>
      <c r="H30" s="202"/>
      <c r="I30" s="203"/>
    </row>
    <row r="31" spans="1:374">
      <c r="A31" s="97">
        <f t="shared" si="7"/>
        <v>17</v>
      </c>
      <c r="B31" s="196" t="s">
        <v>169</v>
      </c>
      <c r="C31" s="196"/>
      <c r="D31" s="100"/>
      <c r="E31" s="201"/>
      <c r="F31" s="202"/>
      <c r="G31" s="202"/>
      <c r="H31" s="202"/>
      <c r="I31" s="203"/>
    </row>
    <row r="32" spans="1:374">
      <c r="A32" s="97">
        <f t="shared" si="7"/>
        <v>18</v>
      </c>
      <c r="B32" s="196" t="s">
        <v>170</v>
      </c>
      <c r="C32" s="196"/>
      <c r="D32" s="100"/>
      <c r="E32" s="201"/>
      <c r="F32" s="202"/>
      <c r="G32" s="202"/>
      <c r="H32" s="202"/>
      <c r="I32" s="203"/>
    </row>
    <row r="33" spans="1:9">
      <c r="A33" s="97">
        <f t="shared" si="7"/>
        <v>19</v>
      </c>
      <c r="B33" s="196" t="s">
        <v>171</v>
      </c>
      <c r="C33" s="196"/>
      <c r="D33" s="100"/>
      <c r="E33" s="201"/>
      <c r="F33" s="202"/>
      <c r="G33" s="202"/>
      <c r="H33" s="202"/>
      <c r="I33" s="203"/>
    </row>
    <row r="34" spans="1:9">
      <c r="A34" s="97">
        <f t="shared" si="7"/>
        <v>20</v>
      </c>
      <c r="B34" s="196" t="s">
        <v>172</v>
      </c>
      <c r="C34" s="196"/>
      <c r="D34" s="100"/>
      <c r="E34" s="201"/>
      <c r="F34" s="202"/>
      <c r="G34" s="202"/>
      <c r="H34" s="202"/>
      <c r="I34" s="203"/>
    </row>
    <row r="35" spans="1:9" ht="25.5" customHeight="1">
      <c r="E35" s="204"/>
      <c r="F35" s="205"/>
      <c r="G35" s="205"/>
      <c r="H35" s="205"/>
      <c r="I35" s="206"/>
    </row>
    <row r="36" spans="1:9">
      <c r="A36" t="s">
        <v>173</v>
      </c>
      <c r="B36" t="s">
        <v>174</v>
      </c>
    </row>
    <row r="37" spans="1:9">
      <c r="A37" t="s">
        <v>175</v>
      </c>
      <c r="B37" t="s">
        <v>176</v>
      </c>
    </row>
    <row r="38" spans="1:9">
      <c r="A38" t="s">
        <v>177</v>
      </c>
      <c r="B38" t="s">
        <v>178</v>
      </c>
    </row>
    <row r="39" spans="1:9">
      <c r="A39" t="s">
        <v>179</v>
      </c>
      <c r="B39" t="s">
        <v>180</v>
      </c>
    </row>
    <row r="40" spans="1:9">
      <c r="A40" t="s">
        <v>181</v>
      </c>
      <c r="B40" t="s">
        <v>182</v>
      </c>
    </row>
    <row r="41" spans="1:9">
      <c r="A41" t="s">
        <v>183</v>
      </c>
      <c r="B41" t="s">
        <v>184</v>
      </c>
    </row>
    <row r="42" spans="1:9">
      <c r="A42" t="s">
        <v>185</v>
      </c>
      <c r="B42" t="s">
        <v>186</v>
      </c>
    </row>
    <row r="43" spans="1:9">
      <c r="A43" t="s">
        <v>187</v>
      </c>
      <c r="B43" t="s">
        <v>188</v>
      </c>
    </row>
    <row r="44" spans="1:9">
      <c r="A44" t="s">
        <v>189</v>
      </c>
      <c r="B44" t="s">
        <v>190</v>
      </c>
    </row>
    <row r="45" spans="1:9">
      <c r="A45" t="s">
        <v>191</v>
      </c>
      <c r="B45" t="s">
        <v>192</v>
      </c>
    </row>
    <row r="46" spans="1:9">
      <c r="A46" t="s">
        <v>193</v>
      </c>
      <c r="B46" t="s">
        <v>194</v>
      </c>
    </row>
    <row r="47" spans="1:9">
      <c r="A47" t="s">
        <v>195</v>
      </c>
      <c r="B47" t="s">
        <v>196</v>
      </c>
    </row>
    <row r="48" spans="1:9">
      <c r="A48" t="s">
        <v>197</v>
      </c>
      <c r="B48" t="s">
        <v>198</v>
      </c>
    </row>
    <row r="49" spans="1:2">
      <c r="A49" t="s">
        <v>199</v>
      </c>
      <c r="B49" t="s">
        <v>200</v>
      </c>
    </row>
    <row r="50" spans="1:2">
      <c r="A50" t="s">
        <v>201</v>
      </c>
      <c r="B50" t="s">
        <v>202</v>
      </c>
    </row>
    <row r="51" spans="1:2">
      <c r="A51" t="s">
        <v>203</v>
      </c>
      <c r="B51" t="s">
        <v>204</v>
      </c>
    </row>
    <row r="52" spans="1:2">
      <c r="A52" t="s">
        <v>205</v>
      </c>
      <c r="B52" t="s">
        <v>206</v>
      </c>
    </row>
    <row r="53" spans="1:2">
      <c r="A53" t="s">
        <v>207</v>
      </c>
      <c r="B53" t="s">
        <v>208</v>
      </c>
    </row>
    <row r="54" spans="1:2">
      <c r="A54" t="s">
        <v>209</v>
      </c>
      <c r="B54" t="s">
        <v>210</v>
      </c>
    </row>
    <row r="55" spans="1:2">
      <c r="A55" t="s">
        <v>211</v>
      </c>
      <c r="B55" t="s">
        <v>212</v>
      </c>
    </row>
    <row r="56" spans="1:2">
      <c r="A56" t="s">
        <v>213</v>
      </c>
      <c r="B56" t="s">
        <v>214</v>
      </c>
    </row>
    <row r="57" spans="1:2">
      <c r="A57" t="s">
        <v>215</v>
      </c>
      <c r="B57" t="s">
        <v>216</v>
      </c>
    </row>
    <row r="58" spans="1:2">
      <c r="A58" t="s">
        <v>217</v>
      </c>
      <c r="B58" t="s">
        <v>218</v>
      </c>
    </row>
    <row r="59" spans="1:2">
      <c r="A59" t="s">
        <v>219</v>
      </c>
      <c r="B59" t="s">
        <v>220</v>
      </c>
    </row>
    <row r="60" spans="1:2">
      <c r="A60" t="s">
        <v>221</v>
      </c>
      <c r="B60" t="s">
        <v>222</v>
      </c>
    </row>
    <row r="61" spans="1:2">
      <c r="A61" t="s">
        <v>223</v>
      </c>
      <c r="B61" t="s">
        <v>224</v>
      </c>
    </row>
    <row r="62" spans="1:2">
      <c r="A62" t="s">
        <v>225</v>
      </c>
      <c r="B62" t="s">
        <v>226</v>
      </c>
    </row>
    <row r="63" spans="1:2">
      <c r="A63" t="s">
        <v>227</v>
      </c>
      <c r="B63" t="s">
        <v>228</v>
      </c>
    </row>
    <row r="64" spans="1:2">
      <c r="A64" t="s">
        <v>229</v>
      </c>
      <c r="B64" t="s">
        <v>230</v>
      </c>
    </row>
    <row r="65" spans="1:2">
      <c r="A65" t="s">
        <v>231</v>
      </c>
      <c r="B65" t="s">
        <v>232</v>
      </c>
    </row>
    <row r="66" spans="1:2">
      <c r="A66" t="s">
        <v>233</v>
      </c>
      <c r="B66" t="s">
        <v>234</v>
      </c>
    </row>
    <row r="67" spans="1:2">
      <c r="A67" t="s">
        <v>235</v>
      </c>
      <c r="B67" t="s">
        <v>234</v>
      </c>
    </row>
    <row r="68" spans="1:2">
      <c r="A68" t="s">
        <v>236</v>
      </c>
      <c r="B68" t="s">
        <v>234</v>
      </c>
    </row>
    <row r="69" spans="1:2">
      <c r="A69" t="s">
        <v>237</v>
      </c>
      <c r="B69" t="s">
        <v>234</v>
      </c>
    </row>
    <row r="70" spans="1:2">
      <c r="A70" t="s">
        <v>238</v>
      </c>
      <c r="B70" t="s">
        <v>234</v>
      </c>
    </row>
    <row r="71" spans="1:2">
      <c r="A71" t="s">
        <v>239</v>
      </c>
      <c r="B71" t="s">
        <v>234</v>
      </c>
    </row>
    <row r="72" spans="1:2">
      <c r="A72" t="s">
        <v>240</v>
      </c>
      <c r="B72" t="s">
        <v>234</v>
      </c>
    </row>
    <row r="73" spans="1:2">
      <c r="A73" t="s">
        <v>241</v>
      </c>
      <c r="B73" t="s">
        <v>234</v>
      </c>
    </row>
    <row r="74" spans="1:2">
      <c r="A74" t="s">
        <v>242</v>
      </c>
      <c r="B74" t="s">
        <v>234</v>
      </c>
    </row>
    <row r="75" spans="1:2">
      <c r="A75" t="s">
        <v>243</v>
      </c>
      <c r="B75" t="s">
        <v>234</v>
      </c>
    </row>
    <row r="76" spans="1:2">
      <c r="A76" t="s">
        <v>244</v>
      </c>
      <c r="B76" t="s">
        <v>234</v>
      </c>
    </row>
    <row r="77" spans="1:2">
      <c r="A77" t="s">
        <v>245</v>
      </c>
      <c r="B77" t="s">
        <v>234</v>
      </c>
    </row>
    <row r="78" spans="1:2">
      <c r="A78" t="s">
        <v>246</v>
      </c>
      <c r="B78" t="s">
        <v>234</v>
      </c>
    </row>
    <row r="79" spans="1:2">
      <c r="A79" t="s">
        <v>247</v>
      </c>
      <c r="B79" t="s">
        <v>234</v>
      </c>
    </row>
    <row r="80" spans="1:2">
      <c r="A80" t="s">
        <v>248</v>
      </c>
      <c r="B80" t="s">
        <v>234</v>
      </c>
    </row>
    <row r="81" spans="1:2">
      <c r="A81" t="s">
        <v>249</v>
      </c>
      <c r="B81" t="s">
        <v>234</v>
      </c>
    </row>
    <row r="82" spans="1:2">
      <c r="A82" t="s">
        <v>250</v>
      </c>
      <c r="B82" t="s">
        <v>234</v>
      </c>
    </row>
    <row r="83" spans="1:2">
      <c r="A83" t="s">
        <v>251</v>
      </c>
      <c r="B83" t="s">
        <v>234</v>
      </c>
    </row>
    <row r="84" spans="1:2">
      <c r="A84" t="s">
        <v>252</v>
      </c>
      <c r="B84" t="s">
        <v>234</v>
      </c>
    </row>
    <row r="85" spans="1:2">
      <c r="A85" t="s">
        <v>253</v>
      </c>
      <c r="B85" t="s">
        <v>234</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2019-02-07T01:08:21Z</cp:lastPrinted>
  <dcterms:created xsi:type="dcterms:W3CDTF">2018-12-13T02:08:03Z</dcterms:created>
  <dcterms:modified xsi:type="dcterms:W3CDTF">2019-02-07T01:08:29Z</dcterms:modified>
  <cp:category/>
</cp:coreProperties>
</file>