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2 交通事業係\07_決算統計関係\03_経営比較分析表\01　分析表作成\H30（29決算）\05 団体分析\20190201 団体分析結果\"/>
    </mc:Choice>
  </mc:AlternateContent>
  <workbookProtection workbookAlgorithmName="SHA-512" workbookHashValue="3aTYA6l96V1BdhYtsnHfets84xXF67c+P7BvbPjEbHIOYP6YaeQt7Pf9n+U+7s4QnK3K2NOT4BOpgfmdz44aMA==" workbookSaltValue="Wc5CY+0j2xebKNhdJXNxzA==" workbookSpinCount="100000" lockStructure="1"/>
  <bookViews>
    <workbookView xWindow="0" yWindow="0" windowWidth="19200" windowHeight="7920"/>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21" i="5" l="1"/>
  <c r="CE20" i="5"/>
  <c r="AO20" i="5"/>
  <c r="AN20" i="5"/>
  <c r="AM20" i="5"/>
  <c r="AL20" i="5"/>
  <c r="AK20" i="5"/>
  <c r="CG19"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CC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C14" i="5"/>
  <c r="CC21" i="5" s="1"/>
  <c r="CG13" i="5"/>
  <c r="CG20" i="5" s="1"/>
  <c r="CF13" i="5"/>
  <c r="CF20" i="5" s="1"/>
  <c r="CE13" i="5"/>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F12" i="5"/>
  <c r="CF19" i="5" s="1"/>
  <c r="CE12" i="5"/>
  <c r="CE19" i="5" s="1"/>
  <c r="CD12" i="5"/>
  <c r="CD19" i="5" s="1"/>
  <c r="CC12" i="5"/>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F11" i="5"/>
  <c r="CF18" i="5" s="1"/>
  <c r="CE11" i="5"/>
  <c r="CE18" i="5" s="1"/>
  <c r="CD11" i="5"/>
  <c r="CD18" i="5" s="1"/>
  <c r="CC11" i="5"/>
  <c r="BV11" i="5"/>
  <c r="BU11" i="5"/>
  <c r="BT11" i="5"/>
  <c r="BS11" i="5"/>
  <c r="BR11" i="5"/>
  <c r="BK11" i="5"/>
  <c r="BJ11" i="5"/>
  <c r="BI11" i="5"/>
  <c r="BH11" i="5"/>
  <c r="BG11" i="5"/>
  <c r="AZ11" i="5"/>
  <c r="AY11" i="5"/>
  <c r="AX11" i="5"/>
  <c r="AW11" i="5"/>
  <c r="AV11" i="5"/>
  <c r="J10" i="5"/>
  <c r="EV16" i="5" s="1"/>
  <c r="FD8" i="5"/>
  <c r="ET8" i="5"/>
  <c r="EJ8" i="5"/>
  <c r="DZ8" i="5"/>
  <c r="DP8" i="5"/>
  <c r="DF8" i="5"/>
  <c r="CV8" i="5"/>
  <c r="CB8" i="5"/>
  <c r="BQ8" i="5"/>
  <c r="BF8" i="5"/>
  <c r="AU8" i="5"/>
  <c r="AJ8" i="5"/>
  <c r="AK6" i="5"/>
  <c r="AJ6" i="5"/>
  <c r="AI6" i="5"/>
  <c r="AH6" i="5"/>
  <c r="AG6" i="5"/>
  <c r="AF6" i="5"/>
  <c r="AE6" i="5"/>
  <c r="AD6" i="5"/>
  <c r="AC6" i="5"/>
  <c r="AB6" i="5"/>
  <c r="AA6" i="5"/>
  <c r="Z12" i="4" s="1"/>
  <c r="Z6" i="5"/>
  <c r="Y6" i="5"/>
  <c r="X6" i="5"/>
  <c r="W6" i="5"/>
  <c r="Z10" i="4" s="1"/>
  <c r="V6" i="5"/>
  <c r="U6" i="5"/>
  <c r="T6" i="5"/>
  <c r="S6" i="5"/>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J12" i="4"/>
  <c r="B12" i="4"/>
  <c r="R10" i="4"/>
  <c r="J10" i="4"/>
  <c r="B10" i="4"/>
  <c r="BK9" i="4"/>
  <c r="BF9" i="4"/>
  <c r="BA9" i="4"/>
  <c r="AV9" i="4"/>
  <c r="AQ9" i="4"/>
  <c r="BK8" i="4"/>
  <c r="BF8" i="4"/>
  <c r="BA8" i="4"/>
  <c r="AV8" i="4"/>
  <c r="AQ8" i="4"/>
  <c r="Z8" i="4"/>
  <c r="R8" i="4"/>
  <c r="J8" i="4"/>
  <c r="B8" i="4"/>
  <c r="FI16" i="5" l="1"/>
  <c r="DU16" i="5"/>
  <c r="BK16" i="5"/>
  <c r="AO11" i="5"/>
  <c r="EE10" i="5"/>
  <c r="CG10" i="5"/>
  <c r="EY16" i="5"/>
  <c r="DK16" i="5"/>
  <c r="AZ16" i="5"/>
  <c r="FI10" i="5"/>
  <c r="DU10" i="5"/>
  <c r="BV10" i="5"/>
  <c r="AO17" i="5"/>
  <c r="EE16" i="5"/>
  <c r="BV16" i="5"/>
  <c r="DA10" i="5"/>
  <c r="AZ10" i="5"/>
  <c r="BK7" i="4"/>
  <c r="EO16" i="5"/>
  <c r="DA16" i="5"/>
  <c r="EY10" i="5"/>
  <c r="DK10" i="5"/>
  <c r="BK10" i="5"/>
  <c r="CG17" i="5"/>
  <c r="EO10" i="5"/>
  <c r="AL11" i="5"/>
  <c r="BH16" i="5"/>
  <c r="K10" i="5"/>
  <c r="AW10" i="5"/>
  <c r="CX10" i="5"/>
  <c r="EL10" i="5"/>
  <c r="BS16" i="5"/>
  <c r="EB16" i="5"/>
  <c r="AL17" i="5"/>
  <c r="CD17" i="5"/>
  <c r="EB10" i="5"/>
  <c r="AV7" i="4"/>
  <c r="L10" i="5"/>
  <c r="BH10" i="5"/>
  <c r="DH10" i="5"/>
  <c r="EV10" i="5"/>
  <c r="CX16" i="5"/>
  <c r="EL16" i="5"/>
  <c r="CD10" i="5"/>
  <c r="DR16" i="5"/>
  <c r="FF16" i="5"/>
  <c r="I10" i="5"/>
  <c r="BS10" i="5"/>
  <c r="DR10" i="5"/>
  <c r="FF10" i="5"/>
  <c r="AW16" i="5"/>
  <c r="DH16" i="5"/>
  <c r="EM16" i="5" l="1"/>
  <c r="CY16" i="5"/>
  <c r="EW10" i="5"/>
  <c r="DI10" i="5"/>
  <c r="BI10" i="5"/>
  <c r="CE17" i="5"/>
  <c r="AM17" i="5"/>
  <c r="EC16" i="5"/>
  <c r="BT16" i="5"/>
  <c r="EM10" i="5"/>
  <c r="CY10" i="5"/>
  <c r="AX10" i="5"/>
  <c r="BA7" i="4"/>
  <c r="DI16" i="5"/>
  <c r="AX16" i="5"/>
  <c r="FG10" i="5"/>
  <c r="BT10" i="5"/>
  <c r="FG16" i="5"/>
  <c r="DS16" i="5"/>
  <c r="BI16" i="5"/>
  <c r="AM11" i="5"/>
  <c r="EC10" i="5"/>
  <c r="CE10" i="5"/>
  <c r="EW16" i="5"/>
  <c r="DS10" i="5"/>
  <c r="CF17" i="5"/>
  <c r="AN17" i="5"/>
  <c r="ED16" i="5"/>
  <c r="BU16" i="5"/>
  <c r="EN10" i="5"/>
  <c r="CZ10" i="5"/>
  <c r="AY10" i="5"/>
  <c r="BF7" i="4"/>
  <c r="EN16" i="5"/>
  <c r="EX10" i="5"/>
  <c r="DJ10" i="5"/>
  <c r="FH16" i="5"/>
  <c r="DT16" i="5"/>
  <c r="BJ16" i="5"/>
  <c r="AN11" i="5"/>
  <c r="ED10" i="5"/>
  <c r="CF10" i="5"/>
  <c r="EX16" i="5"/>
  <c r="DJ16" i="5"/>
  <c r="AY16" i="5"/>
  <c r="FH10" i="5"/>
  <c r="DT10" i="5"/>
  <c r="BU10" i="5"/>
  <c r="CZ16" i="5"/>
  <c r="BJ10" i="5"/>
  <c r="FE16" i="5"/>
  <c r="DQ16" i="5"/>
  <c r="BG16" i="5"/>
  <c r="AK11" i="5"/>
  <c r="EA10" i="5"/>
  <c r="CC10" i="5"/>
  <c r="CC17" i="5"/>
  <c r="AK17" i="5"/>
  <c r="BR16" i="5"/>
  <c r="EK10" i="5"/>
  <c r="AV10" i="5"/>
  <c r="AQ7" i="4"/>
  <c r="EU16" i="5"/>
  <c r="DG16" i="5"/>
  <c r="AV16" i="5"/>
  <c r="FE10" i="5"/>
  <c r="DQ10" i="5"/>
  <c r="BR10" i="5"/>
  <c r="EK16" i="5"/>
  <c r="CW16" i="5"/>
  <c r="EU10" i="5"/>
  <c r="DG10" i="5"/>
  <c r="BG10" i="5"/>
  <c r="EA16" i="5"/>
  <c r="CW10" i="5"/>
</calcChain>
</file>

<file path=xl/sharedStrings.xml><?xml version="1.0" encoding="utf-8"?>
<sst xmlns="http://schemas.openxmlformats.org/spreadsheetml/2006/main" count="316" uniqueCount="130">
  <si>
    <t>経営比較分析表（平成29年度決算）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</si>
  <si>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</si>
  <si>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</si>
  <si>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</si>
  <si>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</si>
  <si>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</si>
  <si>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</si>
  <si>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</si>
  <si>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</si>
  <si>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</si>
  <si>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</si>
  <si>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</si>
  <si>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</si>
  <si>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</si>
  <si>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</si>
  <si>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</si>
  <si>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</si>
  <si>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</si>
  <si>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</si>
  <si>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</si>
  <si>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</si>
  <si>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</si>
  <si>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</si>
  <si>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</si>
  <si>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</si>
  <si>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</si>
  <si>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</si>
  <si>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</si>
  <si>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</si>
  <si>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</si>
  <si>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</si>
  <si>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</si>
  <si>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</si>
  <si>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</si>
  <si>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</si>
  <si>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</si>
  <si>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</si>
  <si>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</si>
  <si>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</si>
  <si>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</si>
  <si>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</si>
  <si>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</si>
  <si>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</si>
  <si>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</si>
  <si>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</si>
  <si>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</si>
  <si>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</si>
  <si>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</si>
  <si>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</si>
  <si>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</si>
  <si>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</si>
  <si>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</si>
  <si>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</si>
  <si>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</si>
  <si>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</si>
  <si>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</si>
  <si>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</si>
  <si>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</si>
  <si>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</si>
  <si>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</si>
  <si>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</si>
  <si>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</si>
  <si>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</si>
  <si>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</si>
  <si>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</si>
  <si>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</si>
  <si>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</si>
  <si>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</si>
  <si>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</si>
  <si>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</si>
  <si>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</si>
  <si>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</si>
  <si>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</si>
  <si>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</si>
  <si>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</si>
  <si>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</si>
  <si>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</si>
  <si>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</si>
  <si>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</si>
  <si>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</si>
  <si>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</si>
  <si>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</si>
  <si>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</si>
  <si>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</si>
  <si>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</si>
  <si>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</si>
  <si>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</si>
  <si>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</si>
  <si>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2017</t>
  </si>
  <si>
    <t>420000</t>
  </si>
  <si>
    <t>46</t>
  </si>
  <si>
    <t>03</t>
  </si>
  <si>
    <t>3</t>
  </si>
  <si>
    <t>000</t>
  </si>
  <si>
    <t>長崎県</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</si>
  <si>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</si>
  <si>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</si>
  <si>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</si>
  <si>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</si>
  <si>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</si>
  <si>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</si>
  <si>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</si>
  <si>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</si>
  <si>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</si>
  <si>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</si>
  <si>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</si>
  <si>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</si>
  <si>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</si>
  <si>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</si>
  <si>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</si>
  <si>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</si>
  <si>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</si>
  <si>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</si>
  <si>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</si>
  <si>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平均値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</si>
  <si>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</si>
  <si>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</si>
  <si>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</si>
  <si>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</si>
  <si>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</si>
  <si>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</si>
  <si>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</si>
  <si>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</si>
  <si>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</si>
  <si>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</si>
  <si>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</si>
  <si>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</si>
  <si>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t>・不採算路線を含む路線の維持・確保への取組等により、「①走行キロ当たりの収入」及び「④乗車効率」は平均値よりも低い数値となっておりますが、前年とほぼ横ばいで推移しており、①は1%の増、④は1.5%の減となっております。また、「②走行キロ当たりの運送原価」及び「③走行キロ当たりの人件費」については、民間事業者平均値を下回っており、これまでの経営健全化策の着実な実施により、民間事業者と比較しても低いコストでの効率的・効果的な運行を実施しております。
・今後とも、利用者の動向・ニーズを分析しながら利便性の向上、乗車効率の改善を図り、安定した収入確保に努めるとともに組織一丸となって経費の削減に努めてまいります。</t>
    <rPh sb="1" eb="4">
      <t>フサイサン</t>
    </rPh>
    <rPh sb="4" eb="6">
      <t>ロセン</t>
    </rPh>
    <rPh sb="7" eb="8">
      <t>フク</t>
    </rPh>
    <rPh sb="9" eb="11">
      <t>ロセン</t>
    </rPh>
    <rPh sb="12" eb="14">
      <t>イジ</t>
    </rPh>
    <rPh sb="15" eb="17">
      <t>カクホ</t>
    </rPh>
    <rPh sb="19" eb="21">
      <t>トリクミ</t>
    </rPh>
    <rPh sb="21" eb="22">
      <t>トウ</t>
    </rPh>
    <rPh sb="28" eb="30">
      <t>ソウコウ</t>
    </rPh>
    <rPh sb="32" eb="33">
      <t>ア</t>
    </rPh>
    <rPh sb="36" eb="38">
      <t>シュウニュウ</t>
    </rPh>
    <rPh sb="39" eb="40">
      <t>オヨ</t>
    </rPh>
    <rPh sb="43" eb="45">
      <t>ジョウシャ</t>
    </rPh>
    <rPh sb="45" eb="47">
      <t>コウリツ</t>
    </rPh>
    <rPh sb="49" eb="51">
      <t>ヘイキン</t>
    </rPh>
    <rPh sb="51" eb="52">
      <t>チ</t>
    </rPh>
    <rPh sb="55" eb="56">
      <t>ヒク</t>
    </rPh>
    <rPh sb="57" eb="59">
      <t>スウチ</t>
    </rPh>
    <rPh sb="69" eb="71">
      <t>ゼンネン</t>
    </rPh>
    <rPh sb="74" eb="75">
      <t>ヨコ</t>
    </rPh>
    <rPh sb="78" eb="80">
      <t>スイイ</t>
    </rPh>
    <rPh sb="90" eb="91">
      <t>ゾウ</t>
    </rPh>
    <rPh sb="99" eb="100">
      <t>ゲン</t>
    </rPh>
    <rPh sb="114" eb="116">
      <t>ソウコウ</t>
    </rPh>
    <rPh sb="118" eb="119">
      <t>ア</t>
    </rPh>
    <rPh sb="122" eb="124">
      <t>ウンソウ</t>
    </rPh>
    <rPh sb="124" eb="126">
      <t>ゲンカ</t>
    </rPh>
    <rPh sb="127" eb="128">
      <t>オヨ</t>
    </rPh>
    <rPh sb="131" eb="133">
      <t>ソウコウ</t>
    </rPh>
    <rPh sb="135" eb="136">
      <t>ア</t>
    </rPh>
    <rPh sb="139" eb="142">
      <t>ジンケンヒ</t>
    </rPh>
    <rPh sb="149" eb="151">
      <t>ミンカン</t>
    </rPh>
    <rPh sb="151" eb="154">
      <t>ジギョウシャ</t>
    </rPh>
    <rPh sb="154" eb="156">
      <t>ヘイキン</t>
    </rPh>
    <rPh sb="156" eb="157">
      <t>チ</t>
    </rPh>
    <rPh sb="158" eb="160">
      <t>シタマワ</t>
    </rPh>
    <rPh sb="170" eb="172">
      <t>ケイエイ</t>
    </rPh>
    <rPh sb="172" eb="175">
      <t>ケンゼンカ</t>
    </rPh>
    <rPh sb="175" eb="176">
      <t>サク</t>
    </rPh>
    <rPh sb="177" eb="179">
      <t>チャクジツ</t>
    </rPh>
    <rPh sb="180" eb="182">
      <t>ジッシ</t>
    </rPh>
    <rPh sb="186" eb="188">
      <t>ミンカン</t>
    </rPh>
    <rPh sb="188" eb="190">
      <t>ジギョウ</t>
    </rPh>
    <rPh sb="190" eb="191">
      <t>シャ</t>
    </rPh>
    <rPh sb="192" eb="194">
      <t>ヒカク</t>
    </rPh>
    <rPh sb="197" eb="198">
      <t>ヒク</t>
    </rPh>
    <rPh sb="204" eb="206">
      <t>コウリツ</t>
    </rPh>
    <rPh sb="206" eb="207">
      <t>テキ</t>
    </rPh>
    <rPh sb="212" eb="214">
      <t>ウンコウ</t>
    </rPh>
    <rPh sb="215" eb="217">
      <t>ジッシ</t>
    </rPh>
    <rPh sb="227" eb="229">
      <t>コンゴ</t>
    </rPh>
    <rPh sb="232" eb="235">
      <t>リヨウシャ</t>
    </rPh>
    <rPh sb="236" eb="238">
      <t>ドウコウ</t>
    </rPh>
    <rPh sb="243" eb="245">
      <t>ブンセキ</t>
    </rPh>
    <rPh sb="249" eb="252">
      <t>リベンセイ</t>
    </rPh>
    <rPh sb="253" eb="255">
      <t>コウジョウ</t>
    </rPh>
    <rPh sb="256" eb="258">
      <t>ジョウシャ</t>
    </rPh>
    <rPh sb="258" eb="260">
      <t>コウリツ</t>
    </rPh>
    <rPh sb="261" eb="263">
      <t>カイゼン</t>
    </rPh>
    <rPh sb="264" eb="265">
      <t>ハカ</t>
    </rPh>
    <rPh sb="267" eb="269">
      <t>アンテイ</t>
    </rPh>
    <rPh sb="271" eb="273">
      <t>シュウニュウ</t>
    </rPh>
    <rPh sb="273" eb="275">
      <t>カクホ</t>
    </rPh>
    <rPh sb="276" eb="277">
      <t>ツト</t>
    </rPh>
    <rPh sb="283" eb="285">
      <t>ソシキ</t>
    </rPh>
    <rPh sb="285" eb="287">
      <t>イチガン</t>
    </rPh>
    <rPh sb="291" eb="293">
      <t>ケイヒ</t>
    </rPh>
    <rPh sb="294" eb="296">
      <t>サクゲン</t>
    </rPh>
    <rPh sb="297" eb="298">
      <t>ツト</t>
    </rPh>
    <phoneticPr fontId="21"/>
  </si>
  <si>
    <t>・「事業の状況」については、県内貸切需要の落ち込み等により貸切収入の収益が当初の見込みよりも下回りましたが、諫早・大村～長崎の高速シャトルバスや高速バスの収益増等により、「①経常収支比率」は概ね目標値（100％）に近い数値を確保しております。「②営業収支比率」については、県下を広域的に運行し、不採算路線の維持・確保に努めていることから100%を下回っておりますが、比較的安定して推移しており、経営の健全性を維持しながら、地域生活交通の維持・確保を図っております。
・「③流動比率」については、H26年度の会計制度見直しにより減少しH29年度は公営企業平均値を下回っておりますが、財政健全化法における資金不足は生じておりません。また、「④累積欠損金比率」については、H29年度の純利益により累積欠損金を解消し、ゼロとなっております。
・「独立採算の状況」については、「⑤利用者1回当たり他会計負担額」及び「⑦他会計負担比率」ともに公営企業平均値を下回っており、H27年度以降、県独自の繰入金がゼロとなるなど一般会計への負担を縮減しており、公営企業としての独立採算性は一定確保されていると考えております。また、「⑥利用者1回当たり運行経費」については、高速事業及び貸切事業を含むため公営企業平均値よりも高い数値となっておりますが、引き続き運行コストの縮減に努めてまいります。
・「資産及び負債の状況」については、「⑧企業債残高対料金収入比率」において、計画的な車両更新等の財源として企業債の借入を行っているため、公営企業平均値を上回っておりますが、H28年度に策定した「交通局施設等の維持管理・更新計画」等に基づく計画的な投資により、運行に必要な施設等の確保に取り組んでまいります。</t>
    <rPh sb="2" eb="4">
      <t>ジギョウ</t>
    </rPh>
    <rPh sb="5" eb="7">
      <t>ジョウキョウ</t>
    </rPh>
    <rPh sb="14" eb="16">
      <t>ケンナイ</t>
    </rPh>
    <rPh sb="16" eb="18">
      <t>カシキリ</t>
    </rPh>
    <rPh sb="18" eb="20">
      <t>ジュヨウ</t>
    </rPh>
    <rPh sb="21" eb="22">
      <t>オ</t>
    </rPh>
    <rPh sb="23" eb="24">
      <t>コ</t>
    </rPh>
    <rPh sb="25" eb="26">
      <t>トウ</t>
    </rPh>
    <rPh sb="29" eb="31">
      <t>カシキリ</t>
    </rPh>
    <rPh sb="31" eb="33">
      <t>シュウニュウ</t>
    </rPh>
    <rPh sb="34" eb="36">
      <t>シュウエキ</t>
    </rPh>
    <rPh sb="37" eb="39">
      <t>トウショ</t>
    </rPh>
    <rPh sb="40" eb="42">
      <t>ミコ</t>
    </rPh>
    <rPh sb="46" eb="48">
      <t>シタマワ</t>
    </rPh>
    <rPh sb="54" eb="56">
      <t>イサハヤ</t>
    </rPh>
    <rPh sb="57" eb="59">
      <t>オオムラ</t>
    </rPh>
    <rPh sb="60" eb="62">
      <t>ナガサキ</t>
    </rPh>
    <rPh sb="63" eb="65">
      <t>コウソク</t>
    </rPh>
    <rPh sb="72" eb="74">
      <t>コウソク</t>
    </rPh>
    <rPh sb="77" eb="79">
      <t>シュウエキ</t>
    </rPh>
    <rPh sb="79" eb="80">
      <t>ゾウ</t>
    </rPh>
    <rPh sb="80" eb="81">
      <t>トウ</t>
    </rPh>
    <rPh sb="87" eb="89">
      <t>ケイジョウ</t>
    </rPh>
    <rPh sb="89" eb="91">
      <t>シュウシ</t>
    </rPh>
    <rPh sb="91" eb="93">
      <t>ヒリツ</t>
    </rPh>
    <rPh sb="95" eb="96">
      <t>オオム</t>
    </rPh>
    <rPh sb="97" eb="100">
      <t>モクヒョウチ</t>
    </rPh>
    <rPh sb="107" eb="108">
      <t>チカ</t>
    </rPh>
    <rPh sb="109" eb="111">
      <t>スウチ</t>
    </rPh>
    <rPh sb="112" eb="114">
      <t>カクホ</t>
    </rPh>
    <rPh sb="123" eb="125">
      <t>エイギョウ</t>
    </rPh>
    <rPh sb="125" eb="127">
      <t>シュウシ</t>
    </rPh>
    <rPh sb="127" eb="129">
      <t>ヒリツ</t>
    </rPh>
    <rPh sb="143" eb="145">
      <t>ウンコウ</t>
    </rPh>
    <rPh sb="147" eb="150">
      <t>フサイサン</t>
    </rPh>
    <rPh sb="150" eb="152">
      <t>ロセン</t>
    </rPh>
    <rPh sb="153" eb="155">
      <t>イジ</t>
    </rPh>
    <rPh sb="156" eb="158">
      <t>カクホ</t>
    </rPh>
    <rPh sb="159" eb="160">
      <t>ツト</t>
    </rPh>
    <rPh sb="173" eb="175">
      <t>シタマワ</t>
    </rPh>
    <rPh sb="183" eb="186">
      <t>ヒカクテキ</t>
    </rPh>
    <rPh sb="186" eb="188">
      <t>アンテイ</t>
    </rPh>
    <rPh sb="190" eb="192">
      <t>スイイ</t>
    </rPh>
    <rPh sb="197" eb="199">
      <t>ケイエイ</t>
    </rPh>
    <rPh sb="200" eb="203">
      <t>ケンゼンセイ</t>
    </rPh>
    <rPh sb="204" eb="206">
      <t>イジ</t>
    </rPh>
    <rPh sb="211" eb="213">
      <t>チイキ</t>
    </rPh>
    <rPh sb="213" eb="215">
      <t>セイカツ</t>
    </rPh>
    <rPh sb="215" eb="217">
      <t>コウツウ</t>
    </rPh>
    <rPh sb="218" eb="220">
      <t>イジ</t>
    </rPh>
    <rPh sb="221" eb="223">
      <t>カクホ</t>
    </rPh>
    <rPh sb="224" eb="225">
      <t>ハカ</t>
    </rPh>
    <rPh sb="237" eb="239">
      <t>リュウドウ</t>
    </rPh>
    <rPh sb="239" eb="241">
      <t>ヒリツ</t>
    </rPh>
    <rPh sb="251" eb="252">
      <t>ネン</t>
    </rPh>
    <rPh sb="252" eb="253">
      <t>ド</t>
    </rPh>
    <rPh sb="254" eb="256">
      <t>カイケイ</t>
    </rPh>
    <rPh sb="256" eb="258">
      <t>セイド</t>
    </rPh>
    <rPh sb="258" eb="260">
      <t>ミナオ</t>
    </rPh>
    <rPh sb="264" eb="266">
      <t>ゲンショウ</t>
    </rPh>
    <rPh sb="270" eb="271">
      <t>ネン</t>
    </rPh>
    <rPh sb="271" eb="272">
      <t>ド</t>
    </rPh>
    <rPh sb="273" eb="275">
      <t>コウエイ</t>
    </rPh>
    <rPh sb="275" eb="277">
      <t>キギョウ</t>
    </rPh>
    <rPh sb="277" eb="279">
      <t>ヘイキン</t>
    </rPh>
    <rPh sb="279" eb="280">
      <t>チ</t>
    </rPh>
    <rPh sb="281" eb="283">
      <t>シタマワ</t>
    </rPh>
    <rPh sb="291" eb="293">
      <t>ザイセイ</t>
    </rPh>
    <rPh sb="293" eb="296">
      <t>ケンゼンカ</t>
    </rPh>
    <rPh sb="296" eb="297">
      <t>ホウ</t>
    </rPh>
    <rPh sb="301" eb="303">
      <t>シキン</t>
    </rPh>
    <rPh sb="303" eb="305">
      <t>フソク</t>
    </rPh>
    <rPh sb="306" eb="307">
      <t>ショウ</t>
    </rPh>
    <rPh sb="337" eb="339">
      <t>ネンド</t>
    </rPh>
    <rPh sb="340" eb="343">
      <t>ジュンリエキ</t>
    </rPh>
    <rPh sb="346" eb="348">
      <t>ルイセキ</t>
    </rPh>
    <rPh sb="348" eb="351">
      <t>ケッソンキン</t>
    </rPh>
    <rPh sb="352" eb="354">
      <t>カイショウ</t>
    </rPh>
    <rPh sb="371" eb="373">
      <t>ドクリツ</t>
    </rPh>
    <rPh sb="373" eb="375">
      <t>サイサン</t>
    </rPh>
    <rPh sb="376" eb="378">
      <t>ジョウキョウ</t>
    </rPh>
    <rPh sb="387" eb="390">
      <t>リヨウシャ</t>
    </rPh>
    <rPh sb="391" eb="392">
      <t>カイ</t>
    </rPh>
    <rPh sb="392" eb="393">
      <t>ア</t>
    </rPh>
    <rPh sb="437" eb="439">
      <t>イコウ</t>
    </rPh>
    <rPh sb="455" eb="457">
      <t>イッパン</t>
    </rPh>
    <rPh sb="457" eb="459">
      <t>カイケイ</t>
    </rPh>
    <rPh sb="461" eb="463">
      <t>フタン</t>
    </rPh>
    <rPh sb="464" eb="466">
      <t>シュクゲン</t>
    </rPh>
    <rPh sb="471" eb="473">
      <t>コウエイ</t>
    </rPh>
    <rPh sb="473" eb="475">
      <t>キギョウ</t>
    </rPh>
    <rPh sb="479" eb="481">
      <t>ドクリツ</t>
    </rPh>
    <rPh sb="481" eb="483">
      <t>サイサン</t>
    </rPh>
    <rPh sb="483" eb="484">
      <t>セイ</t>
    </rPh>
    <rPh sb="485" eb="487">
      <t>イッテイ</t>
    </rPh>
    <rPh sb="487" eb="489">
      <t>カクホ</t>
    </rPh>
    <rPh sb="495" eb="496">
      <t>カンガ</t>
    </rPh>
    <rPh sb="552" eb="553">
      <t>タカ</t>
    </rPh>
    <rPh sb="638" eb="640">
      <t>ザイゲン</t>
    </rPh>
    <rPh sb="643" eb="645">
      <t>キギョウ</t>
    </rPh>
    <rPh sb="645" eb="646">
      <t>サイ</t>
    </rPh>
    <rPh sb="647" eb="649">
      <t>カリイレ</t>
    </rPh>
    <rPh sb="650" eb="651">
      <t>オコナ</t>
    </rPh>
    <rPh sb="664" eb="665">
      <t>チ</t>
    </rPh>
    <rPh sb="666" eb="667">
      <t>ウエ</t>
    </rPh>
    <rPh sb="679" eb="680">
      <t>ネン</t>
    </rPh>
    <rPh sb="680" eb="681">
      <t>ド</t>
    </rPh>
    <rPh sb="682" eb="684">
      <t>サクテイ</t>
    </rPh>
    <rPh sb="687" eb="690">
      <t>コウツウキョク</t>
    </rPh>
    <rPh sb="690" eb="692">
      <t>シセツ</t>
    </rPh>
    <rPh sb="692" eb="693">
      <t>トウ</t>
    </rPh>
    <rPh sb="694" eb="696">
      <t>イジ</t>
    </rPh>
    <rPh sb="696" eb="698">
      <t>カンリ</t>
    </rPh>
    <rPh sb="699" eb="701">
      <t>コウシン</t>
    </rPh>
    <rPh sb="704" eb="705">
      <t>トウ</t>
    </rPh>
    <rPh sb="719" eb="721">
      <t>ウンコウ</t>
    </rPh>
    <rPh sb="722" eb="724">
      <t>ヒツヨウ</t>
    </rPh>
    <rPh sb="725" eb="727">
      <t>シセツ</t>
    </rPh>
    <rPh sb="727" eb="728">
      <t>トウ</t>
    </rPh>
    <rPh sb="729" eb="731">
      <t>カクホ</t>
    </rPh>
    <rPh sb="732" eb="733">
      <t>ト</t>
    </rPh>
    <rPh sb="734" eb="735">
      <t>ク</t>
    </rPh>
    <phoneticPr fontId="21"/>
  </si>
  <si>
    <r>
      <t xml:space="preserve">・交通事業を取り巻く環境は、少子高齢化や人口減少等社会情勢の変化を背景として、引き続き厳しい状況にありますが、中期経営計画の着実な実施により、上記のとおり「経営の健全性」及び「経営の効率性」を維持しつつ、一般会計に依存せずに地域生活交通の確保に取り組んでおります。
</t>
    </r>
    <r>
      <rPr>
        <sz val="6"/>
        <color theme="1"/>
        <rFont val="ＭＳ ゴシック"/>
        <family val="3"/>
        <charset val="128"/>
      </rPr>
      <t xml:space="preserve">
</t>
    </r>
    <r>
      <rPr>
        <sz val="11"/>
        <color theme="1"/>
        <rFont val="ＭＳ ゴシック"/>
        <family val="3"/>
        <charset val="128"/>
      </rPr>
      <t>・今後ともH30</t>
    </r>
    <r>
      <rPr>
        <sz val="11"/>
        <rFont val="ＭＳ ゴシック"/>
        <family val="3"/>
        <charset val="128"/>
      </rPr>
      <t>年3月に策定した経営戦略（新中期経営計画）に基づき、</t>
    </r>
    <r>
      <rPr>
        <sz val="11"/>
        <color theme="1"/>
        <rFont val="ＭＳ ゴシック"/>
        <family val="3"/>
        <charset val="128"/>
      </rPr>
      <t>都市間輸送の強化及び需要動向を踏まえた効果的なダイヤ編成等による増収・増客策の実施や、安全性の一層の確保と輸送品質のさらなる向上に努めるとともに、本格的な高齢社会の進展を踏まえた、高齢者パスなどの利用促進策の実施等により、経営の健全性を維持しつつ、地域に必要な生活交通の確保及び本県の観光振興への貢献に努めます。</t>
    </r>
    <rPh sb="1" eb="3">
      <t>コウツウ</t>
    </rPh>
    <rPh sb="3" eb="5">
      <t>ジギョウ</t>
    </rPh>
    <rPh sb="6" eb="7">
      <t>ト</t>
    </rPh>
    <rPh sb="8" eb="9">
      <t>マ</t>
    </rPh>
    <rPh sb="10" eb="12">
      <t>カンキョウ</t>
    </rPh>
    <rPh sb="14" eb="16">
      <t>ショウシ</t>
    </rPh>
    <rPh sb="16" eb="19">
      <t>コウレイカ</t>
    </rPh>
    <rPh sb="20" eb="22">
      <t>ジンコウ</t>
    </rPh>
    <rPh sb="22" eb="24">
      <t>ゲンショウ</t>
    </rPh>
    <rPh sb="24" eb="25">
      <t>トウ</t>
    </rPh>
    <rPh sb="25" eb="27">
      <t>シャカイ</t>
    </rPh>
    <rPh sb="27" eb="29">
      <t>ジョウセイ</t>
    </rPh>
    <rPh sb="30" eb="32">
      <t>ヘンカ</t>
    </rPh>
    <rPh sb="33" eb="35">
      <t>ハイケイ</t>
    </rPh>
    <rPh sb="39" eb="40">
      <t>ヒ</t>
    </rPh>
    <rPh sb="41" eb="42">
      <t>ツヅ</t>
    </rPh>
    <rPh sb="43" eb="44">
      <t>キビ</t>
    </rPh>
    <rPh sb="46" eb="48">
      <t>ジョウキョウ</t>
    </rPh>
    <rPh sb="55" eb="57">
      <t>チュウキ</t>
    </rPh>
    <rPh sb="57" eb="59">
      <t>ケイエイ</t>
    </rPh>
    <rPh sb="59" eb="61">
      <t>ケイカク</t>
    </rPh>
    <rPh sb="62" eb="64">
      <t>チャクジツ</t>
    </rPh>
    <rPh sb="65" eb="67">
      <t>ジッシ</t>
    </rPh>
    <rPh sb="71" eb="73">
      <t>ジョウキ</t>
    </rPh>
    <rPh sb="78" eb="80">
      <t>ケイエイ</t>
    </rPh>
    <rPh sb="81" eb="84">
      <t>ケンゼンセイ</t>
    </rPh>
    <rPh sb="85" eb="86">
      <t>オヨ</t>
    </rPh>
    <rPh sb="88" eb="90">
      <t>ケイエイ</t>
    </rPh>
    <rPh sb="91" eb="94">
      <t>コウリツセイ</t>
    </rPh>
    <rPh sb="96" eb="98">
      <t>イジ</t>
    </rPh>
    <rPh sb="102" eb="104">
      <t>イッパン</t>
    </rPh>
    <rPh sb="104" eb="106">
      <t>カイケイ</t>
    </rPh>
    <rPh sb="107" eb="109">
      <t>イゾン</t>
    </rPh>
    <rPh sb="112" eb="114">
      <t>チイキ</t>
    </rPh>
    <rPh sb="114" eb="116">
      <t>セイカツ</t>
    </rPh>
    <rPh sb="116" eb="118">
      <t>コウツウ</t>
    </rPh>
    <rPh sb="119" eb="121">
      <t>カクホ</t>
    </rPh>
    <rPh sb="122" eb="123">
      <t>ト</t>
    </rPh>
    <rPh sb="124" eb="125">
      <t>ク</t>
    </rPh>
    <rPh sb="135" eb="137">
      <t>コンゴ</t>
    </rPh>
    <rPh sb="144" eb="145">
      <t>ガツ</t>
    </rPh>
    <rPh sb="146" eb="148">
      <t>サクテイ</t>
    </rPh>
    <rPh sb="150" eb="152">
      <t>ケイエイ</t>
    </rPh>
    <rPh sb="152" eb="154">
      <t>センリャク</t>
    </rPh>
    <rPh sb="155" eb="156">
      <t>シン</t>
    </rPh>
    <rPh sb="156" eb="158">
      <t>チュウキ</t>
    </rPh>
    <rPh sb="158" eb="160">
      <t>ケイエイ</t>
    </rPh>
    <rPh sb="160" eb="162">
      <t>ケイカク</t>
    </rPh>
    <rPh sb="164" eb="165">
      <t>モト</t>
    </rPh>
    <rPh sb="168" eb="171">
      <t>トシカン</t>
    </rPh>
    <rPh sb="171" eb="173">
      <t>ユソウ</t>
    </rPh>
    <rPh sb="174" eb="176">
      <t>キョウカ</t>
    </rPh>
    <rPh sb="176" eb="177">
      <t>オヨ</t>
    </rPh>
    <rPh sb="178" eb="180">
      <t>ジュヨウ</t>
    </rPh>
    <rPh sb="180" eb="182">
      <t>ドウコウ</t>
    </rPh>
    <rPh sb="183" eb="184">
      <t>フ</t>
    </rPh>
    <rPh sb="187" eb="190">
      <t>コウカテキ</t>
    </rPh>
    <rPh sb="194" eb="196">
      <t>ヘンセイ</t>
    </rPh>
    <rPh sb="196" eb="197">
      <t>トウ</t>
    </rPh>
    <rPh sb="200" eb="202">
      <t>ゾウシュウ</t>
    </rPh>
    <rPh sb="203" eb="204">
      <t>ゾウ</t>
    </rPh>
    <rPh sb="204" eb="205">
      <t>キャク</t>
    </rPh>
    <rPh sb="207" eb="209">
      <t>ジッシ</t>
    </rPh>
    <rPh sb="211" eb="214">
      <t>アンゼンセイ</t>
    </rPh>
    <rPh sb="215" eb="217">
      <t>イッソウ</t>
    </rPh>
    <rPh sb="218" eb="220">
      <t>カクホ</t>
    </rPh>
    <rPh sb="221" eb="223">
      <t>ユソウ</t>
    </rPh>
    <rPh sb="223" eb="225">
      <t>ヒンシツ</t>
    </rPh>
    <rPh sb="230" eb="232">
      <t>コウジョウ</t>
    </rPh>
    <rPh sb="233" eb="234">
      <t>ツト</t>
    </rPh>
    <rPh sb="241" eb="244">
      <t>ホンカクテキ</t>
    </rPh>
    <rPh sb="245" eb="247">
      <t>コウレイ</t>
    </rPh>
    <rPh sb="247" eb="249">
      <t>シャカイ</t>
    </rPh>
    <rPh sb="250" eb="252">
      <t>シンテン</t>
    </rPh>
    <rPh sb="253" eb="254">
      <t>フ</t>
    </rPh>
    <rPh sb="258" eb="261">
      <t>コウレイシャ</t>
    </rPh>
    <rPh sb="266" eb="268">
      <t>リヨウ</t>
    </rPh>
    <rPh sb="268" eb="271">
      <t>ソクシンサク</t>
    </rPh>
    <rPh sb="272" eb="274">
      <t>ジッシ</t>
    </rPh>
    <rPh sb="274" eb="275">
      <t>トウ</t>
    </rPh>
    <rPh sb="279" eb="281">
      <t>ケイエイ</t>
    </rPh>
    <rPh sb="282" eb="285">
      <t>ケンゼンセイ</t>
    </rPh>
    <rPh sb="286" eb="288">
      <t>イジ</t>
    </rPh>
    <rPh sb="292" eb="294">
      <t>チイキ</t>
    </rPh>
    <rPh sb="295" eb="297">
      <t>ヒツヨウ</t>
    </rPh>
    <rPh sb="298" eb="300">
      <t>セイカツ</t>
    </rPh>
    <rPh sb="300" eb="302">
      <t>コウツウ</t>
    </rPh>
    <rPh sb="303" eb="305">
      <t>カクホ</t>
    </rPh>
    <rPh sb="305" eb="306">
      <t>オヨ</t>
    </rPh>
    <rPh sb="307" eb="309">
      <t>ホンケン</t>
    </rPh>
    <rPh sb="310" eb="312">
      <t>カンコウ</t>
    </rPh>
    <rPh sb="312" eb="314">
      <t>シンコウ</t>
    </rPh>
    <rPh sb="316" eb="318">
      <t>コウケン</t>
    </rPh>
    <rPh sb="319" eb="320">
      <t>ツト</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</si>
</sst>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3">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1"/>
      <color theme="1"/>
      <name val="ＭＳ Ｐゴシック"/>
      <family val="2"/>
      <charset val="128"/>
    </font>
    <font>
      <sz val="6"/>
      <name val="游ゴシック"/>
      <family val="2"/>
      <charset val="128"/>
      <scheme val="minor"/>
    </font>
    <font>
      <sz val="6"/>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2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4" fillId="0" borderId="10" xfId="1" applyFont="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11" xfId="1" applyFont="1" applyBorder="1" applyAlignment="1" applyProtection="1">
      <alignment horizontal="left" vertical="top" wrapText="1"/>
      <protection locked="0"/>
    </xf>
    <xf numFmtId="0" fontId="4" fillId="0" borderId="14"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4" fillId="0" borderId="15" xfId="1"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41275</c:v>
                </c:pt>
                <c:pt idx="1">
                  <c:v>41640</c:v>
                </c:pt>
                <c:pt idx="2">
                  <c:v>42005</c:v>
                </c:pt>
                <c:pt idx="3">
                  <c:v>42370</c:v>
                </c:pt>
                <c:pt idx="4">
                  <c:v>42736</c:v>
                </c:pt>
              </c:numCache>
            </c:numRef>
          </c:cat>
          <c:val>
            <c:numRef>
              <c:f>データ!$AK$18:$AO$18</c:f>
              <c:numCache>
                <c:formatCode>#,##0.0;"▲ "#,##0.0</c:formatCode>
                <c:ptCount val="5"/>
                <c:pt idx="0">
                  <c:v>97</c:v>
                </c:pt>
                <c:pt idx="1">
                  <c:v>90.9</c:v>
                </c:pt>
                <c:pt idx="2">
                  <c:v>101.3</c:v>
                </c:pt>
                <c:pt idx="3">
                  <c:v>99.6</c:v>
                </c:pt>
                <c:pt idx="4">
                  <c:v>99.2</c:v>
                </c:pt>
              </c:numCache>
            </c:numRef>
          </c:val>
          <c:extLst xmlns:c16r2="http://schemas.microsoft.com/office/drawing/2015/06/chart">
            <c:ext xmlns:c16="http://schemas.microsoft.com/office/drawing/2014/chart" uri="{C3380CC4-5D6E-409C-BE32-E72D297353CC}">
              <c16:uniqueId val="{00000000-AE75-4301-942F-E3503435B52B}"/>
            </c:ext>
          </c:extLst>
        </c:ser>
        <c:dLbls>
          <c:showLegendKey val="0"/>
          <c:showVal val="0"/>
          <c:showCatName val="0"/>
          <c:showSerName val="0"/>
          <c:showPercent val="0"/>
          <c:showBubbleSize val="0"/>
        </c:dLbls>
        <c:gapWidth val="180"/>
        <c:overlap val="-90"/>
        <c:axId val="288640032"/>
        <c:axId val="2886376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41275</c:v>
                </c:pt>
                <c:pt idx="1">
                  <c:v>41640</c:v>
                </c:pt>
                <c:pt idx="2">
                  <c:v>42005</c:v>
                </c:pt>
                <c:pt idx="3">
                  <c:v>42370</c:v>
                </c:pt>
                <c:pt idx="4">
                  <c:v>42736</c:v>
                </c:pt>
              </c:numCache>
            </c:numRef>
          </c:cat>
          <c:val>
            <c:numRef>
              <c:f>データ!$AK$19:$AO$19</c:f>
              <c:numCache>
                <c:formatCode>#,##0.0;"▲ "#,##0.0</c:formatCode>
                <c:ptCount val="5"/>
                <c:pt idx="0">
                  <c:v>103</c:v>
                </c:pt>
                <c:pt idx="1">
                  <c:v>102.8</c:v>
                </c:pt>
                <c:pt idx="2">
                  <c:v>104.1</c:v>
                </c:pt>
                <c:pt idx="3">
                  <c:v>103.5</c:v>
                </c:pt>
                <c:pt idx="4">
                  <c:v>103.3</c:v>
                </c:pt>
              </c:numCache>
            </c:numRef>
          </c:val>
          <c:smooth val="0"/>
          <c:extLst xmlns:c16r2="http://schemas.microsoft.com/office/drawing/2015/06/chart">
            <c:ext xmlns:c16="http://schemas.microsoft.com/office/drawing/2014/chart" uri="{C3380CC4-5D6E-409C-BE32-E72D297353CC}">
              <c16:uniqueId val="{00000001-AE75-4301-942F-E3503435B52B}"/>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41275</c:v>
                </c:pt>
                <c:pt idx="1">
                  <c:v>41640</c:v>
                </c:pt>
                <c:pt idx="2">
                  <c:v>42005</c:v>
                </c:pt>
                <c:pt idx="3">
                  <c:v>42370</c:v>
                </c:pt>
                <c:pt idx="4">
                  <c:v>42736</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AE75-4301-942F-E3503435B52B}"/>
            </c:ext>
          </c:extLst>
        </c:ser>
        <c:dLbls>
          <c:showLegendKey val="0"/>
          <c:showVal val="0"/>
          <c:showCatName val="0"/>
          <c:showSerName val="0"/>
          <c:showPercent val="0"/>
          <c:showBubbleSize val="0"/>
        </c:dLbls>
        <c:marker val="1"/>
        <c:smooth val="0"/>
        <c:axId val="288640032"/>
        <c:axId val="288637680"/>
      </c:lineChart>
      <c:catAx>
        <c:axId val="288640032"/>
        <c:scaling>
          <c:orientation val="minMax"/>
        </c:scaling>
        <c:delete val="0"/>
        <c:axPos val="b"/>
        <c:numFmt formatCode="ge" sourceLinked="1"/>
        <c:majorTickMark val="none"/>
        <c:minorTickMark val="none"/>
        <c:tickLblPos val="none"/>
        <c:crossAx val="288637680"/>
        <c:crosses val="autoZero"/>
        <c:auto val="0"/>
        <c:lblAlgn val="ctr"/>
        <c:lblOffset val="100"/>
        <c:noMultiLvlLbl val="1"/>
      </c:catAx>
      <c:valAx>
        <c:axId val="288637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86400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41275</c:v>
                </c:pt>
                <c:pt idx="1">
                  <c:v>41640</c:v>
                </c:pt>
                <c:pt idx="2">
                  <c:v>42005</c:v>
                </c:pt>
                <c:pt idx="3">
                  <c:v>42370</c:v>
                </c:pt>
                <c:pt idx="4">
                  <c:v>42736</c:v>
                </c:pt>
              </c:numCache>
            </c:numRef>
          </c:cat>
          <c:val>
            <c:numRef>
              <c:f>データ!$AV$17:$AZ$17</c:f>
              <c:numCache>
                <c:formatCode>#,##0.0;"▲ "#,##0.0</c:formatCode>
                <c:ptCount val="5"/>
                <c:pt idx="0">
                  <c:v>85.1</c:v>
                </c:pt>
                <c:pt idx="1">
                  <c:v>81</c:v>
                </c:pt>
                <c:pt idx="2">
                  <c:v>87.3</c:v>
                </c:pt>
                <c:pt idx="3">
                  <c:v>84.4</c:v>
                </c:pt>
                <c:pt idx="4">
                  <c:v>84</c:v>
                </c:pt>
              </c:numCache>
            </c:numRef>
          </c:val>
          <c:extLst xmlns:c16r2="http://schemas.microsoft.com/office/drawing/2015/06/chart">
            <c:ext xmlns:c16="http://schemas.microsoft.com/office/drawing/2014/chart" uri="{C3380CC4-5D6E-409C-BE32-E72D297353CC}">
              <c16:uniqueId val="{00000000-9743-49C2-8A6D-1182135D9180}"/>
            </c:ext>
          </c:extLst>
        </c:ser>
        <c:dLbls>
          <c:showLegendKey val="0"/>
          <c:showVal val="0"/>
          <c:showCatName val="0"/>
          <c:showSerName val="0"/>
          <c:showPercent val="0"/>
          <c:showBubbleSize val="0"/>
        </c:dLbls>
        <c:gapWidth val="180"/>
        <c:overlap val="-90"/>
        <c:axId val="232926632"/>
        <c:axId val="232927416"/>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41275</c:v>
                </c:pt>
                <c:pt idx="1">
                  <c:v>41640</c:v>
                </c:pt>
                <c:pt idx="2">
                  <c:v>42005</c:v>
                </c:pt>
                <c:pt idx="3">
                  <c:v>42370</c:v>
                </c:pt>
                <c:pt idx="4">
                  <c:v>42736</c:v>
                </c:pt>
              </c:numCache>
            </c:numRef>
          </c:cat>
          <c:val>
            <c:numRef>
              <c:f>データ!$AV$18:$AZ$18</c:f>
              <c:numCache>
                <c:formatCode>#,##0.0;"▲ "#,##0.0</c:formatCode>
                <c:ptCount val="5"/>
                <c:pt idx="0">
                  <c:v>93.5</c:v>
                </c:pt>
                <c:pt idx="1">
                  <c:v>93.3</c:v>
                </c:pt>
                <c:pt idx="2">
                  <c:v>95.5</c:v>
                </c:pt>
                <c:pt idx="3">
                  <c:v>94.2</c:v>
                </c:pt>
                <c:pt idx="4">
                  <c:v>94</c:v>
                </c:pt>
              </c:numCache>
            </c:numRef>
          </c:val>
          <c:smooth val="0"/>
          <c:extLst xmlns:c16r2="http://schemas.microsoft.com/office/drawing/2015/06/chart">
            <c:ext xmlns:c16="http://schemas.microsoft.com/office/drawing/2014/chart" uri="{C3380CC4-5D6E-409C-BE32-E72D297353CC}">
              <c16:uniqueId val="{00000001-9743-49C2-8A6D-1182135D9180}"/>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41275</c:v>
                </c:pt>
                <c:pt idx="1">
                  <c:v>41640</c:v>
                </c:pt>
                <c:pt idx="2">
                  <c:v>42005</c:v>
                </c:pt>
                <c:pt idx="3">
                  <c:v>42370</c:v>
                </c:pt>
                <c:pt idx="4">
                  <c:v>42736</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9743-49C2-8A6D-1182135D9180}"/>
            </c:ext>
          </c:extLst>
        </c:ser>
        <c:dLbls>
          <c:showLegendKey val="0"/>
          <c:showVal val="0"/>
          <c:showCatName val="0"/>
          <c:showSerName val="0"/>
          <c:showPercent val="0"/>
          <c:showBubbleSize val="0"/>
        </c:dLbls>
        <c:marker val="1"/>
        <c:smooth val="0"/>
        <c:axId val="232926632"/>
        <c:axId val="232927416"/>
      </c:lineChart>
      <c:catAx>
        <c:axId val="232926632"/>
        <c:scaling>
          <c:orientation val="minMax"/>
        </c:scaling>
        <c:delete val="0"/>
        <c:axPos val="b"/>
        <c:numFmt formatCode="ge" sourceLinked="1"/>
        <c:majorTickMark val="none"/>
        <c:minorTickMark val="none"/>
        <c:tickLblPos val="none"/>
        <c:crossAx val="232927416"/>
        <c:crosses val="autoZero"/>
        <c:auto val="0"/>
        <c:lblAlgn val="ctr"/>
        <c:lblOffset val="100"/>
        <c:noMultiLvlLbl val="1"/>
      </c:catAx>
      <c:valAx>
        <c:axId val="232927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29266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41275</c:v>
                </c:pt>
                <c:pt idx="1">
                  <c:v>41640</c:v>
                </c:pt>
                <c:pt idx="2">
                  <c:v>42005</c:v>
                </c:pt>
                <c:pt idx="3">
                  <c:v>42370</c:v>
                </c:pt>
                <c:pt idx="4">
                  <c:v>42736</c:v>
                </c:pt>
              </c:numCache>
            </c:numRef>
          </c:cat>
          <c:val>
            <c:numRef>
              <c:f>データ!$BG$17:$BK$17</c:f>
              <c:numCache>
                <c:formatCode>#,##0.0;"▲ "#,##0.0</c:formatCode>
                <c:ptCount val="5"/>
                <c:pt idx="0">
                  <c:v>194.1</c:v>
                </c:pt>
                <c:pt idx="1">
                  <c:v>71.7</c:v>
                </c:pt>
                <c:pt idx="2">
                  <c:v>75.2</c:v>
                </c:pt>
                <c:pt idx="3">
                  <c:v>71.2</c:v>
                </c:pt>
                <c:pt idx="4">
                  <c:v>124.1</c:v>
                </c:pt>
              </c:numCache>
            </c:numRef>
          </c:val>
          <c:extLst xmlns:c16r2="http://schemas.microsoft.com/office/drawing/2015/06/chart">
            <c:ext xmlns:c16="http://schemas.microsoft.com/office/drawing/2014/chart" uri="{C3380CC4-5D6E-409C-BE32-E72D297353CC}">
              <c16:uniqueId val="{00000000-2EEB-4EA3-BE2E-0DA20385209F}"/>
            </c:ext>
          </c:extLst>
        </c:ser>
        <c:dLbls>
          <c:showLegendKey val="0"/>
          <c:showVal val="0"/>
          <c:showCatName val="0"/>
          <c:showSerName val="0"/>
          <c:showPercent val="0"/>
          <c:showBubbleSize val="0"/>
        </c:dLbls>
        <c:gapWidth val="180"/>
        <c:overlap val="-90"/>
        <c:axId val="232928200"/>
        <c:axId val="232929768"/>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41275</c:v>
                </c:pt>
                <c:pt idx="1">
                  <c:v>41640</c:v>
                </c:pt>
                <c:pt idx="2">
                  <c:v>42005</c:v>
                </c:pt>
                <c:pt idx="3">
                  <c:v>42370</c:v>
                </c:pt>
                <c:pt idx="4">
                  <c:v>42736</c:v>
                </c:pt>
              </c:numCache>
            </c:numRef>
          </c:cat>
          <c:val>
            <c:numRef>
              <c:f>データ!$BG$18:$BK$18</c:f>
              <c:numCache>
                <c:formatCode>#,##0.0;"▲ "#,##0.0</c:formatCode>
                <c:ptCount val="5"/>
                <c:pt idx="0">
                  <c:v>196.1</c:v>
                </c:pt>
                <c:pt idx="1">
                  <c:v>96.5</c:v>
                </c:pt>
                <c:pt idx="2">
                  <c:v>97.7</c:v>
                </c:pt>
                <c:pt idx="3">
                  <c:v>100</c:v>
                </c:pt>
                <c:pt idx="4">
                  <c:v>156.69999999999999</c:v>
                </c:pt>
              </c:numCache>
            </c:numRef>
          </c:val>
          <c:smooth val="0"/>
          <c:extLst xmlns:c16r2="http://schemas.microsoft.com/office/drawing/2015/06/chart">
            <c:ext xmlns:c16="http://schemas.microsoft.com/office/drawing/2014/chart" uri="{C3380CC4-5D6E-409C-BE32-E72D297353CC}">
              <c16:uniqueId val="{00000001-2EEB-4EA3-BE2E-0DA20385209F}"/>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41275</c:v>
                </c:pt>
                <c:pt idx="1">
                  <c:v>41640</c:v>
                </c:pt>
                <c:pt idx="2">
                  <c:v>42005</c:v>
                </c:pt>
                <c:pt idx="3">
                  <c:v>42370</c:v>
                </c:pt>
                <c:pt idx="4">
                  <c:v>42736</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EEB-4EA3-BE2E-0DA20385209F}"/>
            </c:ext>
          </c:extLst>
        </c:ser>
        <c:dLbls>
          <c:showLegendKey val="0"/>
          <c:showVal val="0"/>
          <c:showCatName val="0"/>
          <c:showSerName val="0"/>
          <c:showPercent val="0"/>
          <c:showBubbleSize val="0"/>
        </c:dLbls>
        <c:marker val="1"/>
        <c:smooth val="0"/>
        <c:axId val="232928200"/>
        <c:axId val="232929768"/>
      </c:lineChart>
      <c:catAx>
        <c:axId val="232928200"/>
        <c:scaling>
          <c:orientation val="minMax"/>
        </c:scaling>
        <c:delete val="0"/>
        <c:axPos val="b"/>
        <c:numFmt formatCode="ge" sourceLinked="1"/>
        <c:majorTickMark val="none"/>
        <c:minorTickMark val="none"/>
        <c:tickLblPos val="none"/>
        <c:crossAx val="232929768"/>
        <c:crosses val="autoZero"/>
        <c:auto val="0"/>
        <c:lblAlgn val="ctr"/>
        <c:lblOffset val="100"/>
        <c:noMultiLvlLbl val="1"/>
      </c:catAx>
      <c:valAx>
        <c:axId val="232929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29282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データ!$CC$18:$CG$18</c:f>
              <c:numCache>
                <c:formatCode>#,##0.0;"▲ "#,##0.0</c:formatCode>
                <c:ptCount val="5"/>
                <c:pt idx="0">
                  <c:v>14.8</c:v>
                </c:pt>
                <c:pt idx="1">
                  <c:v>19.2</c:v>
                </c:pt>
                <c:pt idx="2">
                  <c:v>13.2</c:v>
                </c:pt>
                <c:pt idx="3">
                  <c:v>14.1</c:v>
                </c:pt>
                <c:pt idx="4">
                  <c:v>13.8</c:v>
                </c:pt>
              </c:numCache>
            </c:numRef>
          </c:val>
          <c:extLst xmlns:c16r2="http://schemas.microsoft.com/office/drawing/2015/06/chart">
            <c:ext xmlns:c16="http://schemas.microsoft.com/office/drawing/2014/chart" uri="{C3380CC4-5D6E-409C-BE32-E72D297353CC}">
              <c16:uniqueId val="{00000000-6B36-4B15-A9D9-64198AE7E052}"/>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データ!$CC$19:$CG$19</c:f>
              <c:numCache>
                <c:formatCode>#,##0.0;"▲ "#,##0.0</c:formatCode>
                <c:ptCount val="5"/>
                <c:pt idx="0">
                  <c:v>344.2</c:v>
                </c:pt>
                <c:pt idx="1">
                  <c:v>372</c:v>
                </c:pt>
                <c:pt idx="2">
                  <c:v>345.5</c:v>
                </c:pt>
                <c:pt idx="3">
                  <c:v>347.9</c:v>
                </c:pt>
                <c:pt idx="4">
                  <c:v>346.1</c:v>
                </c:pt>
              </c:numCache>
            </c:numRef>
          </c:val>
          <c:extLst xmlns:c16r2="http://schemas.microsoft.com/office/drawing/2015/06/chart">
            <c:ext xmlns:c16="http://schemas.microsoft.com/office/drawing/2014/chart" uri="{C3380CC4-5D6E-409C-BE32-E72D297353CC}">
              <c16:uniqueId val="{00000001-6B36-4B15-A9D9-64198AE7E052}"/>
            </c:ext>
          </c:extLst>
        </c:ser>
        <c:dLbls>
          <c:showLegendKey val="0"/>
          <c:showVal val="0"/>
          <c:showCatName val="0"/>
          <c:showSerName val="0"/>
          <c:showPercent val="0"/>
          <c:showBubbleSize val="0"/>
        </c:dLbls>
        <c:gapWidth val="150"/>
        <c:axId val="232927808"/>
        <c:axId val="286379984"/>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41275</c:v>
                </c:pt>
                <c:pt idx="1">
                  <c:v>41640</c:v>
                </c:pt>
                <c:pt idx="2">
                  <c:v>42005</c:v>
                </c:pt>
                <c:pt idx="3">
                  <c:v>42370</c:v>
                </c:pt>
                <c:pt idx="4">
                  <c:v>42736</c:v>
                </c:pt>
              </c:numCache>
            </c:numRef>
          </c:cat>
          <c:val>
            <c:numRef>
              <c:f>データ!$CC$20:$CG$20</c:f>
              <c:numCache>
                <c:formatCode>#,##0.0;"▲ "#,##0.0</c:formatCode>
                <c:ptCount val="5"/>
                <c:pt idx="0">
                  <c:v>17.7</c:v>
                </c:pt>
                <c:pt idx="1">
                  <c:v>15.7</c:v>
                </c:pt>
                <c:pt idx="2">
                  <c:v>13.6</c:v>
                </c:pt>
                <c:pt idx="3">
                  <c:v>14.6</c:v>
                </c:pt>
                <c:pt idx="4">
                  <c:v>14.5</c:v>
                </c:pt>
              </c:numCache>
            </c:numRef>
          </c:val>
          <c:smooth val="0"/>
          <c:extLst xmlns:c16r2="http://schemas.microsoft.com/office/drawing/2015/06/chart">
            <c:ext xmlns:c16="http://schemas.microsoft.com/office/drawing/2014/chart" uri="{C3380CC4-5D6E-409C-BE32-E72D297353CC}">
              <c16:uniqueId val="{00000002-6B36-4B15-A9D9-64198AE7E052}"/>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41275</c:v>
                </c:pt>
                <c:pt idx="1">
                  <c:v>41640</c:v>
                </c:pt>
                <c:pt idx="2">
                  <c:v>42005</c:v>
                </c:pt>
                <c:pt idx="3">
                  <c:v>42370</c:v>
                </c:pt>
                <c:pt idx="4">
                  <c:v>42736</c:v>
                </c:pt>
              </c:numCache>
            </c:numRef>
          </c:cat>
          <c:val>
            <c:numRef>
              <c:f>データ!$CC$21:$CG$21</c:f>
              <c:numCache>
                <c:formatCode>#,##0.0;"▲ "#,##0.0</c:formatCode>
                <c:ptCount val="5"/>
                <c:pt idx="0">
                  <c:v>183</c:v>
                </c:pt>
                <c:pt idx="1">
                  <c:v>181.8</c:v>
                </c:pt>
                <c:pt idx="2">
                  <c:v>177.3</c:v>
                </c:pt>
                <c:pt idx="3">
                  <c:v>180</c:v>
                </c:pt>
                <c:pt idx="4">
                  <c:v>180.1</c:v>
                </c:pt>
              </c:numCache>
            </c:numRef>
          </c:val>
          <c:smooth val="0"/>
          <c:extLst xmlns:c16r2="http://schemas.microsoft.com/office/drawing/2015/06/chart">
            <c:ext xmlns:c16="http://schemas.microsoft.com/office/drawing/2014/chart" uri="{C3380CC4-5D6E-409C-BE32-E72D297353CC}">
              <c16:uniqueId val="{00000003-6B36-4B15-A9D9-64198AE7E052}"/>
            </c:ext>
          </c:extLst>
        </c:ser>
        <c:dLbls>
          <c:showLegendKey val="0"/>
          <c:showVal val="0"/>
          <c:showCatName val="0"/>
          <c:showSerName val="0"/>
          <c:showPercent val="0"/>
          <c:showBubbleSize val="0"/>
        </c:dLbls>
        <c:marker val="1"/>
        <c:smooth val="0"/>
        <c:axId val="232927808"/>
        <c:axId val="286379984"/>
      </c:lineChart>
      <c:catAx>
        <c:axId val="232927808"/>
        <c:scaling>
          <c:orientation val="minMax"/>
        </c:scaling>
        <c:delete val="0"/>
        <c:axPos val="b"/>
        <c:numFmt formatCode="ge" sourceLinked="1"/>
        <c:majorTickMark val="none"/>
        <c:minorTickMark val="none"/>
        <c:tickLblPos val="none"/>
        <c:crossAx val="286379984"/>
        <c:crosses val="autoZero"/>
        <c:auto val="0"/>
        <c:lblAlgn val="ctr"/>
        <c:lblOffset val="100"/>
        <c:noMultiLvlLbl val="1"/>
      </c:catAx>
      <c:valAx>
        <c:axId val="286379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29278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41275</c:v>
                </c:pt>
                <c:pt idx="1">
                  <c:v>41640</c:v>
                </c:pt>
                <c:pt idx="2">
                  <c:v>42005</c:v>
                </c:pt>
                <c:pt idx="3">
                  <c:v>42370</c:v>
                </c:pt>
                <c:pt idx="4">
                  <c:v>42736</c:v>
                </c:pt>
              </c:numCache>
            </c:numRef>
          </c:cat>
          <c:val>
            <c:numRef>
              <c:f>データ!$CW$17:$DA$17</c:f>
              <c:numCache>
                <c:formatCode>#,##0.0;"▲ "#,##0.0</c:formatCode>
                <c:ptCount val="5"/>
                <c:pt idx="0">
                  <c:v>4.3</c:v>
                </c:pt>
                <c:pt idx="1">
                  <c:v>5.2</c:v>
                </c:pt>
                <c:pt idx="2">
                  <c:v>3.8</c:v>
                </c:pt>
                <c:pt idx="3">
                  <c:v>4</c:v>
                </c:pt>
                <c:pt idx="4">
                  <c:v>4</c:v>
                </c:pt>
              </c:numCache>
            </c:numRef>
          </c:val>
          <c:extLst xmlns:c16r2="http://schemas.microsoft.com/office/drawing/2015/06/chart">
            <c:ext xmlns:c16="http://schemas.microsoft.com/office/drawing/2014/chart" uri="{C3380CC4-5D6E-409C-BE32-E72D297353CC}">
              <c16:uniqueId val="{00000000-88B8-4C55-A0E9-94EF8D5A511F}"/>
            </c:ext>
          </c:extLst>
        </c:ser>
        <c:dLbls>
          <c:showLegendKey val="0"/>
          <c:showVal val="0"/>
          <c:showCatName val="0"/>
          <c:showSerName val="0"/>
          <c:showPercent val="0"/>
          <c:showBubbleSize val="0"/>
        </c:dLbls>
        <c:gapWidth val="180"/>
        <c:overlap val="-90"/>
        <c:axId val="286379200"/>
        <c:axId val="286380768"/>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41275</c:v>
                </c:pt>
                <c:pt idx="1">
                  <c:v>41640</c:v>
                </c:pt>
                <c:pt idx="2">
                  <c:v>42005</c:v>
                </c:pt>
                <c:pt idx="3">
                  <c:v>42370</c:v>
                </c:pt>
                <c:pt idx="4">
                  <c:v>42736</c:v>
                </c:pt>
              </c:numCache>
            </c:numRef>
          </c:cat>
          <c:val>
            <c:numRef>
              <c:f>データ!$CW$18:$DA$18</c:f>
              <c:numCache>
                <c:formatCode>#,##0.0;"▲ "#,##0.0</c:formatCode>
                <c:ptCount val="5"/>
                <c:pt idx="0">
                  <c:v>9.6999999999999993</c:v>
                </c:pt>
                <c:pt idx="1">
                  <c:v>8.6999999999999993</c:v>
                </c:pt>
                <c:pt idx="2">
                  <c:v>7.7</c:v>
                </c:pt>
                <c:pt idx="3">
                  <c:v>8.1</c:v>
                </c:pt>
                <c:pt idx="4">
                  <c:v>8</c:v>
                </c:pt>
              </c:numCache>
            </c:numRef>
          </c:val>
          <c:smooth val="0"/>
          <c:extLst xmlns:c16r2="http://schemas.microsoft.com/office/drawing/2015/06/chart">
            <c:ext xmlns:c16="http://schemas.microsoft.com/office/drawing/2014/chart" uri="{C3380CC4-5D6E-409C-BE32-E72D297353CC}">
              <c16:uniqueId val="{00000001-88B8-4C55-A0E9-94EF8D5A511F}"/>
            </c:ext>
          </c:extLst>
        </c:ser>
        <c:dLbls>
          <c:showLegendKey val="0"/>
          <c:showVal val="0"/>
          <c:showCatName val="0"/>
          <c:showSerName val="0"/>
          <c:showPercent val="0"/>
          <c:showBubbleSize val="0"/>
        </c:dLbls>
        <c:marker val="1"/>
        <c:smooth val="0"/>
        <c:axId val="286379200"/>
        <c:axId val="286380768"/>
      </c:lineChart>
      <c:catAx>
        <c:axId val="286379200"/>
        <c:scaling>
          <c:orientation val="minMax"/>
        </c:scaling>
        <c:delete val="0"/>
        <c:axPos val="b"/>
        <c:numFmt formatCode="ge" sourceLinked="1"/>
        <c:majorTickMark val="none"/>
        <c:minorTickMark val="none"/>
        <c:tickLblPos val="none"/>
        <c:crossAx val="286380768"/>
        <c:crosses val="autoZero"/>
        <c:auto val="0"/>
        <c:lblAlgn val="ctr"/>
        <c:lblOffset val="100"/>
        <c:noMultiLvlLbl val="1"/>
      </c:catAx>
      <c:valAx>
        <c:axId val="2863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63792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41275</c:v>
                </c:pt>
                <c:pt idx="1">
                  <c:v>41640</c:v>
                </c:pt>
                <c:pt idx="2">
                  <c:v>42005</c:v>
                </c:pt>
                <c:pt idx="3">
                  <c:v>42370</c:v>
                </c:pt>
                <c:pt idx="4">
                  <c:v>42736</c:v>
                </c:pt>
              </c:numCache>
            </c:numRef>
          </c:cat>
          <c:val>
            <c:numRef>
              <c:f>データ!$DG$17:$DK$17</c:f>
              <c:numCache>
                <c:formatCode>#,##0.0;"▲ "#,##0.0</c:formatCode>
                <c:ptCount val="5"/>
                <c:pt idx="0">
                  <c:v>39.6</c:v>
                </c:pt>
                <c:pt idx="1">
                  <c:v>42.5</c:v>
                </c:pt>
                <c:pt idx="2">
                  <c:v>39</c:v>
                </c:pt>
                <c:pt idx="3">
                  <c:v>35</c:v>
                </c:pt>
                <c:pt idx="4">
                  <c:v>39.9</c:v>
                </c:pt>
              </c:numCache>
            </c:numRef>
          </c:val>
          <c:extLst xmlns:c16r2="http://schemas.microsoft.com/office/drawing/2015/06/chart">
            <c:ext xmlns:c16="http://schemas.microsoft.com/office/drawing/2014/chart" uri="{C3380CC4-5D6E-409C-BE32-E72D297353CC}">
              <c16:uniqueId val="{00000000-A770-499E-9394-390256C09F33}"/>
            </c:ext>
          </c:extLst>
        </c:ser>
        <c:dLbls>
          <c:showLegendKey val="0"/>
          <c:showVal val="0"/>
          <c:showCatName val="0"/>
          <c:showSerName val="0"/>
          <c:showPercent val="0"/>
          <c:showBubbleSize val="0"/>
        </c:dLbls>
        <c:gapWidth val="180"/>
        <c:overlap val="-90"/>
        <c:axId val="286381160"/>
        <c:axId val="286381944"/>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41275</c:v>
                </c:pt>
                <c:pt idx="1">
                  <c:v>41640</c:v>
                </c:pt>
                <c:pt idx="2">
                  <c:v>42005</c:v>
                </c:pt>
                <c:pt idx="3">
                  <c:v>42370</c:v>
                </c:pt>
                <c:pt idx="4">
                  <c:v>42736</c:v>
                </c:pt>
              </c:numCache>
            </c:numRef>
          </c:cat>
          <c:val>
            <c:numRef>
              <c:f>データ!$DG$18:$DK$18</c:f>
              <c:numCache>
                <c:formatCode>#,##0.0;"▲ "#,##0.0</c:formatCode>
                <c:ptCount val="5"/>
                <c:pt idx="0">
                  <c:v>37.5</c:v>
                </c:pt>
                <c:pt idx="1">
                  <c:v>30.9</c:v>
                </c:pt>
                <c:pt idx="2">
                  <c:v>27</c:v>
                </c:pt>
                <c:pt idx="3">
                  <c:v>22.5</c:v>
                </c:pt>
                <c:pt idx="4">
                  <c:v>21.9</c:v>
                </c:pt>
              </c:numCache>
            </c:numRef>
          </c:val>
          <c:smooth val="0"/>
          <c:extLst xmlns:c16r2="http://schemas.microsoft.com/office/drawing/2015/06/chart">
            <c:ext xmlns:c16="http://schemas.microsoft.com/office/drawing/2014/chart" uri="{C3380CC4-5D6E-409C-BE32-E72D297353CC}">
              <c16:uniqueId val="{00000001-A770-499E-9394-390256C09F33}"/>
            </c:ext>
          </c:extLst>
        </c:ser>
        <c:dLbls>
          <c:showLegendKey val="0"/>
          <c:showVal val="0"/>
          <c:showCatName val="0"/>
          <c:showSerName val="0"/>
          <c:showPercent val="0"/>
          <c:showBubbleSize val="0"/>
        </c:dLbls>
        <c:marker val="1"/>
        <c:smooth val="0"/>
        <c:axId val="286381160"/>
        <c:axId val="286381944"/>
      </c:lineChart>
      <c:catAx>
        <c:axId val="286381160"/>
        <c:scaling>
          <c:orientation val="minMax"/>
        </c:scaling>
        <c:delete val="0"/>
        <c:axPos val="b"/>
        <c:numFmt formatCode="ge" sourceLinked="1"/>
        <c:majorTickMark val="none"/>
        <c:minorTickMark val="none"/>
        <c:tickLblPos val="none"/>
        <c:crossAx val="286381944"/>
        <c:crosses val="autoZero"/>
        <c:auto val="0"/>
        <c:lblAlgn val="ctr"/>
        <c:lblOffset val="100"/>
        <c:noMultiLvlLbl val="1"/>
      </c:catAx>
      <c:valAx>
        <c:axId val="286381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63811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41275</c:v>
                </c:pt>
                <c:pt idx="1">
                  <c:v>41640</c:v>
                </c:pt>
                <c:pt idx="2">
                  <c:v>42005</c:v>
                </c:pt>
                <c:pt idx="3">
                  <c:v>42370</c:v>
                </c:pt>
                <c:pt idx="4">
                  <c:v>42736</c:v>
                </c:pt>
              </c:numCache>
            </c:numRef>
          </c:cat>
          <c:val>
            <c:numRef>
              <c:f>データ!$DQ$17:$DU$17</c:f>
              <c:numCache>
                <c:formatCode>#,##0.0;"▲ "#,##0.0</c:formatCode>
                <c:ptCount val="5"/>
                <c:pt idx="0">
                  <c:v>68.900000000000006</c:v>
                </c:pt>
                <c:pt idx="1">
                  <c:v>77.5</c:v>
                </c:pt>
                <c:pt idx="2">
                  <c:v>77.900000000000006</c:v>
                </c:pt>
                <c:pt idx="3">
                  <c:v>79.3</c:v>
                </c:pt>
                <c:pt idx="4">
                  <c:v>78</c:v>
                </c:pt>
              </c:numCache>
            </c:numRef>
          </c:val>
          <c:extLst xmlns:c16r2="http://schemas.microsoft.com/office/drawing/2015/06/chart">
            <c:ext xmlns:c16="http://schemas.microsoft.com/office/drawing/2014/chart" uri="{C3380CC4-5D6E-409C-BE32-E72D297353CC}">
              <c16:uniqueId val="{00000000-66B9-48B9-B5BC-9C578EF4FDAD}"/>
            </c:ext>
          </c:extLst>
        </c:ser>
        <c:dLbls>
          <c:showLegendKey val="0"/>
          <c:showVal val="0"/>
          <c:showCatName val="0"/>
          <c:showSerName val="0"/>
          <c:showPercent val="0"/>
          <c:showBubbleSize val="0"/>
        </c:dLbls>
        <c:gapWidth val="180"/>
        <c:overlap val="-90"/>
        <c:axId val="389357176"/>
        <c:axId val="389358744"/>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41275</c:v>
                </c:pt>
                <c:pt idx="1">
                  <c:v>41640</c:v>
                </c:pt>
                <c:pt idx="2">
                  <c:v>42005</c:v>
                </c:pt>
                <c:pt idx="3">
                  <c:v>42370</c:v>
                </c:pt>
                <c:pt idx="4">
                  <c:v>42736</c:v>
                </c:pt>
              </c:numCache>
            </c:numRef>
          </c:cat>
          <c:val>
            <c:numRef>
              <c:f>データ!$DQ$18:$DU$18</c:f>
              <c:numCache>
                <c:formatCode>#,##0.0;"▲ "#,##0.0</c:formatCode>
                <c:ptCount val="5"/>
                <c:pt idx="0">
                  <c:v>69.7</c:v>
                </c:pt>
                <c:pt idx="1">
                  <c:v>79.3</c:v>
                </c:pt>
                <c:pt idx="2">
                  <c:v>78.900000000000006</c:v>
                </c:pt>
                <c:pt idx="3">
                  <c:v>78.400000000000006</c:v>
                </c:pt>
                <c:pt idx="4">
                  <c:v>77.8</c:v>
                </c:pt>
              </c:numCache>
            </c:numRef>
          </c:val>
          <c:smooth val="0"/>
          <c:extLst xmlns:c16r2="http://schemas.microsoft.com/office/drawing/2015/06/chart">
            <c:ext xmlns:c16="http://schemas.microsoft.com/office/drawing/2014/chart" uri="{C3380CC4-5D6E-409C-BE32-E72D297353CC}">
              <c16:uniqueId val="{00000001-66B9-48B9-B5BC-9C578EF4FDAD}"/>
            </c:ext>
          </c:extLst>
        </c:ser>
        <c:dLbls>
          <c:showLegendKey val="0"/>
          <c:showVal val="0"/>
          <c:showCatName val="0"/>
          <c:showSerName val="0"/>
          <c:showPercent val="0"/>
          <c:showBubbleSize val="0"/>
        </c:dLbls>
        <c:marker val="1"/>
        <c:smooth val="0"/>
        <c:axId val="389357176"/>
        <c:axId val="389358744"/>
      </c:lineChart>
      <c:catAx>
        <c:axId val="389357176"/>
        <c:scaling>
          <c:orientation val="minMax"/>
        </c:scaling>
        <c:delete val="0"/>
        <c:axPos val="b"/>
        <c:numFmt formatCode="ge" sourceLinked="1"/>
        <c:majorTickMark val="none"/>
        <c:minorTickMark val="none"/>
        <c:tickLblPos val="none"/>
        <c:crossAx val="389358744"/>
        <c:crosses val="autoZero"/>
        <c:auto val="0"/>
        <c:lblAlgn val="ctr"/>
        <c:lblOffset val="100"/>
        <c:noMultiLvlLbl val="1"/>
      </c:catAx>
      <c:valAx>
        <c:axId val="389358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93571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41275</c:v>
                </c:pt>
                <c:pt idx="1">
                  <c:v>41640</c:v>
                </c:pt>
                <c:pt idx="2">
                  <c:v>42005</c:v>
                </c:pt>
                <c:pt idx="3">
                  <c:v>42370</c:v>
                </c:pt>
                <c:pt idx="4">
                  <c:v>42736</c:v>
                </c:pt>
              </c:numCache>
            </c:numRef>
          </c:cat>
          <c:val>
            <c:numRef>
              <c:f>データ!$EU$17:$EY$17</c:f>
              <c:numCache>
                <c:formatCode>#,##0.00;"▲ "#,##0.00</c:formatCode>
                <c:ptCount val="5"/>
                <c:pt idx="0">
                  <c:v>168.04</c:v>
                </c:pt>
                <c:pt idx="1">
                  <c:v>178.99</c:v>
                </c:pt>
                <c:pt idx="2">
                  <c:v>183.25</c:v>
                </c:pt>
                <c:pt idx="3">
                  <c:v>191.6</c:v>
                </c:pt>
                <c:pt idx="4">
                  <c:v>191.21</c:v>
                </c:pt>
              </c:numCache>
            </c:numRef>
          </c:val>
          <c:extLst xmlns:c16r2="http://schemas.microsoft.com/office/drawing/2015/06/chart">
            <c:ext xmlns:c16="http://schemas.microsoft.com/office/drawing/2014/chart" uri="{C3380CC4-5D6E-409C-BE32-E72D297353CC}">
              <c16:uniqueId val="{00000000-6516-4A12-9803-53F165C76DA4}"/>
            </c:ext>
          </c:extLst>
        </c:ser>
        <c:dLbls>
          <c:showLegendKey val="0"/>
          <c:showVal val="0"/>
          <c:showCatName val="0"/>
          <c:showSerName val="0"/>
          <c:showPercent val="0"/>
          <c:showBubbleSize val="0"/>
        </c:dLbls>
        <c:gapWidth val="180"/>
        <c:overlap val="-90"/>
        <c:axId val="389356392"/>
        <c:axId val="389357960"/>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41275</c:v>
                </c:pt>
                <c:pt idx="1">
                  <c:v>41640</c:v>
                </c:pt>
                <c:pt idx="2">
                  <c:v>42005</c:v>
                </c:pt>
                <c:pt idx="3">
                  <c:v>42370</c:v>
                </c:pt>
                <c:pt idx="4">
                  <c:v>42736</c:v>
                </c:pt>
              </c:numCache>
            </c:numRef>
          </c:cat>
          <c:val>
            <c:numRef>
              <c:f>データ!$EU$18:$EY$18</c:f>
              <c:numCache>
                <c:formatCode>#,##0.00;"▲ "#,##0.00</c:formatCode>
                <c:ptCount val="5"/>
                <c:pt idx="0">
                  <c:v>190.61</c:v>
                </c:pt>
                <c:pt idx="1">
                  <c:v>195.78</c:v>
                </c:pt>
                <c:pt idx="2">
                  <c:v>202.13</c:v>
                </c:pt>
                <c:pt idx="3">
                  <c:v>209.39</c:v>
                </c:pt>
                <c:pt idx="4">
                  <c:v>222.55</c:v>
                </c:pt>
              </c:numCache>
            </c:numRef>
          </c:val>
          <c:smooth val="0"/>
          <c:extLst xmlns:c16r2="http://schemas.microsoft.com/office/drawing/2015/06/chart">
            <c:ext xmlns:c16="http://schemas.microsoft.com/office/drawing/2014/chart" uri="{C3380CC4-5D6E-409C-BE32-E72D297353CC}">
              <c16:uniqueId val="{00000001-6516-4A12-9803-53F165C76DA4}"/>
            </c:ext>
          </c:extLst>
        </c:ser>
        <c:dLbls>
          <c:showLegendKey val="0"/>
          <c:showVal val="0"/>
          <c:showCatName val="0"/>
          <c:showSerName val="0"/>
          <c:showPercent val="0"/>
          <c:showBubbleSize val="0"/>
        </c:dLbls>
        <c:marker val="1"/>
        <c:smooth val="0"/>
        <c:axId val="389356392"/>
        <c:axId val="389357960"/>
      </c:lineChart>
      <c:catAx>
        <c:axId val="389356392"/>
        <c:scaling>
          <c:orientation val="minMax"/>
        </c:scaling>
        <c:delete val="0"/>
        <c:axPos val="b"/>
        <c:numFmt formatCode="ge" sourceLinked="1"/>
        <c:majorTickMark val="none"/>
        <c:minorTickMark val="none"/>
        <c:tickLblPos val="none"/>
        <c:crossAx val="389357960"/>
        <c:crosses val="autoZero"/>
        <c:auto val="0"/>
        <c:lblAlgn val="ctr"/>
        <c:lblOffset val="100"/>
        <c:noMultiLvlLbl val="1"/>
      </c:catAx>
      <c:valAx>
        <c:axId val="38935796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93563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41275</c:v>
                </c:pt>
                <c:pt idx="1">
                  <c:v>41640</c:v>
                </c:pt>
                <c:pt idx="2">
                  <c:v>42005</c:v>
                </c:pt>
                <c:pt idx="3">
                  <c:v>42370</c:v>
                </c:pt>
                <c:pt idx="4">
                  <c:v>42736</c:v>
                </c:pt>
              </c:numCache>
            </c:numRef>
          </c:cat>
          <c:val>
            <c:numRef>
              <c:f>データ!$EK$17:$EO$17</c:f>
              <c:numCache>
                <c:formatCode>#,##0.00;"▲ "#,##0.00</c:formatCode>
                <c:ptCount val="5"/>
                <c:pt idx="0">
                  <c:v>335.57</c:v>
                </c:pt>
                <c:pt idx="1">
                  <c:v>364</c:v>
                </c:pt>
                <c:pt idx="2">
                  <c:v>340.19</c:v>
                </c:pt>
                <c:pt idx="3">
                  <c:v>361.25</c:v>
                </c:pt>
                <c:pt idx="4">
                  <c:v>361.63</c:v>
                </c:pt>
              </c:numCache>
            </c:numRef>
          </c:val>
          <c:extLst xmlns:c16r2="http://schemas.microsoft.com/office/drawing/2015/06/chart">
            <c:ext xmlns:c16="http://schemas.microsoft.com/office/drawing/2014/chart" uri="{C3380CC4-5D6E-409C-BE32-E72D297353CC}">
              <c16:uniqueId val="{00000000-545A-4909-B55D-DD58A168E735}"/>
            </c:ext>
          </c:extLst>
        </c:ser>
        <c:dLbls>
          <c:showLegendKey val="0"/>
          <c:showVal val="0"/>
          <c:showCatName val="0"/>
          <c:showSerName val="0"/>
          <c:showPercent val="0"/>
          <c:showBubbleSize val="0"/>
        </c:dLbls>
        <c:gapWidth val="180"/>
        <c:overlap val="-90"/>
        <c:axId val="288946904"/>
        <c:axId val="288944944"/>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41275</c:v>
                </c:pt>
                <c:pt idx="1">
                  <c:v>41640</c:v>
                </c:pt>
                <c:pt idx="2">
                  <c:v>42005</c:v>
                </c:pt>
                <c:pt idx="3">
                  <c:v>42370</c:v>
                </c:pt>
                <c:pt idx="4">
                  <c:v>42736</c:v>
                </c:pt>
              </c:numCache>
            </c:numRef>
          </c:cat>
          <c:val>
            <c:numRef>
              <c:f>データ!$EK$18:$EO$18</c:f>
              <c:numCache>
                <c:formatCode>#,##0.00;"▲ "#,##0.00</c:formatCode>
                <c:ptCount val="5"/>
                <c:pt idx="0">
                  <c:v>354.55</c:v>
                </c:pt>
                <c:pt idx="1">
                  <c:v>357.88</c:v>
                </c:pt>
                <c:pt idx="2">
                  <c:v>359.59</c:v>
                </c:pt>
                <c:pt idx="3">
                  <c:v>368.87</c:v>
                </c:pt>
                <c:pt idx="4">
                  <c:v>391.99</c:v>
                </c:pt>
              </c:numCache>
            </c:numRef>
          </c:val>
          <c:smooth val="0"/>
          <c:extLst xmlns:c16r2="http://schemas.microsoft.com/office/drawing/2015/06/chart">
            <c:ext xmlns:c16="http://schemas.microsoft.com/office/drawing/2014/chart" uri="{C3380CC4-5D6E-409C-BE32-E72D297353CC}">
              <c16:uniqueId val="{00000001-545A-4909-B55D-DD58A168E735}"/>
            </c:ext>
          </c:extLst>
        </c:ser>
        <c:dLbls>
          <c:showLegendKey val="0"/>
          <c:showVal val="0"/>
          <c:showCatName val="0"/>
          <c:showSerName val="0"/>
          <c:showPercent val="0"/>
          <c:showBubbleSize val="0"/>
        </c:dLbls>
        <c:marker val="1"/>
        <c:smooth val="0"/>
        <c:axId val="288946904"/>
        <c:axId val="288944944"/>
      </c:lineChart>
      <c:catAx>
        <c:axId val="288946904"/>
        <c:scaling>
          <c:orientation val="minMax"/>
        </c:scaling>
        <c:delete val="0"/>
        <c:axPos val="b"/>
        <c:numFmt formatCode="ge" sourceLinked="1"/>
        <c:majorTickMark val="none"/>
        <c:minorTickMark val="none"/>
        <c:tickLblPos val="none"/>
        <c:crossAx val="288944944"/>
        <c:crosses val="autoZero"/>
        <c:auto val="0"/>
        <c:lblAlgn val="ctr"/>
        <c:lblOffset val="100"/>
        <c:noMultiLvlLbl val="1"/>
      </c:catAx>
      <c:valAx>
        <c:axId val="28894494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89469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41275</c:v>
                </c:pt>
                <c:pt idx="1">
                  <c:v>41640</c:v>
                </c:pt>
                <c:pt idx="2">
                  <c:v>42005</c:v>
                </c:pt>
                <c:pt idx="3">
                  <c:v>42370</c:v>
                </c:pt>
                <c:pt idx="4">
                  <c:v>42736</c:v>
                </c:pt>
              </c:numCache>
            </c:numRef>
          </c:cat>
          <c:val>
            <c:numRef>
              <c:f>データ!$EA$17:$EE$17</c:f>
              <c:numCache>
                <c:formatCode>#,##0.00;"▲ "#,##0.00</c:formatCode>
                <c:ptCount val="5"/>
                <c:pt idx="0">
                  <c:v>271.11</c:v>
                </c:pt>
                <c:pt idx="1">
                  <c:v>251.6</c:v>
                </c:pt>
                <c:pt idx="2">
                  <c:v>260.41000000000003</c:v>
                </c:pt>
                <c:pt idx="3">
                  <c:v>268.22000000000003</c:v>
                </c:pt>
                <c:pt idx="4">
                  <c:v>271.07</c:v>
                </c:pt>
              </c:numCache>
            </c:numRef>
          </c:val>
          <c:extLst xmlns:c16r2="http://schemas.microsoft.com/office/drawing/2015/06/chart">
            <c:ext xmlns:c16="http://schemas.microsoft.com/office/drawing/2014/chart" uri="{C3380CC4-5D6E-409C-BE32-E72D297353CC}">
              <c16:uniqueId val="{00000000-355E-4144-93FB-7EB08E0683F0}"/>
            </c:ext>
          </c:extLst>
        </c:ser>
        <c:dLbls>
          <c:showLegendKey val="0"/>
          <c:showVal val="0"/>
          <c:showCatName val="0"/>
          <c:showSerName val="0"/>
          <c:showPercent val="0"/>
          <c:showBubbleSize val="0"/>
        </c:dLbls>
        <c:gapWidth val="180"/>
        <c:overlap val="-90"/>
        <c:axId val="288945728"/>
        <c:axId val="28894651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41275</c:v>
                </c:pt>
                <c:pt idx="1">
                  <c:v>41640</c:v>
                </c:pt>
                <c:pt idx="2">
                  <c:v>42005</c:v>
                </c:pt>
                <c:pt idx="3">
                  <c:v>42370</c:v>
                </c:pt>
                <c:pt idx="4">
                  <c:v>42736</c:v>
                </c:pt>
              </c:numCache>
            </c:numRef>
          </c:cat>
          <c:val>
            <c:numRef>
              <c:f>データ!$EA$18:$EE$18</c:f>
              <c:numCache>
                <c:formatCode>#,##0.00;"▲ "#,##0.00</c:formatCode>
                <c:ptCount val="5"/>
                <c:pt idx="0">
                  <c:v>347.48</c:v>
                </c:pt>
                <c:pt idx="1">
                  <c:v>346.41</c:v>
                </c:pt>
                <c:pt idx="2">
                  <c:v>360.52</c:v>
                </c:pt>
                <c:pt idx="3">
                  <c:v>364.17</c:v>
                </c:pt>
                <c:pt idx="4">
                  <c:v>381.57</c:v>
                </c:pt>
              </c:numCache>
            </c:numRef>
          </c:val>
          <c:smooth val="0"/>
          <c:extLst xmlns:c16r2="http://schemas.microsoft.com/office/drawing/2015/06/chart">
            <c:ext xmlns:c16="http://schemas.microsoft.com/office/drawing/2014/chart" uri="{C3380CC4-5D6E-409C-BE32-E72D297353CC}">
              <c16:uniqueId val="{00000001-355E-4144-93FB-7EB08E0683F0}"/>
            </c:ext>
          </c:extLst>
        </c:ser>
        <c:dLbls>
          <c:showLegendKey val="0"/>
          <c:showVal val="0"/>
          <c:showCatName val="0"/>
          <c:showSerName val="0"/>
          <c:showPercent val="0"/>
          <c:showBubbleSize val="0"/>
        </c:dLbls>
        <c:marker val="1"/>
        <c:smooth val="0"/>
        <c:axId val="288945728"/>
        <c:axId val="288946512"/>
      </c:lineChart>
      <c:catAx>
        <c:axId val="288945728"/>
        <c:scaling>
          <c:orientation val="minMax"/>
        </c:scaling>
        <c:delete val="0"/>
        <c:axPos val="b"/>
        <c:numFmt formatCode="ge" sourceLinked="1"/>
        <c:majorTickMark val="none"/>
        <c:minorTickMark val="none"/>
        <c:tickLblPos val="none"/>
        <c:crossAx val="288946512"/>
        <c:crosses val="autoZero"/>
        <c:auto val="0"/>
        <c:lblAlgn val="ctr"/>
        <c:lblOffset val="100"/>
        <c:noMultiLvlLbl val="1"/>
      </c:catAx>
      <c:valAx>
        <c:axId val="28894651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89457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41275</c:v>
                </c:pt>
                <c:pt idx="1">
                  <c:v>41640</c:v>
                </c:pt>
                <c:pt idx="2">
                  <c:v>42005</c:v>
                </c:pt>
                <c:pt idx="3">
                  <c:v>42370</c:v>
                </c:pt>
                <c:pt idx="4">
                  <c:v>42736</c:v>
                </c:pt>
              </c:numCache>
            </c:numRef>
          </c:cat>
          <c:val>
            <c:numRef>
              <c:f>データ!$FE$17:$FI$17</c:f>
              <c:numCache>
                <c:formatCode>#,##0.0;"▲ "#,##0.0</c:formatCode>
                <c:ptCount val="5"/>
                <c:pt idx="0">
                  <c:v>12.8</c:v>
                </c:pt>
                <c:pt idx="1">
                  <c:v>12</c:v>
                </c:pt>
                <c:pt idx="2">
                  <c:v>12.7</c:v>
                </c:pt>
                <c:pt idx="3">
                  <c:v>13.3</c:v>
                </c:pt>
                <c:pt idx="4">
                  <c:v>13.1</c:v>
                </c:pt>
              </c:numCache>
            </c:numRef>
          </c:val>
          <c:extLst xmlns:c16r2="http://schemas.microsoft.com/office/drawing/2015/06/chart">
            <c:ext xmlns:c16="http://schemas.microsoft.com/office/drawing/2014/chart" uri="{C3380CC4-5D6E-409C-BE32-E72D297353CC}">
              <c16:uniqueId val="{00000000-0DF6-4942-80FB-E87060AC61C2}"/>
            </c:ext>
          </c:extLst>
        </c:ser>
        <c:dLbls>
          <c:showLegendKey val="0"/>
          <c:showVal val="0"/>
          <c:showCatName val="0"/>
          <c:showSerName val="0"/>
          <c:showPercent val="0"/>
          <c:showBubbleSize val="0"/>
        </c:dLbls>
        <c:gapWidth val="180"/>
        <c:overlap val="-90"/>
        <c:axId val="400894696"/>
        <c:axId val="400898224"/>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41275</c:v>
                </c:pt>
                <c:pt idx="1">
                  <c:v>41640</c:v>
                </c:pt>
                <c:pt idx="2">
                  <c:v>42005</c:v>
                </c:pt>
                <c:pt idx="3">
                  <c:v>42370</c:v>
                </c:pt>
                <c:pt idx="4">
                  <c:v>42736</c:v>
                </c:pt>
              </c:numCache>
            </c:numRef>
          </c:cat>
          <c:val>
            <c:numRef>
              <c:f>データ!$FE$18:$FI$18</c:f>
              <c:numCache>
                <c:formatCode>#,##0.0;"▲ "#,##0.0</c:formatCode>
                <c:ptCount val="5"/>
                <c:pt idx="0">
                  <c:v>17.399999999999999</c:v>
                </c:pt>
                <c:pt idx="1">
                  <c:v>17.399999999999999</c:v>
                </c:pt>
                <c:pt idx="2">
                  <c:v>17.7</c:v>
                </c:pt>
                <c:pt idx="3">
                  <c:v>18</c:v>
                </c:pt>
                <c:pt idx="4">
                  <c:v>18.399999999999999</c:v>
                </c:pt>
              </c:numCache>
            </c:numRef>
          </c:val>
          <c:smooth val="0"/>
          <c:extLst xmlns:c16r2="http://schemas.microsoft.com/office/drawing/2015/06/chart">
            <c:ext xmlns:c16="http://schemas.microsoft.com/office/drawing/2014/chart" uri="{C3380CC4-5D6E-409C-BE32-E72D297353CC}">
              <c16:uniqueId val="{00000001-0DF6-4942-80FB-E87060AC61C2}"/>
            </c:ext>
          </c:extLst>
        </c:ser>
        <c:dLbls>
          <c:showLegendKey val="0"/>
          <c:showVal val="0"/>
          <c:showCatName val="0"/>
          <c:showSerName val="0"/>
          <c:showPercent val="0"/>
          <c:showBubbleSize val="0"/>
        </c:dLbls>
        <c:marker val="1"/>
        <c:smooth val="0"/>
        <c:axId val="400894696"/>
        <c:axId val="400898224"/>
      </c:lineChart>
      <c:catAx>
        <c:axId val="400894696"/>
        <c:scaling>
          <c:orientation val="minMax"/>
        </c:scaling>
        <c:delete val="0"/>
        <c:axPos val="b"/>
        <c:numFmt formatCode="ge" sourceLinked="1"/>
        <c:majorTickMark val="none"/>
        <c:minorTickMark val="none"/>
        <c:tickLblPos val="none"/>
        <c:crossAx val="400898224"/>
        <c:crosses val="autoZero"/>
        <c:auto val="0"/>
        <c:lblAlgn val="ctr"/>
        <c:lblOffset val="100"/>
        <c:noMultiLvlLbl val="1"/>
      </c:catAx>
      <c:valAx>
        <c:axId val="400898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0894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41275</c:v>
                </c:pt>
                <c:pt idx="1">
                  <c:v>41640</c:v>
                </c:pt>
                <c:pt idx="2">
                  <c:v>42005</c:v>
                </c:pt>
                <c:pt idx="3">
                  <c:v>42370</c:v>
                </c:pt>
                <c:pt idx="4">
                  <c:v>42736</c:v>
                </c:pt>
              </c:numCache>
            </c:numRef>
          </c:cat>
          <c:val>
            <c:numRef>
              <c:f>データ!$BR$17:$BV$17</c:f>
              <c:numCache>
                <c:formatCode>#,##0.0;"▲ "#,##0.0</c:formatCode>
                <c:ptCount val="5"/>
                <c:pt idx="0">
                  <c:v>3.7</c:v>
                </c:pt>
                <c:pt idx="1">
                  <c:v>57.1</c:v>
                </c:pt>
                <c:pt idx="2">
                  <c:v>2.6</c:v>
                </c:pt>
                <c:pt idx="3">
                  <c:v>3.2</c:v>
                </c:pt>
                <c:pt idx="4">
                  <c:v>0</c:v>
                </c:pt>
              </c:numCache>
            </c:numRef>
          </c:val>
          <c:extLst xmlns:c16r2="http://schemas.microsoft.com/office/drawing/2015/06/chart">
            <c:ext xmlns:c16="http://schemas.microsoft.com/office/drawing/2014/chart" uri="{C3380CC4-5D6E-409C-BE32-E72D297353CC}">
              <c16:uniqueId val="{00000000-5761-44F6-B5F9-FC730EE5F1C4}"/>
            </c:ext>
          </c:extLst>
        </c:ser>
        <c:dLbls>
          <c:showLegendKey val="0"/>
          <c:showVal val="0"/>
          <c:showCatName val="0"/>
          <c:showSerName val="0"/>
          <c:showPercent val="0"/>
          <c:showBubbleSize val="0"/>
        </c:dLbls>
        <c:gapWidth val="180"/>
        <c:overlap val="-90"/>
        <c:axId val="400896656"/>
        <c:axId val="9096320"/>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41275</c:v>
                </c:pt>
                <c:pt idx="1">
                  <c:v>41640</c:v>
                </c:pt>
                <c:pt idx="2">
                  <c:v>42005</c:v>
                </c:pt>
                <c:pt idx="3">
                  <c:v>42370</c:v>
                </c:pt>
                <c:pt idx="4">
                  <c:v>42736</c:v>
                </c:pt>
              </c:numCache>
            </c:numRef>
          </c:cat>
          <c:val>
            <c:numRef>
              <c:f>データ!$BR$18:$BV$18</c:f>
              <c:numCache>
                <c:formatCode>#,##0.0;"▲ "#,##0.0</c:formatCode>
                <c:ptCount val="5"/>
                <c:pt idx="0">
                  <c:v>76.599999999999994</c:v>
                </c:pt>
                <c:pt idx="1">
                  <c:v>102.5</c:v>
                </c:pt>
                <c:pt idx="2">
                  <c:v>90.4</c:v>
                </c:pt>
                <c:pt idx="3">
                  <c:v>86.1</c:v>
                </c:pt>
                <c:pt idx="4">
                  <c:v>62.9</c:v>
                </c:pt>
              </c:numCache>
            </c:numRef>
          </c:val>
          <c:smooth val="0"/>
          <c:extLst xmlns:c16r2="http://schemas.microsoft.com/office/drawing/2015/06/chart">
            <c:ext xmlns:c16="http://schemas.microsoft.com/office/drawing/2014/chart" uri="{C3380CC4-5D6E-409C-BE32-E72D297353CC}">
              <c16:uniqueId val="{00000001-5761-44F6-B5F9-FC730EE5F1C4}"/>
            </c:ext>
          </c:extLst>
        </c:ser>
        <c:dLbls>
          <c:showLegendKey val="0"/>
          <c:showVal val="0"/>
          <c:showCatName val="0"/>
          <c:showSerName val="0"/>
          <c:showPercent val="0"/>
          <c:showBubbleSize val="0"/>
        </c:dLbls>
        <c:marker val="1"/>
        <c:smooth val="0"/>
        <c:axId val="400896656"/>
        <c:axId val="9096320"/>
      </c:lineChart>
      <c:catAx>
        <c:axId val="400896656"/>
        <c:scaling>
          <c:orientation val="minMax"/>
        </c:scaling>
        <c:delete val="0"/>
        <c:axPos val="b"/>
        <c:numFmt formatCode="ge" sourceLinked="1"/>
        <c:majorTickMark val="none"/>
        <c:minorTickMark val="none"/>
        <c:tickLblPos val="none"/>
        <c:crossAx val="9096320"/>
        <c:crosses val="autoZero"/>
        <c:auto val="0"/>
        <c:lblAlgn val="ctr"/>
        <c:lblOffset val="100"/>
        <c:noMultiLvlLbl val="1"/>
      </c:catAx>
      <c:valAx>
        <c:axId val="9096320"/>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08966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xmlns="" id="{00000000-0008-0000-0000-000004000000}"/>
                </a:ext>
              </a:extLst>
            </xdr:cNvPr>
            <xdr:cNvPicPr>
              <a:picLocks noChangeAspect="1" noChangeArrowheads="1"/>
              <a:extLst>
                <a:ext uri="{84589F7E-364E-4C9E-8A38-B11213B215E9}">
                  <a14:cameraTool cellRange="データ!AJ11:AO13" spid="_x0000_s116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xmlns=""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xmlns="" id="{00000000-0008-0000-0000-000008000000}"/>
                </a:ext>
              </a:extLst>
            </xdr:cNvPr>
            <xdr:cNvPicPr>
              <a:picLocks noChangeAspect="1" noChangeArrowheads="1"/>
              <a:extLst>
                <a:ext uri="{84589F7E-364E-4C9E-8A38-B11213B215E9}">
                  <a14:cameraTool cellRange="データ!AU10:AZ12" spid="_x0000_s117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xmlns="" id="{00000000-0008-0000-0000-00000B000000}"/>
                </a:ext>
              </a:extLst>
            </xdr:cNvPr>
            <xdr:cNvPicPr>
              <a:picLocks noChangeAspect="1" noChangeArrowheads="1"/>
              <a:extLst>
                <a:ext uri="{84589F7E-364E-4C9E-8A38-B11213B215E9}">
                  <a14:cameraTool cellRange="データ!BF10:BK12" spid="_x0000_s117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xmlns="" id="{00000000-0008-0000-0000-00000F000000}"/>
            </a:ext>
          </a:extLst>
        </xdr:cNvPr>
        <xdr:cNvGrpSpPr/>
      </xdr:nvGrpSpPr>
      <xdr:grpSpPr>
        <a:xfrm>
          <a:off x="14105150" y="3136510"/>
          <a:ext cx="2059930" cy="766728"/>
          <a:chOff x="15464118" y="2936502"/>
          <a:chExt cx="2266389" cy="741260"/>
        </a:xfrm>
      </xdr:grpSpPr>
      <xdr:sp macro="" textlink="">
        <xdr:nvSpPr>
          <xdr:cNvPr id="10" name="テキスト ボックス 9">
            <a:extLst>
              <a:ext uri="{FF2B5EF4-FFF2-40B4-BE49-F238E27FC236}">
                <a16:creationId xmlns:a16="http://schemas.microsoft.com/office/drawing/2014/main" xmlns=""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xmlns=""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xmlns=""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xmlns=""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xmlns=""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xmlns=""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xmlns=""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xmlns="" id="{00000000-0008-0000-0000-00001A000000}"/>
                </a:ext>
              </a:extLst>
            </xdr:cNvPr>
            <xdr:cNvPicPr preferRelativeResize="0">
              <a:picLocks noChangeArrowheads="1"/>
              <a:extLst>
                <a:ext uri="{84589F7E-364E-4C9E-8A38-B11213B215E9}">
                  <a14:cameraTool cellRange="データ!CB10:CG14" spid="_x0000_s117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xmlns="" id="{00000000-0008-0000-0000-00001D000000}"/>
                </a:ext>
              </a:extLst>
            </xdr:cNvPr>
            <xdr:cNvPicPr>
              <a:picLocks noChangeAspect="1" noChangeArrowheads="1"/>
              <a:extLst>
                <a:ext uri="{84589F7E-364E-4C9E-8A38-B11213B215E9}">
                  <a14:cameraTool cellRange="データ!CV10:DA12" spid="_x0000_s117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xmlns=""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xmlns=""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xmlns=""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xmlns=""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xmlns="" id="{00000000-0008-0000-0000-000028000000}"/>
                </a:ext>
              </a:extLst>
            </xdr:cNvPr>
            <xdr:cNvPicPr>
              <a:picLocks noChangeAspect="1" noChangeArrowheads="1"/>
              <a:extLst>
                <a:ext uri="{84589F7E-364E-4C9E-8A38-B11213B215E9}">
                  <a14:cameraTool cellRange="データ!DF10:DK12" spid="_x0000_s117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xmlns=""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xmlns="" id="{00000000-0008-0000-0000-00002B000000}"/>
                </a:ext>
              </a:extLst>
            </xdr:cNvPr>
            <xdr:cNvPicPr>
              <a:picLocks noChangeAspect="1" noChangeArrowheads="1"/>
              <a:extLst>
                <a:ext uri="{84589F7E-364E-4C9E-8A38-B11213B215E9}">
                  <a14:cameraTool cellRange="データ!DP10:DU12" spid="_x0000_s117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xmlns="" id="{00000000-0008-0000-0000-00002C000000}"/>
            </a:ext>
          </a:extLst>
        </xdr:cNvPr>
        <xdr:cNvGrpSpPr/>
      </xdr:nvGrpSpPr>
      <xdr:grpSpPr>
        <a:xfrm>
          <a:off x="14105150" y="7236844"/>
          <a:ext cx="2059930" cy="525629"/>
          <a:chOff x="15464118" y="2936502"/>
          <a:chExt cx="2266389" cy="510348"/>
        </a:xfrm>
      </xdr:grpSpPr>
      <xdr:sp macro="" textlink="">
        <xdr:nvSpPr>
          <xdr:cNvPr id="31" name="テキスト ボックス 30">
            <a:extLst>
              <a:ext uri="{FF2B5EF4-FFF2-40B4-BE49-F238E27FC236}">
                <a16:creationId xmlns:a16="http://schemas.microsoft.com/office/drawing/2014/main" xmlns=""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xmlns=""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xmlns=""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xmlns=""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xmlns=""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xmlns="" id="{00000000-0008-0000-0000-000032000000}"/>
            </a:ext>
          </a:extLst>
        </xdr:cNvPr>
        <xdr:cNvGrpSpPr/>
      </xdr:nvGrpSpPr>
      <xdr:grpSpPr>
        <a:xfrm>
          <a:off x="14212007" y="11901547"/>
          <a:ext cx="2059930" cy="525632"/>
          <a:chOff x="15464118" y="2936502"/>
          <a:chExt cx="2266389" cy="510350"/>
        </a:xfrm>
      </xdr:grpSpPr>
      <xdr:sp macro="" textlink="">
        <xdr:nvSpPr>
          <xdr:cNvPr id="37" name="テキスト ボックス 36">
            <a:extLst>
              <a:ext uri="{FF2B5EF4-FFF2-40B4-BE49-F238E27FC236}">
                <a16:creationId xmlns:a16="http://schemas.microsoft.com/office/drawing/2014/main" xmlns=""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xmlns=""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xmlns=""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xmlns=""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xmlns=""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xmlns="" id="{00000000-0008-0000-0000-000038000000}"/>
            </a:ext>
          </a:extLst>
        </xdr:cNvPr>
        <xdr:cNvGrpSpPr/>
      </xdr:nvGrpSpPr>
      <xdr:grpSpPr>
        <a:xfrm>
          <a:off x="10009909" y="11901547"/>
          <a:ext cx="2211611" cy="525631"/>
          <a:chOff x="15312438" y="2936502"/>
          <a:chExt cx="2418070" cy="510349"/>
        </a:xfrm>
      </xdr:grpSpPr>
      <xdr:sp macro="" textlink="">
        <xdr:nvSpPr>
          <xdr:cNvPr id="43" name="テキスト ボックス 42">
            <a:extLst>
              <a:ext uri="{FF2B5EF4-FFF2-40B4-BE49-F238E27FC236}">
                <a16:creationId xmlns:a16="http://schemas.microsoft.com/office/drawing/2014/main" xmlns=""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xmlns=""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xmlns=""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xmlns=""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xmlns=""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xmlns=""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xmlns="" id="{00000000-0008-0000-0000-000040000000}"/>
                </a:ext>
              </a:extLst>
            </xdr:cNvPr>
            <xdr:cNvPicPr>
              <a:picLocks noChangeAspect="1" noChangeArrowheads="1"/>
              <a:extLst>
                <a:ext uri="{84589F7E-364E-4C9E-8A38-B11213B215E9}">
                  <a14:cameraTool cellRange="データ!ET10:EY12" spid="_x0000_s117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xmlns=""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xmlns="" id="{00000000-0008-0000-0000-000043000000}"/>
                </a:ext>
              </a:extLst>
            </xdr:cNvPr>
            <xdr:cNvPicPr>
              <a:picLocks noChangeAspect="1" noChangeArrowheads="1"/>
              <a:extLst>
                <a:ext uri="{84589F7E-364E-4C9E-8A38-B11213B215E9}">
                  <a14:cameraTool cellRange="データ!EJ10:EO12" spid="_x0000_s117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xmlns=""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xmlns="" id="{00000000-0008-0000-0000-000046000000}"/>
                </a:ext>
              </a:extLst>
            </xdr:cNvPr>
            <xdr:cNvPicPr>
              <a:picLocks noChangeAspect="1" noChangeArrowheads="1"/>
              <a:extLst>
                <a:ext uri="{84589F7E-364E-4C9E-8A38-B11213B215E9}">
                  <a14:cameraTool cellRange="データ!DZ10:EE12" spid="_x0000_s117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xmlns=""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xmlns="" id="{00000000-0008-0000-0000-000049000000}"/>
                </a:ext>
              </a:extLst>
            </xdr:cNvPr>
            <xdr:cNvPicPr>
              <a:picLocks noChangeAspect="1" noChangeArrowheads="1"/>
              <a:extLst>
                <a:ext uri="{84589F7E-364E-4C9E-8A38-B11213B215E9}">
                  <a14:cameraTool cellRange="データ!FD10:FI12" spid="_x0000_s117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xmlns="" id="{00000000-0008-0000-0000-00000E000000}"/>
                </a:ext>
              </a:extLst>
            </xdr:cNvPr>
            <xdr:cNvPicPr>
              <a:picLocks noChangeAspect="1" noChangeArrowheads="1"/>
              <a:extLst>
                <a:ext uri="{84589F7E-364E-4C9E-8A38-B11213B215E9}">
                  <a14:cameraTool cellRange="データ!BQ10:BV12" spid="_x0000_s118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xmlns=""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xmlns="" id="{00000000-0008-0000-0000-00004B000000}"/>
            </a:ext>
          </a:extLst>
        </xdr:cNvPr>
        <xdr:cNvGrpSpPr/>
      </xdr:nvGrpSpPr>
      <xdr:grpSpPr>
        <a:xfrm>
          <a:off x="5992504" y="7228278"/>
          <a:ext cx="2059928" cy="525629"/>
          <a:chOff x="15464118" y="2936502"/>
          <a:chExt cx="2266389" cy="510348"/>
        </a:xfrm>
      </xdr:grpSpPr>
      <xdr:sp macro="" textlink="">
        <xdr:nvSpPr>
          <xdr:cNvPr id="60" name="テキスト ボックス 59">
            <a:extLst>
              <a:ext uri="{FF2B5EF4-FFF2-40B4-BE49-F238E27FC236}">
                <a16:creationId xmlns:a16="http://schemas.microsoft.com/office/drawing/2014/main" xmlns=""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xmlns=""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xmlns=""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xmlns=""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xmlns=""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55" zoomScaleNormal="55" zoomScaleSheetLayoutView="100" workbookViewId="0">
      <selection activeCell="BL90" sqref="BL90"/>
    </sheetView>
  </sheetViews>
  <sheetFormatPr defaultColWidth="2.6328125" defaultRowHeight="13"/>
  <cols>
    <col min="1" max="1" width="2.6328125" customWidth="1"/>
    <col min="2" max="67" width="3.7265625" customWidth="1"/>
    <col min="68" max="78" width="3.08984375" customWidth="1"/>
    <col min="79" max="79"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124" t="str">
        <f>データ!O6</f>
        <v>長崎県</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f>データ!I10</f>
        <v>41275</v>
      </c>
      <c r="AR7" s="128"/>
      <c r="AS7" s="128"/>
      <c r="AT7" s="128"/>
      <c r="AU7" s="129"/>
      <c r="AV7" s="130">
        <f>データ!J10</f>
        <v>41640</v>
      </c>
      <c r="AW7" s="128"/>
      <c r="AX7" s="128"/>
      <c r="AY7" s="128"/>
      <c r="AZ7" s="129"/>
      <c r="BA7" s="130">
        <f>データ!K10</f>
        <v>42005</v>
      </c>
      <c r="BB7" s="128"/>
      <c r="BC7" s="128"/>
      <c r="BD7" s="128"/>
      <c r="BE7" s="129"/>
      <c r="BF7" s="130">
        <f>データ!L10</f>
        <v>42370</v>
      </c>
      <c r="BG7" s="128"/>
      <c r="BH7" s="128"/>
      <c r="BI7" s="128"/>
      <c r="BJ7" s="129"/>
      <c r="BK7" s="130">
        <f>データ!M10</f>
        <v>42736</v>
      </c>
      <c r="BL7" s="128"/>
      <c r="BM7" s="128"/>
      <c r="BN7" s="128"/>
      <c r="BO7" s="129"/>
      <c r="BS7" s="8"/>
      <c r="BT7" s="8"/>
      <c r="BU7" s="8"/>
      <c r="BV7" s="8"/>
      <c r="BW7" s="8"/>
      <c r="BX7" s="8"/>
      <c r="BY7" s="8"/>
    </row>
    <row r="8" spans="1:78" ht="18.75" customHeight="1">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15850</v>
      </c>
      <c r="AR8" s="117"/>
      <c r="AS8" s="117"/>
      <c r="AT8" s="117"/>
      <c r="AU8" s="118"/>
      <c r="AV8" s="119">
        <f>データ!AC6</f>
        <v>15619</v>
      </c>
      <c r="AW8" s="117"/>
      <c r="AX8" s="117"/>
      <c r="AY8" s="117"/>
      <c r="AZ8" s="118"/>
      <c r="BA8" s="119">
        <f>データ!AD6</f>
        <v>15866</v>
      </c>
      <c r="BB8" s="117"/>
      <c r="BC8" s="117"/>
      <c r="BD8" s="117"/>
      <c r="BE8" s="118"/>
      <c r="BF8" s="119">
        <f>データ!AE6</f>
        <v>16031</v>
      </c>
      <c r="BG8" s="117"/>
      <c r="BH8" s="117"/>
      <c r="BI8" s="117"/>
      <c r="BJ8" s="118"/>
      <c r="BK8" s="119">
        <f>データ!AF6</f>
        <v>16246</v>
      </c>
      <c r="BL8" s="117"/>
      <c r="BM8" s="117"/>
      <c r="BN8" s="117"/>
      <c r="BO8" s="118"/>
      <c r="BS8" s="9"/>
      <c r="BT8" s="9"/>
      <c r="BU8" s="9"/>
      <c r="BV8" s="9"/>
      <c r="BW8" s="9"/>
      <c r="BX8" s="9"/>
      <c r="BY8" s="9"/>
    </row>
    <row r="9" spans="1:78" ht="18.75" customHeight="1">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234926</v>
      </c>
      <c r="AR9" s="109"/>
      <c r="AS9" s="109"/>
      <c r="AT9" s="109"/>
      <c r="AU9" s="109"/>
      <c r="AV9" s="100">
        <f>データ!AH6</f>
        <v>300071</v>
      </c>
      <c r="AW9" s="101"/>
      <c r="AX9" s="101"/>
      <c r="AY9" s="101"/>
      <c r="AZ9" s="102"/>
      <c r="BA9" s="100">
        <f>データ!AI6</f>
        <v>209375</v>
      </c>
      <c r="BB9" s="101"/>
      <c r="BC9" s="101"/>
      <c r="BD9" s="101"/>
      <c r="BE9" s="102"/>
      <c r="BF9" s="100">
        <f>データ!AJ6</f>
        <v>225298</v>
      </c>
      <c r="BG9" s="101"/>
      <c r="BH9" s="101"/>
      <c r="BI9" s="101"/>
      <c r="BJ9" s="102"/>
      <c r="BK9" s="100">
        <f>データ!AK6</f>
        <v>223401</v>
      </c>
      <c r="BL9" s="101"/>
      <c r="BM9" s="101"/>
      <c r="BN9" s="101"/>
      <c r="BO9" s="102"/>
      <c r="BP9" s="10"/>
      <c r="BQ9" s="10"/>
      <c r="BR9" s="10"/>
      <c r="BS9" s="10"/>
      <c r="BT9" s="10"/>
      <c r="BU9" s="10"/>
      <c r="BV9" s="10"/>
      <c r="BW9" s="10"/>
      <c r="BX9" s="10"/>
      <c r="BY9" s="10"/>
    </row>
    <row r="10" spans="1:78" ht="18.399999999999999" customHeight="1">
      <c r="A10" s="2"/>
      <c r="B10" s="105" t="str">
        <f>データ!T6</f>
        <v>-</v>
      </c>
      <c r="C10" s="106"/>
      <c r="D10" s="106"/>
      <c r="E10" s="106"/>
      <c r="F10" s="106"/>
      <c r="G10" s="106"/>
      <c r="H10" s="106"/>
      <c r="I10" s="107"/>
      <c r="J10" s="108">
        <f>データ!U6</f>
        <v>1406.9</v>
      </c>
      <c r="K10" s="108"/>
      <c r="L10" s="108"/>
      <c r="M10" s="108"/>
      <c r="N10" s="108"/>
      <c r="O10" s="108"/>
      <c r="P10" s="108"/>
      <c r="Q10" s="108"/>
      <c r="R10" s="109">
        <f>データ!V6</f>
        <v>15678</v>
      </c>
      <c r="S10" s="109"/>
      <c r="T10" s="109"/>
      <c r="U10" s="109"/>
      <c r="V10" s="109"/>
      <c r="W10" s="109"/>
      <c r="X10" s="109"/>
      <c r="Y10" s="109"/>
      <c r="Z10" s="109">
        <f>データ!W6</f>
        <v>417</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c r="A12" s="2"/>
      <c r="B12" s="100">
        <f>データ!X6</f>
        <v>360</v>
      </c>
      <c r="C12" s="101"/>
      <c r="D12" s="101"/>
      <c r="E12" s="101"/>
      <c r="F12" s="101"/>
      <c r="G12" s="101"/>
      <c r="H12" s="101"/>
      <c r="I12" s="102"/>
      <c r="J12" s="103">
        <f>データ!Y6</f>
        <v>35.9</v>
      </c>
      <c r="K12" s="103"/>
      <c r="L12" s="103"/>
      <c r="M12" s="103"/>
      <c r="N12" s="103"/>
      <c r="O12" s="103"/>
      <c r="P12" s="103"/>
      <c r="Q12" s="103"/>
      <c r="R12" s="104" t="str">
        <f>データ!Z6</f>
        <v>有</v>
      </c>
      <c r="S12" s="104"/>
      <c r="T12" s="104"/>
      <c r="U12" s="104"/>
      <c r="V12" s="104"/>
      <c r="W12" s="104"/>
      <c r="X12" s="104"/>
      <c r="Y12" s="104"/>
      <c r="Z12" s="104" t="str">
        <f>データ!AA6</f>
        <v>有</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128</v>
      </c>
      <c r="BM17" s="85"/>
      <c r="BN17" s="85"/>
      <c r="BO17" s="85"/>
      <c r="BP17" s="85"/>
      <c r="BQ17" s="85"/>
      <c r="BR17" s="85"/>
      <c r="BS17" s="85"/>
      <c r="BT17" s="85"/>
      <c r="BU17" s="85"/>
      <c r="BV17" s="85"/>
      <c r="BW17" s="85"/>
      <c r="BX17" s="85"/>
      <c r="BY17" s="85"/>
      <c r="BZ17" s="86"/>
    </row>
    <row r="18" spans="1:78" ht="13.5" customHeight="1">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127</v>
      </c>
      <c r="BM55" s="85"/>
      <c r="BN55" s="85"/>
      <c r="BO55" s="85"/>
      <c r="BP55" s="85"/>
      <c r="BQ55" s="85"/>
      <c r="BR55" s="85"/>
      <c r="BS55" s="85"/>
      <c r="BT55" s="85"/>
      <c r="BU55" s="85"/>
      <c r="BV55" s="85"/>
      <c r="BW55" s="85"/>
      <c r="BX55" s="85"/>
      <c r="BY55" s="85"/>
      <c r="BZ55" s="86"/>
    </row>
    <row r="56" spans="1:78" ht="13.5" customHeight="1">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129</v>
      </c>
      <c r="BM75" s="85"/>
      <c r="BN75" s="85"/>
      <c r="BO75" s="85"/>
      <c r="BP75" s="85"/>
      <c r="BQ75" s="85"/>
      <c r="BR75" s="85"/>
      <c r="BS75" s="85"/>
      <c r="BT75" s="85"/>
      <c r="BU75" s="85"/>
      <c r="BV75" s="85"/>
      <c r="BW75" s="85"/>
      <c r="BX75" s="85"/>
      <c r="BY75" s="85"/>
      <c r="BZ75" s="86"/>
    </row>
    <row r="76" spans="1:78" ht="13.5" customHeight="1">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3.5" thickTop="1">
      <c r="B90" s="40" t="s">
        <v>22</v>
      </c>
    </row>
  </sheetData>
  <sheetProtection algorithmName="SHA-512" hashValue="zloSd+aqel7yS0fh2xBP4f/wXhGoXidkDF1CvZyPjfAdnqtbyV/ee8W3po0w1LJ54rFRRxRUZZUYN1o0+KtypQ==" saltValue="f88c8pxjvIpj2cTrVuVI7w=="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47"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
  <cols>
    <col min="1" max="7" width="9" hidden="1" customWidth="1"/>
    <col min="9" max="13" width="11.90625" customWidth="1"/>
    <col min="14" max="22" width="12.26953125" customWidth="1"/>
    <col min="23" max="24" width="17.26953125" bestFit="1" customWidth="1"/>
    <col min="25" max="25" width="12.7265625" customWidth="1"/>
    <col min="26" max="26" width="33.90625" bestFit="1" customWidth="1"/>
    <col min="27" max="35" width="12.7265625" customWidth="1"/>
    <col min="36" max="36" width="7" customWidth="1"/>
    <col min="37" max="41" width="8.7265625" customWidth="1"/>
    <col min="42" max="46" width="12.26953125" customWidth="1"/>
    <col min="47" max="47" width="7" customWidth="1"/>
    <col min="48" max="52" width="8.7265625" customWidth="1"/>
    <col min="53" max="54" width="12.26953125" customWidth="1"/>
    <col min="55" max="55" width="10.7265625" customWidth="1"/>
    <col min="56" max="57" width="12.26953125" customWidth="1"/>
    <col min="58" max="58" width="7" customWidth="1"/>
    <col min="59" max="63" width="8.7265625" customWidth="1"/>
    <col min="64" max="65" width="12.26953125" customWidth="1"/>
    <col min="66" max="66" width="10.7265625" customWidth="1"/>
    <col min="67" max="68" width="12.26953125" customWidth="1"/>
    <col min="69" max="69" width="7" customWidth="1"/>
    <col min="70" max="74" width="8.7265625" customWidth="1"/>
    <col min="75" max="76" width="12.26953125" customWidth="1"/>
    <col min="77" max="77" width="10.7265625" customWidth="1"/>
    <col min="78" max="79" width="12.26953125" customWidth="1"/>
    <col min="80" max="80" width="8.7265625" customWidth="1"/>
    <col min="81" max="85" width="8.453125" customWidth="1"/>
    <col min="86" max="87" width="12.26953125" customWidth="1"/>
    <col min="88" max="88" width="10.7265625" customWidth="1"/>
    <col min="89" max="89" width="12.26953125" customWidth="1"/>
    <col min="90" max="90" width="9.453125" customWidth="1"/>
    <col min="91" max="97" width="12.26953125" customWidth="1"/>
    <col min="98" max="98" width="10.7265625" customWidth="1"/>
    <col min="99" max="99" width="12.26953125" customWidth="1"/>
    <col min="100" max="100" width="7" customWidth="1"/>
    <col min="101" max="105" width="8.7265625" customWidth="1"/>
    <col min="106" max="107" width="12.26953125" customWidth="1"/>
    <col min="108" max="108" width="22.6328125" bestFit="1" customWidth="1"/>
    <col min="109" max="109" width="10.7265625" customWidth="1"/>
    <col min="110" max="110" width="7" customWidth="1"/>
    <col min="111" max="115" width="8.7265625" customWidth="1"/>
    <col min="116" max="118" width="12.26953125" customWidth="1"/>
    <col min="119" max="119" width="10.7265625" customWidth="1"/>
    <col min="120" max="120" width="7" customWidth="1"/>
    <col min="121" max="125" width="8.7265625" customWidth="1"/>
    <col min="126" max="128" width="12.26953125" customWidth="1"/>
    <col min="129" max="129" width="10.7265625" customWidth="1"/>
    <col min="130" max="130" width="7" customWidth="1"/>
    <col min="131" max="135" width="8.7265625" customWidth="1"/>
    <col min="136" max="138" width="12.26953125" customWidth="1"/>
    <col min="139" max="139" width="10.7265625" customWidth="1"/>
    <col min="140" max="140" width="7" customWidth="1"/>
    <col min="141" max="145" width="8.7265625" customWidth="1"/>
    <col min="146" max="148" width="12.26953125" customWidth="1"/>
    <col min="149" max="149" width="10.7265625" customWidth="1"/>
    <col min="150" max="150" width="7" customWidth="1"/>
    <col min="151" max="155" width="8.7265625" customWidth="1"/>
    <col min="156" max="158" width="12.26953125" customWidth="1"/>
    <col min="159" max="159" width="22.6328125" bestFit="1" customWidth="1"/>
    <col min="160" max="160" width="7" customWidth="1"/>
    <col min="161" max="165" width="8.7265625" customWidth="1"/>
    <col min="166" max="169" width="12.26953125" customWidth="1"/>
  </cols>
  <sheetData>
    <row r="1" spans="8:171">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c r="H6" s="42" t="s">
        <v>87</v>
      </c>
      <c r="I6" s="55" t="str">
        <f>I7</f>
        <v>2017</v>
      </c>
      <c r="J6" s="55" t="str">
        <f t="shared" ref="J6:AK6" si="3">J7</f>
        <v>420000</v>
      </c>
      <c r="K6" s="55" t="str">
        <f t="shared" si="3"/>
        <v>46</v>
      </c>
      <c r="L6" s="55" t="str">
        <f t="shared" si="3"/>
        <v>03</v>
      </c>
      <c r="M6" s="56" t="str">
        <f>M7</f>
        <v>3</v>
      </c>
      <c r="N6" s="56" t="str">
        <f>N7</f>
        <v>000</v>
      </c>
      <c r="O6" s="55" t="str">
        <f t="shared" si="3"/>
        <v>長崎県</v>
      </c>
      <c r="P6" s="55" t="str">
        <f t="shared" si="3"/>
        <v>法適用</v>
      </c>
      <c r="Q6" s="55" t="str">
        <f t="shared" si="3"/>
        <v>交通事業</v>
      </c>
      <c r="R6" s="55" t="str">
        <f t="shared" si="3"/>
        <v>自動車運送事業</v>
      </c>
      <c r="S6" s="55" t="str">
        <f t="shared" si="3"/>
        <v>自治体職員</v>
      </c>
      <c r="T6" s="57" t="str">
        <f t="shared" si="3"/>
        <v>-</v>
      </c>
      <c r="U6" s="57">
        <f t="shared" si="3"/>
        <v>1406.9</v>
      </c>
      <c r="V6" s="58">
        <f t="shared" si="3"/>
        <v>15678</v>
      </c>
      <c r="W6" s="58">
        <f t="shared" si="3"/>
        <v>417</v>
      </c>
      <c r="X6" s="58">
        <f t="shared" si="3"/>
        <v>360</v>
      </c>
      <c r="Y6" s="57">
        <f>Y7</f>
        <v>35.9</v>
      </c>
      <c r="Z6" s="55" t="str">
        <f t="shared" si="3"/>
        <v>有</v>
      </c>
      <c r="AA6" s="55" t="str">
        <f t="shared" si="3"/>
        <v>有</v>
      </c>
      <c r="AB6" s="58">
        <f t="shared" si="3"/>
        <v>15850</v>
      </c>
      <c r="AC6" s="58">
        <f t="shared" si="3"/>
        <v>15619</v>
      </c>
      <c r="AD6" s="58">
        <f t="shared" si="3"/>
        <v>15866</v>
      </c>
      <c r="AE6" s="58">
        <f t="shared" si="3"/>
        <v>16031</v>
      </c>
      <c r="AF6" s="58">
        <f t="shared" si="3"/>
        <v>16246</v>
      </c>
      <c r="AG6" s="58">
        <f t="shared" si="3"/>
        <v>234926</v>
      </c>
      <c r="AH6" s="58">
        <f t="shared" si="3"/>
        <v>300071</v>
      </c>
      <c r="AI6" s="58">
        <f t="shared" si="3"/>
        <v>209375</v>
      </c>
      <c r="AJ6" s="58">
        <f t="shared" si="3"/>
        <v>225298</v>
      </c>
      <c r="AK6" s="58">
        <f t="shared" si="3"/>
        <v>223401</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c r="H7" s="42"/>
      <c r="I7" s="63" t="s">
        <v>88</v>
      </c>
      <c r="J7" s="63" t="s">
        <v>89</v>
      </c>
      <c r="K7" s="63" t="s">
        <v>90</v>
      </c>
      <c r="L7" s="63" t="s">
        <v>91</v>
      </c>
      <c r="M7" s="63" t="s">
        <v>92</v>
      </c>
      <c r="N7" s="63" t="s">
        <v>93</v>
      </c>
      <c r="O7" s="63" t="s">
        <v>94</v>
      </c>
      <c r="P7" s="63" t="s">
        <v>95</v>
      </c>
      <c r="Q7" s="63" t="s">
        <v>96</v>
      </c>
      <c r="R7" s="63" t="s">
        <v>97</v>
      </c>
      <c r="S7" s="63" t="s">
        <v>98</v>
      </c>
      <c r="T7" s="64" t="s">
        <v>99</v>
      </c>
      <c r="U7" s="64">
        <v>1406.9</v>
      </c>
      <c r="V7" s="65">
        <v>15678</v>
      </c>
      <c r="W7" s="65">
        <v>417</v>
      </c>
      <c r="X7" s="65">
        <v>360</v>
      </c>
      <c r="Y7" s="64">
        <v>35.9</v>
      </c>
      <c r="Z7" s="63" t="s">
        <v>100</v>
      </c>
      <c r="AA7" s="63" t="s">
        <v>100</v>
      </c>
      <c r="AB7" s="65">
        <v>15850</v>
      </c>
      <c r="AC7" s="65">
        <v>15619</v>
      </c>
      <c r="AD7" s="65">
        <v>15866</v>
      </c>
      <c r="AE7" s="65">
        <v>16031</v>
      </c>
      <c r="AF7" s="65">
        <v>16246</v>
      </c>
      <c r="AG7" s="65">
        <v>234926</v>
      </c>
      <c r="AH7" s="65">
        <v>300071</v>
      </c>
      <c r="AI7" s="65">
        <v>209375</v>
      </c>
      <c r="AJ7" s="65">
        <v>225298</v>
      </c>
      <c r="AK7" s="65">
        <v>223401</v>
      </c>
      <c r="AL7" s="64">
        <v>97</v>
      </c>
      <c r="AM7" s="64">
        <v>90.9</v>
      </c>
      <c r="AN7" s="64">
        <v>101.3</v>
      </c>
      <c r="AO7" s="64">
        <v>99.6</v>
      </c>
      <c r="AP7" s="64">
        <v>99.2</v>
      </c>
      <c r="AQ7" s="64">
        <v>103</v>
      </c>
      <c r="AR7" s="64">
        <v>102.8</v>
      </c>
      <c r="AS7" s="64">
        <v>104.1</v>
      </c>
      <c r="AT7" s="64">
        <v>103.5</v>
      </c>
      <c r="AU7" s="64">
        <v>103.3</v>
      </c>
      <c r="AV7" s="64">
        <v>100</v>
      </c>
      <c r="AW7" s="64">
        <v>85.1</v>
      </c>
      <c r="AX7" s="64">
        <v>81</v>
      </c>
      <c r="AY7" s="64">
        <v>87.3</v>
      </c>
      <c r="AZ7" s="64">
        <v>84.4</v>
      </c>
      <c r="BA7" s="64">
        <v>84</v>
      </c>
      <c r="BB7" s="64">
        <v>93.5</v>
      </c>
      <c r="BC7" s="64">
        <v>93.3</v>
      </c>
      <c r="BD7" s="64">
        <v>95.5</v>
      </c>
      <c r="BE7" s="64">
        <v>94.2</v>
      </c>
      <c r="BF7" s="64">
        <v>94</v>
      </c>
      <c r="BG7" s="64">
        <v>100</v>
      </c>
      <c r="BH7" s="64">
        <v>194.1</v>
      </c>
      <c r="BI7" s="64">
        <v>71.7</v>
      </c>
      <c r="BJ7" s="64">
        <v>75.2</v>
      </c>
      <c r="BK7" s="64">
        <v>71.2</v>
      </c>
      <c r="BL7" s="64">
        <v>124.1</v>
      </c>
      <c r="BM7" s="64">
        <v>196.1</v>
      </c>
      <c r="BN7" s="64">
        <v>96.5</v>
      </c>
      <c r="BO7" s="64">
        <v>97.7</v>
      </c>
      <c r="BP7" s="64">
        <v>100</v>
      </c>
      <c r="BQ7" s="64">
        <v>156.69999999999999</v>
      </c>
      <c r="BR7" s="64">
        <v>100</v>
      </c>
      <c r="BS7" s="64">
        <v>3.7</v>
      </c>
      <c r="BT7" s="64">
        <v>57.1</v>
      </c>
      <c r="BU7" s="64">
        <v>2.6</v>
      </c>
      <c r="BV7" s="64">
        <v>3.2</v>
      </c>
      <c r="BW7" s="64">
        <v>0</v>
      </c>
      <c r="BX7" s="64">
        <v>76.599999999999994</v>
      </c>
      <c r="BY7" s="64">
        <v>102.5</v>
      </c>
      <c r="BZ7" s="64">
        <v>90.4</v>
      </c>
      <c r="CA7" s="64">
        <v>86.1</v>
      </c>
      <c r="CB7" s="64">
        <v>62.9</v>
      </c>
      <c r="CC7" s="64">
        <v>0</v>
      </c>
      <c r="CD7" s="64">
        <v>14.8</v>
      </c>
      <c r="CE7" s="64">
        <v>19.2</v>
      </c>
      <c r="CF7" s="64">
        <v>13.2</v>
      </c>
      <c r="CG7" s="64">
        <v>14.1</v>
      </c>
      <c r="CH7" s="64">
        <v>13.8</v>
      </c>
      <c r="CI7" s="64">
        <v>17.7</v>
      </c>
      <c r="CJ7" s="64">
        <v>15.7</v>
      </c>
      <c r="CK7" s="64">
        <v>13.6</v>
      </c>
      <c r="CL7" s="64">
        <v>14.6</v>
      </c>
      <c r="CM7" s="64">
        <v>14.5</v>
      </c>
      <c r="CN7" s="64">
        <v>344.2</v>
      </c>
      <c r="CO7" s="64">
        <v>372</v>
      </c>
      <c r="CP7" s="64">
        <v>345.5</v>
      </c>
      <c r="CQ7" s="64">
        <v>347.9</v>
      </c>
      <c r="CR7" s="64">
        <v>346.1</v>
      </c>
      <c r="CS7" s="64">
        <v>183</v>
      </c>
      <c r="CT7" s="64">
        <v>181.8</v>
      </c>
      <c r="CU7" s="64">
        <v>177.3</v>
      </c>
      <c r="CV7" s="64">
        <v>180</v>
      </c>
      <c r="CW7" s="64">
        <v>180.1</v>
      </c>
      <c r="CX7" s="64">
        <v>4.3</v>
      </c>
      <c r="CY7" s="64">
        <v>5.2</v>
      </c>
      <c r="CZ7" s="64">
        <v>3.8</v>
      </c>
      <c r="DA7" s="64">
        <v>4</v>
      </c>
      <c r="DB7" s="64">
        <v>4</v>
      </c>
      <c r="DC7" s="64">
        <v>9.6999999999999993</v>
      </c>
      <c r="DD7" s="64">
        <v>8.6999999999999993</v>
      </c>
      <c r="DE7" s="64">
        <v>7.7</v>
      </c>
      <c r="DF7" s="64">
        <v>8.1</v>
      </c>
      <c r="DG7" s="64">
        <v>8</v>
      </c>
      <c r="DH7" s="64">
        <v>39.6</v>
      </c>
      <c r="DI7" s="64">
        <v>42.5</v>
      </c>
      <c r="DJ7" s="64">
        <v>39</v>
      </c>
      <c r="DK7" s="64">
        <v>35</v>
      </c>
      <c r="DL7" s="64">
        <v>39.9</v>
      </c>
      <c r="DM7" s="64">
        <v>37.5</v>
      </c>
      <c r="DN7" s="64">
        <v>30.9</v>
      </c>
      <c r="DO7" s="64">
        <v>27</v>
      </c>
      <c r="DP7" s="64">
        <v>22.5</v>
      </c>
      <c r="DQ7" s="64">
        <v>21.9</v>
      </c>
      <c r="DR7" s="64">
        <v>68.900000000000006</v>
      </c>
      <c r="DS7" s="64">
        <v>77.5</v>
      </c>
      <c r="DT7" s="64">
        <v>77.900000000000006</v>
      </c>
      <c r="DU7" s="64">
        <v>79.3</v>
      </c>
      <c r="DV7" s="64">
        <v>78</v>
      </c>
      <c r="DW7" s="64">
        <v>69.7</v>
      </c>
      <c r="DX7" s="64">
        <v>79.3</v>
      </c>
      <c r="DY7" s="64">
        <v>78.900000000000006</v>
      </c>
      <c r="DZ7" s="64">
        <v>78.400000000000006</v>
      </c>
      <c r="EA7" s="64">
        <v>77.8</v>
      </c>
      <c r="EB7" s="66">
        <v>271.11</v>
      </c>
      <c r="EC7" s="66">
        <v>251.6</v>
      </c>
      <c r="ED7" s="66">
        <v>260.41000000000003</v>
      </c>
      <c r="EE7" s="66">
        <v>268.22000000000003</v>
      </c>
      <c r="EF7" s="66">
        <v>271.07</v>
      </c>
      <c r="EG7" s="66">
        <v>347.48</v>
      </c>
      <c r="EH7" s="66">
        <v>346.41</v>
      </c>
      <c r="EI7" s="66">
        <v>360.52</v>
      </c>
      <c r="EJ7" s="66">
        <v>364.17</v>
      </c>
      <c r="EK7" s="66">
        <v>381.57</v>
      </c>
      <c r="EL7" s="66">
        <v>335.57</v>
      </c>
      <c r="EM7" s="66">
        <v>364</v>
      </c>
      <c r="EN7" s="66">
        <v>340.19</v>
      </c>
      <c r="EO7" s="66">
        <v>361.25</v>
      </c>
      <c r="EP7" s="66">
        <v>361.63</v>
      </c>
      <c r="EQ7" s="66">
        <v>354.55</v>
      </c>
      <c r="ER7" s="66">
        <v>357.88</v>
      </c>
      <c r="ES7" s="66">
        <v>359.59</v>
      </c>
      <c r="ET7" s="66">
        <v>368.87</v>
      </c>
      <c r="EU7" s="66">
        <v>391.99</v>
      </c>
      <c r="EV7" s="66">
        <v>168.04</v>
      </c>
      <c r="EW7" s="66">
        <v>178.99</v>
      </c>
      <c r="EX7" s="66">
        <v>183.25</v>
      </c>
      <c r="EY7" s="66">
        <v>191.6</v>
      </c>
      <c r="EZ7" s="66">
        <v>191.21</v>
      </c>
      <c r="FA7" s="66">
        <v>190.61</v>
      </c>
      <c r="FB7" s="66">
        <v>195.78</v>
      </c>
      <c r="FC7" s="66">
        <v>202.13</v>
      </c>
      <c r="FD7" s="66">
        <v>209.39</v>
      </c>
      <c r="FE7" s="66">
        <v>222.55</v>
      </c>
      <c r="FF7" s="64">
        <v>12.8</v>
      </c>
      <c r="FG7" s="64">
        <v>12</v>
      </c>
      <c r="FH7" s="64">
        <v>12.7</v>
      </c>
      <c r="FI7" s="64">
        <v>13.3</v>
      </c>
      <c r="FJ7" s="64">
        <v>13.1</v>
      </c>
      <c r="FK7" s="64">
        <v>17.399999999999999</v>
      </c>
      <c r="FL7" s="64">
        <v>17.399999999999999</v>
      </c>
      <c r="FM7" s="64">
        <v>17.7</v>
      </c>
      <c r="FN7" s="64">
        <v>18</v>
      </c>
      <c r="FO7" s="64">
        <v>18.399999999999999</v>
      </c>
    </row>
    <row r="8" spans="8:171">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c r="H10" s="68" t="s">
        <v>107</v>
      </c>
      <c r="I10" s="70">
        <f>DATEVALUE($I$6-4&amp;"年1月1日")</f>
        <v>41275</v>
      </c>
      <c r="J10" s="70">
        <f>DATEVALUE($I$6-3&amp;"年1月1日")</f>
        <v>41640</v>
      </c>
      <c r="K10" s="70">
        <f>DATEVALUE($I$6-2&amp;"年1月1日")</f>
        <v>42005</v>
      </c>
      <c r="L10" s="70">
        <f>DATEVALUE($I$6-1&amp;"年1月1日")</f>
        <v>42370</v>
      </c>
      <c r="M10" s="70">
        <f>DATEVALUE($I$6&amp;"年1月1日")</f>
        <v>42736</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f>$I$10</f>
        <v>41275</v>
      </c>
      <c r="AW10" s="73">
        <f>$J$10</f>
        <v>41640</v>
      </c>
      <c r="AX10" s="73">
        <f>$K$10</f>
        <v>42005</v>
      </c>
      <c r="AY10" s="73">
        <f>$L$10</f>
        <v>42370</v>
      </c>
      <c r="AZ10" s="73">
        <f>$M$10</f>
        <v>42736</v>
      </c>
      <c r="BA10" s="71"/>
      <c r="BB10" s="72"/>
      <c r="BC10" s="71"/>
      <c r="BD10" s="71"/>
      <c r="BE10" s="71"/>
      <c r="BF10" s="72"/>
      <c r="BG10" s="73">
        <f>$I$10</f>
        <v>41275</v>
      </c>
      <c r="BH10" s="73">
        <f>$J$10</f>
        <v>41640</v>
      </c>
      <c r="BI10" s="73">
        <f>$K$10</f>
        <v>42005</v>
      </c>
      <c r="BJ10" s="73">
        <f>$L$10</f>
        <v>42370</v>
      </c>
      <c r="BK10" s="73">
        <f>$M$10</f>
        <v>42736</v>
      </c>
      <c r="BL10" s="71"/>
      <c r="BM10" s="71"/>
      <c r="BN10" s="71"/>
      <c r="BO10" s="71"/>
      <c r="BP10" s="71"/>
      <c r="BQ10" s="72"/>
      <c r="BR10" s="73">
        <f>$I$10</f>
        <v>41275</v>
      </c>
      <c r="BS10" s="73">
        <f>$J$10</f>
        <v>41640</v>
      </c>
      <c r="BT10" s="73">
        <f>$K$10</f>
        <v>42005</v>
      </c>
      <c r="BU10" s="73">
        <f>$L$10</f>
        <v>42370</v>
      </c>
      <c r="BV10" s="73">
        <f>$M$10</f>
        <v>42736</v>
      </c>
      <c r="BW10" s="71"/>
      <c r="BX10" s="71"/>
      <c r="BY10" s="71"/>
      <c r="BZ10" s="71"/>
      <c r="CA10" s="71"/>
      <c r="CB10" s="72"/>
      <c r="CC10" s="73">
        <f>$I$10</f>
        <v>41275</v>
      </c>
      <c r="CD10" s="73">
        <f>$J$10</f>
        <v>41640</v>
      </c>
      <c r="CE10" s="73">
        <f>$K$10</f>
        <v>42005</v>
      </c>
      <c r="CF10" s="73">
        <f>$L$10</f>
        <v>42370</v>
      </c>
      <c r="CG10" s="73">
        <f>$M$10</f>
        <v>42736</v>
      </c>
      <c r="CH10" s="71"/>
      <c r="CI10" s="71"/>
      <c r="CJ10" s="71"/>
      <c r="CK10" s="71"/>
      <c r="CL10" s="71"/>
      <c r="CM10" s="71"/>
      <c r="CN10" s="71"/>
      <c r="CO10" s="71"/>
      <c r="CP10" s="71"/>
      <c r="CQ10" s="71"/>
      <c r="CR10" s="71"/>
      <c r="CS10" s="71"/>
      <c r="CT10" s="71"/>
      <c r="CU10" s="71"/>
      <c r="CV10" s="72"/>
      <c r="CW10" s="73">
        <f>$I$10</f>
        <v>41275</v>
      </c>
      <c r="CX10" s="73">
        <f>$J$10</f>
        <v>41640</v>
      </c>
      <c r="CY10" s="73">
        <f>$K$10</f>
        <v>42005</v>
      </c>
      <c r="CZ10" s="73">
        <f>$L$10</f>
        <v>42370</v>
      </c>
      <c r="DA10" s="73">
        <f>$M$10</f>
        <v>42736</v>
      </c>
      <c r="DB10" s="71"/>
      <c r="DC10" s="71"/>
      <c r="DD10" s="71"/>
      <c r="DE10" s="71"/>
      <c r="DF10" s="72"/>
      <c r="DG10" s="73">
        <f>$I$10</f>
        <v>41275</v>
      </c>
      <c r="DH10" s="73">
        <f>$J$10</f>
        <v>41640</v>
      </c>
      <c r="DI10" s="73">
        <f>$K$10</f>
        <v>42005</v>
      </c>
      <c r="DJ10" s="73">
        <f>$L$10</f>
        <v>42370</v>
      </c>
      <c r="DK10" s="73">
        <f>$M$10</f>
        <v>42736</v>
      </c>
      <c r="DL10" s="71"/>
      <c r="DM10" s="71"/>
      <c r="DN10" s="71"/>
      <c r="DO10" s="71"/>
      <c r="DP10" s="72"/>
      <c r="DQ10" s="73">
        <f>$I$10</f>
        <v>41275</v>
      </c>
      <c r="DR10" s="73">
        <f>$J$10</f>
        <v>41640</v>
      </c>
      <c r="DS10" s="73">
        <f>$K$10</f>
        <v>42005</v>
      </c>
      <c r="DT10" s="73">
        <f>$L$10</f>
        <v>42370</v>
      </c>
      <c r="DU10" s="73">
        <f>$M$10</f>
        <v>42736</v>
      </c>
      <c r="DV10" s="71"/>
      <c r="DW10" s="71"/>
      <c r="DX10" s="71"/>
      <c r="DY10" s="71"/>
      <c r="DZ10" s="72"/>
      <c r="EA10" s="73">
        <f>$I$10</f>
        <v>41275</v>
      </c>
      <c r="EB10" s="73">
        <f>$J$10</f>
        <v>41640</v>
      </c>
      <c r="EC10" s="73">
        <f>$K$10</f>
        <v>42005</v>
      </c>
      <c r="ED10" s="73">
        <f>$L$10</f>
        <v>42370</v>
      </c>
      <c r="EE10" s="73">
        <f>$M$10</f>
        <v>42736</v>
      </c>
      <c r="EF10" s="71"/>
      <c r="EG10" s="71"/>
      <c r="EH10" s="71"/>
      <c r="EI10" s="71"/>
      <c r="EJ10" s="72"/>
      <c r="EK10" s="73">
        <f>$I$10</f>
        <v>41275</v>
      </c>
      <c r="EL10" s="73">
        <f>$J$10</f>
        <v>41640</v>
      </c>
      <c r="EM10" s="73">
        <f>$K$10</f>
        <v>42005</v>
      </c>
      <c r="EN10" s="73">
        <f>$L$10</f>
        <v>42370</v>
      </c>
      <c r="EO10" s="73">
        <f>$M$10</f>
        <v>42736</v>
      </c>
      <c r="EP10" s="71"/>
      <c r="EQ10" s="71"/>
      <c r="ER10" s="71"/>
      <c r="ES10" s="71"/>
      <c r="ET10" s="72"/>
      <c r="EU10" s="73">
        <f>$I$10</f>
        <v>41275</v>
      </c>
      <c r="EV10" s="73">
        <f>$J$10</f>
        <v>41640</v>
      </c>
      <c r="EW10" s="73">
        <f>$K$10</f>
        <v>42005</v>
      </c>
      <c r="EX10" s="73">
        <f>$L$10</f>
        <v>42370</v>
      </c>
      <c r="EY10" s="73">
        <f>$M$10</f>
        <v>42736</v>
      </c>
      <c r="EZ10" s="71"/>
      <c r="FA10" s="71"/>
      <c r="FB10" s="71"/>
      <c r="FC10" s="71"/>
      <c r="FD10" s="72"/>
      <c r="FE10" s="73">
        <f>$I$10</f>
        <v>41275</v>
      </c>
      <c r="FF10" s="73">
        <f>$J$10</f>
        <v>41640</v>
      </c>
      <c r="FG10" s="73">
        <f>$K$10</f>
        <v>42005</v>
      </c>
      <c r="FH10" s="73">
        <f>$L$10</f>
        <v>42370</v>
      </c>
      <c r="FI10" s="73">
        <f>$M$10</f>
        <v>42736</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41275</v>
      </c>
      <c r="AL11" s="73">
        <f>$J$10</f>
        <v>41640</v>
      </c>
      <c r="AM11" s="73">
        <f>$K$10</f>
        <v>42005</v>
      </c>
      <c r="AN11" s="73">
        <f>$L$10</f>
        <v>42370</v>
      </c>
      <c r="AO11" s="73">
        <f>$M$10</f>
        <v>42736</v>
      </c>
      <c r="AP11" s="71"/>
      <c r="AQ11" s="71"/>
      <c r="AR11" s="71"/>
      <c r="AS11" s="71"/>
      <c r="AT11" s="71"/>
      <c r="AU11" s="74" t="s">
        <v>108</v>
      </c>
      <c r="AV11" s="75">
        <f>AW7</f>
        <v>85.1</v>
      </c>
      <c r="AW11" s="75">
        <f>AX7</f>
        <v>81</v>
      </c>
      <c r="AX11" s="75">
        <f>AY7</f>
        <v>87.3</v>
      </c>
      <c r="AY11" s="75">
        <f>AZ7</f>
        <v>84.4</v>
      </c>
      <c r="AZ11" s="75">
        <f>BA7</f>
        <v>84</v>
      </c>
      <c r="BA11" s="71"/>
      <c r="BB11" s="72"/>
      <c r="BC11" s="71"/>
      <c r="BD11" s="71"/>
      <c r="BE11" s="71"/>
      <c r="BF11" s="74" t="s">
        <v>109</v>
      </c>
      <c r="BG11" s="75">
        <f>BH7</f>
        <v>194.1</v>
      </c>
      <c r="BH11" s="75">
        <f>BI7</f>
        <v>71.7</v>
      </c>
      <c r="BI11" s="75">
        <f>BJ7</f>
        <v>75.2</v>
      </c>
      <c r="BJ11" s="75">
        <f>BK7</f>
        <v>71.2</v>
      </c>
      <c r="BK11" s="75">
        <f>BL7</f>
        <v>124.1</v>
      </c>
      <c r="BL11" s="71"/>
      <c r="BM11" s="71"/>
      <c r="BN11" s="71"/>
      <c r="BO11" s="71"/>
      <c r="BP11" s="71"/>
      <c r="BQ11" s="74" t="s">
        <v>109</v>
      </c>
      <c r="BR11" s="75">
        <f>BS7</f>
        <v>3.7</v>
      </c>
      <c r="BS11" s="75">
        <f>BT7</f>
        <v>57.1</v>
      </c>
      <c r="BT11" s="75">
        <f>BU7</f>
        <v>2.6</v>
      </c>
      <c r="BU11" s="75">
        <f>BV7</f>
        <v>3.2</v>
      </c>
      <c r="BV11" s="75">
        <f>BW7</f>
        <v>0</v>
      </c>
      <c r="BW11" s="71"/>
      <c r="BX11" s="71"/>
      <c r="BY11" s="71"/>
      <c r="BZ11" s="71"/>
      <c r="CA11" s="71"/>
      <c r="CB11" s="74" t="s">
        <v>110</v>
      </c>
      <c r="CC11" s="75">
        <f>CD7</f>
        <v>14.8</v>
      </c>
      <c r="CD11" s="75">
        <f>CE7</f>
        <v>19.2</v>
      </c>
      <c r="CE11" s="75">
        <f>CF7</f>
        <v>13.2</v>
      </c>
      <c r="CF11" s="75">
        <f>CG7</f>
        <v>14.1</v>
      </c>
      <c r="CG11" s="75">
        <f>CH7</f>
        <v>13.8</v>
      </c>
      <c r="CH11" s="71"/>
      <c r="CI11" s="71"/>
      <c r="CJ11" s="71"/>
      <c r="CK11" s="71"/>
      <c r="CL11" s="71"/>
      <c r="CM11" s="71"/>
      <c r="CN11" s="71"/>
      <c r="CO11" s="71"/>
      <c r="CP11" s="71"/>
      <c r="CQ11" s="71"/>
      <c r="CR11" s="71"/>
      <c r="CS11" s="71"/>
      <c r="CT11" s="71"/>
      <c r="CU11" s="71"/>
      <c r="CV11" s="74" t="s">
        <v>108</v>
      </c>
      <c r="CW11" s="75">
        <f>CX7</f>
        <v>4.3</v>
      </c>
      <c r="CX11" s="75">
        <f>CY7</f>
        <v>5.2</v>
      </c>
      <c r="CY11" s="75">
        <f>CZ7</f>
        <v>3.8</v>
      </c>
      <c r="CZ11" s="75">
        <f>DA7</f>
        <v>4</v>
      </c>
      <c r="DA11" s="75">
        <f>DB7</f>
        <v>4</v>
      </c>
      <c r="DB11" s="71"/>
      <c r="DC11" s="71"/>
      <c r="DD11" s="71"/>
      <c r="DE11" s="71"/>
      <c r="DF11" s="74" t="s">
        <v>111</v>
      </c>
      <c r="DG11" s="75">
        <f>DH7</f>
        <v>39.6</v>
      </c>
      <c r="DH11" s="75">
        <f>DI7</f>
        <v>42.5</v>
      </c>
      <c r="DI11" s="75">
        <f>DJ7</f>
        <v>39</v>
      </c>
      <c r="DJ11" s="75">
        <f>DK7</f>
        <v>35</v>
      </c>
      <c r="DK11" s="75">
        <f>DL7</f>
        <v>39.9</v>
      </c>
      <c r="DL11" s="71"/>
      <c r="DM11" s="71"/>
      <c r="DN11" s="71"/>
      <c r="DO11" s="71"/>
      <c r="DP11" s="74" t="s">
        <v>108</v>
      </c>
      <c r="DQ11" s="75">
        <f>DR7</f>
        <v>68.900000000000006</v>
      </c>
      <c r="DR11" s="75">
        <f>DS7</f>
        <v>77.5</v>
      </c>
      <c r="DS11" s="75">
        <f>DT7</f>
        <v>77.900000000000006</v>
      </c>
      <c r="DT11" s="75">
        <f>DU7</f>
        <v>79.3</v>
      </c>
      <c r="DU11" s="75">
        <f>DV7</f>
        <v>78</v>
      </c>
      <c r="DV11" s="71"/>
      <c r="DW11" s="71"/>
      <c r="DX11" s="71"/>
      <c r="DY11" s="71"/>
      <c r="DZ11" s="74" t="s">
        <v>112</v>
      </c>
      <c r="EA11" s="76">
        <f>EB7</f>
        <v>271.11</v>
      </c>
      <c r="EB11" s="76">
        <f>EC7</f>
        <v>251.6</v>
      </c>
      <c r="EC11" s="76">
        <f>ED7</f>
        <v>260.41000000000003</v>
      </c>
      <c r="ED11" s="76">
        <f>EE7</f>
        <v>268.22000000000003</v>
      </c>
      <c r="EE11" s="76">
        <f>EF7</f>
        <v>271.07</v>
      </c>
      <c r="EF11" s="71"/>
      <c r="EG11" s="71"/>
      <c r="EH11" s="71"/>
      <c r="EI11" s="71"/>
      <c r="EJ11" s="74" t="s">
        <v>113</v>
      </c>
      <c r="EK11" s="76">
        <f>EL7</f>
        <v>335.57</v>
      </c>
      <c r="EL11" s="76">
        <f>EM7</f>
        <v>364</v>
      </c>
      <c r="EM11" s="76">
        <f>EN7</f>
        <v>340.19</v>
      </c>
      <c r="EN11" s="76">
        <f>EO7</f>
        <v>361.25</v>
      </c>
      <c r="EO11" s="76">
        <f>EP7</f>
        <v>361.63</v>
      </c>
      <c r="EP11" s="71"/>
      <c r="EQ11" s="71"/>
      <c r="ER11" s="71"/>
      <c r="ES11" s="71"/>
      <c r="ET11" s="74" t="s">
        <v>108</v>
      </c>
      <c r="EU11" s="76">
        <f>EV7</f>
        <v>168.04</v>
      </c>
      <c r="EV11" s="76">
        <f>EW7</f>
        <v>178.99</v>
      </c>
      <c r="EW11" s="76">
        <f>EX7</f>
        <v>183.25</v>
      </c>
      <c r="EX11" s="76">
        <f>EY7</f>
        <v>191.6</v>
      </c>
      <c r="EY11" s="76">
        <f>EZ7</f>
        <v>191.21</v>
      </c>
      <c r="EZ11" s="71"/>
      <c r="FA11" s="71"/>
      <c r="FB11" s="71"/>
      <c r="FC11" s="71"/>
      <c r="FD11" s="74" t="s">
        <v>108</v>
      </c>
      <c r="FE11" s="75">
        <f>FF7</f>
        <v>12.8</v>
      </c>
      <c r="FF11" s="75">
        <f>FG7</f>
        <v>12</v>
      </c>
      <c r="FG11" s="75">
        <f>FH7</f>
        <v>12.7</v>
      </c>
      <c r="FH11" s="75">
        <f>FI7</f>
        <v>13.3</v>
      </c>
      <c r="FI11" s="75">
        <f>FJ7</f>
        <v>13.1</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97</v>
      </c>
      <c r="AL12" s="75">
        <f>AM7</f>
        <v>90.9</v>
      </c>
      <c r="AM12" s="75">
        <f>AN7</f>
        <v>101.3</v>
      </c>
      <c r="AN12" s="75">
        <f>AO7</f>
        <v>99.6</v>
      </c>
      <c r="AO12" s="75">
        <f>AP7</f>
        <v>99.2</v>
      </c>
      <c r="AP12" s="71"/>
      <c r="AQ12" s="71"/>
      <c r="AR12" s="71"/>
      <c r="AS12" s="71"/>
      <c r="AT12" s="71"/>
      <c r="AU12" s="74" t="s">
        <v>114</v>
      </c>
      <c r="AV12" s="75">
        <f>BB7</f>
        <v>93.5</v>
      </c>
      <c r="AW12" s="75">
        <f>BC7</f>
        <v>93.3</v>
      </c>
      <c r="AX12" s="75">
        <f>BD7</f>
        <v>95.5</v>
      </c>
      <c r="AY12" s="75">
        <f>BE7</f>
        <v>94.2</v>
      </c>
      <c r="AZ12" s="75">
        <f>BF7</f>
        <v>94</v>
      </c>
      <c r="BA12" s="71"/>
      <c r="BB12" s="72"/>
      <c r="BC12" s="71"/>
      <c r="BD12" s="71"/>
      <c r="BE12" s="71"/>
      <c r="BF12" s="74" t="s">
        <v>115</v>
      </c>
      <c r="BG12" s="75">
        <f>BM7</f>
        <v>196.1</v>
      </c>
      <c r="BH12" s="75">
        <f>BN7</f>
        <v>96.5</v>
      </c>
      <c r="BI12" s="75">
        <f>BO7</f>
        <v>97.7</v>
      </c>
      <c r="BJ12" s="75">
        <f>BP7</f>
        <v>100</v>
      </c>
      <c r="BK12" s="75">
        <f>BQ7</f>
        <v>156.69999999999999</v>
      </c>
      <c r="BL12" s="71"/>
      <c r="BM12" s="71"/>
      <c r="BN12" s="71"/>
      <c r="BO12" s="71"/>
      <c r="BP12" s="71"/>
      <c r="BQ12" s="74" t="s">
        <v>116</v>
      </c>
      <c r="BR12" s="75">
        <f>BX7</f>
        <v>76.599999999999994</v>
      </c>
      <c r="BS12" s="75">
        <f>BY7</f>
        <v>102.5</v>
      </c>
      <c r="BT12" s="75">
        <f>BZ7</f>
        <v>90.4</v>
      </c>
      <c r="BU12" s="75">
        <f>CA7</f>
        <v>86.1</v>
      </c>
      <c r="BV12" s="75">
        <f>CB7</f>
        <v>62.9</v>
      </c>
      <c r="BW12" s="71"/>
      <c r="BX12" s="71"/>
      <c r="BY12" s="71"/>
      <c r="BZ12" s="71"/>
      <c r="CA12" s="71"/>
      <c r="CB12" s="74" t="s">
        <v>117</v>
      </c>
      <c r="CC12" s="75">
        <f>CN7</f>
        <v>344.2</v>
      </c>
      <c r="CD12" s="75">
        <f>CO7</f>
        <v>372</v>
      </c>
      <c r="CE12" s="75">
        <f>CP7</f>
        <v>345.5</v>
      </c>
      <c r="CF12" s="75">
        <f>CQ7</f>
        <v>347.9</v>
      </c>
      <c r="CG12" s="75">
        <f>CR7</f>
        <v>346.1</v>
      </c>
      <c r="CH12" s="71"/>
      <c r="CI12" s="71"/>
      <c r="CJ12" s="71"/>
      <c r="CK12" s="71"/>
      <c r="CL12" s="71"/>
      <c r="CM12" s="71"/>
      <c r="CN12" s="71"/>
      <c r="CO12" s="71"/>
      <c r="CP12" s="71"/>
      <c r="CQ12" s="71"/>
      <c r="CR12" s="71"/>
      <c r="CS12" s="71"/>
      <c r="CT12" s="71"/>
      <c r="CU12" s="71"/>
      <c r="CV12" s="74" t="s">
        <v>115</v>
      </c>
      <c r="CW12" s="75">
        <f>DC7</f>
        <v>9.6999999999999993</v>
      </c>
      <c r="CX12" s="75">
        <f>DD7</f>
        <v>8.6999999999999993</v>
      </c>
      <c r="CY12" s="75">
        <f>DE7</f>
        <v>7.7</v>
      </c>
      <c r="CZ12" s="75">
        <f>DF7</f>
        <v>8.1</v>
      </c>
      <c r="DA12" s="75">
        <f>DG7</f>
        <v>8</v>
      </c>
      <c r="DB12" s="71"/>
      <c r="DC12" s="71"/>
      <c r="DD12" s="71"/>
      <c r="DE12" s="71"/>
      <c r="DF12" s="74" t="s">
        <v>115</v>
      </c>
      <c r="DG12" s="75">
        <f>DM7</f>
        <v>37.5</v>
      </c>
      <c r="DH12" s="75">
        <f>DN7</f>
        <v>30.9</v>
      </c>
      <c r="DI12" s="75">
        <f>DO7</f>
        <v>27</v>
      </c>
      <c r="DJ12" s="75">
        <f>DP7</f>
        <v>22.5</v>
      </c>
      <c r="DK12" s="75">
        <f>DQ7</f>
        <v>21.9</v>
      </c>
      <c r="DL12" s="71"/>
      <c r="DM12" s="71"/>
      <c r="DN12" s="71"/>
      <c r="DO12" s="71"/>
      <c r="DP12" s="74" t="s">
        <v>115</v>
      </c>
      <c r="DQ12" s="75">
        <f>DW7</f>
        <v>69.7</v>
      </c>
      <c r="DR12" s="75">
        <f>DX7</f>
        <v>79.3</v>
      </c>
      <c r="DS12" s="75">
        <f>DY7</f>
        <v>78.900000000000006</v>
      </c>
      <c r="DT12" s="75">
        <f>DZ7</f>
        <v>78.400000000000006</v>
      </c>
      <c r="DU12" s="75">
        <f>EA7</f>
        <v>77.8</v>
      </c>
      <c r="DV12" s="71"/>
      <c r="DW12" s="71"/>
      <c r="DX12" s="71"/>
      <c r="DY12" s="71"/>
      <c r="DZ12" s="74" t="s">
        <v>115</v>
      </c>
      <c r="EA12" s="76">
        <f>EG7</f>
        <v>347.48</v>
      </c>
      <c r="EB12" s="76">
        <f>EH7</f>
        <v>346.41</v>
      </c>
      <c r="EC12" s="76">
        <f>EI7</f>
        <v>360.52</v>
      </c>
      <c r="ED12" s="76">
        <f>EJ7</f>
        <v>364.17</v>
      </c>
      <c r="EE12" s="76">
        <f>EK7</f>
        <v>381.57</v>
      </c>
      <c r="EF12" s="71"/>
      <c r="EG12" s="71"/>
      <c r="EH12" s="71"/>
      <c r="EI12" s="71"/>
      <c r="EJ12" s="74" t="s">
        <v>115</v>
      </c>
      <c r="EK12" s="76">
        <f>EQ7</f>
        <v>354.55</v>
      </c>
      <c r="EL12" s="76">
        <f>ER7</f>
        <v>357.88</v>
      </c>
      <c r="EM12" s="76">
        <f>ES7</f>
        <v>359.59</v>
      </c>
      <c r="EN12" s="76">
        <f>ET7</f>
        <v>368.87</v>
      </c>
      <c r="EO12" s="76">
        <f>EU7</f>
        <v>391.99</v>
      </c>
      <c r="EP12" s="71"/>
      <c r="EQ12" s="71"/>
      <c r="ER12" s="71"/>
      <c r="ES12" s="71"/>
      <c r="ET12" s="74" t="s">
        <v>115</v>
      </c>
      <c r="EU12" s="76">
        <f>FA7</f>
        <v>190.61</v>
      </c>
      <c r="EV12" s="76">
        <f>FB7</f>
        <v>195.78</v>
      </c>
      <c r="EW12" s="76">
        <f>FC7</f>
        <v>202.13</v>
      </c>
      <c r="EX12" s="76">
        <f>FD7</f>
        <v>209.39</v>
      </c>
      <c r="EY12" s="76">
        <f>FE7</f>
        <v>222.55</v>
      </c>
      <c r="EZ12" s="71"/>
      <c r="FA12" s="71"/>
      <c r="FB12" s="71"/>
      <c r="FC12" s="71"/>
      <c r="FD12" s="74" t="s">
        <v>115</v>
      </c>
      <c r="FE12" s="75">
        <f>FK7</f>
        <v>17.399999999999999</v>
      </c>
      <c r="FF12" s="75">
        <f>FL7</f>
        <v>17.399999999999999</v>
      </c>
      <c r="FG12" s="75">
        <f>FM7</f>
        <v>17.7</v>
      </c>
      <c r="FH12" s="75">
        <f>FN7</f>
        <v>18</v>
      </c>
      <c r="FI12" s="75">
        <f>FO7</f>
        <v>18.399999999999999</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115</v>
      </c>
      <c r="AK13" s="75">
        <f>AQ7</f>
        <v>103</v>
      </c>
      <c r="AL13" s="75">
        <f>AR7</f>
        <v>102.8</v>
      </c>
      <c r="AM13" s="75">
        <f>AS7</f>
        <v>104.1</v>
      </c>
      <c r="AN13" s="75">
        <f>AT7</f>
        <v>103.5</v>
      </c>
      <c r="AO13" s="75">
        <f>AU7</f>
        <v>103.3</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118</v>
      </c>
      <c r="CC13" s="75">
        <f>CI7</f>
        <v>17.7</v>
      </c>
      <c r="CD13" s="75">
        <f>CJ7</f>
        <v>15.7</v>
      </c>
      <c r="CE13" s="75">
        <f>CK7</f>
        <v>13.6</v>
      </c>
      <c r="CF13" s="75">
        <f>CL7</f>
        <v>14.6</v>
      </c>
      <c r="CG13" s="75">
        <f>CM7</f>
        <v>14.5</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119</v>
      </c>
      <c r="CC14" s="75">
        <f>CS7</f>
        <v>183</v>
      </c>
      <c r="CD14" s="75">
        <f>CT7</f>
        <v>181.8</v>
      </c>
      <c r="CE14" s="75">
        <f>CU7</f>
        <v>177.3</v>
      </c>
      <c r="CF14" s="75">
        <f>CV7</f>
        <v>180</v>
      </c>
      <c r="CG14" s="75">
        <f>CW7</f>
        <v>180.1</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120</v>
      </c>
      <c r="AV15" s="69"/>
      <c r="AW15" s="69"/>
      <c r="AX15" s="69"/>
      <c r="AY15" s="69"/>
      <c r="AZ15" s="69"/>
      <c r="BA15" s="2"/>
      <c r="BB15" s="67"/>
      <c r="BC15" s="2"/>
      <c r="BD15" s="2"/>
      <c r="BE15" s="2"/>
      <c r="BF15" s="67" t="s">
        <v>120</v>
      </c>
      <c r="BG15" s="69"/>
      <c r="BH15" s="69"/>
      <c r="BI15" s="69"/>
      <c r="BJ15" s="69"/>
      <c r="BK15" s="69"/>
      <c r="BL15" s="2"/>
      <c r="BM15" s="2"/>
      <c r="BN15" s="2"/>
      <c r="BO15" s="2"/>
      <c r="BP15" s="2"/>
      <c r="BQ15" s="67" t="s">
        <v>120</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120</v>
      </c>
      <c r="CW15" s="69"/>
      <c r="CX15" s="69"/>
      <c r="CY15" s="69"/>
      <c r="CZ15" s="69"/>
      <c r="DA15" s="69"/>
      <c r="DB15" s="2"/>
      <c r="DC15" s="2"/>
      <c r="DD15" s="2"/>
      <c r="DE15" s="2"/>
      <c r="DF15" s="67" t="s">
        <v>120</v>
      </c>
      <c r="DG15" s="69"/>
      <c r="DH15" s="69"/>
      <c r="DI15" s="69"/>
      <c r="DJ15" s="69"/>
      <c r="DK15" s="69"/>
      <c r="DL15" s="2"/>
      <c r="DM15" s="2"/>
      <c r="DN15" s="2"/>
      <c r="DO15" s="2"/>
      <c r="DP15" s="67" t="s">
        <v>120</v>
      </c>
      <c r="DQ15" s="69"/>
      <c r="DR15" s="69"/>
      <c r="DS15" s="69"/>
      <c r="DT15" s="69"/>
      <c r="DU15" s="69"/>
      <c r="DV15" s="2"/>
      <c r="DW15" s="2"/>
      <c r="DX15" s="2"/>
      <c r="DY15" s="2"/>
      <c r="DZ15" s="67" t="s">
        <v>120</v>
      </c>
      <c r="EA15" s="69"/>
      <c r="EB15" s="69"/>
      <c r="EC15" s="69"/>
      <c r="ED15" s="69"/>
      <c r="EE15" s="69"/>
      <c r="EF15" s="2"/>
      <c r="EG15" s="2"/>
      <c r="EH15" s="2"/>
      <c r="EI15" s="2"/>
      <c r="EJ15" s="67" t="s">
        <v>120</v>
      </c>
      <c r="EK15" s="69"/>
      <c r="EL15" s="69"/>
      <c r="EM15" s="69"/>
      <c r="EN15" s="69"/>
      <c r="EO15" s="69"/>
      <c r="EP15" s="2"/>
      <c r="EQ15" s="2"/>
      <c r="ER15" s="2"/>
      <c r="ES15" s="2"/>
      <c r="ET15" s="67" t="s">
        <v>120</v>
      </c>
      <c r="EU15" s="69"/>
      <c r="EV15" s="69"/>
      <c r="EW15" s="69"/>
      <c r="EX15" s="69"/>
      <c r="EY15" s="69"/>
      <c r="EZ15" s="2"/>
      <c r="FA15" s="2"/>
      <c r="FB15" s="2"/>
      <c r="FC15" s="2"/>
      <c r="FD15" s="67" t="s">
        <v>120</v>
      </c>
      <c r="FE15" s="69"/>
      <c r="FF15" s="69"/>
      <c r="FG15" s="69"/>
      <c r="FH15" s="69"/>
      <c r="FI15" s="69"/>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120</v>
      </c>
      <c r="AK16" s="69"/>
      <c r="AL16" s="69"/>
      <c r="AM16" s="69"/>
      <c r="AN16" s="69"/>
      <c r="AO16" s="69"/>
      <c r="AP16" s="2"/>
      <c r="AQ16" s="2"/>
      <c r="AR16" s="2"/>
      <c r="AS16" s="2"/>
      <c r="AT16" s="2"/>
      <c r="AU16" s="67"/>
      <c r="AV16" s="77">
        <f>$I$10</f>
        <v>41275</v>
      </c>
      <c r="AW16" s="77">
        <f>$J$10</f>
        <v>41640</v>
      </c>
      <c r="AX16" s="77">
        <f>$K$10</f>
        <v>42005</v>
      </c>
      <c r="AY16" s="77">
        <f>$L$10</f>
        <v>42370</v>
      </c>
      <c r="AZ16" s="77">
        <f>$M$10</f>
        <v>42736</v>
      </c>
      <c r="BA16" s="2"/>
      <c r="BB16" s="67"/>
      <c r="BC16" s="2"/>
      <c r="BD16" s="2"/>
      <c r="BE16" s="2"/>
      <c r="BF16" s="67"/>
      <c r="BG16" s="77">
        <f>$I$10</f>
        <v>41275</v>
      </c>
      <c r="BH16" s="77">
        <f>$J$10</f>
        <v>41640</v>
      </c>
      <c r="BI16" s="77">
        <f>$K$10</f>
        <v>42005</v>
      </c>
      <c r="BJ16" s="77">
        <f>$L$10</f>
        <v>42370</v>
      </c>
      <c r="BK16" s="77">
        <f>$M$10</f>
        <v>42736</v>
      </c>
      <c r="BL16" s="2"/>
      <c r="BM16" s="2"/>
      <c r="BN16" s="2"/>
      <c r="BO16" s="2"/>
      <c r="BP16" s="2"/>
      <c r="BQ16" s="67"/>
      <c r="BR16" s="77">
        <f>$I$10</f>
        <v>41275</v>
      </c>
      <c r="BS16" s="77">
        <f>$J$10</f>
        <v>41640</v>
      </c>
      <c r="BT16" s="77">
        <f>$K$10</f>
        <v>42005</v>
      </c>
      <c r="BU16" s="77">
        <f>$L$10</f>
        <v>42370</v>
      </c>
      <c r="BV16" s="77">
        <f>$M$10</f>
        <v>42736</v>
      </c>
      <c r="BW16" s="2"/>
      <c r="BX16" s="2"/>
      <c r="BY16" s="2"/>
      <c r="BZ16" s="2"/>
      <c r="CA16" s="2"/>
      <c r="CB16" s="67" t="s">
        <v>120</v>
      </c>
      <c r="CC16" s="69"/>
      <c r="CD16" s="69"/>
      <c r="CE16" s="69"/>
      <c r="CF16" s="69"/>
      <c r="CG16" s="69"/>
      <c r="CH16" s="2"/>
      <c r="CI16" s="2"/>
      <c r="CJ16" s="2"/>
      <c r="CK16" s="2"/>
      <c r="CL16" s="2"/>
      <c r="CM16" s="2"/>
      <c r="CN16" s="2"/>
      <c r="CO16" s="2"/>
      <c r="CP16" s="2"/>
      <c r="CQ16" s="2"/>
      <c r="CR16" s="2"/>
      <c r="CS16" s="2"/>
      <c r="CT16" s="2"/>
      <c r="CU16" s="2"/>
      <c r="CV16" s="67"/>
      <c r="CW16" s="77">
        <f>$I$10</f>
        <v>41275</v>
      </c>
      <c r="CX16" s="77">
        <f>$J$10</f>
        <v>41640</v>
      </c>
      <c r="CY16" s="77">
        <f>$K$10</f>
        <v>42005</v>
      </c>
      <c r="CZ16" s="77">
        <f>$L$10</f>
        <v>42370</v>
      </c>
      <c r="DA16" s="77">
        <f>$M$10</f>
        <v>42736</v>
      </c>
      <c r="DB16" s="2"/>
      <c r="DC16" s="2"/>
      <c r="DD16" s="2"/>
      <c r="DE16" s="2"/>
      <c r="DF16" s="67"/>
      <c r="DG16" s="77">
        <f>$I$10</f>
        <v>41275</v>
      </c>
      <c r="DH16" s="77">
        <f>$J$10</f>
        <v>41640</v>
      </c>
      <c r="DI16" s="77">
        <f>$K$10</f>
        <v>42005</v>
      </c>
      <c r="DJ16" s="77">
        <f>$L$10</f>
        <v>42370</v>
      </c>
      <c r="DK16" s="77">
        <f>$M$10</f>
        <v>42736</v>
      </c>
      <c r="DL16" s="2"/>
      <c r="DM16" s="2"/>
      <c r="DN16" s="2"/>
      <c r="DO16" s="2"/>
      <c r="DP16" s="67"/>
      <c r="DQ16" s="77">
        <f>$I$10</f>
        <v>41275</v>
      </c>
      <c r="DR16" s="77">
        <f>$J$10</f>
        <v>41640</v>
      </c>
      <c r="DS16" s="77">
        <f>$K$10</f>
        <v>42005</v>
      </c>
      <c r="DT16" s="77">
        <f>$L$10</f>
        <v>42370</v>
      </c>
      <c r="DU16" s="77">
        <f>$M$10</f>
        <v>42736</v>
      </c>
      <c r="DV16" s="2"/>
      <c r="DW16" s="2"/>
      <c r="DX16" s="2"/>
      <c r="DY16" s="2"/>
      <c r="DZ16" s="67"/>
      <c r="EA16" s="77">
        <f>$I$10</f>
        <v>41275</v>
      </c>
      <c r="EB16" s="77">
        <f>$J$10</f>
        <v>41640</v>
      </c>
      <c r="EC16" s="77">
        <f>$K$10</f>
        <v>42005</v>
      </c>
      <c r="ED16" s="77">
        <f>$L$10</f>
        <v>42370</v>
      </c>
      <c r="EE16" s="77">
        <f>$M$10</f>
        <v>42736</v>
      </c>
      <c r="EF16" s="2"/>
      <c r="EG16" s="2"/>
      <c r="EH16" s="2"/>
      <c r="EI16" s="2"/>
      <c r="EJ16" s="67"/>
      <c r="EK16" s="77">
        <f>$I$10</f>
        <v>41275</v>
      </c>
      <c r="EL16" s="77">
        <f>$J$10</f>
        <v>41640</v>
      </c>
      <c r="EM16" s="77">
        <f>$K$10</f>
        <v>42005</v>
      </c>
      <c r="EN16" s="77">
        <f>$L$10</f>
        <v>42370</v>
      </c>
      <c r="EO16" s="77">
        <f>$M$10</f>
        <v>42736</v>
      </c>
      <c r="EP16" s="2"/>
      <c r="EQ16" s="2"/>
      <c r="ER16" s="2"/>
      <c r="ES16" s="2"/>
      <c r="ET16" s="67"/>
      <c r="EU16" s="77">
        <f>$I$10</f>
        <v>41275</v>
      </c>
      <c r="EV16" s="77">
        <f>$J$10</f>
        <v>41640</v>
      </c>
      <c r="EW16" s="77">
        <f>$K$10</f>
        <v>42005</v>
      </c>
      <c r="EX16" s="77">
        <f>$L$10</f>
        <v>42370</v>
      </c>
      <c r="EY16" s="77">
        <f>$M$10</f>
        <v>42736</v>
      </c>
      <c r="EZ16" s="2"/>
      <c r="FA16" s="2"/>
      <c r="FB16" s="2"/>
      <c r="FC16" s="2"/>
      <c r="FD16" s="67"/>
      <c r="FE16" s="77">
        <f>$I$10</f>
        <v>41275</v>
      </c>
      <c r="FF16" s="77">
        <f>$J$10</f>
        <v>41640</v>
      </c>
      <c r="FG16" s="77">
        <f>$K$10</f>
        <v>42005</v>
      </c>
      <c r="FH16" s="77">
        <f>$L$10</f>
        <v>42370</v>
      </c>
      <c r="FI16" s="77">
        <f>$M$10</f>
        <v>42736</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41275</v>
      </c>
      <c r="AL17" s="77">
        <f>$J$10</f>
        <v>41640</v>
      </c>
      <c r="AM17" s="77">
        <f>$K$10</f>
        <v>42005</v>
      </c>
      <c r="AN17" s="77">
        <f>$L$10</f>
        <v>42370</v>
      </c>
      <c r="AO17" s="77">
        <f>$M$10</f>
        <v>42736</v>
      </c>
      <c r="AP17" s="2"/>
      <c r="AQ17" s="2"/>
      <c r="AR17" s="2"/>
      <c r="AS17" s="2"/>
      <c r="AT17" s="2"/>
      <c r="AU17" s="78" t="s">
        <v>121</v>
      </c>
      <c r="AV17" s="79">
        <f>IF(AW7="-",NA(),AW7)</f>
        <v>85.1</v>
      </c>
      <c r="AW17" s="79">
        <f>IF(AX7="-",NA(),AX7)</f>
        <v>81</v>
      </c>
      <c r="AX17" s="79">
        <f>IF(AY7="-",NA(),AY7)</f>
        <v>87.3</v>
      </c>
      <c r="AY17" s="79">
        <f>IF(AZ7="-",NA(),AZ7)</f>
        <v>84.4</v>
      </c>
      <c r="AZ17" s="79">
        <f>IF(BA7="-",NA(),BA7)</f>
        <v>84</v>
      </c>
      <c r="BA17" s="2"/>
      <c r="BB17" s="67"/>
      <c r="BC17" s="2"/>
      <c r="BD17" s="2"/>
      <c r="BE17" s="2"/>
      <c r="BF17" s="78" t="s">
        <v>108</v>
      </c>
      <c r="BG17" s="79">
        <f>IF(BH7="-",NA(),BH7)</f>
        <v>194.1</v>
      </c>
      <c r="BH17" s="79">
        <f>IF(BI7="-",NA(),BI7)</f>
        <v>71.7</v>
      </c>
      <c r="BI17" s="79">
        <f>IF(BJ7="-",NA(),BJ7)</f>
        <v>75.2</v>
      </c>
      <c r="BJ17" s="79">
        <f>IF(BK7="-",NA(),BK7)</f>
        <v>71.2</v>
      </c>
      <c r="BK17" s="79">
        <f>IF(BL7="-",NA(),BL7)</f>
        <v>124.1</v>
      </c>
      <c r="BL17" s="2"/>
      <c r="BM17" s="2"/>
      <c r="BN17" s="2"/>
      <c r="BO17" s="2"/>
      <c r="BP17" s="2"/>
      <c r="BQ17" s="78" t="s">
        <v>121</v>
      </c>
      <c r="BR17" s="79">
        <f>IF(BS7="-",NA(),BS7)</f>
        <v>3.7</v>
      </c>
      <c r="BS17" s="79">
        <f>IF(BT7="-",NA(),BT7)</f>
        <v>57.1</v>
      </c>
      <c r="BT17" s="79">
        <f>IF(BU7="-",NA(),BU7)</f>
        <v>2.6</v>
      </c>
      <c r="BU17" s="79">
        <f>IF(BV7="-",NA(),BV7)</f>
        <v>3.2</v>
      </c>
      <c r="BV17" s="79">
        <f>IF(BW7="-",NA(),BW7)</f>
        <v>0</v>
      </c>
      <c r="BW17" s="2"/>
      <c r="BX17" s="2"/>
      <c r="BY17" s="2"/>
      <c r="BZ17" s="2"/>
      <c r="CA17" s="2"/>
      <c r="CB17" s="67"/>
      <c r="CC17" s="77">
        <f>$I$10</f>
        <v>41275</v>
      </c>
      <c r="CD17" s="77">
        <f>$J$10</f>
        <v>41640</v>
      </c>
      <c r="CE17" s="77">
        <f>$K$10</f>
        <v>42005</v>
      </c>
      <c r="CF17" s="77">
        <f>$L$10</f>
        <v>42370</v>
      </c>
      <c r="CG17" s="77">
        <f>$M$10</f>
        <v>42736</v>
      </c>
      <c r="CH17" s="2"/>
      <c r="CI17" s="2"/>
      <c r="CJ17" s="2"/>
      <c r="CK17" s="2"/>
      <c r="CL17" s="2"/>
      <c r="CM17" s="2"/>
      <c r="CN17" s="2"/>
      <c r="CO17" s="2"/>
      <c r="CP17" s="2"/>
      <c r="CQ17" s="2"/>
      <c r="CR17" s="2"/>
      <c r="CS17" s="2"/>
      <c r="CT17" s="2"/>
      <c r="CU17" s="2"/>
      <c r="CV17" s="78" t="s">
        <v>108</v>
      </c>
      <c r="CW17" s="79">
        <f>IF(CX7="-",NA(),CX7)</f>
        <v>4.3</v>
      </c>
      <c r="CX17" s="79">
        <f>IF(CY7="-",NA(),CY7)</f>
        <v>5.2</v>
      </c>
      <c r="CY17" s="79">
        <f>IF(CZ7="-",NA(),CZ7)</f>
        <v>3.8</v>
      </c>
      <c r="CZ17" s="79">
        <f>IF(DA7="-",NA(),DA7)</f>
        <v>4</v>
      </c>
      <c r="DA17" s="79">
        <f>IF(DB7="-",NA(),DB7)</f>
        <v>4</v>
      </c>
      <c r="DB17" s="2"/>
      <c r="DC17" s="2"/>
      <c r="DD17" s="2"/>
      <c r="DE17" s="2"/>
      <c r="DF17" s="78" t="s">
        <v>108</v>
      </c>
      <c r="DG17" s="79">
        <f>IF(DH7="-",NA(),DH7)</f>
        <v>39.6</v>
      </c>
      <c r="DH17" s="79">
        <f>IF(DI7="-",NA(),DI7)</f>
        <v>42.5</v>
      </c>
      <c r="DI17" s="79">
        <f>IF(DJ7="-",NA(),DJ7)</f>
        <v>39</v>
      </c>
      <c r="DJ17" s="79">
        <f>IF(DK7="-",NA(),DK7)</f>
        <v>35</v>
      </c>
      <c r="DK17" s="79">
        <f>IF(DL7="-",NA(),DL7)</f>
        <v>39.9</v>
      </c>
      <c r="DL17" s="2"/>
      <c r="DM17" s="2"/>
      <c r="DN17" s="2"/>
      <c r="DO17" s="2"/>
      <c r="DP17" s="78" t="s">
        <v>108</v>
      </c>
      <c r="DQ17" s="79">
        <f>IF(DR7="-",NA(),DR7)</f>
        <v>68.900000000000006</v>
      </c>
      <c r="DR17" s="79">
        <f>IF(DS7="-",NA(),DS7)</f>
        <v>77.5</v>
      </c>
      <c r="DS17" s="79">
        <f>IF(DT7="-",NA(),DT7)</f>
        <v>77.900000000000006</v>
      </c>
      <c r="DT17" s="79">
        <f>IF(DU7="-",NA(),DU7)</f>
        <v>79.3</v>
      </c>
      <c r="DU17" s="79">
        <f>IF(DV7="-",NA(),DV7)</f>
        <v>78</v>
      </c>
      <c r="DV17" s="2"/>
      <c r="DW17" s="2"/>
      <c r="DX17" s="2"/>
      <c r="DY17" s="2"/>
      <c r="DZ17" s="78" t="s">
        <v>108</v>
      </c>
      <c r="EA17" s="80">
        <f>IF(EB7="-",NA(),EB7)</f>
        <v>271.11</v>
      </c>
      <c r="EB17" s="80">
        <f>IF(EC7="-",NA(),EC7)</f>
        <v>251.6</v>
      </c>
      <c r="EC17" s="80">
        <f>IF(ED7="-",NA(),ED7)</f>
        <v>260.41000000000003</v>
      </c>
      <c r="ED17" s="80">
        <f>IF(EE7="-",NA(),EE7)</f>
        <v>268.22000000000003</v>
      </c>
      <c r="EE17" s="80">
        <f>IF(EF7="-",NA(),EF7)</f>
        <v>271.07</v>
      </c>
      <c r="EF17" s="2"/>
      <c r="EG17" s="2"/>
      <c r="EH17" s="2"/>
      <c r="EI17" s="2"/>
      <c r="EJ17" s="78" t="s">
        <v>112</v>
      </c>
      <c r="EK17" s="80">
        <f>IF(EL7="-",NA(),EL7)</f>
        <v>335.57</v>
      </c>
      <c r="EL17" s="80">
        <f>IF(EM7="-",NA(),EM7)</f>
        <v>364</v>
      </c>
      <c r="EM17" s="80">
        <f>IF(EN7="-",NA(),EN7)</f>
        <v>340.19</v>
      </c>
      <c r="EN17" s="80">
        <f>IF(EO7="-",NA(),EO7)</f>
        <v>361.25</v>
      </c>
      <c r="EO17" s="80">
        <f>IF(EP7="-",NA(),EP7)</f>
        <v>361.63</v>
      </c>
      <c r="EP17" s="2"/>
      <c r="EQ17" s="2"/>
      <c r="ER17" s="2"/>
      <c r="ES17" s="2"/>
      <c r="ET17" s="78" t="s">
        <v>112</v>
      </c>
      <c r="EU17" s="80">
        <f>IF(EV7="-",NA(),EV7)</f>
        <v>168.04</v>
      </c>
      <c r="EV17" s="80">
        <f>IF(EW7="-",NA(),EW7)</f>
        <v>178.99</v>
      </c>
      <c r="EW17" s="80">
        <f>IF(EX7="-",NA(),EX7)</f>
        <v>183.25</v>
      </c>
      <c r="EX17" s="80">
        <f>IF(EY7="-",NA(),EY7)</f>
        <v>191.6</v>
      </c>
      <c r="EY17" s="80">
        <f>IF(EZ7="-",NA(),EZ7)</f>
        <v>191.21</v>
      </c>
      <c r="EZ17" s="2"/>
      <c r="FA17" s="2"/>
      <c r="FB17" s="2"/>
      <c r="FC17" s="2"/>
      <c r="FD17" s="78" t="s">
        <v>112</v>
      </c>
      <c r="FE17" s="79">
        <f>IF(FF7="-",NA(),FF7)</f>
        <v>12.8</v>
      </c>
      <c r="FF17" s="79">
        <f>IF(FG7="-",NA(),FG7)</f>
        <v>12</v>
      </c>
      <c r="FG17" s="79">
        <f>IF(FH7="-",NA(),FH7)</f>
        <v>12.7</v>
      </c>
      <c r="FH17" s="79">
        <f>IF(FI7="-",NA(),FI7)</f>
        <v>13.3</v>
      </c>
      <c r="FI17" s="79">
        <f>IF(FJ7="-",NA(),FJ7)</f>
        <v>13.1</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97</v>
      </c>
      <c r="AL18" s="79">
        <f>IF(AM7="-",NA(),AM7)</f>
        <v>90.9</v>
      </c>
      <c r="AM18" s="79">
        <f>IF(AN7="-",NA(),AN7)</f>
        <v>101.3</v>
      </c>
      <c r="AN18" s="79">
        <f>IF(AO7="-",NA(),AO7)</f>
        <v>99.6</v>
      </c>
      <c r="AO18" s="79">
        <f>IF(AP7="-",NA(),AP7)</f>
        <v>99.2</v>
      </c>
      <c r="AP18" s="2"/>
      <c r="AQ18" s="2"/>
      <c r="AR18" s="2"/>
      <c r="AS18" s="2"/>
      <c r="AT18" s="2"/>
      <c r="AU18" s="78" t="s">
        <v>122</v>
      </c>
      <c r="AV18" s="79">
        <f>IF(BB7="-",NA(),BB7)</f>
        <v>93.5</v>
      </c>
      <c r="AW18" s="79">
        <f>IF(BC7="-",NA(),BC7)</f>
        <v>93.3</v>
      </c>
      <c r="AX18" s="79">
        <f>IF(BD7="-",NA(),BD7)</f>
        <v>95.5</v>
      </c>
      <c r="AY18" s="79">
        <f>IF(BE7="-",NA(),BE7)</f>
        <v>94.2</v>
      </c>
      <c r="AZ18" s="79">
        <f>IF(BF7="-",NA(),BF7)</f>
        <v>94</v>
      </c>
      <c r="BA18" s="2"/>
      <c r="BB18" s="2"/>
      <c r="BC18" s="2"/>
      <c r="BD18" s="2"/>
      <c r="BE18" s="2"/>
      <c r="BF18" s="78" t="s">
        <v>115</v>
      </c>
      <c r="BG18" s="79">
        <f>IF(BM7="-",NA(),BM7)</f>
        <v>196.1</v>
      </c>
      <c r="BH18" s="79">
        <f>IF(BN7="-",NA(),BN7)</f>
        <v>96.5</v>
      </c>
      <c r="BI18" s="79">
        <f>IF(BO7="-",NA(),BO7)</f>
        <v>97.7</v>
      </c>
      <c r="BJ18" s="79">
        <f>IF(BP7="-",NA(),BP7)</f>
        <v>100</v>
      </c>
      <c r="BK18" s="79">
        <f>IF(BQ7="-",NA(),BQ7)</f>
        <v>156.69999999999999</v>
      </c>
      <c r="BL18" s="2"/>
      <c r="BM18" s="2"/>
      <c r="BN18" s="2"/>
      <c r="BO18" s="2"/>
      <c r="BP18" s="2"/>
      <c r="BQ18" s="78" t="s">
        <v>115</v>
      </c>
      <c r="BR18" s="79">
        <f>IF(BX7="-",NA(),BX7)</f>
        <v>76.599999999999994</v>
      </c>
      <c r="BS18" s="79">
        <f>IF(BY7="-",NA(),BY7)</f>
        <v>102.5</v>
      </c>
      <c r="BT18" s="79">
        <f>IF(BZ7="-",NA(),BZ7)</f>
        <v>90.4</v>
      </c>
      <c r="BU18" s="79">
        <f>IF(CA7="-",NA(),CA7)</f>
        <v>86.1</v>
      </c>
      <c r="BV18" s="79">
        <f>IF(CB7="-",NA(),CB7)</f>
        <v>62.9</v>
      </c>
      <c r="BW18" s="2"/>
      <c r="BX18" s="2"/>
      <c r="BY18" s="2"/>
      <c r="BZ18" s="2"/>
      <c r="CA18" s="2"/>
      <c r="CB18" s="81" t="s">
        <v>123</v>
      </c>
      <c r="CC18" s="79">
        <f>IF(CC11="-",NA(),CC11)</f>
        <v>14.8</v>
      </c>
      <c r="CD18" s="79">
        <f t="shared" ref="CD18:CG18" si="4">IF(CD11="-",NA(),CD11)</f>
        <v>19.2</v>
      </c>
      <c r="CE18" s="79">
        <f t="shared" si="4"/>
        <v>13.2</v>
      </c>
      <c r="CF18" s="79">
        <f t="shared" si="4"/>
        <v>14.1</v>
      </c>
      <c r="CG18" s="79">
        <f t="shared" si="4"/>
        <v>13.8</v>
      </c>
      <c r="CH18" s="2"/>
      <c r="CI18" s="2"/>
      <c r="CJ18" s="2"/>
      <c r="CK18" s="2"/>
      <c r="CL18" s="2"/>
      <c r="CM18" s="2"/>
      <c r="CN18" s="2"/>
      <c r="CO18" s="2"/>
      <c r="CP18" s="2"/>
      <c r="CQ18" s="2"/>
      <c r="CR18" s="2"/>
      <c r="CS18" s="2"/>
      <c r="CT18" s="2"/>
      <c r="CU18" s="2"/>
      <c r="CV18" s="78" t="s">
        <v>115</v>
      </c>
      <c r="CW18" s="79">
        <f>IF(DC7="-",NA(),DC7)</f>
        <v>9.6999999999999993</v>
      </c>
      <c r="CX18" s="79">
        <f>IF(DD7="-",NA(),DD7)</f>
        <v>8.6999999999999993</v>
      </c>
      <c r="CY18" s="79">
        <f>IF(DE7="-",NA(),DE7)</f>
        <v>7.7</v>
      </c>
      <c r="CZ18" s="79">
        <f>IF(DF7="-",NA(),DF7)</f>
        <v>8.1</v>
      </c>
      <c r="DA18" s="79">
        <f>IF(DG7="-",NA(),DG7)</f>
        <v>8</v>
      </c>
      <c r="DB18" s="2"/>
      <c r="DC18" s="2"/>
      <c r="DD18" s="2"/>
      <c r="DE18" s="2"/>
      <c r="DF18" s="78" t="s">
        <v>122</v>
      </c>
      <c r="DG18" s="79">
        <f>IF(DM7="-",NA(),DM7)</f>
        <v>37.5</v>
      </c>
      <c r="DH18" s="79">
        <f>IF(DN7="-",NA(),DN7)</f>
        <v>30.9</v>
      </c>
      <c r="DI18" s="79">
        <f>IF(DO7="-",NA(),DO7)</f>
        <v>27</v>
      </c>
      <c r="DJ18" s="79">
        <f>IF(DP7="-",NA(),DP7)</f>
        <v>22.5</v>
      </c>
      <c r="DK18" s="79">
        <f>IF(DQ7="-",NA(),DQ7)</f>
        <v>21.9</v>
      </c>
      <c r="DL18" s="2"/>
      <c r="DM18" s="2"/>
      <c r="DN18" s="2"/>
      <c r="DO18" s="2"/>
      <c r="DP18" s="78" t="s">
        <v>115</v>
      </c>
      <c r="DQ18" s="79">
        <f>IF(DW7="-",NA(),DW7)</f>
        <v>69.7</v>
      </c>
      <c r="DR18" s="79">
        <f>IF(DX7="-",NA(),DX7)</f>
        <v>79.3</v>
      </c>
      <c r="DS18" s="79">
        <f>IF(DY7="-",NA(),DY7)</f>
        <v>78.900000000000006</v>
      </c>
      <c r="DT18" s="79">
        <f>IF(DZ7="-",NA(),DZ7)</f>
        <v>78.400000000000006</v>
      </c>
      <c r="DU18" s="79">
        <f>IF(EA7="-",NA(),EA7)</f>
        <v>77.8</v>
      </c>
      <c r="DV18" s="2"/>
      <c r="DW18" s="2"/>
      <c r="DX18" s="2"/>
      <c r="DY18" s="2"/>
      <c r="DZ18" s="78" t="s">
        <v>115</v>
      </c>
      <c r="EA18" s="80">
        <f>IF(EG7="-",NA(),EG7)</f>
        <v>347.48</v>
      </c>
      <c r="EB18" s="80">
        <f>IF(EH7="-",NA(),EH7)</f>
        <v>346.41</v>
      </c>
      <c r="EC18" s="80">
        <f>IF(EI7="-",NA(),EI7)</f>
        <v>360.52</v>
      </c>
      <c r="ED18" s="80">
        <f>IF(EJ7="-",NA(),EJ7)</f>
        <v>364.17</v>
      </c>
      <c r="EE18" s="80">
        <f>IF(EK7="-",NA(),EK7)</f>
        <v>381.57</v>
      </c>
      <c r="EF18" s="2"/>
      <c r="EG18" s="2"/>
      <c r="EH18" s="2"/>
      <c r="EI18" s="2"/>
      <c r="EJ18" s="78" t="s">
        <v>115</v>
      </c>
      <c r="EK18" s="80">
        <f>IF(EQ7="-",NA(),EQ7)</f>
        <v>354.55</v>
      </c>
      <c r="EL18" s="80">
        <f>IF(ER7="-",NA(),ER7)</f>
        <v>357.88</v>
      </c>
      <c r="EM18" s="80">
        <f>IF(ES7="-",NA(),ES7)</f>
        <v>359.59</v>
      </c>
      <c r="EN18" s="80">
        <f>IF(ET7="-",NA(),ET7)</f>
        <v>368.87</v>
      </c>
      <c r="EO18" s="80">
        <f>IF(EU7="-",NA(),EU7)</f>
        <v>391.99</v>
      </c>
      <c r="EP18" s="2"/>
      <c r="EQ18" s="2"/>
      <c r="ER18" s="2"/>
      <c r="ES18" s="2"/>
      <c r="ET18" s="78" t="s">
        <v>122</v>
      </c>
      <c r="EU18" s="80">
        <f>IF(FA7="-",NA(),FA7)</f>
        <v>190.61</v>
      </c>
      <c r="EV18" s="80">
        <f>IF(FB7="-",NA(),FB7)</f>
        <v>195.78</v>
      </c>
      <c r="EW18" s="80">
        <f>IF(FC7="-",NA(),FC7)</f>
        <v>202.13</v>
      </c>
      <c r="EX18" s="80">
        <f>IF(FD7="-",NA(),FD7)</f>
        <v>209.39</v>
      </c>
      <c r="EY18" s="80">
        <f>IF(FE7="-",NA(),FE7)</f>
        <v>222.55</v>
      </c>
      <c r="EZ18" s="2"/>
      <c r="FA18" s="2"/>
      <c r="FB18" s="2"/>
      <c r="FC18" s="2"/>
      <c r="FD18" s="78" t="s">
        <v>122</v>
      </c>
      <c r="FE18" s="79">
        <f>IF(FK7="-",NA(),FK7)</f>
        <v>17.399999999999999</v>
      </c>
      <c r="FF18" s="79">
        <f>IF(FL7="-",NA(),FL7)</f>
        <v>17.399999999999999</v>
      </c>
      <c r="FG18" s="79">
        <f>IF(FM7="-",NA(),FM7)</f>
        <v>17.7</v>
      </c>
      <c r="FH18" s="79">
        <f>IF(FN7="-",NA(),FN7)</f>
        <v>18</v>
      </c>
      <c r="FI18" s="79">
        <f>IF(FO7="-",NA(),FO7)</f>
        <v>18.399999999999999</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122</v>
      </c>
      <c r="AK19" s="79">
        <f>IF(AQ7="-",NA(),AQ7)</f>
        <v>103</v>
      </c>
      <c r="AL19" s="79">
        <f>IF(AR7="-",NA(),AR7)</f>
        <v>102.8</v>
      </c>
      <c r="AM19" s="79">
        <f>IF(AS7="-",NA(),AS7)</f>
        <v>104.1</v>
      </c>
      <c r="AN19" s="79">
        <f>IF(AT7="-",NA(),AT7)</f>
        <v>103.5</v>
      </c>
      <c r="AO19" s="79">
        <f>IF(AU7="-",NA(),AU7)</f>
        <v>103.3</v>
      </c>
      <c r="AP19" s="2"/>
      <c r="AQ19" s="2"/>
      <c r="AR19" s="2"/>
      <c r="AS19" s="2"/>
      <c r="AT19" s="2"/>
      <c r="AU19" s="78" t="s">
        <v>124</v>
      </c>
      <c r="AV19" s="82">
        <f>$BG$7</f>
        <v>100</v>
      </c>
      <c r="AW19" s="82">
        <f>$BG$7</f>
        <v>100</v>
      </c>
      <c r="AX19" s="82">
        <f>$BG$7</f>
        <v>100</v>
      </c>
      <c r="AY19" s="82">
        <f>$BG$7</f>
        <v>100</v>
      </c>
      <c r="AZ19" s="82">
        <f>$BG$7</f>
        <v>100</v>
      </c>
      <c r="BA19" s="2"/>
      <c r="BB19" s="2"/>
      <c r="BC19" s="2"/>
      <c r="BD19" s="2"/>
      <c r="BE19" s="2"/>
      <c r="BF19" s="78" t="s">
        <v>124</v>
      </c>
      <c r="BG19" s="82">
        <f>$BR$7</f>
        <v>100</v>
      </c>
      <c r="BH19" s="82">
        <f>$BR$7</f>
        <v>100</v>
      </c>
      <c r="BI19" s="82">
        <f>$BR$7</f>
        <v>100</v>
      </c>
      <c r="BJ19" s="82">
        <f>$BR$7</f>
        <v>100</v>
      </c>
      <c r="BK19" s="82">
        <f>$BR$7</f>
        <v>100</v>
      </c>
      <c r="BL19" s="2"/>
      <c r="BM19" s="2"/>
      <c r="BN19" s="2"/>
      <c r="BO19" s="2"/>
      <c r="BP19" s="2"/>
      <c r="BQ19" s="78" t="s">
        <v>124</v>
      </c>
      <c r="BR19" s="82">
        <f>$CC$7</f>
        <v>0</v>
      </c>
      <c r="BS19" s="82">
        <f>$CC$7</f>
        <v>0</v>
      </c>
      <c r="BT19" s="82">
        <f>$CC$7</f>
        <v>0</v>
      </c>
      <c r="BU19" s="82">
        <f>$CC$7</f>
        <v>0</v>
      </c>
      <c r="BV19" s="82">
        <f>$CC$7</f>
        <v>0</v>
      </c>
      <c r="BW19" s="2"/>
      <c r="BX19" s="2"/>
      <c r="BY19" s="2"/>
      <c r="BZ19" s="2"/>
      <c r="CA19" s="2"/>
      <c r="CB19" s="81" t="s">
        <v>125</v>
      </c>
      <c r="CC19" s="79">
        <f t="shared" ref="CC19:CG21" si="5">IF(CC12="-",NA(),CC12)</f>
        <v>344.2</v>
      </c>
      <c r="CD19" s="79">
        <f t="shared" si="5"/>
        <v>372</v>
      </c>
      <c r="CE19" s="79">
        <f t="shared" si="5"/>
        <v>345.5</v>
      </c>
      <c r="CF19" s="79">
        <f t="shared" si="5"/>
        <v>347.9</v>
      </c>
      <c r="CG19" s="79">
        <f t="shared" si="5"/>
        <v>346.1</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124</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126</v>
      </c>
      <c r="BR20" s="2"/>
      <c r="BS20" s="2"/>
      <c r="BT20" s="2"/>
      <c r="BU20" s="2"/>
      <c r="BV20" s="2"/>
      <c r="BW20" s="2"/>
      <c r="BX20" s="2"/>
      <c r="BY20" s="2"/>
      <c r="BZ20" s="2"/>
      <c r="CA20" s="2"/>
      <c r="CB20" s="81" t="s">
        <v>118</v>
      </c>
      <c r="CC20" s="79">
        <f t="shared" si="5"/>
        <v>17.7</v>
      </c>
      <c r="CD20" s="79">
        <f t="shared" si="5"/>
        <v>15.7</v>
      </c>
      <c r="CE20" s="79">
        <f t="shared" si="5"/>
        <v>13.6</v>
      </c>
      <c r="CF20" s="79">
        <f t="shared" si="5"/>
        <v>14.6</v>
      </c>
      <c r="CG20" s="79">
        <f t="shared" si="5"/>
        <v>14.5</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119</v>
      </c>
      <c r="CC21" s="79">
        <f t="shared" si="5"/>
        <v>183</v>
      </c>
      <c r="CD21" s="79">
        <f t="shared" si="5"/>
        <v>181.8</v>
      </c>
      <c r="CE21" s="79">
        <f t="shared" si="5"/>
        <v>177.3</v>
      </c>
      <c r="CF21" s="79">
        <f t="shared" si="5"/>
        <v>180</v>
      </c>
      <c r="CG21" s="79">
        <f t="shared" si="5"/>
        <v>180.1</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2019-02-08T08:07:12Z</cp:lastPrinted>
  <dcterms:modified xsi:type="dcterms:W3CDTF">2019-02-08T08:08:28Z</dcterms:modified>
</cp:coreProperties>
</file>