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2長崎　〇\"/>
    </mc:Choice>
  </mc:AlternateContent>
  <workbookProtection workbookAlgorithmName="SHA-512" workbookHashValue="zwpjf47dNmoxgyYQgHjEKjoepHgU+KGeeZEdj3HigeV2XoL+nWWeqes5NxsGBd8DOic/s2zp1Bd/T7cI2ag7cA==" workbookSaltValue="j7JIb2ArkNdAuqJYi/45Qg==" workbookSpinCount="100000" lockStructure="1"/>
  <bookViews>
    <workbookView xWindow="0" yWindow="0" windowWidth="20496" windowHeight="9072"/>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JW12" i="4"/>
  <c r="ID12" i="4"/>
  <c r="EG12" i="4"/>
  <c r="CN12" i="4"/>
  <c r="AU12" i="4"/>
  <c r="B12" i="4"/>
  <c r="LP10" i="4"/>
  <c r="JW10" i="4"/>
  <c r="ID10" i="4"/>
  <c r="FZ10" i="4"/>
  <c r="CN10" i="4"/>
  <c r="B10" i="4"/>
  <c r="JW8" i="4"/>
  <c r="FZ8" i="4"/>
  <c r="EG8" i="4"/>
  <c r="CN8" i="4"/>
  <c r="AU8" i="4"/>
  <c r="B8" i="4"/>
  <c r="B6" i="4"/>
  <c r="MN54" i="4" l="1"/>
  <c r="MH78" i="4"/>
  <c r="IZ54" i="4"/>
  <c r="IZ32" i="4"/>
  <c r="HM78" i="4"/>
  <c r="FL54" i="4"/>
  <c r="FL32" i="4"/>
  <c r="MN32" i="4"/>
  <c r="CS78" i="4"/>
  <c r="BX54" i="4"/>
  <c r="BX32" i="4"/>
  <c r="C11" i="5"/>
  <c r="D11" i="5"/>
  <c r="E11" i="5"/>
  <c r="B11" i="5"/>
  <c r="KC78" i="4" l="1"/>
  <c r="HG32" i="4"/>
  <c r="FH78" i="4"/>
  <c r="DS54" i="4"/>
  <c r="DS32" i="4"/>
  <c r="AN78" i="4"/>
  <c r="AE32" i="4"/>
  <c r="HG54" i="4"/>
  <c r="AE54" i="4"/>
  <c r="KU54" i="4"/>
  <c r="KU32" i="4"/>
  <c r="JJ78" i="4"/>
  <c r="GR54" i="4"/>
  <c r="GR32" i="4"/>
  <c r="EO78" i="4"/>
  <c r="DD54" i="4"/>
  <c r="DD32" i="4"/>
  <c r="KF32" i="4"/>
  <c r="U78" i="4"/>
  <c r="P54" i="4"/>
  <c r="P32" i="4"/>
  <c r="KF54" i="4"/>
  <c r="BZ78" i="4"/>
  <c r="LY54" i="4"/>
  <c r="LY32" i="4"/>
  <c r="IK32" i="4"/>
  <c r="LO78" i="4"/>
  <c r="IK54" i="4"/>
  <c r="BI32" i="4"/>
  <c r="GT78" i="4"/>
  <c r="EW54" i="4"/>
  <c r="EW32" i="4"/>
  <c r="BI54" i="4"/>
  <c r="GA78" i="4"/>
  <c r="EH54" i="4"/>
  <c r="BG78" i="4"/>
  <c r="AT54" i="4"/>
  <c r="AT32" i="4"/>
  <c r="LJ54" i="4"/>
  <c r="LJ32" i="4"/>
  <c r="KV78" i="4"/>
  <c r="HV54" i="4"/>
  <c r="HV32" i="4"/>
  <c r="EH32" i="4"/>
</calcChain>
</file>

<file path=xl/sharedStrings.xml><?xml version="1.0" encoding="utf-8"?>
<sst xmlns="http://schemas.openxmlformats.org/spreadsheetml/2006/main" count="289" uniqueCount="158">
  <si>
    <t>経営比較分析表（平成29年度決算）</t>
    <rPh sb="8" eb="10">
      <t>ヘイセイ</t>
    </rPh>
    <rPh sb="12" eb="14">
      <t>ネンド</t>
    </rPh>
    <rPh sb="14" eb="16">
      <t>ケッサン</t>
    </rPh>
    <phoneticPr fontId="6"/>
  </si>
  <si>
    <t>法適用区分</t>
    <rPh sb="0" eb="1">
      <t>ホウ</t>
    </rPh>
    <rPh sb="1" eb="3">
      <t>テキヨウ</t>
    </rPh>
    <rPh sb="3" eb="5">
      <t>クブン</t>
    </rPh>
    <phoneticPr fontId="6"/>
  </si>
  <si>
    <t>業種名・事業名</t>
    <rPh sb="0" eb="2">
      <t>ギョウシュ</t>
    </rPh>
    <rPh sb="2" eb="3">
      <t>メイ</t>
    </rPh>
    <rPh sb="4" eb="6">
      <t>ジギョウ</t>
    </rPh>
    <rPh sb="6" eb="7">
      <t>メイ</t>
    </rPh>
    <phoneticPr fontId="6"/>
  </si>
  <si>
    <t>病院区分</t>
    <rPh sb="0" eb="2">
      <t>ビョウイン</t>
    </rPh>
    <rPh sb="2" eb="4">
      <t>クブン</t>
    </rPh>
    <phoneticPr fontId="6"/>
  </si>
  <si>
    <t>類似区分</t>
    <rPh sb="0" eb="2">
      <t>ルイジ</t>
    </rPh>
    <rPh sb="2" eb="4">
      <t>クブン</t>
    </rPh>
    <phoneticPr fontId="6"/>
  </si>
  <si>
    <t>管理者の情報</t>
    <rPh sb="0" eb="3">
      <t>カンリシャ</t>
    </rPh>
    <rPh sb="4" eb="6">
      <t>ジョウホウ</t>
    </rPh>
    <phoneticPr fontId="6"/>
  </si>
  <si>
    <t>許可病床（一般）</t>
    <rPh sb="0" eb="2">
      <t>キョカ</t>
    </rPh>
    <rPh sb="2" eb="4">
      <t>ビョウショウ</t>
    </rPh>
    <rPh sb="5" eb="7">
      <t>イッパン</t>
    </rPh>
    <phoneticPr fontId="6"/>
  </si>
  <si>
    <t>許可病床（療養）</t>
    <rPh sb="0" eb="2">
      <t>キョカ</t>
    </rPh>
    <rPh sb="2" eb="4">
      <t>ビョウショウ</t>
    </rPh>
    <rPh sb="5" eb="7">
      <t>リョウヨウ</t>
    </rPh>
    <phoneticPr fontId="6"/>
  </si>
  <si>
    <t>許可病床（結核）</t>
    <rPh sb="0" eb="2">
      <t>キョカ</t>
    </rPh>
    <rPh sb="2" eb="4">
      <t>ビョウショウ</t>
    </rPh>
    <rPh sb="5" eb="7">
      <t>ケッカク</t>
    </rPh>
    <phoneticPr fontId="6"/>
  </si>
  <si>
    <t>グラフ凡例</t>
    <rPh sb="3" eb="5">
      <t>ハンレイ</t>
    </rPh>
    <phoneticPr fontId="6"/>
  </si>
  <si>
    <t>■</t>
    <phoneticPr fontId="6"/>
  </si>
  <si>
    <t>当該病院値（当該値）</t>
    <rPh sb="2" eb="4">
      <t>ビョウイン</t>
    </rPh>
    <phoneticPr fontId="6"/>
  </si>
  <si>
    <t>経営形態</t>
    <rPh sb="0" eb="2">
      <t>ケイエイ</t>
    </rPh>
    <rPh sb="2" eb="4">
      <t>ケイタイ</t>
    </rPh>
    <phoneticPr fontId="6"/>
  </si>
  <si>
    <t>診療科数</t>
    <rPh sb="0" eb="3">
      <t>シンリョウカ</t>
    </rPh>
    <rPh sb="3" eb="4">
      <t>スウ</t>
    </rPh>
    <phoneticPr fontId="6"/>
  </si>
  <si>
    <t>DPC対象病院</t>
    <rPh sb="3" eb="5">
      <t>タイショウ</t>
    </rPh>
    <rPh sb="5" eb="7">
      <t>ビョウイン</t>
    </rPh>
    <phoneticPr fontId="6"/>
  </si>
  <si>
    <t>特殊診療機能　※１</t>
    <rPh sb="0" eb="2">
      <t>トクシュ</t>
    </rPh>
    <rPh sb="2" eb="4">
      <t>シンリョウ</t>
    </rPh>
    <rPh sb="4" eb="6">
      <t>キノウ</t>
    </rPh>
    <phoneticPr fontId="6"/>
  </si>
  <si>
    <t>指定病院の状況　※２</t>
    <rPh sb="0" eb="2">
      <t>シテイ</t>
    </rPh>
    <rPh sb="2" eb="4">
      <t>ビョウイン</t>
    </rPh>
    <rPh sb="5" eb="7">
      <t>ジョウキョウ</t>
    </rPh>
    <phoneticPr fontId="6"/>
  </si>
  <si>
    <t>許可病床（精神）</t>
    <rPh sb="0" eb="2">
      <t>キョカ</t>
    </rPh>
    <rPh sb="2" eb="4">
      <t>ビョウショウ</t>
    </rPh>
    <rPh sb="5" eb="7">
      <t>セイシン</t>
    </rPh>
    <phoneticPr fontId="6"/>
  </si>
  <si>
    <t>許可病床（感染症）</t>
    <rPh sb="0" eb="2">
      <t>キョカ</t>
    </rPh>
    <rPh sb="2" eb="4">
      <t>ビョウショウ</t>
    </rPh>
    <rPh sb="5" eb="8">
      <t>カンセンショウ</t>
    </rPh>
    <phoneticPr fontId="6"/>
  </si>
  <si>
    <t>許可病床（合計）</t>
    <rPh sb="0" eb="2">
      <t>キョカ</t>
    </rPh>
    <rPh sb="2" eb="4">
      <t>ビョウショウ</t>
    </rPh>
    <rPh sb="5" eb="7">
      <t>ゴウケイ</t>
    </rPh>
    <phoneticPr fontId="6"/>
  </si>
  <si>
    <t>－</t>
    <phoneticPr fontId="6"/>
  </si>
  <si>
    <t>類似病院平均値（平均値）</t>
    <rPh sb="2" eb="4">
      <t>ビョウイン</t>
    </rPh>
    <phoneticPr fontId="6"/>
  </si>
  <si>
    <t>【】</t>
    <phoneticPr fontId="6"/>
  </si>
  <si>
    <t>平成29年度全国平均</t>
    <phoneticPr fontId="6"/>
  </si>
  <si>
    <t>人口（人）</t>
    <rPh sb="0" eb="2">
      <t>ジンコウ</t>
    </rPh>
    <rPh sb="3" eb="4">
      <t>ニン</t>
    </rPh>
    <phoneticPr fontId="6"/>
  </si>
  <si>
    <t>建物面積（㎡）</t>
    <rPh sb="0" eb="2">
      <t>タテモノ</t>
    </rPh>
    <rPh sb="2" eb="4">
      <t>メンセキ</t>
    </rPh>
    <phoneticPr fontId="6"/>
  </si>
  <si>
    <t>不採算地区病院</t>
    <rPh sb="0" eb="3">
      <t>フサイサン</t>
    </rPh>
    <rPh sb="3" eb="5">
      <t>チク</t>
    </rPh>
    <rPh sb="5" eb="7">
      <t>ビョウイン</t>
    </rPh>
    <phoneticPr fontId="6"/>
  </si>
  <si>
    <t>看護配置</t>
    <rPh sb="0" eb="2">
      <t>カンゴ</t>
    </rPh>
    <rPh sb="2" eb="4">
      <t>ハイチ</t>
    </rPh>
    <phoneticPr fontId="6"/>
  </si>
  <si>
    <t>稼働病床（一般）</t>
    <rPh sb="0" eb="2">
      <t>カドウ</t>
    </rPh>
    <rPh sb="2" eb="4">
      <t>ビョウショウ</t>
    </rPh>
    <rPh sb="5" eb="7">
      <t>イッパン</t>
    </rPh>
    <phoneticPr fontId="6"/>
  </si>
  <si>
    <t>稼働病床（療養）</t>
    <rPh sb="0" eb="2">
      <t>カドウ</t>
    </rPh>
    <rPh sb="2" eb="4">
      <t>ビョウショウ</t>
    </rPh>
    <rPh sb="5" eb="7">
      <t>リョウヨウ</t>
    </rPh>
    <phoneticPr fontId="6"/>
  </si>
  <si>
    <t>稼働病床（一般＋療養）</t>
    <rPh sb="0" eb="2">
      <t>カドウ</t>
    </rPh>
    <rPh sb="2" eb="4">
      <t>ビョウショウ</t>
    </rPh>
    <rPh sb="5" eb="7">
      <t>イッパン</t>
    </rPh>
    <phoneticPr fontId="6"/>
  </si>
  <si>
    <t>※１　ド…人間ドック　透…人工透析　Ｉ…ＩＣＵ・ＣＣＵ 未…ＮＩＣＵ・未熟児室　訓…運動機能訓練室　ガ…ガン（放射線）診療</t>
    <phoneticPr fontId="6"/>
  </si>
  <si>
    <t>※２　救…救急告示病院　臨…臨床研修病院　が…がん診療連携拠点病院　感…感染症指定医療機関　ヘ…へき地医療拠点病院　災…災害拠点病院　地…地域医療支援病院  特…特定機能病院　輪…病院群輪番制病院</t>
    <phoneticPr fontId="6"/>
  </si>
  <si>
    <t>Ⅰ 地域において担っている役割</t>
    <rPh sb="2" eb="4">
      <t>チイキ</t>
    </rPh>
    <rPh sb="8" eb="9">
      <t>ニナ</t>
    </rPh>
    <rPh sb="13" eb="15">
      <t>ヤクワリ</t>
    </rPh>
    <phoneticPr fontId="6"/>
  </si>
  <si>
    <t>1. 経営の健全性・効率性</t>
    <phoneticPr fontId="6"/>
  </si>
  <si>
    <t>Ⅱ 分析欄</t>
    <rPh sb="2" eb="4">
      <t>ブンセキ</t>
    </rPh>
    <rPh sb="4" eb="5">
      <t>ラン</t>
    </rPh>
    <phoneticPr fontId="6"/>
  </si>
  <si>
    <t>1. 経営の健全性・効率性について</t>
    <rPh sb="3" eb="5">
      <t>ケイエイ</t>
    </rPh>
    <rPh sb="6" eb="9">
      <t>ケンゼンセイ</t>
    </rPh>
    <rPh sb="10" eb="13">
      <t>コウリツセイ</t>
    </rPh>
    <phoneticPr fontId="6"/>
  </si>
  <si>
    <t>当該値</t>
    <rPh sb="0" eb="2">
      <t>トウガイ</t>
    </rPh>
    <rPh sb="2" eb="3">
      <t>チ</t>
    </rPh>
    <phoneticPr fontId="6"/>
  </si>
  <si>
    <t>平均値</t>
    <rPh sb="0" eb="2">
      <t>ヘイキン</t>
    </rPh>
    <rPh sb="2" eb="3">
      <t>チ</t>
    </rPh>
    <phoneticPr fontId="6"/>
  </si>
  <si>
    <t>「経常損益」</t>
    <phoneticPr fontId="6"/>
  </si>
  <si>
    <t>「医業損益」</t>
    <phoneticPr fontId="6"/>
  </si>
  <si>
    <t>「累積欠損」</t>
    <phoneticPr fontId="6"/>
  </si>
  <si>
    <t>「施設の効率性」</t>
    <phoneticPr fontId="6"/>
  </si>
  <si>
    <t>2. 老朽化の状況について</t>
    <phoneticPr fontId="6"/>
  </si>
  <si>
    <t>「収益の効率性①」</t>
    <phoneticPr fontId="6"/>
  </si>
  <si>
    <t>「収益の効率性②」</t>
    <phoneticPr fontId="6"/>
  </si>
  <si>
    <t>「費用の効率性①」</t>
    <phoneticPr fontId="6"/>
  </si>
  <si>
    <t>「費用の効率性②」</t>
    <phoneticPr fontId="6"/>
  </si>
  <si>
    <t>2. 老朽化の状況</t>
    <phoneticPr fontId="6"/>
  </si>
  <si>
    <t>全体総括</t>
    <phoneticPr fontId="6"/>
  </si>
  <si>
    <t>「施設全体の減価償却の状況」</t>
    <phoneticPr fontId="6"/>
  </si>
  <si>
    <t>「器械備品の減価償却の状況」</t>
    <rPh sb="1" eb="3">
      <t>キカイ</t>
    </rPh>
    <phoneticPr fontId="6"/>
  </si>
  <si>
    <t>「建設投資の状況」</t>
    <phoneticPr fontId="6"/>
  </si>
  <si>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</si>
  <si>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</si>
  <si>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</si>
  <si>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</si>
  <si>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</si>
  <si>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</si>
  <si>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</si>
  <si>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</si>
  <si>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</si>
  <si>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①</t>
    <phoneticPr fontId="6"/>
  </si>
  <si>
    <t>②</t>
    <phoneticPr fontId="6"/>
  </si>
  <si>
    <t>病院事業(法適)</t>
    <rPh sb="0" eb="2">
      <t>ビョウイン</t>
    </rPh>
    <rPh sb="2" eb="4">
      <t>ジギョウ</t>
    </rPh>
    <rPh sb="5" eb="6">
      <t>ホウ</t>
    </rPh>
    <rPh sb="6" eb="7">
      <t>テキ</t>
    </rPh>
    <phoneticPr fontId="6"/>
  </si>
  <si>
    <t>項番</t>
    <rPh sb="0" eb="2">
      <t>コウバン</t>
    </rPh>
    <phoneticPr fontId="6"/>
  </si>
  <si>
    <t>大項目</t>
    <rPh sb="0" eb="3">
      <t>ダイコウモク</t>
    </rPh>
    <phoneticPr fontId="6"/>
  </si>
  <si>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</si>
  <si>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</si>
  <si>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</si>
  <si>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</si>
  <si>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</si>
  <si>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</si>
  <si>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6"/>
  </si>
  <si>
    <t>1. 経営の健全性・効率性</t>
    <rPh sb="3" eb="5">
      <t>ケイエイ</t>
    </rPh>
    <rPh sb="6" eb="9">
      <t>ケンゼンセイ</t>
    </rPh>
    <rPh sb="10" eb="12">
      <t>コウリツ</t>
    </rPh>
    <rPh sb="12" eb="13">
      <t>セイ</t>
    </rPh>
    <phoneticPr fontId="6"/>
  </si>
  <si>
    <t>2. 老朽化の状況</t>
    <phoneticPr fontId="6"/>
  </si>
  <si>
    <t>中項目</t>
    <rPh sb="0" eb="1">
      <t>チュウ</t>
    </rPh>
    <rPh sb="1" eb="3">
      <t>コウモク</t>
    </rPh>
    <phoneticPr fontId="6"/>
  </si>
  <si>
    <t>①経常収支比率(％)</t>
    <rPh sb="1" eb="3">
      <t>ケイジョウ</t>
    </rPh>
    <rPh sb="3" eb="5">
      <t>シュウシ</t>
    </rPh>
    <rPh sb="5" eb="7">
      <t>ヒリツ</t>
    </rPh>
    <phoneticPr fontId="6"/>
  </si>
  <si>
    <t>②医業収支比率(％)</t>
    <phoneticPr fontId="6"/>
  </si>
  <si>
    <t>③累積欠損金比率(％)</t>
    <phoneticPr fontId="6"/>
  </si>
  <si>
    <t>④病床利用率(％)</t>
    <phoneticPr fontId="6"/>
  </si>
  <si>
    <t>⑤入院患者１人１日当たり収益(円)</t>
    <phoneticPr fontId="6"/>
  </si>
  <si>
    <t>⑥外来患者１人１日当たり収益(円)</t>
    <phoneticPr fontId="6"/>
  </si>
  <si>
    <t>⑦職員給与費対医業収益比率(％)</t>
    <phoneticPr fontId="6"/>
  </si>
  <si>
    <t>⑧材料費対医業収益比率(％)</t>
    <phoneticPr fontId="6"/>
  </si>
  <si>
    <t>①有形固定資産減価償却率(％)</t>
    <phoneticPr fontId="6"/>
  </si>
  <si>
    <t>②機械備品減価償却率(％)</t>
    <phoneticPr fontId="6"/>
  </si>
  <si>
    <t>③１床当たり有形固定資産(円)</t>
    <phoneticPr fontId="6"/>
  </si>
  <si>
    <t>小項目</t>
    <rPh sb="0" eb="3">
      <t>ショウコウモク</t>
    </rPh>
    <phoneticPr fontId="6"/>
  </si>
  <si>
    <t>都道府県名称</t>
    <rPh sb="0" eb="4">
      <t>トドウフケン</t>
    </rPh>
    <phoneticPr fontId="6"/>
  </si>
  <si>
    <t>団体名称</t>
    <rPh sb="0" eb="3">
      <t>ダンタイメイ</t>
    </rPh>
    <phoneticPr fontId="6"/>
  </si>
  <si>
    <t>施設名称</t>
    <phoneticPr fontId="6"/>
  </si>
  <si>
    <t>類似区分</t>
    <phoneticPr fontId="6"/>
  </si>
  <si>
    <t>経営形態</t>
    <phoneticPr fontId="6"/>
  </si>
  <si>
    <t>診療科数</t>
    <phoneticPr fontId="6"/>
  </si>
  <si>
    <t>DPC対象病院</t>
    <phoneticPr fontId="6"/>
  </si>
  <si>
    <t>特殊診療機能</t>
    <phoneticPr fontId="6"/>
  </si>
  <si>
    <t>指定病院の状況</t>
    <phoneticPr fontId="6"/>
  </si>
  <si>
    <t>人口（人）</t>
    <phoneticPr fontId="6"/>
  </si>
  <si>
    <t>建物面積（㎡）</t>
  </si>
  <si>
    <t>不採算地区病院</t>
    <phoneticPr fontId="6"/>
  </si>
  <si>
    <t>看護配置</t>
    <phoneticPr fontId="6"/>
  </si>
  <si>
    <t>許可病床（一般）</t>
    <phoneticPr fontId="6"/>
  </si>
  <si>
    <t>許可病床（療養）</t>
    <phoneticPr fontId="6"/>
  </si>
  <si>
    <t>許可病床（結核）</t>
    <phoneticPr fontId="6"/>
  </si>
  <si>
    <t>許可病床（精神）</t>
    <phoneticPr fontId="6"/>
  </si>
  <si>
    <t>許可病床（感染症）</t>
    <phoneticPr fontId="6"/>
  </si>
  <si>
    <t>許可病床（合計）</t>
    <phoneticPr fontId="6"/>
  </si>
  <si>
    <t>稼働病床（一般）</t>
    <phoneticPr fontId="6"/>
  </si>
  <si>
    <t>稼働病床（療養）</t>
    <phoneticPr fontId="6"/>
  </si>
  <si>
    <t>稼働病床（一般＋療養）</t>
    <rPh sb="5" eb="7">
      <t>イッパン</t>
    </rPh>
    <phoneticPr fontId="6"/>
  </si>
  <si>
    <t>当該値(N-4)</t>
    <phoneticPr fontId="6"/>
  </si>
  <si>
    <t>当該値(N-3)</t>
    <phoneticPr fontId="6"/>
  </si>
  <si>
    <t>当該値(N-2)</t>
    <phoneticPr fontId="6"/>
  </si>
  <si>
    <t>当該値(N-1)</t>
    <phoneticPr fontId="6"/>
  </si>
  <si>
    <t>当該値(N)</t>
    <phoneticPr fontId="6"/>
  </si>
  <si>
    <t>平均値(N-4)</t>
  </si>
  <si>
    <t>平均値(N-3)</t>
  </si>
  <si>
    <t>平均値(N-2)</t>
  </si>
  <si>
    <t>平均値(N-1)</t>
  </si>
  <si>
    <t>平均値(N)</t>
  </si>
  <si>
    <t>全国平均</t>
  </si>
  <si>
    <t>当該値(N-4)</t>
    <phoneticPr fontId="6"/>
  </si>
  <si>
    <t>当該値(N-3)</t>
    <phoneticPr fontId="6"/>
  </si>
  <si>
    <t>当該値(N-2)</t>
    <phoneticPr fontId="6"/>
  </si>
  <si>
    <t>当該値(N)</t>
    <phoneticPr fontId="6"/>
  </si>
  <si>
    <t>当該値(N-3)</t>
    <phoneticPr fontId="6"/>
  </si>
  <si>
    <t>当該値(N-1)</t>
    <phoneticPr fontId="6"/>
  </si>
  <si>
    <t>当該値(N-1)</t>
    <phoneticPr fontId="6"/>
  </si>
  <si>
    <t>当該値(N)</t>
    <phoneticPr fontId="6"/>
  </si>
  <si>
    <t>当該値(N-4)</t>
    <phoneticPr fontId="6"/>
  </si>
  <si>
    <t>全国平均</t>
    <rPh sb="0" eb="2">
      <t>ゼンコク</t>
    </rPh>
    <rPh sb="2" eb="4">
      <t>ヘイキン</t>
    </rPh>
    <phoneticPr fontId="6"/>
  </si>
  <si>
    <t>グラフ参照用</t>
    <rPh sb="3" eb="6">
      <t>サンショウヨウ</t>
    </rPh>
    <phoneticPr fontId="6"/>
  </si>
  <si>
    <t>表参照用</t>
    <rPh sb="0" eb="1">
      <t>ヒョウ</t>
    </rPh>
    <rPh sb="1" eb="4">
      <t>サンショウヨウ</t>
    </rPh>
    <phoneticPr fontId="6"/>
  </si>
  <si>
    <t>長崎県</t>
  </si>
  <si>
    <t>長崎県病院企業団</t>
  </si>
  <si>
    <t>上対馬病院</t>
  </si>
  <si>
    <t>条例全部</t>
  </si>
  <si>
    <t>病院事業</t>
  </si>
  <si>
    <t>一般病院</t>
  </si>
  <si>
    <t>50床以上～100床未満</t>
  </si>
  <si>
    <t>学術・研究機関出身</t>
  </si>
  <si>
    <t>直営</t>
  </si>
  <si>
    <t>-</t>
  </si>
  <si>
    <t>ド 透 訓</t>
  </si>
  <si>
    <t>救 へ 輪</t>
  </si>
  <si>
    <t>第１種該当</t>
  </si>
  <si>
    <t>１０：１</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</si>
  <si>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</si>
  <si>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</si>
  <si>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</si>
  <si>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</si>
  <si>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</si>
  <si>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年度</t>
    <rPh sb="0" eb="2">
      <t>ネンド</t>
    </rPh>
    <phoneticPr fontId="6"/>
  </si>
  <si>
    <t>　対馬医療圏の北部地区唯一の地域病院として、救急医療、急性期から慢性期にわたる医療及び、へき地医療を行っている。現在、訪問看護ステーション、通所リハビリテーションを併設し、在宅医療を支援している。また対馬医療圏の中核病院である対馬病院や長崎医療センター、大村市民病院の協力を得て特別診療を提供している。さらに、行政と連携し地域住民の健診事業も実施している。</t>
    <rPh sb="50" eb="51">
      <t>オコナ</t>
    </rPh>
    <rPh sb="137" eb="138">
      <t>エ</t>
    </rPh>
    <phoneticPr fontId="6"/>
  </si>
  <si>
    <t>　①経常収支比率は平成28年度に続き100％を超えた。
　入院収益について平成28年度と比較して④病床利用率は4％増と良くなっているが、⑤入院患者1人1日当たり収益は654円減であったが、平均在院日数が約5日伸びたことが要因である。
　外来収益については平成28年度と比較して⑥外来収益1人1日当たり収益は87円増加していたが、注射と処置料が伸びている。
　⑧材料費対医業収益比率について、平成28年度と比較して0.9％上昇している。薬品費（特に内服・外用)及び診療材料費が増加したことが要因である。</t>
    <rPh sb="2" eb="8">
      <t>ケイジョウシュウシヒリツ</t>
    </rPh>
    <rPh sb="9" eb="11">
      <t>ヘイセイ</t>
    </rPh>
    <rPh sb="13" eb="15">
      <t>ネンド</t>
    </rPh>
    <rPh sb="16" eb="17">
      <t>ツヅ</t>
    </rPh>
    <rPh sb="23" eb="24">
      <t>コ</t>
    </rPh>
    <rPh sb="29" eb="31">
      <t>ニュウイン</t>
    </rPh>
    <rPh sb="31" eb="33">
      <t>シュウエキ</t>
    </rPh>
    <rPh sb="41" eb="43">
      <t>ネンド</t>
    </rPh>
    <rPh sb="44" eb="46">
      <t>ヒカク</t>
    </rPh>
    <rPh sb="49" eb="51">
      <t>ビョウショウ</t>
    </rPh>
    <rPh sb="51" eb="54">
      <t>リヨウリツ</t>
    </rPh>
    <rPh sb="57" eb="58">
      <t>ゾウ</t>
    </rPh>
    <rPh sb="59" eb="60">
      <t>ヨ</t>
    </rPh>
    <rPh sb="69" eb="71">
      <t>ニュウイン</t>
    </rPh>
    <rPh sb="71" eb="73">
      <t>カンジャ</t>
    </rPh>
    <rPh sb="74" eb="75">
      <t>ニン</t>
    </rPh>
    <rPh sb="76" eb="77">
      <t>ニチ</t>
    </rPh>
    <rPh sb="77" eb="78">
      <t>ア</t>
    </rPh>
    <rPh sb="80" eb="82">
      <t>シュウエキ</t>
    </rPh>
    <rPh sb="86" eb="87">
      <t>エン</t>
    </rPh>
    <rPh sb="94" eb="96">
      <t>ヘイキン</t>
    </rPh>
    <rPh sb="96" eb="98">
      <t>ザイイン</t>
    </rPh>
    <rPh sb="98" eb="100">
      <t>ニッスウ</t>
    </rPh>
    <rPh sb="101" eb="102">
      <t>ヤク</t>
    </rPh>
    <rPh sb="103" eb="104">
      <t>ニチ</t>
    </rPh>
    <rPh sb="104" eb="105">
      <t>ノ</t>
    </rPh>
    <rPh sb="110" eb="112">
      <t>ヨウイン</t>
    </rPh>
    <rPh sb="118" eb="120">
      <t>ガイライ</t>
    </rPh>
    <rPh sb="120" eb="122">
      <t>シュウエキ</t>
    </rPh>
    <rPh sb="131" eb="133">
      <t>ネンド</t>
    </rPh>
    <rPh sb="134" eb="136">
      <t>ヒカク</t>
    </rPh>
    <rPh sb="139" eb="141">
      <t>ガイライ</t>
    </rPh>
    <rPh sb="141" eb="143">
      <t>シュウエキ</t>
    </rPh>
    <rPh sb="144" eb="145">
      <t>ニン</t>
    </rPh>
    <rPh sb="146" eb="147">
      <t>ニチ</t>
    </rPh>
    <rPh sb="147" eb="148">
      <t>ア</t>
    </rPh>
    <rPh sb="150" eb="152">
      <t>シュウエキ</t>
    </rPh>
    <rPh sb="155" eb="156">
      <t>エン</t>
    </rPh>
    <rPh sb="156" eb="158">
      <t>ゾウカ</t>
    </rPh>
    <rPh sb="164" eb="166">
      <t>チュウシャ</t>
    </rPh>
    <rPh sb="167" eb="169">
      <t>ショチ</t>
    </rPh>
    <rPh sb="169" eb="170">
      <t>リョウ</t>
    </rPh>
    <rPh sb="171" eb="172">
      <t>ノ</t>
    </rPh>
    <rPh sb="180" eb="183">
      <t>ザイリョウヒ</t>
    </rPh>
    <rPh sb="183" eb="184">
      <t>タイ</t>
    </rPh>
    <rPh sb="184" eb="186">
      <t>イギョウ</t>
    </rPh>
    <rPh sb="186" eb="188">
      <t>シュウエキ</t>
    </rPh>
    <rPh sb="188" eb="190">
      <t>ヒリツ</t>
    </rPh>
    <rPh sb="199" eb="201">
      <t>ネンド</t>
    </rPh>
    <rPh sb="202" eb="204">
      <t>ヒカク</t>
    </rPh>
    <rPh sb="210" eb="212">
      <t>ジョウショウ</t>
    </rPh>
    <rPh sb="217" eb="219">
      <t>ヤクヒン</t>
    </rPh>
    <rPh sb="219" eb="220">
      <t>ヒ</t>
    </rPh>
    <rPh sb="221" eb="222">
      <t>トク</t>
    </rPh>
    <rPh sb="223" eb="225">
      <t>ナイフク</t>
    </rPh>
    <rPh sb="226" eb="228">
      <t>ガイヨウ</t>
    </rPh>
    <rPh sb="229" eb="230">
      <t>オヨ</t>
    </rPh>
    <rPh sb="231" eb="233">
      <t>シンリョウ</t>
    </rPh>
    <rPh sb="233" eb="236">
      <t>ザイリョウヒ</t>
    </rPh>
    <rPh sb="237" eb="239">
      <t>ゾウカ</t>
    </rPh>
    <rPh sb="244" eb="246">
      <t>ヨウイン</t>
    </rPh>
    <phoneticPr fontId="6"/>
  </si>
  <si>
    <t>　平成28年度に続き、経常収支比率は100％を超えたが、新入院患者数は平成28年度と比較して113人減少した。外来患者数についても平成28年度と比較して1,055人減少している。これは対馬医療圏の北部地区の人口が減少していることが要因と思われる。今後は入院及び外来患者増に結び付けることが出来る健診業務を今以上に力を入れていく。また、医療器械の保守委託や賃借の契約を見直し経費削減に努めていきたい。
　そして、さらに地域へ継続的な医療を提供できるよう医師・看護師など医療スタッフの確保にも力を入れていきたいと考える。</t>
    <rPh sb="5" eb="7">
      <t>ネンド</t>
    </rPh>
    <rPh sb="8" eb="9">
      <t>ツヅ</t>
    </rPh>
    <rPh sb="11" eb="17">
      <t>ケイジョウシュウシヒリツ</t>
    </rPh>
    <rPh sb="23" eb="24">
      <t>コ</t>
    </rPh>
    <rPh sb="28" eb="31">
      <t>シンニュウイン</t>
    </rPh>
    <rPh sb="31" eb="33">
      <t>カンジャ</t>
    </rPh>
    <rPh sb="33" eb="34">
      <t>スウ</t>
    </rPh>
    <rPh sb="39" eb="41">
      <t>ネンド</t>
    </rPh>
    <rPh sb="42" eb="44">
      <t>ヒカク</t>
    </rPh>
    <rPh sb="49" eb="50">
      <t>ニン</t>
    </rPh>
    <rPh sb="50" eb="52">
      <t>ゲンショウ</t>
    </rPh>
    <rPh sb="55" eb="57">
      <t>ガイライ</t>
    </rPh>
    <rPh sb="57" eb="60">
      <t>カンジャスウ</t>
    </rPh>
    <rPh sb="69" eb="71">
      <t>ネンド</t>
    </rPh>
    <rPh sb="72" eb="74">
      <t>ヒカク</t>
    </rPh>
    <rPh sb="81" eb="82">
      <t>ニン</t>
    </rPh>
    <rPh sb="82" eb="84">
      <t>ゲンショウ</t>
    </rPh>
    <rPh sb="92" eb="97">
      <t>ツシマイリョウケン</t>
    </rPh>
    <rPh sb="98" eb="100">
      <t>ホクブ</t>
    </rPh>
    <rPh sb="100" eb="102">
      <t>チク</t>
    </rPh>
    <rPh sb="103" eb="105">
      <t>ジンコウ</t>
    </rPh>
    <rPh sb="106" eb="108">
      <t>ゲンショウ</t>
    </rPh>
    <rPh sb="115" eb="117">
      <t>ヨウイン</t>
    </rPh>
    <rPh sb="118" eb="119">
      <t>オモ</t>
    </rPh>
    <rPh sb="123" eb="125">
      <t>コンゴ</t>
    </rPh>
    <rPh sb="126" eb="128">
      <t>ニュウイン</t>
    </rPh>
    <rPh sb="128" eb="129">
      <t>オヨ</t>
    </rPh>
    <rPh sb="130" eb="132">
      <t>ガイライ</t>
    </rPh>
    <rPh sb="132" eb="134">
      <t>カンジャ</t>
    </rPh>
    <rPh sb="134" eb="135">
      <t>ゾウ</t>
    </rPh>
    <rPh sb="136" eb="137">
      <t>ムス</t>
    </rPh>
    <rPh sb="138" eb="139">
      <t>ツ</t>
    </rPh>
    <rPh sb="144" eb="146">
      <t>デキ</t>
    </rPh>
    <rPh sb="147" eb="149">
      <t>ケンシン</t>
    </rPh>
    <rPh sb="149" eb="151">
      <t>ギョウム</t>
    </rPh>
    <rPh sb="152" eb="155">
      <t>イマイジョウ</t>
    </rPh>
    <rPh sb="156" eb="157">
      <t>チカラ</t>
    </rPh>
    <rPh sb="158" eb="159">
      <t>イ</t>
    </rPh>
    <rPh sb="167" eb="169">
      <t>イリョウ</t>
    </rPh>
    <rPh sb="169" eb="171">
      <t>キカイ</t>
    </rPh>
    <rPh sb="172" eb="174">
      <t>ホシュ</t>
    </rPh>
    <rPh sb="174" eb="176">
      <t>イタク</t>
    </rPh>
    <rPh sb="177" eb="179">
      <t>チンシャク</t>
    </rPh>
    <rPh sb="180" eb="182">
      <t>ケイヤク</t>
    </rPh>
    <rPh sb="183" eb="185">
      <t>ミナオ</t>
    </rPh>
    <rPh sb="186" eb="188">
      <t>ケイヒ</t>
    </rPh>
    <rPh sb="188" eb="190">
      <t>サクゲン</t>
    </rPh>
    <rPh sb="191" eb="192">
      <t>ツト</t>
    </rPh>
    <rPh sb="208" eb="210">
      <t>チイキ</t>
    </rPh>
    <rPh sb="211" eb="214">
      <t>ケイゾクテキ</t>
    </rPh>
    <rPh sb="215" eb="217">
      <t>イリョウ</t>
    </rPh>
    <rPh sb="218" eb="220">
      <t>テイキョウ</t>
    </rPh>
    <rPh sb="225" eb="227">
      <t>イシ</t>
    </rPh>
    <rPh sb="228" eb="231">
      <t>カンゴシ</t>
    </rPh>
    <rPh sb="233" eb="235">
      <t>イリョウ</t>
    </rPh>
    <rPh sb="240" eb="242">
      <t>カクホ</t>
    </rPh>
    <rPh sb="244" eb="245">
      <t>チカラ</t>
    </rPh>
    <rPh sb="246" eb="247">
      <t>イ</t>
    </rPh>
    <rPh sb="254" eb="255">
      <t>カンガ</t>
    </rPh>
    <phoneticPr fontId="6"/>
  </si>
  <si>
    <t>　当院は昭和59年度に建築されており、平成29年度末で33年が経過する。建築当時の付属設備について更新せずに減価償却が終了している設備（耐用年数が過ぎても使用している設備）が多いため、①有形固定資産減価償却率が類似病院平均値より上回っている。
　器械備品についても、近年耐用年数が過ぎても使用している備品が多いため②器械備品減価償却率も増加傾向である。
　以上のような傾向から、今後故障や使用不能が発生する危険性が増加することが考えられるため、設備や器械備品の自主点検等をこまめに行い早めの対応を取れる体制を構築するとともに、計画的に施設・設備や器械備品の更新を行う必要がある。</t>
    <rPh sb="1" eb="3">
      <t>トウイン</t>
    </rPh>
    <rPh sb="4" eb="6">
      <t>ショウワ</t>
    </rPh>
    <rPh sb="8" eb="10">
      <t>ネンド</t>
    </rPh>
    <rPh sb="11" eb="13">
      <t>ケンチク</t>
    </rPh>
    <rPh sb="23" eb="25">
      <t>ネンド</t>
    </rPh>
    <rPh sb="25" eb="26">
      <t>マツ</t>
    </rPh>
    <rPh sb="29" eb="30">
      <t>ネン</t>
    </rPh>
    <rPh sb="31" eb="33">
      <t>ケイカ</t>
    </rPh>
    <rPh sb="36" eb="38">
      <t>ケンチク</t>
    </rPh>
    <rPh sb="38" eb="40">
      <t>トウジ</t>
    </rPh>
    <rPh sb="41" eb="43">
      <t>フゾク</t>
    </rPh>
    <rPh sb="43" eb="45">
      <t>セツビ</t>
    </rPh>
    <rPh sb="49" eb="51">
      <t>コウシン</t>
    </rPh>
    <rPh sb="54" eb="58">
      <t>ゲンカショウキャク</t>
    </rPh>
    <rPh sb="59" eb="61">
      <t>シュウリョウ</t>
    </rPh>
    <rPh sb="65" eb="67">
      <t>セツビ</t>
    </rPh>
    <rPh sb="68" eb="72">
      <t>タイヨウネンスウ</t>
    </rPh>
    <rPh sb="73" eb="74">
      <t>ス</t>
    </rPh>
    <rPh sb="77" eb="79">
      <t>シヨウ</t>
    </rPh>
    <rPh sb="83" eb="85">
      <t>セツビ</t>
    </rPh>
    <rPh sb="87" eb="88">
      <t>オオ</t>
    </rPh>
    <rPh sb="93" eb="95">
      <t>ユウケイ</t>
    </rPh>
    <rPh sb="95" eb="99">
      <t>コテイシサン</t>
    </rPh>
    <rPh sb="99" eb="101">
      <t>ゲンカ</t>
    </rPh>
    <rPh sb="101" eb="104">
      <t>ショウキャクリツ</t>
    </rPh>
    <rPh sb="105" eb="107">
      <t>ルイジ</t>
    </rPh>
    <rPh sb="107" eb="109">
      <t>ビョウイン</t>
    </rPh>
    <rPh sb="109" eb="112">
      <t>ヘイキンチ</t>
    </rPh>
    <rPh sb="114" eb="116">
      <t>ウワマワ</t>
    </rPh>
    <rPh sb="123" eb="125">
      <t>キカイ</t>
    </rPh>
    <rPh sb="125" eb="127">
      <t>ビヒン</t>
    </rPh>
    <rPh sb="133" eb="139">
      <t>キンネンタイヨウネンスウ</t>
    </rPh>
    <rPh sb="140" eb="141">
      <t>ス</t>
    </rPh>
    <rPh sb="144" eb="146">
      <t>シヨウ</t>
    </rPh>
    <rPh sb="150" eb="152">
      <t>ビヒン</t>
    </rPh>
    <rPh sb="153" eb="154">
      <t>オオ</t>
    </rPh>
    <rPh sb="158" eb="160">
      <t>キカイ</t>
    </rPh>
    <rPh sb="160" eb="162">
      <t>ビヒン</t>
    </rPh>
    <rPh sb="162" eb="164">
      <t>ゲンカ</t>
    </rPh>
    <rPh sb="164" eb="167">
      <t>ショウキャクリツ</t>
    </rPh>
    <rPh sb="168" eb="170">
      <t>ゾウカ</t>
    </rPh>
    <rPh sb="170" eb="172">
      <t>ケイコウ</t>
    </rPh>
    <rPh sb="178" eb="180">
      <t>イジョウ</t>
    </rPh>
    <rPh sb="184" eb="186">
      <t>ケイコウ</t>
    </rPh>
    <rPh sb="189" eb="191">
      <t>コンゴ</t>
    </rPh>
    <rPh sb="191" eb="193">
      <t>コショウ</t>
    </rPh>
    <rPh sb="194" eb="196">
      <t>シヨウ</t>
    </rPh>
    <rPh sb="196" eb="198">
      <t>フノウ</t>
    </rPh>
    <rPh sb="199" eb="201">
      <t>ハッセイ</t>
    </rPh>
    <rPh sb="203" eb="206">
      <t>キケンセイ</t>
    </rPh>
    <rPh sb="207" eb="209">
      <t>ゾウカ</t>
    </rPh>
    <rPh sb="214" eb="215">
      <t>カンガ</t>
    </rPh>
    <rPh sb="222" eb="224">
      <t>セツビ</t>
    </rPh>
    <rPh sb="225" eb="227">
      <t>キカイ</t>
    </rPh>
    <rPh sb="227" eb="229">
      <t>ビヒン</t>
    </rPh>
    <rPh sb="230" eb="232">
      <t>ジシュ</t>
    </rPh>
    <rPh sb="232" eb="234">
      <t>テンケン</t>
    </rPh>
    <rPh sb="234" eb="235">
      <t>トウ</t>
    </rPh>
    <rPh sb="240" eb="241">
      <t>オコナ</t>
    </rPh>
    <rPh sb="242" eb="243">
      <t>ハヤ</t>
    </rPh>
    <rPh sb="245" eb="247">
      <t>タイオウ</t>
    </rPh>
    <rPh sb="248" eb="249">
      <t>ト</t>
    </rPh>
    <rPh sb="251" eb="253">
      <t>タイセイ</t>
    </rPh>
    <rPh sb="254" eb="256">
      <t>コウチク</t>
    </rPh>
    <rPh sb="263" eb="266">
      <t>ケイカクテキ</t>
    </rPh>
    <rPh sb="267" eb="269">
      <t>シセツ</t>
    </rPh>
    <rPh sb="270" eb="272">
      <t>セツビ</t>
    </rPh>
    <rPh sb="273" eb="275">
      <t>キカイ</t>
    </rPh>
    <rPh sb="275" eb="277">
      <t>ビヒン</t>
    </rPh>
    <rPh sb="278" eb="280">
      <t>コウシン</t>
    </rPh>
    <rPh sb="281" eb="282">
      <t>オコナ</t>
    </rPh>
    <rPh sb="283" eb="285">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</si>
</sst>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20" fillId="0" borderId="0"/>
    <xf numFmtId="0" fontId="21" fillId="0" borderId="0">
      <alignment vertical="center"/>
    </xf>
    <xf numFmtId="0" fontId="12" fillId="0" borderId="0">
      <alignment vertical="center"/>
    </xf>
    <xf numFmtId="0" fontId="18" fillId="0" borderId="0"/>
    <xf numFmtId="0" fontId="1" fillId="0" borderId="0">
      <alignment vertical="center"/>
    </xf>
    <xf numFmtId="0" fontId="20" fillId="0" borderId="0"/>
    <xf numFmtId="0" fontId="22" fillId="0" borderId="0">
      <alignment vertical="center"/>
    </xf>
    <xf numFmtId="0" fontId="23" fillId="0" borderId="0"/>
  </cellStyleXfs>
  <cellXfs count="147">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49" fontId="5" fillId="0" borderId="0" xfId="0" applyNumberFormat="1" applyFont="1" applyBorder="1" applyAlignment="1" applyProtection="1">
      <alignment vertical="top"/>
      <protection hidden="1"/>
    </xf>
    <xf numFmtId="0" fontId="7" fillId="0" borderId="0" xfId="0" applyFont="1" applyBorder="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9" xfId="0" applyFont="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Border="1" applyAlignment="1">
      <alignment vertical="center"/>
    </xf>
    <xf numFmtId="0" fontId="11" fillId="0" borderId="9"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1" xfId="0" applyFont="1" applyBorder="1" applyAlignment="1">
      <alignment vertical="center"/>
    </xf>
    <xf numFmtId="0" fontId="12" fillId="0" borderId="0" xfId="0" applyFont="1" applyBorder="1" applyAlignment="1">
      <alignment vertical="top" wrapText="1"/>
    </xf>
    <xf numFmtId="0" fontId="9" fillId="0" borderId="0" xfId="0" applyFont="1" applyBorder="1" applyAlignment="1">
      <alignment shrinkToFit="1"/>
    </xf>
    <xf numFmtId="20" fontId="7" fillId="0" borderId="0" xfId="0" applyNumberFormat="1" applyFo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9" xfId="0" applyFont="1" applyBorder="1" applyAlignment="1">
      <alignment vertical="center"/>
    </xf>
    <xf numFmtId="0" fontId="7" fillId="0" borderId="8" xfId="0" applyFont="1" applyBorder="1">
      <alignment vertical="center"/>
    </xf>
    <xf numFmtId="0" fontId="5" fillId="0" borderId="0" xfId="0" applyFont="1" applyBorder="1" applyAlignment="1">
      <alignment vertical="center"/>
    </xf>
    <xf numFmtId="0" fontId="7" fillId="0" borderId="9" xfId="0" applyFont="1" applyBorder="1">
      <alignment vertical="center"/>
    </xf>
    <xf numFmtId="0" fontId="12" fillId="0" borderId="0" xfId="0" applyFont="1" applyBorder="1" applyAlignment="1">
      <alignment vertical="center" shrinkToFit="1"/>
    </xf>
    <xf numFmtId="0" fontId="14" fillId="0" borderId="0" xfId="0" applyFont="1" applyBorder="1" applyAlignment="1">
      <alignment horizontal="center" vertical="center"/>
    </xf>
    <xf numFmtId="0" fontId="12" fillId="0" borderId="0" xfId="0" applyFont="1" applyBorder="1">
      <alignment vertical="center"/>
    </xf>
    <xf numFmtId="0" fontId="7" fillId="0" borderId="10" xfId="0" applyFont="1" applyBorder="1">
      <alignment vertical="center"/>
    </xf>
    <xf numFmtId="0" fontId="7" fillId="0" borderId="1" xfId="0" applyFont="1" applyBorder="1">
      <alignment vertical="center"/>
    </xf>
    <xf numFmtId="0" fontId="7" fillId="0" borderId="11" xfId="0" applyFont="1" applyBorder="1">
      <alignment vertical="center"/>
    </xf>
    <xf numFmtId="38" fontId="9" fillId="0" borderId="0" xfId="1" applyNumberFormat="1" applyFont="1" applyBorder="1" applyAlignment="1">
      <alignment vertical="center"/>
    </xf>
    <xf numFmtId="0" fontId="0" fillId="0" borderId="0" xfId="0" applyBorder="1">
      <alignment vertical="center"/>
    </xf>
    <xf numFmtId="177" fontId="12" fillId="0" borderId="0" xfId="0" applyNumberFormat="1" applyFont="1" applyBorder="1" applyAlignment="1">
      <alignment vertical="center" shrinkToFit="1"/>
    </xf>
    <xf numFmtId="177" fontId="15" fillId="0" borderId="0" xfId="0" applyNumberFormat="1" applyFont="1" applyBorder="1" applyAlignment="1">
      <alignment vertical="center" shrinkToFit="1"/>
    </xf>
    <xf numFmtId="38" fontId="9" fillId="0" borderId="0" xfId="1" applyFont="1" applyBorder="1" applyAlignment="1">
      <alignment vertical="center"/>
    </xf>
    <xf numFmtId="0" fontId="15" fillId="0" borderId="0" xfId="0" applyFont="1" applyBorder="1" applyAlignment="1">
      <alignment vertical="center" shrinkToFit="1"/>
    </xf>
    <xf numFmtId="180"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4"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2" fillId="0" borderId="15" xfId="0" applyNumberFormat="1" applyFont="1" applyBorder="1" applyAlignment="1" applyProtection="1">
      <alignment horizontal="center" vertical="center" shrinkToFit="1"/>
      <protection hidden="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178" fontId="12" fillId="0" borderId="15" xfId="0" applyNumberFormat="1" applyFont="1" applyBorder="1" applyAlignment="1" applyProtection="1">
      <alignment horizontal="center" vertical="center" shrinkToFit="1"/>
      <protection hidden="1"/>
    </xf>
    <xf numFmtId="177" fontId="12" fillId="0" borderId="15" xfId="0" applyNumberFormat="1" applyFont="1" applyBorder="1" applyAlignment="1" applyProtection="1">
      <alignment horizontal="center" vertical="center" shrinkToFit="1"/>
      <protection hidden="1"/>
    </xf>
    <xf numFmtId="0" fontId="7" fillId="0" borderId="8"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5" fillId="0" borderId="0" xfId="0" applyFont="1" applyBorder="1" applyAlignment="1">
      <alignment horizontal="center" vertical="center"/>
    </xf>
    <xf numFmtId="0" fontId="16" fillId="0" borderId="0" xfId="0" applyFont="1" applyFill="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15" xfId="0" applyFont="1" applyBorder="1" applyAlignment="1">
      <alignment horizontal="center" vertical="center" shrinkToFit="1"/>
    </xf>
    <xf numFmtId="178" fontId="12" fillId="0" borderId="12" xfId="0" applyNumberFormat="1" applyFont="1" applyBorder="1" applyAlignment="1">
      <alignment horizontal="center" vertical="center" shrinkToFit="1"/>
    </xf>
    <xf numFmtId="178" fontId="12" fillId="0" borderId="13" xfId="0" applyNumberFormat="1" applyFont="1" applyBorder="1" applyAlignment="1">
      <alignment horizontal="center" vertical="center" shrinkToFit="1"/>
    </xf>
    <xf numFmtId="178" fontId="12" fillId="0" borderId="14" xfId="0" applyNumberFormat="1" applyFont="1" applyBorder="1" applyAlignment="1">
      <alignment horizontal="center" vertical="center" shrinkToFit="1"/>
    </xf>
    <xf numFmtId="179" fontId="12" fillId="0" borderId="12" xfId="0" applyNumberFormat="1" applyFont="1" applyBorder="1" applyAlignment="1">
      <alignment horizontal="center" vertical="center" shrinkToFit="1"/>
    </xf>
    <xf numFmtId="179" fontId="12" fillId="0" borderId="13" xfId="0" applyNumberFormat="1" applyFont="1" applyBorder="1" applyAlignment="1">
      <alignment horizontal="center" vertical="center" shrinkToFit="1"/>
    </xf>
    <xf numFmtId="179" fontId="12" fillId="0" borderId="14" xfId="0" applyNumberFormat="1" applyFont="1" applyBorder="1" applyAlignment="1">
      <alignment horizontal="center" vertical="center" shrinkToFit="1"/>
    </xf>
    <xf numFmtId="0" fontId="9" fillId="0" borderId="6" xfId="0" applyFont="1" applyBorder="1" applyAlignment="1">
      <alignment horizontal="center" vertical="center"/>
    </xf>
    <xf numFmtId="0" fontId="9" fillId="0" borderId="0" xfId="0" applyFont="1" applyBorder="1" applyAlignment="1">
      <alignment horizontal="center" vertical="center"/>
    </xf>
    <xf numFmtId="177" fontId="12" fillId="0" borderId="12" xfId="0" applyNumberFormat="1" applyFont="1" applyBorder="1" applyAlignment="1">
      <alignment horizontal="center" vertical="center" shrinkToFit="1"/>
    </xf>
    <xf numFmtId="177" fontId="12" fillId="0" borderId="13"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0" fontId="9" fillId="0" borderId="0" xfId="0" applyFont="1" applyBorder="1" applyAlignment="1">
      <alignment horizontal="left" shrinkToFit="1"/>
    </xf>
    <xf numFmtId="0" fontId="9" fillId="0" borderId="1" xfId="0" applyFont="1" applyBorder="1" applyAlignment="1">
      <alignment horizontal="left" shrinkToFit="1"/>
    </xf>
    <xf numFmtId="176" fontId="7" fillId="0" borderId="2" xfId="0" applyNumberFormat="1" applyFont="1" applyBorder="1" applyAlignment="1" applyProtection="1">
      <alignment horizontal="center" vertical="center" shrinkToFit="1"/>
      <protection hidden="1"/>
    </xf>
    <xf numFmtId="176" fontId="7" fillId="0" borderId="3" xfId="0" applyNumberFormat="1" applyFont="1" applyBorder="1" applyAlignment="1" applyProtection="1">
      <alignment horizontal="center" vertical="center" shrinkToFit="1"/>
      <protection hidden="1"/>
    </xf>
    <xf numFmtId="176" fontId="7" fillId="0" borderId="4" xfId="0" applyNumberFormat="1" applyFont="1" applyBorder="1" applyAlignment="1" applyProtection="1">
      <alignment horizontal="center" vertical="center" shrinkToFit="1"/>
      <protection hidden="1"/>
    </xf>
    <xf numFmtId="0" fontId="7" fillId="0" borderId="0" xfId="0" applyFont="1" applyBorder="1" applyAlignment="1">
      <alignment vertical="center" shrinkToFit="1"/>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7" fillId="0" borderId="5" xfId="4" applyFont="1" applyBorder="1" applyAlignment="1" applyProtection="1">
      <alignment horizontal="left" vertical="top" wrapText="1"/>
      <protection locked="0"/>
    </xf>
    <xf numFmtId="0" fontId="7" fillId="0" borderId="6" xfId="4" applyFont="1" applyBorder="1" applyAlignment="1" applyProtection="1">
      <alignment horizontal="left" vertical="top" wrapText="1"/>
      <protection locked="0"/>
    </xf>
    <xf numFmtId="0" fontId="7" fillId="0" borderId="7" xfId="4" applyFont="1" applyBorder="1" applyAlignment="1" applyProtection="1">
      <alignment horizontal="left" vertical="top" wrapText="1"/>
      <protection locked="0"/>
    </xf>
    <xf numFmtId="0" fontId="7" fillId="0" borderId="8" xfId="4" applyFont="1" applyBorder="1" applyAlignment="1" applyProtection="1">
      <alignment horizontal="left" vertical="top" wrapText="1"/>
      <protection locked="0"/>
    </xf>
    <xf numFmtId="0" fontId="7" fillId="0" borderId="0" xfId="4" applyFont="1" applyBorder="1" applyAlignment="1" applyProtection="1">
      <alignment horizontal="left" vertical="top" wrapText="1"/>
      <protection locked="0"/>
    </xf>
    <xf numFmtId="0" fontId="7" fillId="0" borderId="9" xfId="4" applyFont="1" applyBorder="1" applyAlignment="1" applyProtection="1">
      <alignment horizontal="left" vertical="top" wrapText="1"/>
      <protection locked="0"/>
    </xf>
    <xf numFmtId="0" fontId="7" fillId="0" borderId="10" xfId="4" applyFont="1" applyBorder="1" applyAlignment="1" applyProtection="1">
      <alignment horizontal="left" vertical="top" wrapText="1"/>
      <protection locked="0"/>
    </xf>
    <xf numFmtId="0" fontId="7" fillId="0" borderId="1" xfId="4" applyFont="1" applyBorder="1" applyAlignment="1" applyProtection="1">
      <alignment horizontal="left" vertical="top" wrapText="1"/>
      <protection locked="0"/>
    </xf>
    <xf numFmtId="0" fontId="7" fillId="0" borderId="11" xfId="4" applyFont="1" applyBorder="1" applyAlignment="1" applyProtection="1">
      <alignment horizontal="left" vertical="top" wrapText="1"/>
      <protection locked="0"/>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22">
    <cellStyle name="桁区切り" xfId="1" builtinId="6"/>
    <cellStyle name="桁区切り 2" xfId="2"/>
    <cellStyle name="桁区切り 2 2" xfId="6"/>
    <cellStyle name="桁区切り 2 3" xfId="5"/>
    <cellStyle name="桁区切り 3" xfId="7"/>
    <cellStyle name="桁区切り 3 2" xfId="8"/>
    <cellStyle name="通貨 2" xfId="9"/>
    <cellStyle name="標準" xfId="0" builtinId="0"/>
    <cellStyle name="標準 2" xfId="4"/>
    <cellStyle name="標準 2 2" xfId="10"/>
    <cellStyle name="標準 2 3" xfId="11"/>
    <cellStyle name="標準 2 3 2" xfId="12"/>
    <cellStyle name="標準 2 4" xfId="13"/>
    <cellStyle name="標準 2_【重要】（県）指数表_書式まとめ" xfId="14"/>
    <cellStyle name="標準 3" xfId="15"/>
    <cellStyle name="標準 3 2" xfId="16"/>
    <cellStyle name="標準 3 3" xfId="17"/>
    <cellStyle name="標準 4" xfId="18"/>
    <cellStyle name="標準 5" xfId="19"/>
    <cellStyle name="標準 6" xfId="20"/>
    <cellStyle name="標準 7" xfId="21"/>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61.2</c:v>
                </c:pt>
                <c:pt idx="1">
                  <c:v>62.9</c:v>
                </c:pt>
                <c:pt idx="2">
                  <c:v>59.9</c:v>
                </c:pt>
                <c:pt idx="3">
                  <c:v>68.7</c:v>
                </c:pt>
                <c:pt idx="4">
                  <c:v>72.7</c:v>
                </c:pt>
              </c:numCache>
            </c:numRef>
          </c:val>
          <c:extLst xmlns:c16r2="http://schemas.microsoft.com/office/drawing/2015/06/chart">
            <c:ext xmlns:c16="http://schemas.microsoft.com/office/drawing/2014/chart" uri="{C3380CC4-5D6E-409C-BE32-E72D297353CC}">
              <c16:uniqueId val="{00000000-21D4-4DF7-B869-977768135911}"/>
            </c:ext>
          </c:extLst>
        </c:ser>
        <c:dLbls>
          <c:showLegendKey val="0"/>
          <c:showVal val="0"/>
          <c:showCatName val="0"/>
          <c:showSerName val="0"/>
          <c:showPercent val="0"/>
          <c:showBubbleSize val="0"/>
        </c:dLbls>
        <c:gapWidth val="150"/>
        <c:axId val="230652008"/>
        <c:axId val="23028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21D4-4DF7-B869-977768135911}"/>
            </c:ext>
          </c:extLst>
        </c:ser>
        <c:dLbls>
          <c:showLegendKey val="0"/>
          <c:showVal val="0"/>
          <c:showCatName val="0"/>
          <c:showSerName val="0"/>
          <c:showPercent val="0"/>
          <c:showBubbleSize val="0"/>
        </c:dLbls>
        <c:marker val="1"/>
        <c:smooth val="0"/>
        <c:axId val="230652008"/>
        <c:axId val="230288824"/>
      </c:lineChart>
      <c:dateAx>
        <c:axId val="230652008"/>
        <c:scaling>
          <c:orientation val="minMax"/>
        </c:scaling>
        <c:delete val="1"/>
        <c:axPos val="b"/>
        <c:numFmt formatCode="ge" sourceLinked="1"/>
        <c:majorTickMark val="none"/>
        <c:minorTickMark val="none"/>
        <c:tickLblPos val="none"/>
        <c:crossAx val="230288824"/>
        <c:crosses val="autoZero"/>
        <c:auto val="1"/>
        <c:lblOffset val="100"/>
        <c:baseTimeUnit val="years"/>
      </c:dateAx>
      <c:valAx>
        <c:axId val="23028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652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8327</c:v>
                </c:pt>
                <c:pt idx="1">
                  <c:v>8578</c:v>
                </c:pt>
                <c:pt idx="2">
                  <c:v>8699</c:v>
                </c:pt>
                <c:pt idx="3">
                  <c:v>8983</c:v>
                </c:pt>
                <c:pt idx="4">
                  <c:v>9070</c:v>
                </c:pt>
              </c:numCache>
            </c:numRef>
          </c:val>
          <c:extLst xmlns:c16r2="http://schemas.microsoft.com/office/drawing/2015/06/chart">
            <c:ext xmlns:c16="http://schemas.microsoft.com/office/drawing/2014/chart" uri="{C3380CC4-5D6E-409C-BE32-E72D297353CC}">
              <c16:uniqueId val="{00000000-7E65-4739-8340-83FF39A927F5}"/>
            </c:ext>
          </c:extLst>
        </c:ser>
        <c:dLbls>
          <c:showLegendKey val="0"/>
          <c:showVal val="0"/>
          <c:showCatName val="0"/>
          <c:showSerName val="0"/>
          <c:showPercent val="0"/>
          <c:showBubbleSize val="0"/>
        </c:dLbls>
        <c:gapWidth val="150"/>
        <c:axId val="228587336"/>
        <c:axId val="37480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7E65-4739-8340-83FF39A927F5}"/>
            </c:ext>
          </c:extLst>
        </c:ser>
        <c:dLbls>
          <c:showLegendKey val="0"/>
          <c:showVal val="0"/>
          <c:showCatName val="0"/>
          <c:showSerName val="0"/>
          <c:showPercent val="0"/>
          <c:showBubbleSize val="0"/>
        </c:dLbls>
        <c:marker val="1"/>
        <c:smooth val="0"/>
        <c:axId val="228587336"/>
        <c:axId val="374809520"/>
      </c:lineChart>
      <c:dateAx>
        <c:axId val="228587336"/>
        <c:scaling>
          <c:orientation val="minMax"/>
        </c:scaling>
        <c:delete val="1"/>
        <c:axPos val="b"/>
        <c:numFmt formatCode="ge" sourceLinked="1"/>
        <c:majorTickMark val="none"/>
        <c:minorTickMark val="none"/>
        <c:tickLblPos val="none"/>
        <c:crossAx val="374809520"/>
        <c:crosses val="autoZero"/>
        <c:auto val="1"/>
        <c:lblOffset val="100"/>
        <c:baseTimeUnit val="years"/>
      </c:dateAx>
      <c:valAx>
        <c:axId val="37480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58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25051</c:v>
                </c:pt>
                <c:pt idx="1">
                  <c:v>25713</c:v>
                </c:pt>
                <c:pt idx="2">
                  <c:v>26505</c:v>
                </c:pt>
                <c:pt idx="3">
                  <c:v>26792</c:v>
                </c:pt>
                <c:pt idx="4">
                  <c:v>26138</c:v>
                </c:pt>
              </c:numCache>
            </c:numRef>
          </c:val>
          <c:extLst xmlns:c16r2="http://schemas.microsoft.com/office/drawing/2015/06/chart">
            <c:ext xmlns:c16="http://schemas.microsoft.com/office/drawing/2014/chart" uri="{C3380CC4-5D6E-409C-BE32-E72D297353CC}">
              <c16:uniqueId val="{00000000-EF8F-4322-A48C-8CFDC57E69DB}"/>
            </c:ext>
          </c:extLst>
        </c:ser>
        <c:dLbls>
          <c:showLegendKey val="0"/>
          <c:showVal val="0"/>
          <c:showCatName val="0"/>
          <c:showSerName val="0"/>
          <c:showPercent val="0"/>
          <c:showBubbleSize val="0"/>
        </c:dLbls>
        <c:gapWidth val="150"/>
        <c:axId val="374810304"/>
        <c:axId val="37481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EF8F-4322-A48C-8CFDC57E69DB}"/>
            </c:ext>
          </c:extLst>
        </c:ser>
        <c:dLbls>
          <c:showLegendKey val="0"/>
          <c:showVal val="0"/>
          <c:showCatName val="0"/>
          <c:showSerName val="0"/>
          <c:showPercent val="0"/>
          <c:showBubbleSize val="0"/>
        </c:dLbls>
        <c:marker val="1"/>
        <c:smooth val="0"/>
        <c:axId val="374810304"/>
        <c:axId val="374810696"/>
      </c:lineChart>
      <c:dateAx>
        <c:axId val="374810304"/>
        <c:scaling>
          <c:orientation val="minMax"/>
        </c:scaling>
        <c:delete val="1"/>
        <c:axPos val="b"/>
        <c:numFmt formatCode="ge" sourceLinked="1"/>
        <c:majorTickMark val="none"/>
        <c:minorTickMark val="none"/>
        <c:tickLblPos val="none"/>
        <c:crossAx val="374810696"/>
        <c:crosses val="autoZero"/>
        <c:auto val="1"/>
        <c:lblOffset val="100"/>
        <c:baseTimeUnit val="years"/>
      </c:dateAx>
      <c:valAx>
        <c:axId val="374810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81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63.5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4D-462A-87A5-F02144C9C0C3}"/>
            </c:ext>
          </c:extLst>
        </c:ser>
        <c:dLbls>
          <c:showLegendKey val="0"/>
          <c:showVal val="0"/>
          <c:showCatName val="0"/>
          <c:showSerName val="0"/>
          <c:showPercent val="0"/>
          <c:showBubbleSize val="0"/>
        </c:dLbls>
        <c:gapWidth val="150"/>
        <c:axId val="231895768"/>
        <c:axId val="23189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414D-462A-87A5-F02144C9C0C3}"/>
            </c:ext>
          </c:extLst>
        </c:ser>
        <c:dLbls>
          <c:showLegendKey val="0"/>
          <c:showVal val="0"/>
          <c:showCatName val="0"/>
          <c:showSerName val="0"/>
          <c:showPercent val="0"/>
          <c:showBubbleSize val="0"/>
        </c:dLbls>
        <c:marker val="1"/>
        <c:smooth val="0"/>
        <c:axId val="231895768"/>
        <c:axId val="231896152"/>
      </c:lineChart>
      <c:dateAx>
        <c:axId val="231895768"/>
        <c:scaling>
          <c:orientation val="minMax"/>
        </c:scaling>
        <c:delete val="1"/>
        <c:axPos val="b"/>
        <c:numFmt formatCode="ge" sourceLinked="1"/>
        <c:majorTickMark val="none"/>
        <c:minorTickMark val="none"/>
        <c:tickLblPos val="none"/>
        <c:crossAx val="231896152"/>
        <c:crosses val="autoZero"/>
        <c:auto val="1"/>
        <c:lblOffset val="100"/>
        <c:baseTimeUnit val="years"/>
      </c:dateAx>
      <c:valAx>
        <c:axId val="231896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9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75.2</c:v>
                </c:pt>
                <c:pt idx="1">
                  <c:v>75.7</c:v>
                </c:pt>
                <c:pt idx="2">
                  <c:v>74.099999999999994</c:v>
                </c:pt>
                <c:pt idx="3">
                  <c:v>81.099999999999994</c:v>
                </c:pt>
                <c:pt idx="4">
                  <c:v>81.900000000000006</c:v>
                </c:pt>
              </c:numCache>
            </c:numRef>
          </c:val>
          <c:extLst xmlns:c16r2="http://schemas.microsoft.com/office/drawing/2015/06/chart">
            <c:ext xmlns:c16="http://schemas.microsoft.com/office/drawing/2014/chart" uri="{C3380CC4-5D6E-409C-BE32-E72D297353CC}">
              <c16:uniqueId val="{00000000-BA1D-45F2-90D4-79D91C319F31}"/>
            </c:ext>
          </c:extLst>
        </c:ser>
        <c:dLbls>
          <c:showLegendKey val="0"/>
          <c:showVal val="0"/>
          <c:showCatName val="0"/>
          <c:showSerName val="0"/>
          <c:showPercent val="0"/>
          <c:showBubbleSize val="0"/>
        </c:dLbls>
        <c:gapWidth val="150"/>
        <c:axId val="231954664"/>
        <c:axId val="23195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BA1D-45F2-90D4-79D91C319F31}"/>
            </c:ext>
          </c:extLst>
        </c:ser>
        <c:dLbls>
          <c:showLegendKey val="0"/>
          <c:showVal val="0"/>
          <c:showCatName val="0"/>
          <c:showSerName val="0"/>
          <c:showPercent val="0"/>
          <c:showBubbleSize val="0"/>
        </c:dLbls>
        <c:marker val="1"/>
        <c:smooth val="0"/>
        <c:axId val="231954664"/>
        <c:axId val="231957096"/>
      </c:lineChart>
      <c:dateAx>
        <c:axId val="231954664"/>
        <c:scaling>
          <c:orientation val="minMax"/>
        </c:scaling>
        <c:delete val="1"/>
        <c:axPos val="b"/>
        <c:numFmt formatCode="ge" sourceLinked="1"/>
        <c:majorTickMark val="none"/>
        <c:minorTickMark val="none"/>
        <c:tickLblPos val="none"/>
        <c:crossAx val="231957096"/>
        <c:crosses val="autoZero"/>
        <c:auto val="1"/>
        <c:lblOffset val="100"/>
        <c:baseTimeUnit val="years"/>
      </c:dateAx>
      <c:valAx>
        <c:axId val="231957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5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92.7</c:v>
                </c:pt>
                <c:pt idx="1">
                  <c:v>98.1</c:v>
                </c:pt>
                <c:pt idx="2">
                  <c:v>95.2</c:v>
                </c:pt>
                <c:pt idx="3">
                  <c:v>103.2</c:v>
                </c:pt>
                <c:pt idx="4">
                  <c:v>102.6</c:v>
                </c:pt>
              </c:numCache>
            </c:numRef>
          </c:val>
          <c:extLst xmlns:c16r2="http://schemas.microsoft.com/office/drawing/2015/06/chart">
            <c:ext xmlns:c16="http://schemas.microsoft.com/office/drawing/2014/chart" uri="{C3380CC4-5D6E-409C-BE32-E72D297353CC}">
              <c16:uniqueId val="{00000000-8E33-4616-8859-E9999F40569E}"/>
            </c:ext>
          </c:extLst>
        </c:ser>
        <c:dLbls>
          <c:showLegendKey val="0"/>
          <c:showVal val="0"/>
          <c:showCatName val="0"/>
          <c:showSerName val="0"/>
          <c:showPercent val="0"/>
          <c:showBubbleSize val="0"/>
        </c:dLbls>
        <c:gapWidth val="150"/>
        <c:axId val="232073600"/>
        <c:axId val="2320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8E33-4616-8859-E9999F40569E}"/>
            </c:ext>
          </c:extLst>
        </c:ser>
        <c:dLbls>
          <c:showLegendKey val="0"/>
          <c:showVal val="0"/>
          <c:showCatName val="0"/>
          <c:showSerName val="0"/>
          <c:showPercent val="0"/>
          <c:showBubbleSize val="0"/>
        </c:dLbls>
        <c:marker val="1"/>
        <c:smooth val="0"/>
        <c:axId val="232073600"/>
        <c:axId val="232073984"/>
      </c:lineChart>
      <c:dateAx>
        <c:axId val="232073600"/>
        <c:scaling>
          <c:orientation val="minMax"/>
        </c:scaling>
        <c:delete val="1"/>
        <c:axPos val="b"/>
        <c:numFmt formatCode="ge" sourceLinked="1"/>
        <c:majorTickMark val="none"/>
        <c:minorTickMark val="none"/>
        <c:tickLblPos val="none"/>
        <c:crossAx val="232073984"/>
        <c:crosses val="autoZero"/>
        <c:auto val="1"/>
        <c:lblOffset val="100"/>
        <c:baseTimeUnit val="years"/>
      </c:dateAx>
      <c:valAx>
        <c:axId val="23207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207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52.3</c:v>
                </c:pt>
                <c:pt idx="1">
                  <c:v>56.3</c:v>
                </c:pt>
                <c:pt idx="2">
                  <c:v>58.4</c:v>
                </c:pt>
                <c:pt idx="3">
                  <c:v>61.6</c:v>
                </c:pt>
                <c:pt idx="4">
                  <c:v>62.6</c:v>
                </c:pt>
              </c:numCache>
            </c:numRef>
          </c:val>
          <c:extLst xmlns:c16r2="http://schemas.microsoft.com/office/drawing/2015/06/chart">
            <c:ext xmlns:c16="http://schemas.microsoft.com/office/drawing/2014/chart" uri="{C3380CC4-5D6E-409C-BE32-E72D297353CC}">
              <c16:uniqueId val="{00000000-E4DC-43BC-96CC-F7C653E1852B}"/>
            </c:ext>
          </c:extLst>
        </c:ser>
        <c:dLbls>
          <c:showLegendKey val="0"/>
          <c:showVal val="0"/>
          <c:showCatName val="0"/>
          <c:showSerName val="0"/>
          <c:showPercent val="0"/>
          <c:showBubbleSize val="0"/>
        </c:dLbls>
        <c:gapWidth val="150"/>
        <c:axId val="232114992"/>
        <c:axId val="23211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E4DC-43BC-96CC-F7C653E1852B}"/>
            </c:ext>
          </c:extLst>
        </c:ser>
        <c:dLbls>
          <c:showLegendKey val="0"/>
          <c:showVal val="0"/>
          <c:showCatName val="0"/>
          <c:showSerName val="0"/>
          <c:showPercent val="0"/>
          <c:showBubbleSize val="0"/>
        </c:dLbls>
        <c:marker val="1"/>
        <c:smooth val="0"/>
        <c:axId val="232114992"/>
        <c:axId val="232115376"/>
      </c:lineChart>
      <c:dateAx>
        <c:axId val="232114992"/>
        <c:scaling>
          <c:orientation val="minMax"/>
        </c:scaling>
        <c:delete val="1"/>
        <c:axPos val="b"/>
        <c:numFmt formatCode="ge" sourceLinked="1"/>
        <c:majorTickMark val="none"/>
        <c:minorTickMark val="none"/>
        <c:tickLblPos val="none"/>
        <c:crossAx val="232115376"/>
        <c:crosses val="autoZero"/>
        <c:auto val="1"/>
        <c:lblOffset val="100"/>
        <c:baseTimeUnit val="years"/>
      </c:dateAx>
      <c:valAx>
        <c:axId val="23211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11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55.9</c:v>
                </c:pt>
                <c:pt idx="1">
                  <c:v>60.9</c:v>
                </c:pt>
                <c:pt idx="2">
                  <c:v>65.099999999999994</c:v>
                </c:pt>
                <c:pt idx="3">
                  <c:v>70.5</c:v>
                </c:pt>
                <c:pt idx="4">
                  <c:v>76.3</c:v>
                </c:pt>
              </c:numCache>
            </c:numRef>
          </c:val>
          <c:extLst xmlns:c16r2="http://schemas.microsoft.com/office/drawing/2015/06/chart">
            <c:ext xmlns:c16="http://schemas.microsoft.com/office/drawing/2014/chart" uri="{C3380CC4-5D6E-409C-BE32-E72D297353CC}">
              <c16:uniqueId val="{00000000-E324-4C15-A1A5-B1A63DE2CC82}"/>
            </c:ext>
          </c:extLst>
        </c:ser>
        <c:dLbls>
          <c:showLegendKey val="0"/>
          <c:showVal val="0"/>
          <c:showCatName val="0"/>
          <c:showSerName val="0"/>
          <c:showPercent val="0"/>
          <c:showBubbleSize val="0"/>
        </c:dLbls>
        <c:gapWidth val="150"/>
        <c:axId val="231984152"/>
        <c:axId val="23198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E324-4C15-A1A5-B1A63DE2CC82}"/>
            </c:ext>
          </c:extLst>
        </c:ser>
        <c:dLbls>
          <c:showLegendKey val="0"/>
          <c:showVal val="0"/>
          <c:showCatName val="0"/>
          <c:showSerName val="0"/>
          <c:showPercent val="0"/>
          <c:showBubbleSize val="0"/>
        </c:dLbls>
        <c:marker val="1"/>
        <c:smooth val="0"/>
        <c:axId val="231984152"/>
        <c:axId val="231984936"/>
      </c:lineChart>
      <c:dateAx>
        <c:axId val="231984152"/>
        <c:scaling>
          <c:orientation val="minMax"/>
        </c:scaling>
        <c:delete val="1"/>
        <c:axPos val="b"/>
        <c:numFmt formatCode="ge" sourceLinked="1"/>
        <c:majorTickMark val="none"/>
        <c:minorTickMark val="none"/>
        <c:tickLblPos val="none"/>
        <c:crossAx val="231984936"/>
        <c:crosses val="autoZero"/>
        <c:auto val="1"/>
        <c:lblOffset val="100"/>
        <c:baseTimeUnit val="years"/>
      </c:dateAx>
      <c:valAx>
        <c:axId val="231984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8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46236033</c:v>
                </c:pt>
                <c:pt idx="1">
                  <c:v>44515483</c:v>
                </c:pt>
                <c:pt idx="2">
                  <c:v>42961900</c:v>
                </c:pt>
                <c:pt idx="3">
                  <c:v>42109033</c:v>
                </c:pt>
                <c:pt idx="4">
                  <c:v>43249400</c:v>
                </c:pt>
              </c:numCache>
            </c:numRef>
          </c:val>
          <c:extLst xmlns:c16r2="http://schemas.microsoft.com/office/drawing/2015/06/chart">
            <c:ext xmlns:c16="http://schemas.microsoft.com/office/drawing/2014/chart" uri="{C3380CC4-5D6E-409C-BE32-E72D297353CC}">
              <c16:uniqueId val="{00000000-CA7D-4465-A838-CF90999F8A04}"/>
            </c:ext>
          </c:extLst>
        </c:ser>
        <c:dLbls>
          <c:showLegendKey val="0"/>
          <c:showVal val="0"/>
          <c:showCatName val="0"/>
          <c:showSerName val="0"/>
          <c:showPercent val="0"/>
          <c:showBubbleSize val="0"/>
        </c:dLbls>
        <c:gapWidth val="150"/>
        <c:axId val="231984544"/>
        <c:axId val="23198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CA7D-4465-A838-CF90999F8A04}"/>
            </c:ext>
          </c:extLst>
        </c:ser>
        <c:dLbls>
          <c:showLegendKey val="0"/>
          <c:showVal val="0"/>
          <c:showCatName val="0"/>
          <c:showSerName val="0"/>
          <c:showPercent val="0"/>
          <c:showBubbleSize val="0"/>
        </c:dLbls>
        <c:marker val="1"/>
        <c:smooth val="0"/>
        <c:axId val="231984544"/>
        <c:axId val="231985720"/>
      </c:lineChart>
      <c:dateAx>
        <c:axId val="231984544"/>
        <c:scaling>
          <c:orientation val="minMax"/>
        </c:scaling>
        <c:delete val="1"/>
        <c:axPos val="b"/>
        <c:numFmt formatCode="ge" sourceLinked="1"/>
        <c:majorTickMark val="none"/>
        <c:minorTickMark val="none"/>
        <c:tickLblPos val="none"/>
        <c:crossAx val="231985720"/>
        <c:crosses val="autoZero"/>
        <c:auto val="1"/>
        <c:lblOffset val="100"/>
        <c:baseTimeUnit val="years"/>
      </c:dateAx>
      <c:valAx>
        <c:axId val="231985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98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15.9</c:v>
                </c:pt>
                <c:pt idx="1">
                  <c:v>15.7</c:v>
                </c:pt>
                <c:pt idx="2">
                  <c:v>16.3</c:v>
                </c:pt>
                <c:pt idx="3">
                  <c:v>15.1</c:v>
                </c:pt>
                <c:pt idx="4">
                  <c:v>16</c:v>
                </c:pt>
              </c:numCache>
            </c:numRef>
          </c:val>
          <c:extLst xmlns:c16r2="http://schemas.microsoft.com/office/drawing/2015/06/chart">
            <c:ext xmlns:c16="http://schemas.microsoft.com/office/drawing/2014/chart" uri="{C3380CC4-5D6E-409C-BE32-E72D297353CC}">
              <c16:uniqueId val="{00000000-F12C-4D2A-81A6-5B8DD8D16722}"/>
            </c:ext>
          </c:extLst>
        </c:ser>
        <c:dLbls>
          <c:showLegendKey val="0"/>
          <c:showVal val="0"/>
          <c:showCatName val="0"/>
          <c:showSerName val="0"/>
          <c:showPercent val="0"/>
          <c:showBubbleSize val="0"/>
        </c:dLbls>
        <c:gapWidth val="150"/>
        <c:axId val="231986504"/>
        <c:axId val="23198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F12C-4D2A-81A6-5B8DD8D16722}"/>
            </c:ext>
          </c:extLst>
        </c:ser>
        <c:dLbls>
          <c:showLegendKey val="0"/>
          <c:showVal val="0"/>
          <c:showCatName val="0"/>
          <c:showSerName val="0"/>
          <c:showPercent val="0"/>
          <c:showBubbleSize val="0"/>
        </c:dLbls>
        <c:marker val="1"/>
        <c:smooth val="0"/>
        <c:axId val="231986504"/>
        <c:axId val="231986896"/>
      </c:lineChart>
      <c:dateAx>
        <c:axId val="231986504"/>
        <c:scaling>
          <c:orientation val="minMax"/>
        </c:scaling>
        <c:delete val="1"/>
        <c:axPos val="b"/>
        <c:numFmt formatCode="ge" sourceLinked="1"/>
        <c:majorTickMark val="none"/>
        <c:minorTickMark val="none"/>
        <c:tickLblPos val="none"/>
        <c:crossAx val="231986896"/>
        <c:crosses val="autoZero"/>
        <c:auto val="1"/>
        <c:lblOffset val="100"/>
        <c:baseTimeUnit val="years"/>
      </c:dateAx>
      <c:valAx>
        <c:axId val="23198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8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85.6</c:v>
                </c:pt>
                <c:pt idx="1">
                  <c:v>83</c:v>
                </c:pt>
                <c:pt idx="2">
                  <c:v>86.3</c:v>
                </c:pt>
                <c:pt idx="3">
                  <c:v>76.400000000000006</c:v>
                </c:pt>
                <c:pt idx="4">
                  <c:v>76.2</c:v>
                </c:pt>
              </c:numCache>
            </c:numRef>
          </c:val>
          <c:extLst xmlns:c16r2="http://schemas.microsoft.com/office/drawing/2015/06/chart">
            <c:ext xmlns:c16="http://schemas.microsoft.com/office/drawing/2014/chart" uri="{C3380CC4-5D6E-409C-BE32-E72D297353CC}">
              <c16:uniqueId val="{00000000-509F-492E-A4C4-C9160A70821D}"/>
            </c:ext>
          </c:extLst>
        </c:ser>
        <c:dLbls>
          <c:showLegendKey val="0"/>
          <c:showVal val="0"/>
          <c:showCatName val="0"/>
          <c:showSerName val="0"/>
          <c:showPercent val="0"/>
          <c:showBubbleSize val="0"/>
        </c:dLbls>
        <c:gapWidth val="150"/>
        <c:axId val="231987680"/>
        <c:axId val="22858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509F-492E-A4C4-C9160A70821D}"/>
            </c:ext>
          </c:extLst>
        </c:ser>
        <c:dLbls>
          <c:showLegendKey val="0"/>
          <c:showVal val="0"/>
          <c:showCatName val="0"/>
          <c:showSerName val="0"/>
          <c:showPercent val="0"/>
          <c:showBubbleSize val="0"/>
        </c:dLbls>
        <c:marker val="1"/>
        <c:smooth val="0"/>
        <c:axId val="231987680"/>
        <c:axId val="228588120"/>
      </c:lineChart>
      <c:dateAx>
        <c:axId val="231987680"/>
        <c:scaling>
          <c:orientation val="minMax"/>
        </c:scaling>
        <c:delete val="1"/>
        <c:axPos val="b"/>
        <c:numFmt formatCode="ge" sourceLinked="1"/>
        <c:majorTickMark val="none"/>
        <c:minorTickMark val="none"/>
        <c:tickLblPos val="none"/>
        <c:crossAx val="228588120"/>
        <c:crosses val="autoZero"/>
        <c:auto val="1"/>
        <c:lblOffset val="100"/>
        <c:baseTimeUnit val="years"/>
      </c:dateAx>
      <c:valAx>
        <c:axId val="22858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8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62" sqref="F62:ND63"/>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長崎県長崎県病院企業団　上対馬病院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16" t="str">
        <f>データ!K6</f>
        <v>条例全部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50床以上～100床未満</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学術・研究機関出身</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12">
        <f>データ!Y6</f>
        <v>60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16" t="str">
        <f>データ!P6</f>
        <v>直営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6" t="str">
        <f>データ!R6</f>
        <v>-</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ド 透 訓</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 へ 輪</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5554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6" t="str">
        <f>データ!W6</f>
        <v>第１種該当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１０：１</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ID12" s="112">
        <f>データ!AE6</f>
        <v>60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9" t="s">
        <v>154</v>
      </c>
      <c r="NK16" s="120"/>
      <c r="NL16" s="120"/>
      <c r="NM16" s="120"/>
      <c r="NN16" s="120"/>
      <c r="NO16" s="120"/>
      <c r="NP16" s="120"/>
      <c r="NQ16" s="120"/>
      <c r="NR16" s="120"/>
      <c r="NS16" s="120"/>
      <c r="NT16" s="120"/>
      <c r="NU16" s="120"/>
      <c r="NV16" s="120"/>
      <c r="NW16" s="120"/>
      <c r="NX16" s="121"/>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2"/>
      <c r="NK17" s="123"/>
      <c r="NL17" s="123"/>
      <c r="NM17" s="123"/>
      <c r="NN17" s="123"/>
      <c r="NO17" s="123"/>
      <c r="NP17" s="123"/>
      <c r="NQ17" s="123"/>
      <c r="NR17" s="123"/>
      <c r="NS17" s="123"/>
      <c r="NT17" s="123"/>
      <c r="NU17" s="123"/>
      <c r="NV17" s="123"/>
      <c r="NW17" s="123"/>
      <c r="NX17" s="124"/>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2"/>
      <c r="NK18" s="123"/>
      <c r="NL18" s="123"/>
      <c r="NM18" s="123"/>
      <c r="NN18" s="123"/>
      <c r="NO18" s="123"/>
      <c r="NP18" s="123"/>
      <c r="NQ18" s="123"/>
      <c r="NR18" s="123"/>
      <c r="NS18" s="123"/>
      <c r="NT18" s="123"/>
      <c r="NU18" s="123"/>
      <c r="NV18" s="123"/>
      <c r="NW18" s="123"/>
      <c r="NX18" s="124"/>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3"/>
      <c r="NN19" s="123"/>
      <c r="NO19" s="123"/>
      <c r="NP19" s="123"/>
      <c r="NQ19" s="123"/>
      <c r="NR19" s="123"/>
      <c r="NS19" s="123"/>
      <c r="NT19" s="123"/>
      <c r="NU19" s="123"/>
      <c r="NV19" s="123"/>
      <c r="NW19" s="123"/>
      <c r="NX19" s="124"/>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2"/>
      <c r="NK20" s="123"/>
      <c r="NL20" s="123"/>
      <c r="NM20" s="123"/>
      <c r="NN20" s="123"/>
      <c r="NO20" s="123"/>
      <c r="NP20" s="123"/>
      <c r="NQ20" s="123"/>
      <c r="NR20" s="123"/>
      <c r="NS20" s="123"/>
      <c r="NT20" s="123"/>
      <c r="NU20" s="123"/>
      <c r="NV20" s="123"/>
      <c r="NW20" s="123"/>
      <c r="NX20" s="124"/>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2"/>
      <c r="NK21" s="123"/>
      <c r="NL21" s="123"/>
      <c r="NM21" s="123"/>
      <c r="NN21" s="123"/>
      <c r="NO21" s="123"/>
      <c r="NP21" s="123"/>
      <c r="NQ21" s="123"/>
      <c r="NR21" s="123"/>
      <c r="NS21" s="123"/>
      <c r="NT21" s="123"/>
      <c r="NU21" s="123"/>
      <c r="NV21" s="123"/>
      <c r="NW21" s="123"/>
      <c r="NX21" s="124"/>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2"/>
      <c r="NK22" s="123"/>
      <c r="NL22" s="123"/>
      <c r="NM22" s="123"/>
      <c r="NN22" s="123"/>
      <c r="NO22" s="123"/>
      <c r="NP22" s="123"/>
      <c r="NQ22" s="123"/>
      <c r="NR22" s="123"/>
      <c r="NS22" s="123"/>
      <c r="NT22" s="123"/>
      <c r="NU22" s="123"/>
      <c r="NV22" s="123"/>
      <c r="NW22" s="123"/>
      <c r="NX22" s="124"/>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2"/>
      <c r="NK23" s="123"/>
      <c r="NL23" s="123"/>
      <c r="NM23" s="123"/>
      <c r="NN23" s="123"/>
      <c r="NO23" s="123"/>
      <c r="NP23" s="123"/>
      <c r="NQ23" s="123"/>
      <c r="NR23" s="123"/>
      <c r="NS23" s="123"/>
      <c r="NT23" s="123"/>
      <c r="NU23" s="123"/>
      <c r="NV23" s="123"/>
      <c r="NW23" s="123"/>
      <c r="NX23" s="124"/>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2"/>
      <c r="NK24" s="123"/>
      <c r="NL24" s="123"/>
      <c r="NM24" s="123"/>
      <c r="NN24" s="123"/>
      <c r="NO24" s="123"/>
      <c r="NP24" s="123"/>
      <c r="NQ24" s="123"/>
      <c r="NR24" s="123"/>
      <c r="NS24" s="123"/>
      <c r="NT24" s="123"/>
      <c r="NU24" s="123"/>
      <c r="NV24" s="123"/>
      <c r="NW24" s="123"/>
      <c r="NX24" s="124"/>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5"/>
      <c r="NK25" s="126"/>
      <c r="NL25" s="126"/>
      <c r="NM25" s="126"/>
      <c r="NN25" s="126"/>
      <c r="NO25" s="126"/>
      <c r="NP25" s="126"/>
      <c r="NQ25" s="126"/>
      <c r="NR25" s="126"/>
      <c r="NS25" s="126"/>
      <c r="NT25" s="126"/>
      <c r="NU25" s="126"/>
      <c r="NV25" s="126"/>
      <c r="NW25" s="126"/>
      <c r="NX25" s="127"/>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92.7</v>
      </c>
      <c r="Q33" s="100"/>
      <c r="R33" s="100"/>
      <c r="S33" s="100"/>
      <c r="T33" s="100"/>
      <c r="U33" s="100"/>
      <c r="V33" s="100"/>
      <c r="W33" s="100"/>
      <c r="X33" s="100"/>
      <c r="Y33" s="100"/>
      <c r="Z33" s="100"/>
      <c r="AA33" s="100"/>
      <c r="AB33" s="100"/>
      <c r="AC33" s="100"/>
      <c r="AD33" s="101"/>
      <c r="AE33" s="99">
        <f>データ!AI7</f>
        <v>98.1</v>
      </c>
      <c r="AF33" s="100"/>
      <c r="AG33" s="100"/>
      <c r="AH33" s="100"/>
      <c r="AI33" s="100"/>
      <c r="AJ33" s="100"/>
      <c r="AK33" s="100"/>
      <c r="AL33" s="100"/>
      <c r="AM33" s="100"/>
      <c r="AN33" s="100"/>
      <c r="AO33" s="100"/>
      <c r="AP33" s="100"/>
      <c r="AQ33" s="100"/>
      <c r="AR33" s="100"/>
      <c r="AS33" s="101"/>
      <c r="AT33" s="99">
        <f>データ!AJ7</f>
        <v>95.2</v>
      </c>
      <c r="AU33" s="100"/>
      <c r="AV33" s="100"/>
      <c r="AW33" s="100"/>
      <c r="AX33" s="100"/>
      <c r="AY33" s="100"/>
      <c r="AZ33" s="100"/>
      <c r="BA33" s="100"/>
      <c r="BB33" s="100"/>
      <c r="BC33" s="100"/>
      <c r="BD33" s="100"/>
      <c r="BE33" s="100"/>
      <c r="BF33" s="100"/>
      <c r="BG33" s="100"/>
      <c r="BH33" s="101"/>
      <c r="BI33" s="99">
        <f>データ!AK7</f>
        <v>103.2</v>
      </c>
      <c r="BJ33" s="100"/>
      <c r="BK33" s="100"/>
      <c r="BL33" s="100"/>
      <c r="BM33" s="100"/>
      <c r="BN33" s="100"/>
      <c r="BO33" s="100"/>
      <c r="BP33" s="100"/>
      <c r="BQ33" s="100"/>
      <c r="BR33" s="100"/>
      <c r="BS33" s="100"/>
      <c r="BT33" s="100"/>
      <c r="BU33" s="100"/>
      <c r="BV33" s="100"/>
      <c r="BW33" s="101"/>
      <c r="BX33" s="99">
        <f>データ!AL7</f>
        <v>102.6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75.2</v>
      </c>
      <c r="DE33" s="100"/>
      <c r="DF33" s="100"/>
      <c r="DG33" s="100"/>
      <c r="DH33" s="100"/>
      <c r="DI33" s="100"/>
      <c r="DJ33" s="100"/>
      <c r="DK33" s="100"/>
      <c r="DL33" s="100"/>
      <c r="DM33" s="100"/>
      <c r="DN33" s="100"/>
      <c r="DO33" s="100"/>
      <c r="DP33" s="100"/>
      <c r="DQ33" s="100"/>
      <c r="DR33" s="101"/>
      <c r="DS33" s="99">
        <f>データ!AT7</f>
        <v>75.7</v>
      </c>
      <c r="DT33" s="100"/>
      <c r="DU33" s="100"/>
      <c r="DV33" s="100"/>
      <c r="DW33" s="100"/>
      <c r="DX33" s="100"/>
      <c r="DY33" s="100"/>
      <c r="DZ33" s="100"/>
      <c r="EA33" s="100"/>
      <c r="EB33" s="100"/>
      <c r="EC33" s="100"/>
      <c r="ED33" s="100"/>
      <c r="EE33" s="100"/>
      <c r="EF33" s="100"/>
      <c r="EG33" s="101"/>
      <c r="EH33" s="99">
        <f>データ!AU7</f>
        <v>74.099999999999994</v>
      </c>
      <c r="EI33" s="100"/>
      <c r="EJ33" s="100"/>
      <c r="EK33" s="100"/>
      <c r="EL33" s="100"/>
      <c r="EM33" s="100"/>
      <c r="EN33" s="100"/>
      <c r="EO33" s="100"/>
      <c r="EP33" s="100"/>
      <c r="EQ33" s="100"/>
      <c r="ER33" s="100"/>
      <c r="ES33" s="100"/>
      <c r="ET33" s="100"/>
      <c r="EU33" s="100"/>
      <c r="EV33" s="101"/>
      <c r="EW33" s="99">
        <f>データ!AV7</f>
        <v>81.099999999999994</v>
      </c>
      <c r="EX33" s="100"/>
      <c r="EY33" s="100"/>
      <c r="EZ33" s="100"/>
      <c r="FA33" s="100"/>
      <c r="FB33" s="100"/>
      <c r="FC33" s="100"/>
      <c r="FD33" s="100"/>
      <c r="FE33" s="100"/>
      <c r="FF33" s="100"/>
      <c r="FG33" s="100"/>
      <c r="FH33" s="100"/>
      <c r="FI33" s="100"/>
      <c r="FJ33" s="100"/>
      <c r="FK33" s="101"/>
      <c r="FL33" s="99">
        <f>データ!AW7</f>
        <v>81.900000000000006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63.5</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61.2</v>
      </c>
      <c r="KG33" s="100"/>
      <c r="KH33" s="100"/>
      <c r="KI33" s="100"/>
      <c r="KJ33" s="100"/>
      <c r="KK33" s="100"/>
      <c r="KL33" s="100"/>
      <c r="KM33" s="100"/>
      <c r="KN33" s="100"/>
      <c r="KO33" s="100"/>
      <c r="KP33" s="100"/>
      <c r="KQ33" s="100"/>
      <c r="KR33" s="100"/>
      <c r="KS33" s="100"/>
      <c r="KT33" s="101"/>
      <c r="KU33" s="99">
        <f>データ!BP7</f>
        <v>62.9</v>
      </c>
      <c r="KV33" s="100"/>
      <c r="KW33" s="100"/>
      <c r="KX33" s="100"/>
      <c r="KY33" s="100"/>
      <c r="KZ33" s="100"/>
      <c r="LA33" s="100"/>
      <c r="LB33" s="100"/>
      <c r="LC33" s="100"/>
      <c r="LD33" s="100"/>
      <c r="LE33" s="100"/>
      <c r="LF33" s="100"/>
      <c r="LG33" s="100"/>
      <c r="LH33" s="100"/>
      <c r="LI33" s="101"/>
      <c r="LJ33" s="99">
        <f>データ!BQ7</f>
        <v>59.9</v>
      </c>
      <c r="LK33" s="100"/>
      <c r="LL33" s="100"/>
      <c r="LM33" s="100"/>
      <c r="LN33" s="100"/>
      <c r="LO33" s="100"/>
      <c r="LP33" s="100"/>
      <c r="LQ33" s="100"/>
      <c r="LR33" s="100"/>
      <c r="LS33" s="100"/>
      <c r="LT33" s="100"/>
      <c r="LU33" s="100"/>
      <c r="LV33" s="100"/>
      <c r="LW33" s="100"/>
      <c r="LX33" s="101"/>
      <c r="LY33" s="99">
        <f>データ!BR7</f>
        <v>68.7</v>
      </c>
      <c r="LZ33" s="100"/>
      <c r="MA33" s="100"/>
      <c r="MB33" s="100"/>
      <c r="MC33" s="100"/>
      <c r="MD33" s="100"/>
      <c r="ME33" s="100"/>
      <c r="MF33" s="100"/>
      <c r="MG33" s="100"/>
      <c r="MH33" s="100"/>
      <c r="MI33" s="100"/>
      <c r="MJ33" s="100"/>
      <c r="MK33" s="100"/>
      <c r="ML33" s="100"/>
      <c r="MM33" s="101"/>
      <c r="MN33" s="99">
        <f>データ!BS7</f>
        <v>72.7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25051</v>
      </c>
      <c r="Q55" s="103"/>
      <c r="R55" s="103"/>
      <c r="S55" s="103"/>
      <c r="T55" s="103"/>
      <c r="U55" s="103"/>
      <c r="V55" s="103"/>
      <c r="W55" s="103"/>
      <c r="X55" s="103"/>
      <c r="Y55" s="103"/>
      <c r="Z55" s="103"/>
      <c r="AA55" s="103"/>
      <c r="AB55" s="103"/>
      <c r="AC55" s="103"/>
      <c r="AD55" s="104"/>
      <c r="AE55" s="102">
        <f>データ!CA7</f>
        <v>25713</v>
      </c>
      <c r="AF55" s="103"/>
      <c r="AG55" s="103"/>
      <c r="AH55" s="103"/>
      <c r="AI55" s="103"/>
      <c r="AJ55" s="103"/>
      <c r="AK55" s="103"/>
      <c r="AL55" s="103"/>
      <c r="AM55" s="103"/>
      <c r="AN55" s="103"/>
      <c r="AO55" s="103"/>
      <c r="AP55" s="103"/>
      <c r="AQ55" s="103"/>
      <c r="AR55" s="103"/>
      <c r="AS55" s="104"/>
      <c r="AT55" s="102">
        <f>データ!CB7</f>
        <v>26505</v>
      </c>
      <c r="AU55" s="103"/>
      <c r="AV55" s="103"/>
      <c r="AW55" s="103"/>
      <c r="AX55" s="103"/>
      <c r="AY55" s="103"/>
      <c r="AZ55" s="103"/>
      <c r="BA55" s="103"/>
      <c r="BB55" s="103"/>
      <c r="BC55" s="103"/>
      <c r="BD55" s="103"/>
      <c r="BE55" s="103"/>
      <c r="BF55" s="103"/>
      <c r="BG55" s="103"/>
      <c r="BH55" s="104"/>
      <c r="BI55" s="102">
        <f>データ!CC7</f>
        <v>26792</v>
      </c>
      <c r="BJ55" s="103"/>
      <c r="BK55" s="103"/>
      <c r="BL55" s="103"/>
      <c r="BM55" s="103"/>
      <c r="BN55" s="103"/>
      <c r="BO55" s="103"/>
      <c r="BP55" s="103"/>
      <c r="BQ55" s="103"/>
      <c r="BR55" s="103"/>
      <c r="BS55" s="103"/>
      <c r="BT55" s="103"/>
      <c r="BU55" s="103"/>
      <c r="BV55" s="103"/>
      <c r="BW55" s="104"/>
      <c r="BX55" s="102">
        <f>データ!CD7</f>
        <v>26138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8327</v>
      </c>
      <c r="DE55" s="103"/>
      <c r="DF55" s="103"/>
      <c r="DG55" s="103"/>
      <c r="DH55" s="103"/>
      <c r="DI55" s="103"/>
      <c r="DJ55" s="103"/>
      <c r="DK55" s="103"/>
      <c r="DL55" s="103"/>
      <c r="DM55" s="103"/>
      <c r="DN55" s="103"/>
      <c r="DO55" s="103"/>
      <c r="DP55" s="103"/>
      <c r="DQ55" s="103"/>
      <c r="DR55" s="104"/>
      <c r="DS55" s="102">
        <f>データ!CL7</f>
        <v>8578</v>
      </c>
      <c r="DT55" s="103"/>
      <c r="DU55" s="103"/>
      <c r="DV55" s="103"/>
      <c r="DW55" s="103"/>
      <c r="DX55" s="103"/>
      <c r="DY55" s="103"/>
      <c r="DZ55" s="103"/>
      <c r="EA55" s="103"/>
      <c r="EB55" s="103"/>
      <c r="EC55" s="103"/>
      <c r="ED55" s="103"/>
      <c r="EE55" s="103"/>
      <c r="EF55" s="103"/>
      <c r="EG55" s="104"/>
      <c r="EH55" s="102">
        <f>データ!CM7</f>
        <v>8699</v>
      </c>
      <c r="EI55" s="103"/>
      <c r="EJ55" s="103"/>
      <c r="EK55" s="103"/>
      <c r="EL55" s="103"/>
      <c r="EM55" s="103"/>
      <c r="EN55" s="103"/>
      <c r="EO55" s="103"/>
      <c r="EP55" s="103"/>
      <c r="EQ55" s="103"/>
      <c r="ER55" s="103"/>
      <c r="ES55" s="103"/>
      <c r="ET55" s="103"/>
      <c r="EU55" s="103"/>
      <c r="EV55" s="104"/>
      <c r="EW55" s="102">
        <f>データ!CN7</f>
        <v>8983</v>
      </c>
      <c r="EX55" s="103"/>
      <c r="EY55" s="103"/>
      <c r="EZ55" s="103"/>
      <c r="FA55" s="103"/>
      <c r="FB55" s="103"/>
      <c r="FC55" s="103"/>
      <c r="FD55" s="103"/>
      <c r="FE55" s="103"/>
      <c r="FF55" s="103"/>
      <c r="FG55" s="103"/>
      <c r="FH55" s="103"/>
      <c r="FI55" s="103"/>
      <c r="FJ55" s="103"/>
      <c r="FK55" s="104"/>
      <c r="FL55" s="102">
        <f>データ!CO7</f>
        <v>9070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85.6</v>
      </c>
      <c r="GS55" s="100"/>
      <c r="GT55" s="100"/>
      <c r="GU55" s="100"/>
      <c r="GV55" s="100"/>
      <c r="GW55" s="100"/>
      <c r="GX55" s="100"/>
      <c r="GY55" s="100"/>
      <c r="GZ55" s="100"/>
      <c r="HA55" s="100"/>
      <c r="HB55" s="100"/>
      <c r="HC55" s="100"/>
      <c r="HD55" s="100"/>
      <c r="HE55" s="100"/>
      <c r="HF55" s="101"/>
      <c r="HG55" s="99">
        <f>データ!CW7</f>
        <v>83</v>
      </c>
      <c r="HH55" s="100"/>
      <c r="HI55" s="100"/>
      <c r="HJ55" s="100"/>
      <c r="HK55" s="100"/>
      <c r="HL55" s="100"/>
      <c r="HM55" s="100"/>
      <c r="HN55" s="100"/>
      <c r="HO55" s="100"/>
      <c r="HP55" s="100"/>
      <c r="HQ55" s="100"/>
      <c r="HR55" s="100"/>
      <c r="HS55" s="100"/>
      <c r="HT55" s="100"/>
      <c r="HU55" s="101"/>
      <c r="HV55" s="99">
        <f>データ!CX7</f>
        <v>86.3</v>
      </c>
      <c r="HW55" s="100"/>
      <c r="HX55" s="100"/>
      <c r="HY55" s="100"/>
      <c r="HZ55" s="100"/>
      <c r="IA55" s="100"/>
      <c r="IB55" s="100"/>
      <c r="IC55" s="100"/>
      <c r="ID55" s="100"/>
      <c r="IE55" s="100"/>
      <c r="IF55" s="100"/>
      <c r="IG55" s="100"/>
      <c r="IH55" s="100"/>
      <c r="II55" s="100"/>
      <c r="IJ55" s="101"/>
      <c r="IK55" s="99">
        <f>データ!CY7</f>
        <v>76.400000000000006</v>
      </c>
      <c r="IL55" s="100"/>
      <c r="IM55" s="100"/>
      <c r="IN55" s="100"/>
      <c r="IO55" s="100"/>
      <c r="IP55" s="100"/>
      <c r="IQ55" s="100"/>
      <c r="IR55" s="100"/>
      <c r="IS55" s="100"/>
      <c r="IT55" s="100"/>
      <c r="IU55" s="100"/>
      <c r="IV55" s="100"/>
      <c r="IW55" s="100"/>
      <c r="IX55" s="100"/>
      <c r="IY55" s="101"/>
      <c r="IZ55" s="99">
        <f>データ!CZ7</f>
        <v>76.2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15.9</v>
      </c>
      <c r="KG55" s="100"/>
      <c r="KH55" s="100"/>
      <c r="KI55" s="100"/>
      <c r="KJ55" s="100"/>
      <c r="KK55" s="100"/>
      <c r="KL55" s="100"/>
      <c r="KM55" s="100"/>
      <c r="KN55" s="100"/>
      <c r="KO55" s="100"/>
      <c r="KP55" s="100"/>
      <c r="KQ55" s="100"/>
      <c r="KR55" s="100"/>
      <c r="KS55" s="100"/>
      <c r="KT55" s="101"/>
      <c r="KU55" s="99">
        <f>データ!DH7</f>
        <v>15.7</v>
      </c>
      <c r="KV55" s="100"/>
      <c r="KW55" s="100"/>
      <c r="KX55" s="100"/>
      <c r="KY55" s="100"/>
      <c r="KZ55" s="100"/>
      <c r="LA55" s="100"/>
      <c r="LB55" s="100"/>
      <c r="LC55" s="100"/>
      <c r="LD55" s="100"/>
      <c r="LE55" s="100"/>
      <c r="LF55" s="100"/>
      <c r="LG55" s="100"/>
      <c r="LH55" s="100"/>
      <c r="LI55" s="101"/>
      <c r="LJ55" s="99">
        <f>データ!DI7</f>
        <v>16.3</v>
      </c>
      <c r="LK55" s="100"/>
      <c r="LL55" s="100"/>
      <c r="LM55" s="100"/>
      <c r="LN55" s="100"/>
      <c r="LO55" s="100"/>
      <c r="LP55" s="100"/>
      <c r="LQ55" s="100"/>
      <c r="LR55" s="100"/>
      <c r="LS55" s="100"/>
      <c r="LT55" s="100"/>
      <c r="LU55" s="100"/>
      <c r="LV55" s="100"/>
      <c r="LW55" s="100"/>
      <c r="LX55" s="101"/>
      <c r="LY55" s="99">
        <f>データ!DJ7</f>
        <v>15.1</v>
      </c>
      <c r="LZ55" s="100"/>
      <c r="MA55" s="100"/>
      <c r="MB55" s="100"/>
      <c r="MC55" s="100"/>
      <c r="MD55" s="100"/>
      <c r="ME55" s="100"/>
      <c r="MF55" s="100"/>
      <c r="MG55" s="100"/>
      <c r="MH55" s="100"/>
      <c r="MI55" s="100"/>
      <c r="MJ55" s="100"/>
      <c r="MK55" s="100"/>
      <c r="ML55" s="100"/>
      <c r="MM55" s="101"/>
      <c r="MN55" s="99">
        <f>データ!DK7</f>
        <v>16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52.3</v>
      </c>
      <c r="V79" s="82"/>
      <c r="W79" s="82"/>
      <c r="X79" s="82"/>
      <c r="Y79" s="82"/>
      <c r="Z79" s="82"/>
      <c r="AA79" s="82"/>
      <c r="AB79" s="82"/>
      <c r="AC79" s="82"/>
      <c r="AD79" s="82"/>
      <c r="AE79" s="82"/>
      <c r="AF79" s="82"/>
      <c r="AG79" s="82"/>
      <c r="AH79" s="82"/>
      <c r="AI79" s="82"/>
      <c r="AJ79" s="82"/>
      <c r="AK79" s="82"/>
      <c r="AL79" s="82"/>
      <c r="AM79" s="82"/>
      <c r="AN79" s="82">
        <f>データ!DS7</f>
        <v>56.3</v>
      </c>
      <c r="AO79" s="82"/>
      <c r="AP79" s="82"/>
      <c r="AQ79" s="82"/>
      <c r="AR79" s="82"/>
      <c r="AS79" s="82"/>
      <c r="AT79" s="82"/>
      <c r="AU79" s="82"/>
      <c r="AV79" s="82"/>
      <c r="AW79" s="82"/>
      <c r="AX79" s="82"/>
      <c r="AY79" s="82"/>
      <c r="AZ79" s="82"/>
      <c r="BA79" s="82"/>
      <c r="BB79" s="82"/>
      <c r="BC79" s="82"/>
      <c r="BD79" s="82"/>
      <c r="BE79" s="82"/>
      <c r="BF79" s="82"/>
      <c r="BG79" s="82">
        <f>データ!DT7</f>
        <v>58.4</v>
      </c>
      <c r="BH79" s="82"/>
      <c r="BI79" s="82"/>
      <c r="BJ79" s="82"/>
      <c r="BK79" s="82"/>
      <c r="BL79" s="82"/>
      <c r="BM79" s="82"/>
      <c r="BN79" s="82"/>
      <c r="BO79" s="82"/>
      <c r="BP79" s="82"/>
      <c r="BQ79" s="82"/>
      <c r="BR79" s="82"/>
      <c r="BS79" s="82"/>
      <c r="BT79" s="82"/>
      <c r="BU79" s="82"/>
      <c r="BV79" s="82"/>
      <c r="BW79" s="82"/>
      <c r="BX79" s="82"/>
      <c r="BY79" s="82"/>
      <c r="BZ79" s="82">
        <f>データ!DU7</f>
        <v>61.6</v>
      </c>
      <c r="CA79" s="82"/>
      <c r="CB79" s="82"/>
      <c r="CC79" s="82"/>
      <c r="CD79" s="82"/>
      <c r="CE79" s="82"/>
      <c r="CF79" s="82"/>
      <c r="CG79" s="82"/>
      <c r="CH79" s="82"/>
      <c r="CI79" s="82"/>
      <c r="CJ79" s="82"/>
      <c r="CK79" s="82"/>
      <c r="CL79" s="82"/>
      <c r="CM79" s="82"/>
      <c r="CN79" s="82"/>
      <c r="CO79" s="82"/>
      <c r="CP79" s="82"/>
      <c r="CQ79" s="82"/>
      <c r="CR79" s="82"/>
      <c r="CS79" s="82">
        <f>データ!DV7</f>
        <v>62.6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55.9</v>
      </c>
      <c r="EP79" s="82"/>
      <c r="EQ79" s="82"/>
      <c r="ER79" s="82"/>
      <c r="ES79" s="82"/>
      <c r="ET79" s="82"/>
      <c r="EU79" s="82"/>
      <c r="EV79" s="82"/>
      <c r="EW79" s="82"/>
      <c r="EX79" s="82"/>
      <c r="EY79" s="82"/>
      <c r="EZ79" s="82"/>
      <c r="FA79" s="82"/>
      <c r="FB79" s="82"/>
      <c r="FC79" s="82"/>
      <c r="FD79" s="82"/>
      <c r="FE79" s="82"/>
      <c r="FF79" s="82"/>
      <c r="FG79" s="82"/>
      <c r="FH79" s="82">
        <f>データ!ED7</f>
        <v>60.9</v>
      </c>
      <c r="FI79" s="82"/>
      <c r="FJ79" s="82"/>
      <c r="FK79" s="82"/>
      <c r="FL79" s="82"/>
      <c r="FM79" s="82"/>
      <c r="FN79" s="82"/>
      <c r="FO79" s="82"/>
      <c r="FP79" s="82"/>
      <c r="FQ79" s="82"/>
      <c r="FR79" s="82"/>
      <c r="FS79" s="82"/>
      <c r="FT79" s="82"/>
      <c r="FU79" s="82"/>
      <c r="FV79" s="82"/>
      <c r="FW79" s="82"/>
      <c r="FX79" s="82"/>
      <c r="FY79" s="82"/>
      <c r="FZ79" s="82"/>
      <c r="GA79" s="82">
        <f>データ!EE7</f>
        <v>65.099999999999994</v>
      </c>
      <c r="GB79" s="82"/>
      <c r="GC79" s="82"/>
      <c r="GD79" s="82"/>
      <c r="GE79" s="82"/>
      <c r="GF79" s="82"/>
      <c r="GG79" s="82"/>
      <c r="GH79" s="82"/>
      <c r="GI79" s="82"/>
      <c r="GJ79" s="82"/>
      <c r="GK79" s="82"/>
      <c r="GL79" s="82"/>
      <c r="GM79" s="82"/>
      <c r="GN79" s="82"/>
      <c r="GO79" s="82"/>
      <c r="GP79" s="82"/>
      <c r="GQ79" s="82"/>
      <c r="GR79" s="82"/>
      <c r="GS79" s="82"/>
      <c r="GT79" s="82">
        <f>データ!EF7</f>
        <v>70.5</v>
      </c>
      <c r="GU79" s="82"/>
      <c r="GV79" s="82"/>
      <c r="GW79" s="82"/>
      <c r="GX79" s="82"/>
      <c r="GY79" s="82"/>
      <c r="GZ79" s="82"/>
      <c r="HA79" s="82"/>
      <c r="HB79" s="82"/>
      <c r="HC79" s="82"/>
      <c r="HD79" s="82"/>
      <c r="HE79" s="82"/>
      <c r="HF79" s="82"/>
      <c r="HG79" s="82"/>
      <c r="HH79" s="82"/>
      <c r="HI79" s="82"/>
      <c r="HJ79" s="82"/>
      <c r="HK79" s="82"/>
      <c r="HL79" s="82"/>
      <c r="HM79" s="82">
        <f>データ!EG7</f>
        <v>76.3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46236033</v>
      </c>
      <c r="JK79" s="78"/>
      <c r="JL79" s="78"/>
      <c r="JM79" s="78"/>
      <c r="JN79" s="78"/>
      <c r="JO79" s="78"/>
      <c r="JP79" s="78"/>
      <c r="JQ79" s="78"/>
      <c r="JR79" s="78"/>
      <c r="JS79" s="78"/>
      <c r="JT79" s="78"/>
      <c r="JU79" s="78"/>
      <c r="JV79" s="78"/>
      <c r="JW79" s="78"/>
      <c r="JX79" s="78"/>
      <c r="JY79" s="78"/>
      <c r="JZ79" s="78"/>
      <c r="KA79" s="78"/>
      <c r="KB79" s="78"/>
      <c r="KC79" s="78">
        <f>データ!EO7</f>
        <v>44515483</v>
      </c>
      <c r="KD79" s="78"/>
      <c r="KE79" s="78"/>
      <c r="KF79" s="78"/>
      <c r="KG79" s="78"/>
      <c r="KH79" s="78"/>
      <c r="KI79" s="78"/>
      <c r="KJ79" s="78"/>
      <c r="KK79" s="78"/>
      <c r="KL79" s="78"/>
      <c r="KM79" s="78"/>
      <c r="KN79" s="78"/>
      <c r="KO79" s="78"/>
      <c r="KP79" s="78"/>
      <c r="KQ79" s="78"/>
      <c r="KR79" s="78"/>
      <c r="KS79" s="78"/>
      <c r="KT79" s="78"/>
      <c r="KU79" s="78"/>
      <c r="KV79" s="78">
        <f>データ!EP7</f>
        <v>42961900</v>
      </c>
      <c r="KW79" s="78"/>
      <c r="KX79" s="78"/>
      <c r="KY79" s="78"/>
      <c r="KZ79" s="78"/>
      <c r="LA79" s="78"/>
      <c r="LB79" s="78"/>
      <c r="LC79" s="78"/>
      <c r="LD79" s="78"/>
      <c r="LE79" s="78"/>
      <c r="LF79" s="78"/>
      <c r="LG79" s="78"/>
      <c r="LH79" s="78"/>
      <c r="LI79" s="78"/>
      <c r="LJ79" s="78"/>
      <c r="LK79" s="78"/>
      <c r="LL79" s="78"/>
      <c r="LM79" s="78"/>
      <c r="LN79" s="78"/>
      <c r="LO79" s="78">
        <f>データ!EQ7</f>
        <v>42109033</v>
      </c>
      <c r="LP79" s="78"/>
      <c r="LQ79" s="78"/>
      <c r="LR79" s="78"/>
      <c r="LS79" s="78"/>
      <c r="LT79" s="78"/>
      <c r="LU79" s="78"/>
      <c r="LV79" s="78"/>
      <c r="LW79" s="78"/>
      <c r="LX79" s="78"/>
      <c r="LY79" s="78"/>
      <c r="LZ79" s="78"/>
      <c r="MA79" s="78"/>
      <c r="MB79" s="78"/>
      <c r="MC79" s="78"/>
      <c r="MD79" s="78"/>
      <c r="ME79" s="78"/>
      <c r="MF79" s="78"/>
      <c r="MG79" s="78"/>
      <c r="MH79" s="78">
        <f>データ!ER7</f>
        <v>43249400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7M5eo9eDzK8SOt+pHo3RoJUGGtQ2gnJDB6S/NS+vP6meyo/S+zfbBPoRHavEMTtuszLLtM8uvubDpiULP2EOHQ==" saltValue="QrRWtsJv5ZiBQIzVTwiBt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B12:AT12"/>
    <mergeCell ref="AU12:CM12"/>
    <mergeCell ref="CN12:EF12"/>
    <mergeCell ref="EG12:FY12"/>
    <mergeCell ref="ID12:JV12"/>
    <mergeCell ref="JW12:LO12"/>
    <mergeCell ref="NJ16:NX25"/>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6"/>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124</v>
      </c>
      <c r="AV5" s="61" t="s">
        <v>114</v>
      </c>
      <c r="AW5" s="61" t="s">
        <v>125</v>
      </c>
      <c r="AX5" s="61" t="s">
        <v>116</v>
      </c>
      <c r="AY5" s="61" t="s">
        <v>117</v>
      </c>
      <c r="AZ5" s="61" t="s">
        <v>118</v>
      </c>
      <c r="BA5" s="61" t="s">
        <v>119</v>
      </c>
      <c r="BB5" s="61" t="s">
        <v>120</v>
      </c>
      <c r="BC5" s="61" t="s">
        <v>121</v>
      </c>
      <c r="BD5" s="61" t="s">
        <v>111</v>
      </c>
      <c r="BE5" s="61" t="s">
        <v>126</v>
      </c>
      <c r="BF5" s="61" t="s">
        <v>124</v>
      </c>
      <c r="BG5" s="61" t="s">
        <v>127</v>
      </c>
      <c r="BH5" s="61" t="s">
        <v>115</v>
      </c>
      <c r="BI5" s="61" t="s">
        <v>116</v>
      </c>
      <c r="BJ5" s="61" t="s">
        <v>117</v>
      </c>
      <c r="BK5" s="61" t="s">
        <v>118</v>
      </c>
      <c r="BL5" s="61" t="s">
        <v>119</v>
      </c>
      <c r="BM5" s="61" t="s">
        <v>120</v>
      </c>
      <c r="BN5" s="61" t="s">
        <v>121</v>
      </c>
      <c r="BO5" s="61" t="s">
        <v>122</v>
      </c>
      <c r="BP5" s="61" t="s">
        <v>126</v>
      </c>
      <c r="BQ5" s="61" t="s">
        <v>113</v>
      </c>
      <c r="BR5" s="61" t="s">
        <v>114</v>
      </c>
      <c r="BS5" s="61" t="s">
        <v>125</v>
      </c>
      <c r="BT5" s="61" t="s">
        <v>116</v>
      </c>
      <c r="BU5" s="61" t="s">
        <v>117</v>
      </c>
      <c r="BV5" s="61" t="s">
        <v>118</v>
      </c>
      <c r="BW5" s="61" t="s">
        <v>119</v>
      </c>
      <c r="BX5" s="61" t="s">
        <v>120</v>
      </c>
      <c r="BY5" s="61" t="s">
        <v>121</v>
      </c>
      <c r="BZ5" s="61" t="s">
        <v>122</v>
      </c>
      <c r="CA5" s="61" t="s">
        <v>112</v>
      </c>
      <c r="CB5" s="61" t="s">
        <v>124</v>
      </c>
      <c r="CC5" s="61" t="s">
        <v>128</v>
      </c>
      <c r="CD5" s="61" t="s">
        <v>115</v>
      </c>
      <c r="CE5" s="61" t="s">
        <v>116</v>
      </c>
      <c r="CF5" s="61" t="s">
        <v>117</v>
      </c>
      <c r="CG5" s="61" t="s">
        <v>118</v>
      </c>
      <c r="CH5" s="61" t="s">
        <v>119</v>
      </c>
      <c r="CI5" s="61" t="s">
        <v>120</v>
      </c>
      <c r="CJ5" s="61" t="s">
        <v>121</v>
      </c>
      <c r="CK5" s="61" t="s">
        <v>122</v>
      </c>
      <c r="CL5" s="61" t="s">
        <v>123</v>
      </c>
      <c r="CM5" s="61" t="s">
        <v>124</v>
      </c>
      <c r="CN5" s="61" t="s">
        <v>127</v>
      </c>
      <c r="CO5" s="61" t="s">
        <v>129</v>
      </c>
      <c r="CP5" s="61" t="s">
        <v>116</v>
      </c>
      <c r="CQ5" s="61" t="s">
        <v>117</v>
      </c>
      <c r="CR5" s="61" t="s">
        <v>118</v>
      </c>
      <c r="CS5" s="61" t="s">
        <v>119</v>
      </c>
      <c r="CT5" s="61" t="s">
        <v>120</v>
      </c>
      <c r="CU5" s="61" t="s">
        <v>121</v>
      </c>
      <c r="CV5" s="61" t="s">
        <v>111</v>
      </c>
      <c r="CW5" s="61" t="s">
        <v>126</v>
      </c>
      <c r="CX5" s="61" t="s">
        <v>124</v>
      </c>
      <c r="CY5" s="61" t="s">
        <v>127</v>
      </c>
      <c r="CZ5" s="61" t="s">
        <v>115</v>
      </c>
      <c r="DA5" s="61" t="s">
        <v>116</v>
      </c>
      <c r="DB5" s="61" t="s">
        <v>117</v>
      </c>
      <c r="DC5" s="61" t="s">
        <v>118</v>
      </c>
      <c r="DD5" s="61" t="s">
        <v>119</v>
      </c>
      <c r="DE5" s="61" t="s">
        <v>120</v>
      </c>
      <c r="DF5" s="61" t="s">
        <v>121</v>
      </c>
      <c r="DG5" s="61" t="s">
        <v>130</v>
      </c>
      <c r="DH5" s="61" t="s">
        <v>123</v>
      </c>
      <c r="DI5" s="61" t="s">
        <v>124</v>
      </c>
      <c r="DJ5" s="61" t="s">
        <v>127</v>
      </c>
      <c r="DK5" s="61" t="s">
        <v>115</v>
      </c>
      <c r="DL5" s="61" t="s">
        <v>116</v>
      </c>
      <c r="DM5" s="61" t="s">
        <v>117</v>
      </c>
      <c r="DN5" s="61" t="s">
        <v>118</v>
      </c>
      <c r="DO5" s="61" t="s">
        <v>119</v>
      </c>
      <c r="DP5" s="61" t="s">
        <v>120</v>
      </c>
      <c r="DQ5" s="61" t="s">
        <v>121</v>
      </c>
      <c r="DR5" s="61" t="s">
        <v>122</v>
      </c>
      <c r="DS5" s="61" t="s">
        <v>123</v>
      </c>
      <c r="DT5" s="61" t="s">
        <v>124</v>
      </c>
      <c r="DU5" s="61" t="s">
        <v>127</v>
      </c>
      <c r="DV5" s="61" t="s">
        <v>125</v>
      </c>
      <c r="DW5" s="61" t="s">
        <v>116</v>
      </c>
      <c r="DX5" s="61" t="s">
        <v>117</v>
      </c>
      <c r="DY5" s="61" t="s">
        <v>118</v>
      </c>
      <c r="DZ5" s="61" t="s">
        <v>119</v>
      </c>
      <c r="EA5" s="61" t="s">
        <v>120</v>
      </c>
      <c r="EB5" s="61" t="s">
        <v>121</v>
      </c>
      <c r="EC5" s="61" t="s">
        <v>130</v>
      </c>
      <c r="ED5" s="61" t="s">
        <v>123</v>
      </c>
      <c r="EE5" s="61" t="s">
        <v>124</v>
      </c>
      <c r="EF5" s="61" t="s">
        <v>128</v>
      </c>
      <c r="EG5" s="61" t="s">
        <v>125</v>
      </c>
      <c r="EH5" s="61" t="s">
        <v>116</v>
      </c>
      <c r="EI5" s="61" t="s">
        <v>117</v>
      </c>
      <c r="EJ5" s="61" t="s">
        <v>118</v>
      </c>
      <c r="EK5" s="61" t="s">
        <v>119</v>
      </c>
      <c r="EL5" s="61" t="s">
        <v>120</v>
      </c>
      <c r="EM5" s="61" t="s">
        <v>131</v>
      </c>
      <c r="EN5" s="61" t="s">
        <v>111</v>
      </c>
      <c r="EO5" s="61" t="s">
        <v>123</v>
      </c>
      <c r="EP5" s="61" t="s">
        <v>124</v>
      </c>
      <c r="EQ5" s="61" t="s">
        <v>128</v>
      </c>
      <c r="ER5" s="61" t="s">
        <v>125</v>
      </c>
      <c r="ES5" s="61" t="s">
        <v>116</v>
      </c>
      <c r="ET5" s="61" t="s">
        <v>117</v>
      </c>
      <c r="EU5" s="61" t="s">
        <v>118</v>
      </c>
      <c r="EV5" s="61" t="s">
        <v>119</v>
      </c>
      <c r="EW5" s="61" t="s">
        <v>120</v>
      </c>
      <c r="EX5" s="61" t="s">
        <v>121</v>
      </c>
    </row>
    <row r="6" spans="1:154" s="66" customFormat="1">
      <c r="A6" s="47" t="s">
        <v>132</v>
      </c>
      <c r="B6" s="62">
        <f>B8</f>
        <v>2017</v>
      </c>
      <c r="C6" s="62">
        <f t="shared" ref="C6:M6" si="2">C8</f>
        <v>428779</v>
      </c>
      <c r="D6" s="62">
        <f t="shared" si="2"/>
        <v>46</v>
      </c>
      <c r="E6" s="62">
        <f t="shared" si="2"/>
        <v>6</v>
      </c>
      <c r="F6" s="62">
        <f t="shared" si="2"/>
        <v>0</v>
      </c>
      <c r="G6" s="62">
        <f t="shared" si="2"/>
        <v>7</v>
      </c>
      <c r="H6" s="144" t="str">
        <f>IF(H8&lt;&gt;I8,H8,"")&amp;IF(I8&lt;&gt;J8,I8,"")&amp;"　"&amp;J8</f>
        <v>長崎県長崎県病院企業団　上対馬病院</v>
      </c>
      <c r="I6" s="145"/>
      <c r="J6" s="146"/>
      <c r="K6" s="62" t="str">
        <f t="shared" si="2"/>
        <v>条例全部</v>
      </c>
      <c r="L6" s="62" t="str">
        <f t="shared" si="2"/>
        <v>病院事業</v>
      </c>
      <c r="M6" s="62" t="str">
        <f t="shared" si="2"/>
        <v>一般病院</v>
      </c>
      <c r="N6" s="62" t="str">
        <f>N8</f>
        <v>50床以上～100床未満</v>
      </c>
      <c r="O6" s="62" t="str">
        <f>O8</f>
        <v>学術・研究機関出身</v>
      </c>
      <c r="P6" s="62" t="str">
        <f>P8</f>
        <v>直営</v>
      </c>
      <c r="Q6" s="63">
        <f t="shared" ref="Q6:AG6" si="3">Q8</f>
        <v>14</v>
      </c>
      <c r="R6" s="62" t="str">
        <f t="shared" si="3"/>
        <v>-</v>
      </c>
      <c r="S6" s="62" t="str">
        <f t="shared" si="3"/>
        <v>ド 透 訓</v>
      </c>
      <c r="T6" s="62" t="str">
        <f t="shared" si="3"/>
        <v>救 へ 輪</v>
      </c>
      <c r="U6" s="63" t="str">
        <f>U8</f>
        <v>-</v>
      </c>
      <c r="V6" s="63">
        <f>V8</f>
        <v>5554</v>
      </c>
      <c r="W6" s="62" t="str">
        <f>W8</f>
        <v>第１種該当</v>
      </c>
      <c r="X6" s="62" t="str">
        <f t="shared" si="3"/>
        <v>１０：１</v>
      </c>
      <c r="Y6" s="63">
        <f t="shared" si="3"/>
        <v>60</v>
      </c>
      <c r="Z6" s="63" t="str">
        <f t="shared" si="3"/>
        <v>-</v>
      </c>
      <c r="AA6" s="63" t="str">
        <f t="shared" si="3"/>
        <v>-</v>
      </c>
      <c r="AB6" s="63" t="str">
        <f t="shared" si="3"/>
        <v>-</v>
      </c>
      <c r="AC6" s="63" t="str">
        <f t="shared" si="3"/>
        <v>-</v>
      </c>
      <c r="AD6" s="63">
        <f t="shared" si="3"/>
        <v>60</v>
      </c>
      <c r="AE6" s="63">
        <f t="shared" si="3"/>
        <v>60</v>
      </c>
      <c r="AF6" s="63" t="str">
        <f t="shared" si="3"/>
        <v>-</v>
      </c>
      <c r="AG6" s="63">
        <f t="shared" si="3"/>
        <v>60</v>
      </c>
      <c r="AH6" s="64">
        <f>IF(AH8="-",NA(),AH8)</f>
        <v>92.7</v>
      </c>
      <c r="AI6" s="64">
        <f t="shared" ref="AI6:AQ6" si="4">IF(AI8="-",NA(),AI8)</f>
        <v>98.1</v>
      </c>
      <c r="AJ6" s="64">
        <f t="shared" si="4"/>
        <v>95.2</v>
      </c>
      <c r="AK6" s="64">
        <f t="shared" si="4"/>
        <v>103.2</v>
      </c>
      <c r="AL6" s="64">
        <f t="shared" si="4"/>
        <v>102.6</v>
      </c>
      <c r="AM6" s="64">
        <f t="shared" si="4"/>
        <v>97.7</v>
      </c>
      <c r="AN6" s="64">
        <f t="shared" si="4"/>
        <v>98.5</v>
      </c>
      <c r="AO6" s="64">
        <f t="shared" si="4"/>
        <v>98</v>
      </c>
      <c r="AP6" s="64">
        <f t="shared" si="4"/>
        <v>98.4</v>
      </c>
      <c r="AQ6" s="64">
        <f t="shared" si="4"/>
        <v>98.2</v>
      </c>
      <c r="AR6" s="64" t="str">
        <f>IF(AR8="-","【-】","【"&amp;SUBSTITUTE(TEXT(AR8,"#,##0.0"),"-","△")&amp;"】")</f>
        <v>【98.5】</v>
      </c>
      <c r="AS6" s="64">
        <f>IF(AS8="-",NA(),AS8)</f>
        <v>75.2</v>
      </c>
      <c r="AT6" s="64">
        <f t="shared" ref="AT6:BB6" si="5">IF(AT8="-",NA(),AT8)</f>
        <v>75.7</v>
      </c>
      <c r="AU6" s="64">
        <f t="shared" si="5"/>
        <v>74.099999999999994</v>
      </c>
      <c r="AV6" s="64">
        <f t="shared" si="5"/>
        <v>81.099999999999994</v>
      </c>
      <c r="AW6" s="64">
        <f t="shared" si="5"/>
        <v>81.900000000000006</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63.5</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61.2</v>
      </c>
      <c r="BP6" s="64">
        <f t="shared" ref="BP6:BX6" si="7">IF(BP8="-",NA(),BP8)</f>
        <v>62.9</v>
      </c>
      <c r="BQ6" s="64">
        <f t="shared" si="7"/>
        <v>59.9</v>
      </c>
      <c r="BR6" s="64">
        <f t="shared" si="7"/>
        <v>68.7</v>
      </c>
      <c r="BS6" s="64">
        <f t="shared" si="7"/>
        <v>72.7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25051</v>
      </c>
      <c r="CA6" s="65">
        <f t="shared" ref="CA6:CI6" si="8">IF(CA8="-",NA(),CA8)</f>
        <v>25713</v>
      </c>
      <c r="CB6" s="65">
        <f t="shared" si="8"/>
        <v>26505</v>
      </c>
      <c r="CC6" s="65">
        <f t="shared" si="8"/>
        <v>26792</v>
      </c>
      <c r="CD6" s="65">
        <f t="shared" si="8"/>
        <v>26138</v>
      </c>
      <c r="CE6" s="65">
        <f t="shared" si="8"/>
        <v>23475</v>
      </c>
      <c r="CF6" s="65">
        <f t="shared" si="8"/>
        <v>23857</v>
      </c>
      <c r="CG6" s="65">
        <f t="shared" si="8"/>
        <v>24371</v>
      </c>
      <c r="CH6" s="65">
        <f t="shared" si="8"/>
        <v>24882</v>
      </c>
      <c r="CI6" s="65">
        <f t="shared" si="8"/>
        <v>25249</v>
      </c>
      <c r="CJ6" s="64" t="str">
        <f>IF(CJ8="-","【-】","【"&amp;SUBSTITUTE(TEXT(CJ8,"#,##0"),"-","△")&amp;"】")</f>
        <v>【50,718】</v>
      </c>
      <c r="CK6" s="65">
        <f>IF(CK8="-",NA(),CK8)</f>
        <v>8327</v>
      </c>
      <c r="CL6" s="65">
        <f t="shared" ref="CL6:CT6" si="9">IF(CL8="-",NA(),CL8)</f>
        <v>8578</v>
      </c>
      <c r="CM6" s="65">
        <f t="shared" si="9"/>
        <v>8699</v>
      </c>
      <c r="CN6" s="65">
        <f t="shared" si="9"/>
        <v>8983</v>
      </c>
      <c r="CO6" s="65">
        <f t="shared" si="9"/>
        <v>9070</v>
      </c>
      <c r="CP6" s="65">
        <f t="shared" si="9"/>
        <v>8603</v>
      </c>
      <c r="CQ6" s="65">
        <f t="shared" si="9"/>
        <v>8471</v>
      </c>
      <c r="CR6" s="65">
        <f t="shared" si="9"/>
        <v>8736</v>
      </c>
      <c r="CS6" s="65">
        <f t="shared" si="9"/>
        <v>8797</v>
      </c>
      <c r="CT6" s="65">
        <f t="shared" si="9"/>
        <v>8852</v>
      </c>
      <c r="CU6" s="64" t="str">
        <f>IF(CU8="-","【-】","【"&amp;SUBSTITUTE(TEXT(CU8,"#,##0"),"-","△")&amp;"】")</f>
        <v>【14,202】</v>
      </c>
      <c r="CV6" s="64">
        <f>IF(CV8="-",NA(),CV8)</f>
        <v>85.6</v>
      </c>
      <c r="CW6" s="64">
        <f t="shared" ref="CW6:DE6" si="10">IF(CW8="-",NA(),CW8)</f>
        <v>83</v>
      </c>
      <c r="CX6" s="64">
        <f t="shared" si="10"/>
        <v>86.3</v>
      </c>
      <c r="CY6" s="64">
        <f t="shared" si="10"/>
        <v>76.400000000000006</v>
      </c>
      <c r="CZ6" s="64">
        <f t="shared" si="10"/>
        <v>76.2</v>
      </c>
      <c r="DA6" s="64">
        <f t="shared" si="10"/>
        <v>65</v>
      </c>
      <c r="DB6" s="64">
        <f t="shared" si="10"/>
        <v>67.5</v>
      </c>
      <c r="DC6" s="64">
        <f t="shared" si="10"/>
        <v>67.5</v>
      </c>
      <c r="DD6" s="64">
        <f t="shared" si="10"/>
        <v>69.5</v>
      </c>
      <c r="DE6" s="64">
        <f t="shared" si="10"/>
        <v>70.3</v>
      </c>
      <c r="DF6" s="64" t="str">
        <f>IF(DF8="-","【-】","【"&amp;SUBSTITUTE(TEXT(DF8,"#,##0.0"),"-","△")&amp;"】")</f>
        <v>【55.0】</v>
      </c>
      <c r="DG6" s="64">
        <f>IF(DG8="-",NA(),DG8)</f>
        <v>15.9</v>
      </c>
      <c r="DH6" s="64">
        <f t="shared" ref="DH6:DP6" si="11">IF(DH8="-",NA(),DH8)</f>
        <v>15.7</v>
      </c>
      <c r="DI6" s="64">
        <f t="shared" si="11"/>
        <v>16.3</v>
      </c>
      <c r="DJ6" s="64">
        <f t="shared" si="11"/>
        <v>15.1</v>
      </c>
      <c r="DK6" s="64">
        <f t="shared" si="11"/>
        <v>16</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52.3</v>
      </c>
      <c r="DS6" s="64">
        <f t="shared" ref="DS6:EA6" si="12">IF(DS8="-",NA(),DS8)</f>
        <v>56.3</v>
      </c>
      <c r="DT6" s="64">
        <f t="shared" si="12"/>
        <v>58.4</v>
      </c>
      <c r="DU6" s="64">
        <f t="shared" si="12"/>
        <v>61.6</v>
      </c>
      <c r="DV6" s="64">
        <f t="shared" si="12"/>
        <v>62.6</v>
      </c>
      <c r="DW6" s="64">
        <f t="shared" si="12"/>
        <v>43.9</v>
      </c>
      <c r="DX6" s="64">
        <f t="shared" si="12"/>
        <v>52.4</v>
      </c>
      <c r="DY6" s="64">
        <f t="shared" si="12"/>
        <v>52.6</v>
      </c>
      <c r="DZ6" s="64">
        <f t="shared" si="12"/>
        <v>54.2</v>
      </c>
      <c r="EA6" s="64">
        <f t="shared" si="12"/>
        <v>53.8</v>
      </c>
      <c r="EB6" s="64" t="str">
        <f>IF(EB8="-","【-】","【"&amp;SUBSTITUTE(TEXT(EB8,"#,##0.0"),"-","△")&amp;"】")</f>
        <v>【51.6】</v>
      </c>
      <c r="EC6" s="64">
        <f>IF(EC8="-",NA(),EC8)</f>
        <v>55.9</v>
      </c>
      <c r="ED6" s="64">
        <f t="shared" ref="ED6:EL6" si="13">IF(ED8="-",NA(),ED8)</f>
        <v>60.9</v>
      </c>
      <c r="EE6" s="64">
        <f t="shared" si="13"/>
        <v>65.099999999999994</v>
      </c>
      <c r="EF6" s="64">
        <f t="shared" si="13"/>
        <v>70.5</v>
      </c>
      <c r="EG6" s="64">
        <f t="shared" si="13"/>
        <v>76.3</v>
      </c>
      <c r="EH6" s="64">
        <f t="shared" si="13"/>
        <v>59.1</v>
      </c>
      <c r="EI6" s="64">
        <f t="shared" si="13"/>
        <v>68.900000000000006</v>
      </c>
      <c r="EJ6" s="64">
        <f t="shared" si="13"/>
        <v>68</v>
      </c>
      <c r="EK6" s="64">
        <f t="shared" si="13"/>
        <v>70</v>
      </c>
      <c r="EL6" s="64">
        <f t="shared" si="13"/>
        <v>71</v>
      </c>
      <c r="EM6" s="64" t="str">
        <f>IF(EM8="-","【-】","【"&amp;SUBSTITUTE(TEXT(EM8,"#,##0.0"),"-","△")&amp;"】")</f>
        <v>【67.6】</v>
      </c>
      <c r="EN6" s="65">
        <f>IF(EN8="-",NA(),EN8)</f>
        <v>46236033</v>
      </c>
      <c r="EO6" s="65">
        <f t="shared" ref="EO6:EW6" si="14">IF(EO8="-",NA(),EO8)</f>
        <v>44515483</v>
      </c>
      <c r="EP6" s="65">
        <f t="shared" si="14"/>
        <v>42961900</v>
      </c>
      <c r="EQ6" s="65">
        <f t="shared" si="14"/>
        <v>42109033</v>
      </c>
      <c r="ER6" s="65">
        <f t="shared" si="14"/>
        <v>43249400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133</v>
      </c>
      <c r="B7" s="62">
        <f t="shared" ref="B7:AG7" si="15">B8</f>
        <v>2017</v>
      </c>
      <c r="C7" s="62">
        <f t="shared" si="15"/>
        <v>428779</v>
      </c>
      <c r="D7" s="62">
        <f t="shared" si="15"/>
        <v>46</v>
      </c>
      <c r="E7" s="62">
        <f t="shared" si="15"/>
        <v>6</v>
      </c>
      <c r="F7" s="62">
        <f t="shared" si="15"/>
        <v>0</v>
      </c>
      <c r="G7" s="62">
        <f t="shared" si="15"/>
        <v>7</v>
      </c>
      <c r="H7" s="62"/>
      <c r="I7" s="62"/>
      <c r="J7" s="62"/>
      <c r="K7" s="62" t="str">
        <f t="shared" si="15"/>
        <v>条例全部</v>
      </c>
      <c r="L7" s="62" t="str">
        <f t="shared" si="15"/>
        <v>病院事業</v>
      </c>
      <c r="M7" s="62" t="str">
        <f t="shared" si="15"/>
        <v>一般病院</v>
      </c>
      <c r="N7" s="62" t="str">
        <f>N8</f>
        <v>50床以上～100床未満</v>
      </c>
      <c r="O7" s="62" t="str">
        <f>O8</f>
        <v>学術・研究機関出身</v>
      </c>
      <c r="P7" s="62" t="str">
        <f>P8</f>
        <v>直営</v>
      </c>
      <c r="Q7" s="63">
        <f t="shared" si="15"/>
        <v>14</v>
      </c>
      <c r="R7" s="62" t="str">
        <f t="shared" si="15"/>
        <v>-</v>
      </c>
      <c r="S7" s="62" t="str">
        <f t="shared" si="15"/>
        <v>ド 透 訓</v>
      </c>
      <c r="T7" s="62" t="str">
        <f t="shared" si="15"/>
        <v>救 へ 輪</v>
      </c>
      <c r="U7" s="63" t="str">
        <f>U8</f>
        <v>-</v>
      </c>
      <c r="V7" s="63">
        <f>V8</f>
        <v>5554</v>
      </c>
      <c r="W7" s="62" t="str">
        <f>W8</f>
        <v>第１種該当</v>
      </c>
      <c r="X7" s="62" t="str">
        <f t="shared" si="15"/>
        <v>１０：１</v>
      </c>
      <c r="Y7" s="63">
        <f t="shared" si="15"/>
        <v>60</v>
      </c>
      <c r="Z7" s="63" t="str">
        <f t="shared" si="15"/>
        <v>-</v>
      </c>
      <c r="AA7" s="63" t="str">
        <f t="shared" si="15"/>
        <v>-</v>
      </c>
      <c r="AB7" s="63" t="str">
        <f t="shared" si="15"/>
        <v>-</v>
      </c>
      <c r="AC7" s="63" t="str">
        <f t="shared" si="15"/>
        <v>-</v>
      </c>
      <c r="AD7" s="63">
        <f t="shared" si="15"/>
        <v>60</v>
      </c>
      <c r="AE7" s="63">
        <f t="shared" si="15"/>
        <v>60</v>
      </c>
      <c r="AF7" s="63" t="str">
        <f t="shared" si="15"/>
        <v>-</v>
      </c>
      <c r="AG7" s="63">
        <f t="shared" si="15"/>
        <v>60</v>
      </c>
      <c r="AH7" s="64">
        <f>AH8</f>
        <v>92.7</v>
      </c>
      <c r="AI7" s="64">
        <f t="shared" ref="AI7:AQ7" si="16">AI8</f>
        <v>98.1</v>
      </c>
      <c r="AJ7" s="64">
        <f t="shared" si="16"/>
        <v>95.2</v>
      </c>
      <c r="AK7" s="64">
        <f t="shared" si="16"/>
        <v>103.2</v>
      </c>
      <c r="AL7" s="64">
        <f t="shared" si="16"/>
        <v>102.6</v>
      </c>
      <c r="AM7" s="64">
        <f t="shared" si="16"/>
        <v>97.7</v>
      </c>
      <c r="AN7" s="64">
        <f t="shared" si="16"/>
        <v>98.5</v>
      </c>
      <c r="AO7" s="64">
        <f t="shared" si="16"/>
        <v>98</v>
      </c>
      <c r="AP7" s="64">
        <f t="shared" si="16"/>
        <v>98.4</v>
      </c>
      <c r="AQ7" s="64">
        <f t="shared" si="16"/>
        <v>98.2</v>
      </c>
      <c r="AR7" s="64"/>
      <c r="AS7" s="64">
        <f>AS8</f>
        <v>75.2</v>
      </c>
      <c r="AT7" s="64">
        <f t="shared" ref="AT7:BB7" si="17">AT8</f>
        <v>75.7</v>
      </c>
      <c r="AU7" s="64">
        <f t="shared" si="17"/>
        <v>74.099999999999994</v>
      </c>
      <c r="AV7" s="64">
        <f t="shared" si="17"/>
        <v>81.099999999999994</v>
      </c>
      <c r="AW7" s="64">
        <f t="shared" si="17"/>
        <v>81.900000000000006</v>
      </c>
      <c r="AX7" s="64">
        <f t="shared" si="17"/>
        <v>82.5</v>
      </c>
      <c r="AY7" s="64">
        <f t="shared" si="17"/>
        <v>79.7</v>
      </c>
      <c r="AZ7" s="64">
        <f t="shared" si="17"/>
        <v>79.599999999999994</v>
      </c>
      <c r="BA7" s="64">
        <f t="shared" si="17"/>
        <v>77.900000000000006</v>
      </c>
      <c r="BB7" s="64">
        <f t="shared" si="17"/>
        <v>78.099999999999994</v>
      </c>
      <c r="BC7" s="64"/>
      <c r="BD7" s="64">
        <f>BD8</f>
        <v>63.5</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61.2</v>
      </c>
      <c r="BP7" s="64">
        <f t="shared" ref="BP7:BX7" si="19">BP8</f>
        <v>62.9</v>
      </c>
      <c r="BQ7" s="64">
        <f t="shared" si="19"/>
        <v>59.9</v>
      </c>
      <c r="BR7" s="64">
        <f t="shared" si="19"/>
        <v>68.7</v>
      </c>
      <c r="BS7" s="64">
        <f t="shared" si="19"/>
        <v>72.7</v>
      </c>
      <c r="BT7" s="64">
        <f t="shared" si="19"/>
        <v>68.599999999999994</v>
      </c>
      <c r="BU7" s="64">
        <f t="shared" si="19"/>
        <v>67.400000000000006</v>
      </c>
      <c r="BV7" s="64">
        <f t="shared" si="19"/>
        <v>66.599999999999994</v>
      </c>
      <c r="BW7" s="64">
        <f t="shared" si="19"/>
        <v>66.8</v>
      </c>
      <c r="BX7" s="64">
        <f t="shared" si="19"/>
        <v>67.900000000000006</v>
      </c>
      <c r="BY7" s="64"/>
      <c r="BZ7" s="65">
        <f>BZ8</f>
        <v>25051</v>
      </c>
      <c r="CA7" s="65">
        <f t="shared" ref="CA7:CI7" si="20">CA8</f>
        <v>25713</v>
      </c>
      <c r="CB7" s="65">
        <f t="shared" si="20"/>
        <v>26505</v>
      </c>
      <c r="CC7" s="65">
        <f t="shared" si="20"/>
        <v>26792</v>
      </c>
      <c r="CD7" s="65">
        <f t="shared" si="20"/>
        <v>26138</v>
      </c>
      <c r="CE7" s="65">
        <f t="shared" si="20"/>
        <v>23475</v>
      </c>
      <c r="CF7" s="65">
        <f t="shared" si="20"/>
        <v>23857</v>
      </c>
      <c r="CG7" s="65">
        <f t="shared" si="20"/>
        <v>24371</v>
      </c>
      <c r="CH7" s="65">
        <f t="shared" si="20"/>
        <v>24882</v>
      </c>
      <c r="CI7" s="65">
        <f t="shared" si="20"/>
        <v>25249</v>
      </c>
      <c r="CJ7" s="64"/>
      <c r="CK7" s="65">
        <f>CK8</f>
        <v>8327</v>
      </c>
      <c r="CL7" s="65">
        <f t="shared" ref="CL7:CT7" si="21">CL8</f>
        <v>8578</v>
      </c>
      <c r="CM7" s="65">
        <f t="shared" si="21"/>
        <v>8699</v>
      </c>
      <c r="CN7" s="65">
        <f t="shared" si="21"/>
        <v>8983</v>
      </c>
      <c r="CO7" s="65">
        <f t="shared" si="21"/>
        <v>9070</v>
      </c>
      <c r="CP7" s="65">
        <f t="shared" si="21"/>
        <v>8603</v>
      </c>
      <c r="CQ7" s="65">
        <f t="shared" si="21"/>
        <v>8471</v>
      </c>
      <c r="CR7" s="65">
        <f t="shared" si="21"/>
        <v>8736</v>
      </c>
      <c r="CS7" s="65">
        <f t="shared" si="21"/>
        <v>8797</v>
      </c>
      <c r="CT7" s="65">
        <f t="shared" si="21"/>
        <v>8852</v>
      </c>
      <c r="CU7" s="64"/>
      <c r="CV7" s="64">
        <f>CV8</f>
        <v>85.6</v>
      </c>
      <c r="CW7" s="64">
        <f t="shared" ref="CW7:DE7" si="22">CW8</f>
        <v>83</v>
      </c>
      <c r="CX7" s="64">
        <f t="shared" si="22"/>
        <v>86.3</v>
      </c>
      <c r="CY7" s="64">
        <f t="shared" si="22"/>
        <v>76.400000000000006</v>
      </c>
      <c r="CZ7" s="64">
        <f t="shared" si="22"/>
        <v>76.2</v>
      </c>
      <c r="DA7" s="64">
        <f t="shared" si="22"/>
        <v>65</v>
      </c>
      <c r="DB7" s="64">
        <f t="shared" si="22"/>
        <v>67.5</v>
      </c>
      <c r="DC7" s="64">
        <f t="shared" si="22"/>
        <v>67.5</v>
      </c>
      <c r="DD7" s="64">
        <f t="shared" si="22"/>
        <v>69.5</v>
      </c>
      <c r="DE7" s="64">
        <f t="shared" si="22"/>
        <v>70.3</v>
      </c>
      <c r="DF7" s="64"/>
      <c r="DG7" s="64">
        <f>DG8</f>
        <v>15.9</v>
      </c>
      <c r="DH7" s="64">
        <f t="shared" ref="DH7:DP7" si="23">DH8</f>
        <v>15.7</v>
      </c>
      <c r="DI7" s="64">
        <f t="shared" si="23"/>
        <v>16.3</v>
      </c>
      <c r="DJ7" s="64">
        <f t="shared" si="23"/>
        <v>15.1</v>
      </c>
      <c r="DK7" s="64">
        <f t="shared" si="23"/>
        <v>16</v>
      </c>
      <c r="DL7" s="64">
        <f t="shared" si="23"/>
        <v>19</v>
      </c>
      <c r="DM7" s="64">
        <f t="shared" si="23"/>
        <v>17.899999999999999</v>
      </c>
      <c r="DN7" s="64">
        <f t="shared" si="23"/>
        <v>17.899999999999999</v>
      </c>
      <c r="DO7" s="64">
        <f t="shared" si="23"/>
        <v>17.399999999999999</v>
      </c>
      <c r="DP7" s="64">
        <f t="shared" si="23"/>
        <v>17</v>
      </c>
      <c r="DQ7" s="64"/>
      <c r="DR7" s="64">
        <f>DR8</f>
        <v>52.3</v>
      </c>
      <c r="DS7" s="64">
        <f t="shared" ref="DS7:EA7" si="24">DS8</f>
        <v>56.3</v>
      </c>
      <c r="DT7" s="64">
        <f t="shared" si="24"/>
        <v>58.4</v>
      </c>
      <c r="DU7" s="64">
        <f t="shared" si="24"/>
        <v>61.6</v>
      </c>
      <c r="DV7" s="64">
        <f t="shared" si="24"/>
        <v>62.6</v>
      </c>
      <c r="DW7" s="64">
        <f t="shared" si="24"/>
        <v>43.9</v>
      </c>
      <c r="DX7" s="64">
        <f t="shared" si="24"/>
        <v>52.4</v>
      </c>
      <c r="DY7" s="64">
        <f t="shared" si="24"/>
        <v>52.6</v>
      </c>
      <c r="DZ7" s="64">
        <f t="shared" si="24"/>
        <v>54.2</v>
      </c>
      <c r="EA7" s="64">
        <f t="shared" si="24"/>
        <v>53.8</v>
      </c>
      <c r="EB7" s="64"/>
      <c r="EC7" s="64">
        <f>EC8</f>
        <v>55.9</v>
      </c>
      <c r="ED7" s="64">
        <f t="shared" ref="ED7:EL7" si="25">ED8</f>
        <v>60.9</v>
      </c>
      <c r="EE7" s="64">
        <f t="shared" si="25"/>
        <v>65.099999999999994</v>
      </c>
      <c r="EF7" s="64">
        <f t="shared" si="25"/>
        <v>70.5</v>
      </c>
      <c r="EG7" s="64">
        <f t="shared" si="25"/>
        <v>76.3</v>
      </c>
      <c r="EH7" s="64">
        <f t="shared" si="25"/>
        <v>59.1</v>
      </c>
      <c r="EI7" s="64">
        <f t="shared" si="25"/>
        <v>68.900000000000006</v>
      </c>
      <c r="EJ7" s="64">
        <f t="shared" si="25"/>
        <v>68</v>
      </c>
      <c r="EK7" s="64">
        <f t="shared" si="25"/>
        <v>70</v>
      </c>
      <c r="EL7" s="64">
        <f t="shared" si="25"/>
        <v>71</v>
      </c>
      <c r="EM7" s="64"/>
      <c r="EN7" s="65">
        <f>EN8</f>
        <v>46236033</v>
      </c>
      <c r="EO7" s="65">
        <f t="shared" ref="EO7:EW7" si="26">EO8</f>
        <v>44515483</v>
      </c>
      <c r="EP7" s="65">
        <f t="shared" si="26"/>
        <v>42961900</v>
      </c>
      <c r="EQ7" s="65">
        <f t="shared" si="26"/>
        <v>42109033</v>
      </c>
      <c r="ER7" s="65">
        <f t="shared" si="26"/>
        <v>43249400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428779</v>
      </c>
      <c r="D8" s="67">
        <v>46</v>
      </c>
      <c r="E8" s="67">
        <v>6</v>
      </c>
      <c r="F8" s="67">
        <v>0</v>
      </c>
      <c r="G8" s="67">
        <v>7</v>
      </c>
      <c r="H8" s="67" t="s">
        <v>134</v>
      </c>
      <c r="I8" s="67" t="s">
        <v>135</v>
      </c>
      <c r="J8" s="67" t="s">
        <v>136</v>
      </c>
      <c r="K8" s="67" t="s">
        <v>137</v>
      </c>
      <c r="L8" s="67" t="s">
        <v>138</v>
      </c>
      <c r="M8" s="67" t="s">
        <v>139</v>
      </c>
      <c r="N8" s="67" t="s">
        <v>140</v>
      </c>
      <c r="O8" s="67" t="s">
        <v>141</v>
      </c>
      <c r="P8" s="67" t="s">
        <v>142</v>
      </c>
      <c r="Q8" s="68">
        <v>14</v>
      </c>
      <c r="R8" s="67" t="s">
        <v>143</v>
      </c>
      <c r="S8" s="67" t="s">
        <v>144</v>
      </c>
      <c r="T8" s="67" t="s">
        <v>145</v>
      </c>
      <c r="U8" s="68" t="s">
        <v>143</v>
      </c>
      <c r="V8" s="68">
        <v>5554</v>
      </c>
      <c r="W8" s="67" t="s">
        <v>146</v>
      </c>
      <c r="X8" s="69" t="s">
        <v>147</v>
      </c>
      <c r="Y8" s="68">
        <v>60</v>
      </c>
      <c r="Z8" s="68" t="s">
        <v>143</v>
      </c>
      <c r="AA8" s="68" t="s">
        <v>143</v>
      </c>
      <c r="AB8" s="68" t="s">
        <v>143</v>
      </c>
      <c r="AC8" s="68" t="s">
        <v>143</v>
      </c>
      <c r="AD8" s="68">
        <v>60</v>
      </c>
      <c r="AE8" s="68">
        <v>60</v>
      </c>
      <c r="AF8" s="68" t="s">
        <v>143</v>
      </c>
      <c r="AG8" s="68">
        <v>60</v>
      </c>
      <c r="AH8" s="70">
        <v>92.7</v>
      </c>
      <c r="AI8" s="70">
        <v>98.1</v>
      </c>
      <c r="AJ8" s="70">
        <v>95.2</v>
      </c>
      <c r="AK8" s="70">
        <v>103.2</v>
      </c>
      <c r="AL8" s="70">
        <v>102.6</v>
      </c>
      <c r="AM8" s="70">
        <v>97.7</v>
      </c>
      <c r="AN8" s="70">
        <v>98.5</v>
      </c>
      <c r="AO8" s="70">
        <v>98</v>
      </c>
      <c r="AP8" s="70">
        <v>98.4</v>
      </c>
      <c r="AQ8" s="70">
        <v>98.2</v>
      </c>
      <c r="AR8" s="70">
        <v>98.5</v>
      </c>
      <c r="AS8" s="70">
        <v>75.2</v>
      </c>
      <c r="AT8" s="70">
        <v>75.7</v>
      </c>
      <c r="AU8" s="70">
        <v>74.099999999999994</v>
      </c>
      <c r="AV8" s="70">
        <v>81.099999999999994</v>
      </c>
      <c r="AW8" s="70">
        <v>81.900000000000006</v>
      </c>
      <c r="AX8" s="70">
        <v>82.5</v>
      </c>
      <c r="AY8" s="70">
        <v>79.7</v>
      </c>
      <c r="AZ8" s="70">
        <v>79.599999999999994</v>
      </c>
      <c r="BA8" s="70">
        <v>77.900000000000006</v>
      </c>
      <c r="BB8" s="70">
        <v>78.099999999999994</v>
      </c>
      <c r="BC8" s="70">
        <v>89.7</v>
      </c>
      <c r="BD8" s="71">
        <v>63.5</v>
      </c>
      <c r="BE8" s="71">
        <v>0</v>
      </c>
      <c r="BF8" s="71">
        <v>0</v>
      </c>
      <c r="BG8" s="71">
        <v>0</v>
      </c>
      <c r="BH8" s="71">
        <v>0</v>
      </c>
      <c r="BI8" s="71">
        <v>91.2</v>
      </c>
      <c r="BJ8" s="71">
        <v>94.9</v>
      </c>
      <c r="BK8" s="71">
        <v>101.2</v>
      </c>
      <c r="BL8" s="71">
        <v>107.2</v>
      </c>
      <c r="BM8" s="71">
        <v>114.4</v>
      </c>
      <c r="BN8" s="71">
        <v>64.7</v>
      </c>
      <c r="BO8" s="70">
        <v>61.2</v>
      </c>
      <c r="BP8" s="70">
        <v>62.9</v>
      </c>
      <c r="BQ8" s="70">
        <v>59.9</v>
      </c>
      <c r="BR8" s="70">
        <v>68.7</v>
      </c>
      <c r="BS8" s="70">
        <v>72.7</v>
      </c>
      <c r="BT8" s="70">
        <v>68.599999999999994</v>
      </c>
      <c r="BU8" s="70">
        <v>67.400000000000006</v>
      </c>
      <c r="BV8" s="70">
        <v>66.599999999999994</v>
      </c>
      <c r="BW8" s="70">
        <v>66.8</v>
      </c>
      <c r="BX8" s="70">
        <v>67.900000000000006</v>
      </c>
      <c r="BY8" s="70">
        <v>74.8</v>
      </c>
      <c r="BZ8" s="71">
        <v>25051</v>
      </c>
      <c r="CA8" s="71">
        <v>25713</v>
      </c>
      <c r="CB8" s="71">
        <v>26505</v>
      </c>
      <c r="CC8" s="71">
        <v>26792</v>
      </c>
      <c r="CD8" s="71">
        <v>26138</v>
      </c>
      <c r="CE8" s="71">
        <v>23475</v>
      </c>
      <c r="CF8" s="71">
        <v>23857</v>
      </c>
      <c r="CG8" s="71">
        <v>24371</v>
      </c>
      <c r="CH8" s="71">
        <v>24882</v>
      </c>
      <c r="CI8" s="71">
        <v>25249</v>
      </c>
      <c r="CJ8" s="70">
        <v>50718</v>
      </c>
      <c r="CK8" s="71">
        <v>8327</v>
      </c>
      <c r="CL8" s="71">
        <v>8578</v>
      </c>
      <c r="CM8" s="71">
        <v>8699</v>
      </c>
      <c r="CN8" s="71">
        <v>8983</v>
      </c>
      <c r="CO8" s="71">
        <v>9070</v>
      </c>
      <c r="CP8" s="71">
        <v>8603</v>
      </c>
      <c r="CQ8" s="71">
        <v>8471</v>
      </c>
      <c r="CR8" s="71">
        <v>8736</v>
      </c>
      <c r="CS8" s="71">
        <v>8797</v>
      </c>
      <c r="CT8" s="71">
        <v>8852</v>
      </c>
      <c r="CU8" s="70">
        <v>14202</v>
      </c>
      <c r="CV8" s="71">
        <v>85.6</v>
      </c>
      <c r="CW8" s="71">
        <v>83</v>
      </c>
      <c r="CX8" s="71">
        <v>86.3</v>
      </c>
      <c r="CY8" s="71">
        <v>76.400000000000006</v>
      </c>
      <c r="CZ8" s="71">
        <v>76.2</v>
      </c>
      <c r="DA8" s="71">
        <v>65</v>
      </c>
      <c r="DB8" s="71">
        <v>67.5</v>
      </c>
      <c r="DC8" s="71">
        <v>67.5</v>
      </c>
      <c r="DD8" s="71">
        <v>69.5</v>
      </c>
      <c r="DE8" s="71">
        <v>70.3</v>
      </c>
      <c r="DF8" s="71">
        <v>55</v>
      </c>
      <c r="DG8" s="71">
        <v>15.9</v>
      </c>
      <c r="DH8" s="71">
        <v>15.7</v>
      </c>
      <c r="DI8" s="71">
        <v>16.3</v>
      </c>
      <c r="DJ8" s="71">
        <v>15.1</v>
      </c>
      <c r="DK8" s="71">
        <v>16</v>
      </c>
      <c r="DL8" s="71">
        <v>19</v>
      </c>
      <c r="DM8" s="71">
        <v>17.899999999999999</v>
      </c>
      <c r="DN8" s="71">
        <v>17.899999999999999</v>
      </c>
      <c r="DO8" s="71">
        <v>17.399999999999999</v>
      </c>
      <c r="DP8" s="71">
        <v>17</v>
      </c>
      <c r="DQ8" s="71">
        <v>24.3</v>
      </c>
      <c r="DR8" s="70">
        <v>52.3</v>
      </c>
      <c r="DS8" s="70">
        <v>56.3</v>
      </c>
      <c r="DT8" s="70">
        <v>58.4</v>
      </c>
      <c r="DU8" s="70">
        <v>61.6</v>
      </c>
      <c r="DV8" s="70">
        <v>62.6</v>
      </c>
      <c r="DW8" s="70">
        <v>43.9</v>
      </c>
      <c r="DX8" s="70">
        <v>52.4</v>
      </c>
      <c r="DY8" s="70">
        <v>52.6</v>
      </c>
      <c r="DZ8" s="70">
        <v>54.2</v>
      </c>
      <c r="EA8" s="70">
        <v>53.8</v>
      </c>
      <c r="EB8" s="70">
        <v>51.6</v>
      </c>
      <c r="EC8" s="70">
        <v>55.9</v>
      </c>
      <c r="ED8" s="70">
        <v>60.9</v>
      </c>
      <c r="EE8" s="70">
        <v>65.099999999999994</v>
      </c>
      <c r="EF8" s="70">
        <v>70.5</v>
      </c>
      <c r="EG8" s="70">
        <v>76.3</v>
      </c>
      <c r="EH8" s="70">
        <v>59.1</v>
      </c>
      <c r="EI8" s="70">
        <v>68.900000000000006</v>
      </c>
      <c r="EJ8" s="70">
        <v>68</v>
      </c>
      <c r="EK8" s="70">
        <v>70</v>
      </c>
      <c r="EL8" s="70">
        <v>71</v>
      </c>
      <c r="EM8" s="70">
        <v>67.599999999999994</v>
      </c>
      <c r="EN8" s="71">
        <v>46236033</v>
      </c>
      <c r="EO8" s="71">
        <v>44515483</v>
      </c>
      <c r="EP8" s="71">
        <v>42961900</v>
      </c>
      <c r="EQ8" s="71">
        <v>42109033</v>
      </c>
      <c r="ER8" s="71">
        <v>43249400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2019-02-01T04:14:42Z</cp:lastPrinted>
  <dcterms:created xsi:type="dcterms:W3CDTF">2018-12-07T10:49:54Z</dcterms:created>
  <dcterms:modified xsi:type="dcterms:W3CDTF">2019-02-01T04:14:45Z</dcterms:modified>
  <cp:category/>
</cp:coreProperties>
</file>