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43_熊本県\"/>
    </mc:Choice>
  </mc:AlternateContent>
  <workbookProtection workbookAlgorithmName="SHA-512" workbookHashValue="dohBv3loD/T6bCWrtq0LNX13p+Pnz3Gbg4vcp54PCpYduGQqksgEZtUBgtLqpRroXUMtIYSH34OwQH3lfPxWwg==" workbookSaltValue="NAkKAfU0cmXrZZVf927Lyg==" workbookSpinCount="100000" lockStructure="1"/>
  <bookViews>
    <workbookView xWindow="0" yWindow="12" windowWidth="15360" windowHeight="762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GN8" i="5" s="1"/>
  <c r="L6" i="5"/>
  <c r="K6" i="5"/>
  <c r="J6" i="5"/>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B5" i="4" l="1"/>
  <c r="GD8" i="5"/>
  <c r="GH12" i="5" s="1"/>
  <c r="FJ8" i="5"/>
  <c r="FL12" i="5" s="1"/>
  <c r="GP18" i="5"/>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FN18" i="5"/>
  <c r="GG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GZ12" i="5"/>
  <c r="HJ12" i="5"/>
  <c r="FN12" i="5" l="1"/>
  <c r="FL18" i="5"/>
  <c r="FK18" i="5"/>
  <c r="FK12" i="5"/>
  <c r="GE12" i="5"/>
  <c r="GF18" i="5"/>
  <c r="FJ18" i="5"/>
  <c r="GD12" i="5"/>
  <c r="GG12" i="5"/>
  <c r="FJ12" i="5"/>
  <c r="GE18" i="5"/>
  <c r="FM18" i="5"/>
  <c r="FX18" i="5"/>
  <c r="FT18" i="5"/>
  <c r="FW18" i="5"/>
  <c r="FV18" i="5"/>
  <c r="FU18" i="5"/>
  <c r="FX12" i="5"/>
  <c r="FT12" i="5"/>
  <c r="FW12" i="5"/>
  <c r="FV12" i="5"/>
  <c r="FU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J11" i="4"/>
  <c r="LS10" i="5"/>
  <c r="KD10" i="5"/>
  <c r="IO10" i="5"/>
  <c r="HA10" i="5"/>
  <c r="FL10" i="5"/>
  <c r="DW10" i="5"/>
  <c r="CH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FB18" i="5"/>
  <c r="FA18" i="5"/>
  <c r="FD18" i="5"/>
  <c r="EZ18" i="5"/>
  <c r="FC18" i="5"/>
  <c r="FB12" i="5"/>
  <c r="FA12" i="5"/>
  <c r="FD12" i="5"/>
  <c r="EZ12" i="5"/>
  <c r="FC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LK10" i="5"/>
  <c r="JV10" i="5"/>
  <c r="IG10" i="5"/>
  <c r="GR10" i="5"/>
  <c r="FD10" i="5"/>
  <c r="DO10" i="5"/>
  <c r="BY10" i="5"/>
  <c r="MO10" i="5"/>
  <c r="LA10" i="5"/>
  <c r="JL10" i="5"/>
  <c r="HW10" i="5"/>
  <c r="GH10" i="5"/>
  <c r="ES10" i="5"/>
  <c r="DE10" i="5"/>
  <c r="BN10" i="5"/>
  <c r="N11" i="4"/>
</calcChain>
</file>

<file path=xl/sharedStrings.xml><?xml version="1.0" encoding="utf-8"?>
<sst xmlns="http://schemas.openxmlformats.org/spreadsheetml/2006/main" count="900" uniqueCount="282">
  <si>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</si>
  <si>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</si>
  <si>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</si>
  <si>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</si>
  <si>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</si>
  <si>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</si>
  <si>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</si>
  <si>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</si>
  <si>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</si>
  <si>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</si>
  <si>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</si>
  <si>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</si>
  <si>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</si>
  <si>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</si>
  <si>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</si>
  <si>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</si>
  <si>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</si>
  <si>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</si>
  <si>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</si>
  <si>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</si>
  <si>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</si>
  <si>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</si>
  <si>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</si>
  <si>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</si>
  <si>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</si>
  <si>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</si>
  <si>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</si>
  <si>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</si>
  <si>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</si>
  <si>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</si>
  <si>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</si>
  <si>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</si>
  <si>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</si>
  <si>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</si>
  <si>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</si>
  <si>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</si>
  <si>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</si>
  <si>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</si>
  <si>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</si>
  <si>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</si>
  <si>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</si>
  <si>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</si>
  <si>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</si>
  <si>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</si>
  <si>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</si>
  <si>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</si>
  <si>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</si>
  <si>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</si>
  <si>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</si>
  <si>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</si>
  <si>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</si>
  <si>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</si>
  <si>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</si>
  <si>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</si>
  <si>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</si>
  <si>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</si>
  <si>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</si>
  <si>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</si>
  <si>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</si>
  <si>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</si>
  <si>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</si>
  <si>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</si>
  <si>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</si>
  <si>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</si>
  <si>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</si>
  <si>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</si>
  <si>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</si>
  <si>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</si>
  <si>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</si>
  <si>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</si>
  <si>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</si>
  <si>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</si>
  <si>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</si>
  <si>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</si>
  <si>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</si>
  <si>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</si>
  <si>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</si>
  <si>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</si>
  <si>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</si>
  <si>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</si>
  <si>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</si>
  <si>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</si>
  <si>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</si>
  <si>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</si>
  <si>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</si>
  <si>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</si>
  <si>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</si>
  <si>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</si>
  <si>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</si>
  <si>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</si>
  <si>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</si>
  <si>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</si>
  <si>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</si>
  <si>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</si>
  <si>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</si>
  <si>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</si>
  <si>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</si>
  <si>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</si>
  <si>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</si>
  <si>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</si>
  <si>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</si>
  <si>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</si>
  <si>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</si>
  <si>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</si>
  <si>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</si>
  <si>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</si>
  <si>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</si>
  <si>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</si>
  <si>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</si>
  <si>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</si>
  <si>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</si>
  <si>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</si>
  <si>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</si>
  <si>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</si>
  <si>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</si>
  <si>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</si>
  <si>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</si>
  <si>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430005</t>
  </si>
  <si>
    <t>46</t>
  </si>
  <si>
    <t>04</t>
  </si>
  <si>
    <t>0</t>
  </si>
  <si>
    <t>000</t>
  </si>
  <si>
    <t>熊本県</t>
  </si>
  <si>
    <t>法適用</t>
  </si>
  <si>
    <t>電気事業</t>
  </si>
  <si>
    <t>非設置</t>
  </si>
  <si>
    <t>-</t>
  </si>
  <si>
    <t>平成30年3月31日　市房第一発電所</t>
  </si>
  <si>
    <t>平成32年12月31日　菊鹿発電所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</si>
  <si>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</si>
  <si>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</si>
  <si>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</si>
  <si>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</si>
  <si>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</si>
  <si>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</si>
  <si>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</si>
  <si>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</si>
  <si>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</si>
  <si>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</si>
  <si>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</si>
  <si>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</si>
  <si>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</si>
  <si>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</si>
  <si>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</si>
  <si>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</si>
  <si>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</si>
  <si>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</si>
  <si>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</si>
  <si>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</si>
  <si>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</si>
  <si>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</si>
  <si>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</si>
  <si>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</si>
  <si>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</si>
  <si>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</si>
  <si>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</si>
  <si>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</si>
  <si>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</si>
  <si>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</si>
  <si>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</si>
  <si>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</si>
  <si>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</si>
  <si>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</si>
  <si>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</si>
  <si>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</si>
  <si>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</si>
  <si>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</si>
  <si>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</si>
  <si>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</si>
  <si>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</si>
  <si>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</si>
  <si>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</si>
  <si>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</si>
  <si>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</si>
  <si>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</si>
  <si>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</si>
  <si>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</si>
  <si>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</si>
  <si>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</si>
  <si>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</si>
  <si>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</si>
  <si>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</si>
  <si>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</si>
  <si>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</si>
  <si>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</si>
  <si>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</si>
  <si>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</si>
  <si>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</si>
  <si>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</si>
  <si>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</si>
  <si>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</si>
  <si>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</si>
  <si>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</si>
  <si>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</si>
  <si>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</si>
  <si>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</si>
  <si>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</si>
  <si>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</si>
  <si>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</si>
  <si>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</si>
  <si>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</si>
  <si>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</si>
  <si>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</si>
  <si>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</si>
  <si>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</si>
  <si>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</si>
  <si>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</si>
  <si>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</si>
  <si>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</si>
  <si>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</si>
  <si>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</si>
  <si>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</si>
  <si>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</si>
  <si>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</si>
  <si>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</si>
  <si>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</si>
  <si>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</si>
  <si>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</si>
  <si>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</si>
  <si>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</si>
  <si>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</si>
  <si>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</si>
  <si>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</si>
  <si>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</si>
  <si>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</si>
  <si>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</si>
  <si>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</si>
  <si>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</si>
  <si>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</si>
  <si>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</si>
  <si>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</si>
  <si>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</si>
  <si>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</si>
  <si>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</si>
  <si>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</si>
  <si>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</si>
  <si>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</si>
  <si>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</si>
  <si>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</si>
  <si>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</si>
  <si>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</si>
  <si>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</si>
  <si>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</si>
  <si>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</si>
  <si>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</si>
  <si>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</si>
  <si>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</si>
  <si>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</si>
  <si>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</si>
  <si>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</si>
  <si>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</si>
  <si>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</si>
  <si>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</si>
  <si>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</si>
  <si>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</si>
  <si>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</si>
  <si>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</si>
  <si>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</si>
  <si>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</si>
  <si>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</si>
  <si>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</si>
  <si>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</si>
  <si>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</si>
  <si>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</si>
  <si>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</si>
  <si>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</si>
  <si>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</si>
  <si>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</si>
  <si>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</si>
  <si>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</si>
  <si>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</si>
  <si>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</si>
  <si>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</si>
  <si>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</si>
  <si>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</si>
  <si>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</si>
  <si>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</si>
  <si>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</si>
  <si>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本県では、球磨川水系の3発電所（市房第一、市房第二、笠振）、緑川水系の3発電所（緑川第一、緑川第二、緑川第三）及び菊池川水系の1発電所（菊鹿）の7水力発電所と阿蘇車帰風力発電所の計8か所の発電所で発電を行い、九州電力株式会社に電力を供給している。
　なお、平成２２年３月に運転を終了した藤本発電所（荒瀬ダム）については、平成２９年度末にダム本体等撤去工事を完了した。
○経常収支比率及び営業収支比率は、近年１００％を上回っており、経営は堅調に推移している。
○流動比率は、荒瀬ダム等撤去工事の未払金等が増加したことにより、昨年度より低下したものの、５００％を超えており短期的な支払い能力を十分確保している。
○供給原価は、分母となる供給電力量が天候等により大きく左右されることなどから年度間の変動が大きいが、平成２９年度は、年間を通して雨量が少なかったとなどから、平成２８年度より増額となったものの、全国平均値よりも低額となっている。
○ＥＢＩＴＤＡ（減価償却前営業利益）は、荒瀬ダム等撤去に係る特別損失額の影響等により、平均値を下回っている。平成２９年度は、特に固定資産売却損（特別損失）の発生により平成２８年度より減少している。
</t>
    <rPh sb="129" eb="131">
      <t>ヘイセイ</t>
    </rPh>
    <rPh sb="133" eb="134">
      <t>ネン</t>
    </rPh>
    <rPh sb="135" eb="136">
      <t>ガツ</t>
    </rPh>
    <rPh sb="137" eb="139">
      <t>ウンテン</t>
    </rPh>
    <rPh sb="140" eb="142">
      <t>シュウリョウ</t>
    </rPh>
    <rPh sb="161" eb="163">
      <t>ヘイセイ</t>
    </rPh>
    <rPh sb="165" eb="167">
      <t>ネンド</t>
    </rPh>
    <rPh sb="167" eb="168">
      <t>マツ</t>
    </rPh>
    <rPh sb="171" eb="173">
      <t>ホンタイ</t>
    </rPh>
    <rPh sb="173" eb="174">
      <t>トウ</t>
    </rPh>
    <rPh sb="174" eb="176">
      <t>テッキョ</t>
    </rPh>
    <rPh sb="176" eb="178">
      <t>コウジ</t>
    </rPh>
    <rPh sb="179" eb="181">
      <t>カンリョウ</t>
    </rPh>
    <rPh sb="243" eb="244">
      <t>トウ</t>
    </rPh>
    <rPh sb="249" eb="250">
      <t>ミ</t>
    </rPh>
    <rPh sb="250" eb="251">
      <t>バラ</t>
    </rPh>
    <rPh sb="251" eb="252">
      <t>キン</t>
    </rPh>
    <rPh sb="252" eb="253">
      <t>トウ</t>
    </rPh>
    <rPh sb="254" eb="256">
      <t>ゾウカ</t>
    </rPh>
    <rPh sb="282" eb="283">
      <t>コ</t>
    </rPh>
    <rPh sb="366" eb="368">
      <t>ネンカン</t>
    </rPh>
    <rPh sb="369" eb="370">
      <t>トオ</t>
    </rPh>
    <rPh sb="375" eb="376">
      <t>スク</t>
    </rPh>
    <rPh sb="394" eb="396">
      <t>ゾウガク</t>
    </rPh>
    <rPh sb="404" eb="406">
      <t>ゼンコク</t>
    </rPh>
    <rPh sb="447" eb="448">
      <t>トウ</t>
    </rPh>
    <rPh sb="485" eb="486">
      <t>トク</t>
    </rPh>
    <rPh sb="487" eb="489">
      <t>コテイ</t>
    </rPh>
    <rPh sb="489" eb="491">
      <t>シサン</t>
    </rPh>
    <rPh sb="491" eb="493">
      <t>バイキャク</t>
    </rPh>
    <rPh sb="493" eb="494">
      <t>ソン</t>
    </rPh>
    <rPh sb="501" eb="503">
      <t>ハッセイ</t>
    </rPh>
    <rPh sb="506" eb="508">
      <t>ヘイセイ</t>
    </rPh>
    <rPh sb="510" eb="512">
      <t>ネンド</t>
    </rPh>
    <rPh sb="514" eb="516">
      <t>ゲンショウ</t>
    </rPh>
    <phoneticPr fontId="9"/>
  </si>
  <si>
    <t>○設備利用率
・水力発電については、発電方式、天候、地域特性に大きく左右されるが、平成２９年度は年間を通して降雨量が少なかったこと等により全国平均をわずかに下回った。
・風力発電については、風況や立地に大きく左右されるが、平成２９年度は２号機の異常音が確認（平成２８年１０月）されたことによる自主保安停止が長期化したことなどが影響し、利用率は全国平均を大きく下回った。
〇修繕費比率
・水力発電については、平成２９年度に船津ダムゲートに係る修繕費が発生したことから、平成２８年度よりも大きくなった。
・風力発電については、平成２９年度も多額の修繕費・点検費が発生したことから、全国平均を上回った。
〇企業債残高対料金収入比率
・水力発電については、平成２８年度から老朽化した主要４発電所のリニューアル工事に着手し、平成２９年度も企業債を発行していることから企業債残高は増加している。
・風力発電については、建設時に発行した企業債の償還が順調に進んでいるが、平成２９年度は自主保安停止による料金収入の大幅減のため全国平均を大きく上回った。
〇有形固定資産減価償却率
・主要発電所である市房発電所及び緑川発電所の４施設は、運転開始から４０～５０年が経過し、償却率は全国平均を大きく上回る７８．９％となっている。このため、現在リニューアル工事に着手している。
　また、平成８年～１３年に運転開始した笠振発電所等３施設の償却率は５３．６％となり、全国平均を下回っている。
・平成１７年に運転開始した阿蘇車帰風力発電所の償却率は６４．１％となり、全国平均を上回っている。
〇ＦＩＴ収入割合
・水力発電については、７施設のうち小規模な２施設がＦＩＴ適用となっており収入割合は８．８％と全国平均を下回っている。今後、非適用５施設のうち主力の４施設については、リニューアル後にＦＩＴ適用となる予定である。
・風力発電については、平成２４年度途中から全収入がＦＩＴ適用となっており、ＦＩＴ適用期間終了（H37）後は、収入が大きく変動するリスクを抱えている。</t>
    <rPh sb="48" eb="50">
      <t>ネンカン</t>
    </rPh>
    <rPh sb="51" eb="52">
      <t>ツウ</t>
    </rPh>
    <rPh sb="119" eb="121">
      <t>ゴウキ</t>
    </rPh>
    <rPh sb="122" eb="125">
      <t>イジョウオン</t>
    </rPh>
    <rPh sb="126" eb="128">
      <t>カクニン</t>
    </rPh>
    <rPh sb="129" eb="131">
      <t>ヘイセイ</t>
    </rPh>
    <rPh sb="133" eb="134">
      <t>ネン</t>
    </rPh>
    <rPh sb="136" eb="137">
      <t>ガツ</t>
    </rPh>
    <rPh sb="153" eb="156">
      <t>チョウキカ</t>
    </rPh>
    <rPh sb="163" eb="165">
      <t>エイキョウ</t>
    </rPh>
    <rPh sb="204" eb="206">
      <t>ヘイセイ</t>
    </rPh>
    <rPh sb="208" eb="210">
      <t>ネンド</t>
    </rPh>
    <rPh sb="211" eb="213">
      <t>フナツ</t>
    </rPh>
    <rPh sb="219" eb="220">
      <t>カカ</t>
    </rPh>
    <rPh sb="221" eb="224">
      <t>シュウゼンヒ</t>
    </rPh>
    <rPh sb="225" eb="227">
      <t>ハッセイ</t>
    </rPh>
    <rPh sb="234" eb="236">
      <t>ヘイセイ</t>
    </rPh>
    <rPh sb="238" eb="240">
      <t>ネンド</t>
    </rPh>
    <rPh sb="243" eb="244">
      <t>オオ</t>
    </rPh>
    <rPh sb="326" eb="328">
      <t>ヘイセイ</t>
    </rPh>
    <rPh sb="330" eb="332">
      <t>ネンド</t>
    </rPh>
    <rPh sb="355" eb="357">
      <t>チャクシュ</t>
    </rPh>
    <rPh sb="359" eb="361">
      <t>ヘイセイ</t>
    </rPh>
    <rPh sb="363" eb="365">
      <t>ネンド</t>
    </rPh>
    <rPh sb="437" eb="439">
      <t>ジシュ</t>
    </rPh>
    <rPh sb="439" eb="441">
      <t>ホアン</t>
    </rPh>
    <rPh sb="441" eb="443">
      <t>テイシ</t>
    </rPh>
    <rPh sb="572" eb="574">
      <t>チャクシュ</t>
    </rPh>
    <phoneticPr fontId="9"/>
  </si>
  <si>
    <t>　電気事業全体では、主要水力発電所の老朽化や風力発電所の故障等の課題はあるが、これまでのところ経営は堅調に推移している。
　現在、平成２７年３月に策定した「熊本県企業局経営基本計画（第四期）」に基づき、経営基盤の強化及び安定した事業継続のための計画的かつ効率的な事業運営を進めている。具体的には、以下のとおり。
① 安定した発電量の確保
　老朽化した主要水力発電所４施設の発電設備をリニューアルし、安定した運転を継続的に行う。なお、リニューアル工事完了後（平成３１年度以降）は随時ＦＩＴに移行する。
　また、設備の老朽化が進みつつある風力発電設備について、点検強化や設備の更新等により故障等による停止期間の短縮を図り、発電量を確保する。
② 電力システム改革への対応
　電力システム改革については、今後の制度改正の内容を注視しながら適切に対応する。
③荒瀬ダム撤去への取組み、撤去費用の確保
　ダム本体の撤去工事については、平成２９年度末で本体工事等を完了した。
  また、風力発電については、経営面で累積赤字が大きくなる中、当該地での風力発電事業の継続と企業局の経営改善を図るため、平成３０年１０月に民間譲渡先を公募し、平成３０年１１月に譲渡先を決定することができた。今後、諸手続きにかかる協議を経て平成３０年度末を目途に引き渡す予定としてる。</t>
    <rPh sb="418" eb="419">
      <t>マツ</t>
    </rPh>
    <rPh sb="420" eb="422">
      <t>ホンタイ</t>
    </rPh>
    <rPh sb="422" eb="424">
      <t>コウジ</t>
    </rPh>
    <rPh sb="424" eb="425">
      <t>トウ</t>
    </rPh>
    <rPh sb="448" eb="450">
      <t>ケイエイ</t>
    </rPh>
    <rPh sb="450" eb="451">
      <t>メン</t>
    </rPh>
    <rPh sb="452" eb="454">
      <t>ルイセキ</t>
    </rPh>
    <rPh sb="454" eb="456">
      <t>アカジ</t>
    </rPh>
    <rPh sb="457" eb="458">
      <t>オオ</t>
    </rPh>
    <rPh sb="462" eb="463">
      <t>ナカ</t>
    </rPh>
    <rPh sb="464" eb="466">
      <t>トウガイ</t>
    </rPh>
    <rPh sb="466" eb="467">
      <t>チ</t>
    </rPh>
    <rPh sb="469" eb="471">
      <t>フウリョク</t>
    </rPh>
    <rPh sb="471" eb="473">
      <t>ハツデン</t>
    </rPh>
    <rPh sb="473" eb="475">
      <t>ジギョウ</t>
    </rPh>
    <rPh sb="476" eb="478">
      <t>ケイゾク</t>
    </rPh>
    <rPh sb="479" eb="481">
      <t>キギョウ</t>
    </rPh>
    <rPh sb="481" eb="482">
      <t>キョク</t>
    </rPh>
    <rPh sb="483" eb="485">
      <t>ケイエイ</t>
    </rPh>
    <rPh sb="485" eb="487">
      <t>カイゼン</t>
    </rPh>
    <rPh sb="488" eb="489">
      <t>ハカ</t>
    </rPh>
    <rPh sb="493" eb="495">
      <t>ヘイセイ</t>
    </rPh>
    <rPh sb="497" eb="498">
      <t>ネン</t>
    </rPh>
    <rPh sb="500" eb="501">
      <t>ガツ</t>
    </rPh>
    <rPh sb="502" eb="504">
      <t>ミンカン</t>
    </rPh>
    <rPh sb="504" eb="506">
      <t>ジョウト</t>
    </rPh>
    <rPh sb="506" eb="507">
      <t>サキ</t>
    </rPh>
    <rPh sb="508" eb="510">
      <t>コウボ</t>
    </rPh>
    <rPh sb="512" eb="514">
      <t>ヘイセイ</t>
    </rPh>
    <rPh sb="516" eb="517">
      <t>ネン</t>
    </rPh>
    <rPh sb="519" eb="520">
      <t>ガツ</t>
    </rPh>
    <rPh sb="521" eb="523">
      <t>ジョウト</t>
    </rPh>
    <rPh sb="523" eb="524">
      <t>サキ</t>
    </rPh>
    <rPh sb="525" eb="527">
      <t>ケッテイ</t>
    </rPh>
    <rPh sb="536" eb="538">
      <t>コンゴ</t>
    </rPh>
    <rPh sb="539" eb="540">
      <t>ショ</t>
    </rPh>
    <rPh sb="540" eb="542">
      <t>テツヅ</t>
    </rPh>
    <rPh sb="547" eb="549">
      <t>キョウギ</t>
    </rPh>
    <rPh sb="550" eb="551">
      <t>ヘ</t>
    </rPh>
    <rPh sb="552" eb="554">
      <t>ヘイセイ</t>
    </rPh>
    <rPh sb="556" eb="557">
      <t>ネン</t>
    </rPh>
    <rPh sb="557" eb="558">
      <t>ド</t>
    </rPh>
    <rPh sb="558" eb="559">
      <t>マツ</t>
    </rPh>
    <rPh sb="560" eb="562">
      <t>メド</t>
    </rPh>
    <rPh sb="563" eb="564">
      <t>ヒ</t>
    </rPh>
    <rPh sb="565" eb="566">
      <t>ワタ</t>
    </rPh>
    <rPh sb="567" eb="569">
      <t>ヨテイ</t>
    </rPh>
    <phoneticPr fontId="9"/>
  </si>
  <si>
    <r>
      <t>平成</t>
    </r>
    <r>
      <rPr>
        <sz val="14"/>
        <color rgb="FFFF0000"/>
        <rFont val="ＭＳ ゴシック"/>
        <family val="3"/>
        <charset val="128"/>
      </rPr>
      <t>32</t>
    </r>
    <r>
      <rPr>
        <sz val="14"/>
        <color theme="1"/>
        <rFont val="ＭＳ ゴシック"/>
        <family val="3"/>
        <charset val="128"/>
      </rPr>
      <t>年3月31日　市房第一発電所</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</si>
</sst>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115.5</c:v>
                </c:pt>
                <c:pt idx="1">
                  <c:v>113.6</c:v>
                </c:pt>
                <c:pt idx="2">
                  <c:v>118.9</c:v>
                </c:pt>
                <c:pt idx="3">
                  <c:v>114.8</c:v>
                </c:pt>
                <c:pt idx="4">
                  <c:v>114.3</c:v>
                </c:pt>
              </c:numCache>
            </c:numRef>
          </c:val>
          <c:extLst xmlns:c16r2="http://schemas.microsoft.com/office/drawing/2015/06/chart">
            <c:ext xmlns:c16="http://schemas.microsoft.com/office/drawing/2014/chart" uri="{C3380CC4-5D6E-409C-BE32-E72D297353CC}">
              <c16:uniqueId val="{00000000-D3E8-4F4D-B58D-15F5BEDAD679}"/>
            </c:ext>
          </c:extLst>
        </c:ser>
        <c:dLbls>
          <c:showLegendKey val="0"/>
          <c:showVal val="0"/>
          <c:showCatName val="0"/>
          <c:showSerName val="0"/>
          <c:showPercent val="0"/>
          <c:showBubbleSize val="0"/>
        </c:dLbls>
        <c:gapWidth val="180"/>
        <c:overlap val="-90"/>
        <c:axId val="506209120"/>
        <c:axId val="50621029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D3E8-4F4D-B58D-15F5BEDAD67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3E8-4F4D-B58D-15F5BEDAD679}"/>
            </c:ext>
          </c:extLst>
        </c:ser>
        <c:dLbls>
          <c:showLegendKey val="0"/>
          <c:showVal val="0"/>
          <c:showCatName val="0"/>
          <c:showSerName val="0"/>
          <c:showPercent val="0"/>
          <c:showBubbleSize val="0"/>
        </c:dLbls>
        <c:marker val="1"/>
        <c:smooth val="0"/>
        <c:axId val="506209120"/>
        <c:axId val="506210296"/>
      </c:lineChart>
      <c:catAx>
        <c:axId val="506209120"/>
        <c:scaling>
          <c:orientation val="minMax"/>
        </c:scaling>
        <c:delete val="0"/>
        <c:axPos val="b"/>
        <c:numFmt formatCode="ge" sourceLinked="1"/>
        <c:majorTickMark val="none"/>
        <c:minorTickMark val="none"/>
        <c:tickLblPos val="none"/>
        <c:crossAx val="506210296"/>
        <c:crosses val="autoZero"/>
        <c:auto val="0"/>
        <c:lblAlgn val="ctr"/>
        <c:lblOffset val="100"/>
        <c:noMultiLvlLbl val="1"/>
      </c:catAx>
      <c:valAx>
        <c:axId val="50621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12.3</c:v>
                </c:pt>
                <c:pt idx="1">
                  <c:v>10.7</c:v>
                </c:pt>
                <c:pt idx="2">
                  <c:v>10.199999999999999</c:v>
                </c:pt>
                <c:pt idx="3">
                  <c:v>10.5</c:v>
                </c:pt>
                <c:pt idx="4">
                  <c:v>9.6</c:v>
                </c:pt>
              </c:numCache>
            </c:numRef>
          </c:val>
          <c:extLst xmlns:c16r2="http://schemas.microsoft.com/office/drawing/2015/06/chart">
            <c:ext xmlns:c16="http://schemas.microsoft.com/office/drawing/2014/chart" uri="{C3380CC4-5D6E-409C-BE32-E72D297353CC}">
              <c16:uniqueId val="{00000000-FCC6-45DB-90F1-92CF71BBAA53}"/>
            </c:ext>
          </c:extLst>
        </c:ser>
        <c:dLbls>
          <c:showLegendKey val="0"/>
          <c:showVal val="0"/>
          <c:showCatName val="0"/>
          <c:showSerName val="0"/>
          <c:showPercent val="0"/>
          <c:showBubbleSize val="0"/>
        </c:dLbls>
        <c:gapWidth val="180"/>
        <c:overlap val="-90"/>
        <c:axId val="360821672"/>
        <c:axId val="3608220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FCC6-45DB-90F1-92CF71BBAA53}"/>
            </c:ext>
          </c:extLst>
        </c:ser>
        <c:dLbls>
          <c:showLegendKey val="0"/>
          <c:showVal val="0"/>
          <c:showCatName val="0"/>
          <c:showSerName val="0"/>
          <c:showPercent val="0"/>
          <c:showBubbleSize val="0"/>
        </c:dLbls>
        <c:marker val="1"/>
        <c:smooth val="0"/>
        <c:axId val="360821672"/>
        <c:axId val="360822064"/>
      </c:lineChart>
      <c:catAx>
        <c:axId val="360821672"/>
        <c:scaling>
          <c:orientation val="minMax"/>
        </c:scaling>
        <c:delete val="0"/>
        <c:axPos val="b"/>
        <c:numFmt formatCode="ge" sourceLinked="1"/>
        <c:majorTickMark val="none"/>
        <c:minorTickMark val="none"/>
        <c:tickLblPos val="none"/>
        <c:crossAx val="360822064"/>
        <c:crosses val="autoZero"/>
        <c:auto val="0"/>
        <c:lblAlgn val="ctr"/>
        <c:lblOffset val="100"/>
        <c:noMultiLvlLbl val="1"/>
      </c:catAx>
      <c:valAx>
        <c:axId val="36082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821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22.9</c:v>
                </c:pt>
                <c:pt idx="1">
                  <c:v>32.299999999999997</c:v>
                </c:pt>
                <c:pt idx="2">
                  <c:v>37.299999999999997</c:v>
                </c:pt>
                <c:pt idx="3">
                  <c:v>38.200000000000003</c:v>
                </c:pt>
                <c:pt idx="4">
                  <c:v>34.9</c:v>
                </c:pt>
              </c:numCache>
            </c:numRef>
          </c:val>
          <c:extLst xmlns:c16r2="http://schemas.microsoft.com/office/drawing/2015/06/chart">
            <c:ext xmlns:c16="http://schemas.microsoft.com/office/drawing/2014/chart" uri="{C3380CC4-5D6E-409C-BE32-E72D297353CC}">
              <c16:uniqueId val="{00000000-A793-4113-99F7-33720E87DDA8}"/>
            </c:ext>
          </c:extLst>
        </c:ser>
        <c:dLbls>
          <c:showLegendKey val="0"/>
          <c:showVal val="0"/>
          <c:showCatName val="0"/>
          <c:showSerName val="0"/>
          <c:showPercent val="0"/>
          <c:showBubbleSize val="0"/>
        </c:dLbls>
        <c:gapWidth val="180"/>
        <c:overlap val="-90"/>
        <c:axId val="440463808"/>
        <c:axId val="4404642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A793-4113-99F7-33720E87DDA8}"/>
            </c:ext>
          </c:extLst>
        </c:ser>
        <c:dLbls>
          <c:showLegendKey val="0"/>
          <c:showVal val="0"/>
          <c:showCatName val="0"/>
          <c:showSerName val="0"/>
          <c:showPercent val="0"/>
          <c:showBubbleSize val="0"/>
        </c:dLbls>
        <c:marker val="1"/>
        <c:smooth val="0"/>
        <c:axId val="440463808"/>
        <c:axId val="440464200"/>
      </c:lineChart>
      <c:catAx>
        <c:axId val="440463808"/>
        <c:scaling>
          <c:orientation val="minMax"/>
        </c:scaling>
        <c:delete val="0"/>
        <c:axPos val="b"/>
        <c:numFmt formatCode="ge" sourceLinked="1"/>
        <c:majorTickMark val="none"/>
        <c:minorTickMark val="none"/>
        <c:tickLblPos val="none"/>
        <c:crossAx val="440464200"/>
        <c:crosses val="autoZero"/>
        <c:auto val="0"/>
        <c:lblAlgn val="ctr"/>
        <c:lblOffset val="100"/>
        <c:noMultiLvlLbl val="1"/>
      </c:catAx>
      <c:valAx>
        <c:axId val="44046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15.5</c:v>
                </c:pt>
                <c:pt idx="1">
                  <c:v>10.4</c:v>
                </c:pt>
                <c:pt idx="2">
                  <c:v>6.4</c:v>
                </c:pt>
                <c:pt idx="3">
                  <c:v>8.6</c:v>
                </c:pt>
                <c:pt idx="4">
                  <c:v>16.600000000000001</c:v>
                </c:pt>
              </c:numCache>
            </c:numRef>
          </c:val>
          <c:extLst xmlns:c16r2="http://schemas.microsoft.com/office/drawing/2015/06/chart">
            <c:ext xmlns:c16="http://schemas.microsoft.com/office/drawing/2014/chart" uri="{C3380CC4-5D6E-409C-BE32-E72D297353CC}">
              <c16:uniqueId val="{00000000-2AEC-444A-A964-DFF59FF30310}"/>
            </c:ext>
          </c:extLst>
        </c:ser>
        <c:dLbls>
          <c:showLegendKey val="0"/>
          <c:showVal val="0"/>
          <c:showCatName val="0"/>
          <c:showSerName val="0"/>
          <c:showPercent val="0"/>
          <c:showBubbleSize val="0"/>
        </c:dLbls>
        <c:gapWidth val="180"/>
        <c:overlap val="-90"/>
        <c:axId val="440464984"/>
        <c:axId val="44046537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2AEC-444A-A964-DFF59FF30310}"/>
            </c:ext>
          </c:extLst>
        </c:ser>
        <c:dLbls>
          <c:showLegendKey val="0"/>
          <c:showVal val="0"/>
          <c:showCatName val="0"/>
          <c:showSerName val="0"/>
          <c:showPercent val="0"/>
          <c:showBubbleSize val="0"/>
        </c:dLbls>
        <c:marker val="1"/>
        <c:smooth val="0"/>
        <c:axId val="440464984"/>
        <c:axId val="440465376"/>
      </c:lineChart>
      <c:catAx>
        <c:axId val="440464984"/>
        <c:scaling>
          <c:orientation val="minMax"/>
        </c:scaling>
        <c:delete val="0"/>
        <c:axPos val="b"/>
        <c:numFmt formatCode="ge" sourceLinked="1"/>
        <c:majorTickMark val="none"/>
        <c:minorTickMark val="none"/>
        <c:tickLblPos val="none"/>
        <c:crossAx val="440465376"/>
        <c:crosses val="autoZero"/>
        <c:auto val="0"/>
        <c:lblAlgn val="ctr"/>
        <c:lblOffset val="100"/>
        <c:noMultiLvlLbl val="1"/>
      </c:catAx>
      <c:valAx>
        <c:axId val="44046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4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77.099999999999994</c:v>
                </c:pt>
                <c:pt idx="1">
                  <c:v>66.7</c:v>
                </c:pt>
                <c:pt idx="2">
                  <c:v>57.4</c:v>
                </c:pt>
                <c:pt idx="3">
                  <c:v>65.2</c:v>
                </c:pt>
                <c:pt idx="4">
                  <c:v>84.1</c:v>
                </c:pt>
              </c:numCache>
            </c:numRef>
          </c:val>
          <c:extLst xmlns:c16r2="http://schemas.microsoft.com/office/drawing/2015/06/chart">
            <c:ext xmlns:c16="http://schemas.microsoft.com/office/drawing/2014/chart" uri="{C3380CC4-5D6E-409C-BE32-E72D297353CC}">
              <c16:uniqueId val="{00000000-1F7D-4D3F-9144-9752EFE5C6C2}"/>
            </c:ext>
          </c:extLst>
        </c:ser>
        <c:dLbls>
          <c:showLegendKey val="0"/>
          <c:showVal val="0"/>
          <c:showCatName val="0"/>
          <c:showSerName val="0"/>
          <c:showPercent val="0"/>
          <c:showBubbleSize val="0"/>
        </c:dLbls>
        <c:gapWidth val="180"/>
        <c:overlap val="-90"/>
        <c:axId val="505921472"/>
        <c:axId val="5059218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1F7D-4D3F-9144-9752EFE5C6C2}"/>
            </c:ext>
          </c:extLst>
        </c:ser>
        <c:dLbls>
          <c:showLegendKey val="0"/>
          <c:showVal val="0"/>
          <c:showCatName val="0"/>
          <c:showSerName val="0"/>
          <c:showPercent val="0"/>
          <c:showBubbleSize val="0"/>
        </c:dLbls>
        <c:marker val="1"/>
        <c:smooth val="0"/>
        <c:axId val="505921472"/>
        <c:axId val="505921864"/>
      </c:lineChart>
      <c:catAx>
        <c:axId val="505921472"/>
        <c:scaling>
          <c:orientation val="minMax"/>
        </c:scaling>
        <c:delete val="0"/>
        <c:axPos val="b"/>
        <c:numFmt formatCode="ge" sourceLinked="1"/>
        <c:majorTickMark val="none"/>
        <c:minorTickMark val="none"/>
        <c:tickLblPos val="none"/>
        <c:crossAx val="505921864"/>
        <c:crosses val="autoZero"/>
        <c:auto val="0"/>
        <c:lblAlgn val="ctr"/>
        <c:lblOffset val="100"/>
        <c:noMultiLvlLbl val="1"/>
      </c:catAx>
      <c:valAx>
        <c:axId val="50592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59214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64.099999999999994</c:v>
                </c:pt>
                <c:pt idx="1">
                  <c:v>67.5</c:v>
                </c:pt>
                <c:pt idx="2">
                  <c:v>69.599999999999994</c:v>
                </c:pt>
                <c:pt idx="3">
                  <c:v>69.7</c:v>
                </c:pt>
                <c:pt idx="4">
                  <c:v>71.7</c:v>
                </c:pt>
              </c:numCache>
            </c:numRef>
          </c:val>
          <c:extLst xmlns:c16r2="http://schemas.microsoft.com/office/drawing/2015/06/chart">
            <c:ext xmlns:c16="http://schemas.microsoft.com/office/drawing/2014/chart" uri="{C3380CC4-5D6E-409C-BE32-E72D297353CC}">
              <c16:uniqueId val="{00000000-73CD-454D-81F5-2DDC1370D2F9}"/>
            </c:ext>
          </c:extLst>
        </c:ser>
        <c:dLbls>
          <c:showLegendKey val="0"/>
          <c:showVal val="0"/>
          <c:showCatName val="0"/>
          <c:showSerName val="0"/>
          <c:showPercent val="0"/>
          <c:showBubbleSize val="0"/>
        </c:dLbls>
        <c:gapWidth val="180"/>
        <c:overlap val="-90"/>
        <c:axId val="505922648"/>
        <c:axId val="50889955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73CD-454D-81F5-2DDC1370D2F9}"/>
            </c:ext>
          </c:extLst>
        </c:ser>
        <c:dLbls>
          <c:showLegendKey val="0"/>
          <c:showVal val="0"/>
          <c:showCatName val="0"/>
          <c:showSerName val="0"/>
          <c:showPercent val="0"/>
          <c:showBubbleSize val="0"/>
        </c:dLbls>
        <c:marker val="1"/>
        <c:smooth val="0"/>
        <c:axId val="505922648"/>
        <c:axId val="508899552"/>
      </c:lineChart>
      <c:catAx>
        <c:axId val="505922648"/>
        <c:scaling>
          <c:orientation val="minMax"/>
        </c:scaling>
        <c:delete val="0"/>
        <c:axPos val="b"/>
        <c:numFmt formatCode="ge" sourceLinked="1"/>
        <c:majorTickMark val="none"/>
        <c:minorTickMark val="none"/>
        <c:tickLblPos val="none"/>
        <c:crossAx val="508899552"/>
        <c:crosses val="autoZero"/>
        <c:auto val="0"/>
        <c:lblAlgn val="ctr"/>
        <c:lblOffset val="100"/>
        <c:noMultiLvlLbl val="1"/>
      </c:catAx>
      <c:valAx>
        <c:axId val="50889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2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9.1999999999999993</c:v>
                </c:pt>
                <c:pt idx="1">
                  <c:v>8.3000000000000007</c:v>
                </c:pt>
                <c:pt idx="2">
                  <c:v>9.4</c:v>
                </c:pt>
                <c:pt idx="3">
                  <c:v>9.6999999999999993</c:v>
                </c:pt>
                <c:pt idx="4">
                  <c:v>8.8000000000000007</c:v>
                </c:pt>
              </c:numCache>
            </c:numRef>
          </c:val>
          <c:extLst xmlns:c16r2="http://schemas.microsoft.com/office/drawing/2015/06/chart">
            <c:ext xmlns:c16="http://schemas.microsoft.com/office/drawing/2014/chart" uri="{C3380CC4-5D6E-409C-BE32-E72D297353CC}">
              <c16:uniqueId val="{00000000-B690-4FD2-877E-5BF5C10B31AB}"/>
            </c:ext>
          </c:extLst>
        </c:ser>
        <c:dLbls>
          <c:showLegendKey val="0"/>
          <c:showVal val="0"/>
          <c:showCatName val="0"/>
          <c:showSerName val="0"/>
          <c:showPercent val="0"/>
          <c:showBubbleSize val="0"/>
        </c:dLbls>
        <c:gapWidth val="180"/>
        <c:overlap val="-90"/>
        <c:axId val="508900336"/>
        <c:axId val="50890072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B690-4FD2-877E-5BF5C10B31AB}"/>
            </c:ext>
          </c:extLst>
        </c:ser>
        <c:dLbls>
          <c:showLegendKey val="0"/>
          <c:showVal val="0"/>
          <c:showCatName val="0"/>
          <c:showSerName val="0"/>
          <c:showPercent val="0"/>
          <c:showBubbleSize val="0"/>
        </c:dLbls>
        <c:marker val="1"/>
        <c:smooth val="0"/>
        <c:axId val="508900336"/>
        <c:axId val="508900728"/>
      </c:lineChart>
      <c:catAx>
        <c:axId val="508900336"/>
        <c:scaling>
          <c:orientation val="minMax"/>
        </c:scaling>
        <c:delete val="0"/>
        <c:axPos val="b"/>
        <c:numFmt formatCode="ge" sourceLinked="1"/>
        <c:majorTickMark val="none"/>
        <c:minorTickMark val="none"/>
        <c:tickLblPos val="none"/>
        <c:crossAx val="508900728"/>
        <c:crosses val="autoZero"/>
        <c:auto val="0"/>
        <c:lblAlgn val="ctr"/>
        <c:lblOffset val="100"/>
        <c:noMultiLvlLbl val="1"/>
      </c:catAx>
      <c:valAx>
        <c:axId val="50890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90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D-42F2-95E1-C162E219C608}"/>
            </c:ext>
          </c:extLst>
        </c:ser>
        <c:dLbls>
          <c:showLegendKey val="0"/>
          <c:showVal val="0"/>
          <c:showCatName val="0"/>
          <c:showSerName val="0"/>
          <c:showPercent val="0"/>
          <c:showBubbleSize val="0"/>
        </c:dLbls>
        <c:gapWidth val="180"/>
        <c:overlap val="-90"/>
        <c:axId val="506151976"/>
        <c:axId val="50615236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D-42F2-95E1-C162E219C608}"/>
            </c:ext>
          </c:extLst>
        </c:ser>
        <c:dLbls>
          <c:showLegendKey val="0"/>
          <c:showVal val="0"/>
          <c:showCatName val="0"/>
          <c:showSerName val="0"/>
          <c:showPercent val="0"/>
          <c:showBubbleSize val="0"/>
        </c:dLbls>
        <c:marker val="1"/>
        <c:smooth val="0"/>
        <c:axId val="506151976"/>
        <c:axId val="506152368"/>
      </c:lineChart>
      <c:catAx>
        <c:axId val="506151976"/>
        <c:scaling>
          <c:orientation val="minMax"/>
        </c:scaling>
        <c:delete val="0"/>
        <c:axPos val="b"/>
        <c:numFmt formatCode="ge" sourceLinked="1"/>
        <c:majorTickMark val="none"/>
        <c:minorTickMark val="none"/>
        <c:tickLblPos val="none"/>
        <c:crossAx val="506152368"/>
        <c:crosses val="autoZero"/>
        <c:auto val="0"/>
        <c:lblAlgn val="ctr"/>
        <c:lblOffset val="100"/>
        <c:noMultiLvlLbl val="1"/>
      </c:catAx>
      <c:valAx>
        <c:axId val="50615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51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A-440D-96C3-49772F474F91}"/>
            </c:ext>
          </c:extLst>
        </c:ser>
        <c:dLbls>
          <c:showLegendKey val="0"/>
          <c:showVal val="0"/>
          <c:showCatName val="0"/>
          <c:showSerName val="0"/>
          <c:showPercent val="0"/>
          <c:showBubbleSize val="0"/>
        </c:dLbls>
        <c:gapWidth val="180"/>
        <c:overlap val="-90"/>
        <c:axId val="506153152"/>
        <c:axId val="5061535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A-440D-96C3-49772F474F91}"/>
            </c:ext>
          </c:extLst>
        </c:ser>
        <c:dLbls>
          <c:showLegendKey val="0"/>
          <c:showVal val="0"/>
          <c:showCatName val="0"/>
          <c:showSerName val="0"/>
          <c:showPercent val="0"/>
          <c:showBubbleSize val="0"/>
        </c:dLbls>
        <c:marker val="1"/>
        <c:smooth val="0"/>
        <c:axId val="506153152"/>
        <c:axId val="506153544"/>
      </c:lineChart>
      <c:catAx>
        <c:axId val="506153152"/>
        <c:scaling>
          <c:orientation val="minMax"/>
        </c:scaling>
        <c:delete val="0"/>
        <c:axPos val="b"/>
        <c:numFmt formatCode="ge" sourceLinked="1"/>
        <c:majorTickMark val="none"/>
        <c:minorTickMark val="none"/>
        <c:tickLblPos val="none"/>
        <c:crossAx val="506153544"/>
        <c:crosses val="autoZero"/>
        <c:auto val="0"/>
        <c:lblAlgn val="ctr"/>
        <c:lblOffset val="100"/>
        <c:noMultiLvlLbl val="1"/>
      </c:catAx>
      <c:valAx>
        <c:axId val="50615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5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E3-4961-9013-83855C28151A}"/>
            </c:ext>
          </c:extLst>
        </c:ser>
        <c:dLbls>
          <c:showLegendKey val="0"/>
          <c:showVal val="0"/>
          <c:showCatName val="0"/>
          <c:showSerName val="0"/>
          <c:showPercent val="0"/>
          <c:showBubbleSize val="0"/>
        </c:dLbls>
        <c:gapWidth val="180"/>
        <c:overlap val="-90"/>
        <c:axId val="497878048"/>
        <c:axId val="49787844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E3-4961-9013-83855C28151A}"/>
            </c:ext>
          </c:extLst>
        </c:ser>
        <c:dLbls>
          <c:showLegendKey val="0"/>
          <c:showVal val="0"/>
          <c:showCatName val="0"/>
          <c:showSerName val="0"/>
          <c:showPercent val="0"/>
          <c:showBubbleSize val="0"/>
        </c:dLbls>
        <c:marker val="1"/>
        <c:smooth val="0"/>
        <c:axId val="497878048"/>
        <c:axId val="497878440"/>
      </c:lineChart>
      <c:catAx>
        <c:axId val="497878048"/>
        <c:scaling>
          <c:orientation val="minMax"/>
        </c:scaling>
        <c:delete val="0"/>
        <c:axPos val="b"/>
        <c:numFmt formatCode="ge" sourceLinked="1"/>
        <c:majorTickMark val="none"/>
        <c:minorTickMark val="none"/>
        <c:tickLblPos val="none"/>
        <c:crossAx val="497878440"/>
        <c:crosses val="autoZero"/>
        <c:auto val="0"/>
        <c:lblAlgn val="ctr"/>
        <c:lblOffset val="100"/>
        <c:noMultiLvlLbl val="1"/>
      </c:catAx>
      <c:valAx>
        <c:axId val="497878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787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D5-4C80-9D3A-3A1D6F03E449}"/>
            </c:ext>
          </c:extLst>
        </c:ser>
        <c:dLbls>
          <c:showLegendKey val="0"/>
          <c:showVal val="0"/>
          <c:showCatName val="0"/>
          <c:showSerName val="0"/>
          <c:showPercent val="0"/>
          <c:showBubbleSize val="0"/>
        </c:dLbls>
        <c:gapWidth val="180"/>
        <c:overlap val="-90"/>
        <c:axId val="497878832"/>
        <c:axId val="44227752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D5-4C80-9D3A-3A1D6F03E449}"/>
            </c:ext>
          </c:extLst>
        </c:ser>
        <c:dLbls>
          <c:showLegendKey val="0"/>
          <c:showVal val="0"/>
          <c:showCatName val="0"/>
          <c:showSerName val="0"/>
          <c:showPercent val="0"/>
          <c:showBubbleSize val="0"/>
        </c:dLbls>
        <c:marker val="1"/>
        <c:smooth val="0"/>
        <c:axId val="497878832"/>
        <c:axId val="442277520"/>
      </c:lineChart>
      <c:catAx>
        <c:axId val="497878832"/>
        <c:scaling>
          <c:orientation val="minMax"/>
        </c:scaling>
        <c:delete val="0"/>
        <c:axPos val="b"/>
        <c:numFmt formatCode="ge" sourceLinked="1"/>
        <c:majorTickMark val="none"/>
        <c:minorTickMark val="none"/>
        <c:tickLblPos val="none"/>
        <c:crossAx val="442277520"/>
        <c:crosses val="autoZero"/>
        <c:auto val="0"/>
        <c:lblAlgn val="ctr"/>
        <c:lblOffset val="100"/>
        <c:noMultiLvlLbl val="1"/>
      </c:catAx>
      <c:valAx>
        <c:axId val="44227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787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115.7</c:v>
                </c:pt>
                <c:pt idx="1">
                  <c:v>111.3</c:v>
                </c:pt>
                <c:pt idx="2">
                  <c:v>116</c:v>
                </c:pt>
                <c:pt idx="3">
                  <c:v>113.1</c:v>
                </c:pt>
                <c:pt idx="4">
                  <c:v>111.6</c:v>
                </c:pt>
              </c:numCache>
            </c:numRef>
          </c:val>
          <c:extLst xmlns:c16r2="http://schemas.microsoft.com/office/drawing/2015/06/chart">
            <c:ext xmlns:c16="http://schemas.microsoft.com/office/drawing/2014/chart" uri="{C3380CC4-5D6E-409C-BE32-E72D297353CC}">
              <c16:uniqueId val="{00000000-27FE-4091-A623-F80245EC88BC}"/>
            </c:ext>
          </c:extLst>
        </c:ser>
        <c:dLbls>
          <c:showLegendKey val="0"/>
          <c:showVal val="0"/>
          <c:showCatName val="0"/>
          <c:showSerName val="0"/>
          <c:showPercent val="0"/>
          <c:showBubbleSize val="0"/>
        </c:dLbls>
        <c:gapWidth val="180"/>
        <c:overlap val="-90"/>
        <c:axId val="506209904"/>
        <c:axId val="5062095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27FE-4091-A623-F80245EC88B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7FE-4091-A623-F80245EC88BC}"/>
            </c:ext>
          </c:extLst>
        </c:ser>
        <c:dLbls>
          <c:showLegendKey val="0"/>
          <c:showVal val="0"/>
          <c:showCatName val="0"/>
          <c:showSerName val="0"/>
          <c:showPercent val="0"/>
          <c:showBubbleSize val="0"/>
        </c:dLbls>
        <c:marker val="1"/>
        <c:smooth val="0"/>
        <c:axId val="506209904"/>
        <c:axId val="506209512"/>
      </c:lineChart>
      <c:catAx>
        <c:axId val="506209904"/>
        <c:scaling>
          <c:orientation val="minMax"/>
        </c:scaling>
        <c:delete val="0"/>
        <c:axPos val="b"/>
        <c:numFmt formatCode="ge" sourceLinked="1"/>
        <c:majorTickMark val="none"/>
        <c:minorTickMark val="none"/>
        <c:tickLblPos val="none"/>
        <c:crossAx val="506209512"/>
        <c:crosses val="autoZero"/>
        <c:auto val="0"/>
        <c:lblAlgn val="ctr"/>
        <c:lblOffset val="100"/>
        <c:noMultiLvlLbl val="1"/>
      </c:catAx>
      <c:valAx>
        <c:axId val="506209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B9-4C7A-A563-764F9DF7BC6B}"/>
            </c:ext>
          </c:extLst>
        </c:ser>
        <c:dLbls>
          <c:showLegendKey val="0"/>
          <c:showVal val="0"/>
          <c:showCatName val="0"/>
          <c:showSerName val="0"/>
          <c:showPercent val="0"/>
          <c:showBubbleSize val="0"/>
        </c:dLbls>
        <c:gapWidth val="180"/>
        <c:overlap val="-90"/>
        <c:axId val="442278304"/>
        <c:axId val="4422786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B9-4C7A-A563-764F9DF7BC6B}"/>
            </c:ext>
          </c:extLst>
        </c:ser>
        <c:dLbls>
          <c:showLegendKey val="0"/>
          <c:showVal val="0"/>
          <c:showCatName val="0"/>
          <c:showSerName val="0"/>
          <c:showPercent val="0"/>
          <c:showBubbleSize val="0"/>
        </c:dLbls>
        <c:marker val="1"/>
        <c:smooth val="0"/>
        <c:axId val="442278304"/>
        <c:axId val="442278696"/>
      </c:lineChart>
      <c:catAx>
        <c:axId val="442278304"/>
        <c:scaling>
          <c:orientation val="minMax"/>
        </c:scaling>
        <c:delete val="0"/>
        <c:axPos val="b"/>
        <c:numFmt formatCode="ge" sourceLinked="1"/>
        <c:majorTickMark val="none"/>
        <c:minorTickMark val="none"/>
        <c:tickLblPos val="none"/>
        <c:crossAx val="442278696"/>
        <c:crosses val="autoZero"/>
        <c:auto val="0"/>
        <c:lblAlgn val="ctr"/>
        <c:lblOffset val="100"/>
        <c:noMultiLvlLbl val="1"/>
      </c:catAx>
      <c:valAx>
        <c:axId val="44227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7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18.600000000000001</c:v>
                </c:pt>
                <c:pt idx="1">
                  <c:v>14.5</c:v>
                </c:pt>
                <c:pt idx="2">
                  <c:v>4.5999999999999996</c:v>
                </c:pt>
                <c:pt idx="3">
                  <c:v>5.0999999999999996</c:v>
                </c:pt>
                <c:pt idx="4">
                  <c:v>5.4</c:v>
                </c:pt>
              </c:numCache>
            </c:numRef>
          </c:val>
          <c:extLst xmlns:c16r2="http://schemas.microsoft.com/office/drawing/2015/06/chart">
            <c:ext xmlns:c16="http://schemas.microsoft.com/office/drawing/2014/chart" uri="{C3380CC4-5D6E-409C-BE32-E72D297353CC}">
              <c16:uniqueId val="{00000000-6C4C-49A6-B6A9-9556ABAF2BAB}"/>
            </c:ext>
          </c:extLst>
        </c:ser>
        <c:dLbls>
          <c:showLegendKey val="0"/>
          <c:showVal val="0"/>
          <c:showCatName val="0"/>
          <c:showSerName val="0"/>
          <c:showPercent val="0"/>
          <c:showBubbleSize val="0"/>
        </c:dLbls>
        <c:gapWidth val="180"/>
        <c:overlap val="-90"/>
        <c:axId val="440733144"/>
        <c:axId val="44073353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6C4C-49A6-B6A9-9556ABAF2BAB}"/>
            </c:ext>
          </c:extLst>
        </c:ser>
        <c:dLbls>
          <c:showLegendKey val="0"/>
          <c:showVal val="0"/>
          <c:showCatName val="0"/>
          <c:showSerName val="0"/>
          <c:showPercent val="0"/>
          <c:showBubbleSize val="0"/>
        </c:dLbls>
        <c:marker val="1"/>
        <c:smooth val="0"/>
        <c:axId val="440733144"/>
        <c:axId val="440733536"/>
      </c:lineChart>
      <c:catAx>
        <c:axId val="440733144"/>
        <c:scaling>
          <c:orientation val="minMax"/>
        </c:scaling>
        <c:delete val="0"/>
        <c:axPos val="b"/>
        <c:numFmt formatCode="ge" sourceLinked="1"/>
        <c:majorTickMark val="none"/>
        <c:minorTickMark val="none"/>
        <c:tickLblPos val="none"/>
        <c:crossAx val="440733536"/>
        <c:crosses val="autoZero"/>
        <c:auto val="0"/>
        <c:lblAlgn val="ctr"/>
        <c:lblOffset val="100"/>
        <c:noMultiLvlLbl val="1"/>
      </c:catAx>
      <c:valAx>
        <c:axId val="44073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33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11</c:v>
                </c:pt>
                <c:pt idx="1">
                  <c:v>14.3</c:v>
                </c:pt>
                <c:pt idx="2">
                  <c:v>46.2</c:v>
                </c:pt>
                <c:pt idx="3">
                  <c:v>33.4</c:v>
                </c:pt>
                <c:pt idx="4">
                  <c:v>40.5</c:v>
                </c:pt>
              </c:numCache>
            </c:numRef>
          </c:val>
          <c:extLst xmlns:c16r2="http://schemas.microsoft.com/office/drawing/2015/06/chart">
            <c:ext xmlns:c16="http://schemas.microsoft.com/office/drawing/2014/chart" uri="{C3380CC4-5D6E-409C-BE32-E72D297353CC}">
              <c16:uniqueId val="{00000000-676F-463C-BF77-261CB46BD5AE}"/>
            </c:ext>
          </c:extLst>
        </c:ser>
        <c:dLbls>
          <c:showLegendKey val="0"/>
          <c:showVal val="0"/>
          <c:showCatName val="0"/>
          <c:showSerName val="0"/>
          <c:showPercent val="0"/>
          <c:showBubbleSize val="0"/>
        </c:dLbls>
        <c:gapWidth val="180"/>
        <c:overlap val="-90"/>
        <c:axId val="440734320"/>
        <c:axId val="440734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676F-463C-BF77-261CB46BD5AE}"/>
            </c:ext>
          </c:extLst>
        </c:ser>
        <c:dLbls>
          <c:showLegendKey val="0"/>
          <c:showVal val="0"/>
          <c:showCatName val="0"/>
          <c:showSerName val="0"/>
          <c:showPercent val="0"/>
          <c:showBubbleSize val="0"/>
        </c:dLbls>
        <c:marker val="1"/>
        <c:smooth val="0"/>
        <c:axId val="440734320"/>
        <c:axId val="440734712"/>
      </c:lineChart>
      <c:catAx>
        <c:axId val="440734320"/>
        <c:scaling>
          <c:orientation val="minMax"/>
        </c:scaling>
        <c:delete val="0"/>
        <c:axPos val="b"/>
        <c:numFmt formatCode="ge" sourceLinked="1"/>
        <c:majorTickMark val="none"/>
        <c:minorTickMark val="none"/>
        <c:tickLblPos val="none"/>
        <c:crossAx val="440734712"/>
        <c:crosses val="autoZero"/>
        <c:auto val="0"/>
        <c:lblAlgn val="ctr"/>
        <c:lblOffset val="100"/>
        <c:noMultiLvlLbl val="1"/>
      </c:catAx>
      <c:valAx>
        <c:axId val="44073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3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370.5</c:v>
                </c:pt>
                <c:pt idx="1">
                  <c:v>408.7</c:v>
                </c:pt>
                <c:pt idx="2">
                  <c:v>1074.8</c:v>
                </c:pt>
                <c:pt idx="3">
                  <c:v>775.6</c:v>
                </c:pt>
                <c:pt idx="4">
                  <c:v>544.6</c:v>
                </c:pt>
              </c:numCache>
            </c:numRef>
          </c:val>
          <c:extLst xmlns:c16r2="http://schemas.microsoft.com/office/drawing/2015/06/chart">
            <c:ext xmlns:c16="http://schemas.microsoft.com/office/drawing/2014/chart" uri="{C3380CC4-5D6E-409C-BE32-E72D297353CC}">
              <c16:uniqueId val="{00000000-BF34-4B06-9197-D1DDE635E9B0}"/>
            </c:ext>
          </c:extLst>
        </c:ser>
        <c:dLbls>
          <c:showLegendKey val="0"/>
          <c:showVal val="0"/>
          <c:showCatName val="0"/>
          <c:showSerName val="0"/>
          <c:showPercent val="0"/>
          <c:showBubbleSize val="0"/>
        </c:dLbls>
        <c:gapWidth val="180"/>
        <c:overlap val="-90"/>
        <c:axId val="139143520"/>
        <c:axId val="139143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BF34-4B06-9197-D1DDE635E9B0}"/>
            </c:ext>
          </c:extLst>
        </c:ser>
        <c:dLbls>
          <c:showLegendKey val="0"/>
          <c:showVal val="0"/>
          <c:showCatName val="0"/>
          <c:showSerName val="0"/>
          <c:showPercent val="0"/>
          <c:showBubbleSize val="0"/>
        </c:dLbls>
        <c:marker val="1"/>
        <c:smooth val="0"/>
        <c:axId val="139143520"/>
        <c:axId val="139143912"/>
      </c:lineChart>
      <c:catAx>
        <c:axId val="139143520"/>
        <c:scaling>
          <c:orientation val="minMax"/>
        </c:scaling>
        <c:delete val="0"/>
        <c:axPos val="b"/>
        <c:numFmt formatCode="ge" sourceLinked="1"/>
        <c:majorTickMark val="none"/>
        <c:minorTickMark val="none"/>
        <c:tickLblPos val="none"/>
        <c:crossAx val="139143912"/>
        <c:crosses val="autoZero"/>
        <c:auto val="0"/>
        <c:lblAlgn val="ctr"/>
        <c:lblOffset val="100"/>
        <c:noMultiLvlLbl val="1"/>
      </c:catAx>
      <c:valAx>
        <c:axId val="13914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28.9</c:v>
                </c:pt>
                <c:pt idx="1">
                  <c:v>49.5</c:v>
                </c:pt>
                <c:pt idx="2">
                  <c:v>54.6</c:v>
                </c:pt>
                <c:pt idx="3">
                  <c:v>58.9</c:v>
                </c:pt>
                <c:pt idx="4">
                  <c:v>64.099999999999994</c:v>
                </c:pt>
              </c:numCache>
            </c:numRef>
          </c:val>
          <c:extLst xmlns:c16r2="http://schemas.microsoft.com/office/drawing/2015/06/chart">
            <c:ext xmlns:c16="http://schemas.microsoft.com/office/drawing/2014/chart" uri="{C3380CC4-5D6E-409C-BE32-E72D297353CC}">
              <c16:uniqueId val="{00000000-7207-49C6-84BD-ACDD7113EE17}"/>
            </c:ext>
          </c:extLst>
        </c:ser>
        <c:dLbls>
          <c:showLegendKey val="0"/>
          <c:showVal val="0"/>
          <c:showCatName val="0"/>
          <c:showSerName val="0"/>
          <c:showPercent val="0"/>
          <c:showBubbleSize val="0"/>
        </c:dLbls>
        <c:gapWidth val="180"/>
        <c:overlap val="-90"/>
        <c:axId val="139144696"/>
        <c:axId val="44078780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7207-49C6-84BD-ACDD7113EE17}"/>
            </c:ext>
          </c:extLst>
        </c:ser>
        <c:dLbls>
          <c:showLegendKey val="0"/>
          <c:showVal val="0"/>
          <c:showCatName val="0"/>
          <c:showSerName val="0"/>
          <c:showPercent val="0"/>
          <c:showBubbleSize val="0"/>
        </c:dLbls>
        <c:marker val="1"/>
        <c:smooth val="0"/>
        <c:axId val="139144696"/>
        <c:axId val="440787800"/>
      </c:lineChart>
      <c:catAx>
        <c:axId val="139144696"/>
        <c:scaling>
          <c:orientation val="minMax"/>
        </c:scaling>
        <c:delete val="0"/>
        <c:axPos val="b"/>
        <c:numFmt formatCode="ge" sourceLinked="1"/>
        <c:majorTickMark val="none"/>
        <c:minorTickMark val="none"/>
        <c:tickLblPos val="none"/>
        <c:crossAx val="440787800"/>
        <c:crosses val="autoZero"/>
        <c:auto val="0"/>
        <c:lblAlgn val="ctr"/>
        <c:lblOffset val="100"/>
        <c:noMultiLvlLbl val="1"/>
      </c:catAx>
      <c:valAx>
        <c:axId val="440787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46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AF-493B-85DB-F51F82B92CBF}"/>
            </c:ext>
          </c:extLst>
        </c:ser>
        <c:dLbls>
          <c:showLegendKey val="0"/>
          <c:showVal val="0"/>
          <c:showCatName val="0"/>
          <c:showSerName val="0"/>
          <c:showPercent val="0"/>
          <c:showBubbleSize val="0"/>
        </c:dLbls>
        <c:gapWidth val="180"/>
        <c:overlap val="-90"/>
        <c:axId val="440788584"/>
        <c:axId val="4407889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DCAF-493B-85DB-F51F82B92CBF}"/>
            </c:ext>
          </c:extLst>
        </c:ser>
        <c:dLbls>
          <c:showLegendKey val="0"/>
          <c:showVal val="0"/>
          <c:showCatName val="0"/>
          <c:showSerName val="0"/>
          <c:showPercent val="0"/>
          <c:showBubbleSize val="0"/>
        </c:dLbls>
        <c:marker val="1"/>
        <c:smooth val="0"/>
        <c:axId val="440788584"/>
        <c:axId val="440788976"/>
      </c:lineChart>
      <c:catAx>
        <c:axId val="440788584"/>
        <c:scaling>
          <c:orientation val="minMax"/>
        </c:scaling>
        <c:delete val="0"/>
        <c:axPos val="b"/>
        <c:numFmt formatCode="ge" sourceLinked="1"/>
        <c:majorTickMark val="none"/>
        <c:minorTickMark val="none"/>
        <c:tickLblPos val="none"/>
        <c:crossAx val="440788976"/>
        <c:crosses val="autoZero"/>
        <c:auto val="0"/>
        <c:lblAlgn val="ctr"/>
        <c:lblOffset val="100"/>
        <c:noMultiLvlLbl val="1"/>
      </c:catAx>
      <c:valAx>
        <c:axId val="44078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8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4F-4DB3-876D-D040AF2FC03F}"/>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4F-4DB3-876D-D040AF2FC03F}"/>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5D-44D7-93D7-58BA9B2871B3}"/>
            </c:ext>
          </c:extLst>
        </c:ser>
        <c:dLbls>
          <c:showLegendKey val="0"/>
          <c:showVal val="0"/>
          <c:showCatName val="0"/>
          <c:showSerName val="0"/>
          <c:showPercent val="0"/>
          <c:showBubbleSize val="0"/>
        </c:dLbls>
        <c:gapWidth val="180"/>
        <c:overlap val="-90"/>
        <c:axId val="505626912"/>
        <c:axId val="5056273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5D-44D7-93D7-58BA9B2871B3}"/>
            </c:ext>
          </c:extLst>
        </c:ser>
        <c:dLbls>
          <c:showLegendKey val="0"/>
          <c:showVal val="0"/>
          <c:showCatName val="0"/>
          <c:showSerName val="0"/>
          <c:showPercent val="0"/>
          <c:showBubbleSize val="0"/>
        </c:dLbls>
        <c:marker val="1"/>
        <c:smooth val="0"/>
        <c:axId val="505626912"/>
        <c:axId val="505627304"/>
      </c:lineChart>
      <c:catAx>
        <c:axId val="505626912"/>
        <c:scaling>
          <c:orientation val="minMax"/>
        </c:scaling>
        <c:delete val="0"/>
        <c:axPos val="b"/>
        <c:numFmt formatCode="ge" sourceLinked="1"/>
        <c:majorTickMark val="none"/>
        <c:minorTickMark val="none"/>
        <c:tickLblPos val="none"/>
        <c:crossAx val="505627304"/>
        <c:crosses val="autoZero"/>
        <c:auto val="0"/>
        <c:lblAlgn val="ctr"/>
        <c:lblOffset val="100"/>
        <c:noMultiLvlLbl val="1"/>
      </c:catAx>
      <c:valAx>
        <c:axId val="50562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9A-49FE-AD87-7613A2792EC2}"/>
            </c:ext>
          </c:extLst>
        </c:ser>
        <c:dLbls>
          <c:showLegendKey val="0"/>
          <c:showVal val="0"/>
          <c:showCatName val="0"/>
          <c:showSerName val="0"/>
          <c:showPercent val="0"/>
          <c:showBubbleSize val="0"/>
        </c:dLbls>
        <c:gapWidth val="180"/>
        <c:overlap val="-90"/>
        <c:axId val="502506664"/>
        <c:axId val="5025070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9A-49FE-AD87-7613A2792EC2}"/>
            </c:ext>
          </c:extLst>
        </c:ser>
        <c:dLbls>
          <c:showLegendKey val="0"/>
          <c:showVal val="0"/>
          <c:showCatName val="0"/>
          <c:showSerName val="0"/>
          <c:showPercent val="0"/>
          <c:showBubbleSize val="0"/>
        </c:dLbls>
        <c:marker val="1"/>
        <c:smooth val="0"/>
        <c:axId val="502506664"/>
        <c:axId val="502507056"/>
      </c:lineChart>
      <c:catAx>
        <c:axId val="502506664"/>
        <c:scaling>
          <c:orientation val="minMax"/>
        </c:scaling>
        <c:delete val="0"/>
        <c:axPos val="b"/>
        <c:numFmt formatCode="ge" sourceLinked="1"/>
        <c:majorTickMark val="none"/>
        <c:minorTickMark val="none"/>
        <c:tickLblPos val="none"/>
        <c:crossAx val="502507056"/>
        <c:crosses val="autoZero"/>
        <c:auto val="0"/>
        <c:lblAlgn val="ctr"/>
        <c:lblOffset val="100"/>
        <c:noMultiLvlLbl val="1"/>
      </c:catAx>
      <c:valAx>
        <c:axId val="50250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6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93-4F5C-A053-03FBF8FA7C7C}"/>
            </c:ext>
          </c:extLst>
        </c:ser>
        <c:dLbls>
          <c:showLegendKey val="0"/>
          <c:showVal val="0"/>
          <c:showCatName val="0"/>
          <c:showSerName val="0"/>
          <c:showPercent val="0"/>
          <c:showBubbleSize val="0"/>
        </c:dLbls>
        <c:gapWidth val="180"/>
        <c:overlap val="-90"/>
        <c:axId val="502507840"/>
        <c:axId val="537653048"/>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93-4F5C-A053-03FBF8FA7C7C}"/>
            </c:ext>
          </c:extLst>
        </c:ser>
        <c:dLbls>
          <c:showLegendKey val="0"/>
          <c:showVal val="0"/>
          <c:showCatName val="0"/>
          <c:showSerName val="0"/>
          <c:showPercent val="0"/>
          <c:showBubbleSize val="0"/>
        </c:dLbls>
        <c:marker val="1"/>
        <c:smooth val="0"/>
        <c:axId val="502507840"/>
        <c:axId val="537653048"/>
      </c:lineChart>
      <c:catAx>
        <c:axId val="502507840"/>
        <c:scaling>
          <c:orientation val="minMax"/>
        </c:scaling>
        <c:delete val="0"/>
        <c:axPos val="b"/>
        <c:numFmt formatCode="ge" sourceLinked="1"/>
        <c:majorTickMark val="none"/>
        <c:minorTickMark val="none"/>
        <c:tickLblPos val="none"/>
        <c:crossAx val="537653048"/>
        <c:crosses val="autoZero"/>
        <c:auto val="0"/>
        <c:lblAlgn val="ctr"/>
        <c:lblOffset val="100"/>
        <c:noMultiLvlLbl val="1"/>
      </c:catAx>
      <c:valAx>
        <c:axId val="537653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1005.5</c:v>
                </c:pt>
                <c:pt idx="1">
                  <c:v>618.29999999999995</c:v>
                </c:pt>
                <c:pt idx="2">
                  <c:v>980.2</c:v>
                </c:pt>
                <c:pt idx="3">
                  <c:v>1051.5</c:v>
                </c:pt>
                <c:pt idx="4">
                  <c:v>568.1</c:v>
                </c:pt>
              </c:numCache>
            </c:numRef>
          </c:val>
          <c:extLst xmlns:c16r2="http://schemas.microsoft.com/office/drawing/2015/06/chart">
            <c:ext xmlns:c16="http://schemas.microsoft.com/office/drawing/2014/chart" uri="{C3380CC4-5D6E-409C-BE32-E72D297353CC}">
              <c16:uniqueId val="{00000000-5938-4C0B-B670-D778AE5A76B1}"/>
            </c:ext>
          </c:extLst>
        </c:ser>
        <c:dLbls>
          <c:showLegendKey val="0"/>
          <c:showVal val="0"/>
          <c:showCatName val="0"/>
          <c:showSerName val="0"/>
          <c:showPercent val="0"/>
          <c:showBubbleSize val="0"/>
        </c:dLbls>
        <c:gapWidth val="180"/>
        <c:overlap val="-90"/>
        <c:axId val="506211472"/>
        <c:axId val="50621186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5938-4C0B-B670-D778AE5A76B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938-4C0B-B670-D778AE5A76B1}"/>
            </c:ext>
          </c:extLst>
        </c:ser>
        <c:dLbls>
          <c:showLegendKey val="0"/>
          <c:showVal val="0"/>
          <c:showCatName val="0"/>
          <c:showSerName val="0"/>
          <c:showPercent val="0"/>
          <c:showBubbleSize val="0"/>
        </c:dLbls>
        <c:marker val="1"/>
        <c:smooth val="0"/>
        <c:axId val="506211472"/>
        <c:axId val="506211864"/>
      </c:lineChart>
      <c:catAx>
        <c:axId val="506211472"/>
        <c:scaling>
          <c:orientation val="minMax"/>
        </c:scaling>
        <c:delete val="0"/>
        <c:axPos val="b"/>
        <c:numFmt formatCode="ge" sourceLinked="1"/>
        <c:majorTickMark val="none"/>
        <c:minorTickMark val="none"/>
        <c:tickLblPos val="none"/>
        <c:crossAx val="506211864"/>
        <c:crosses val="autoZero"/>
        <c:auto val="0"/>
        <c:lblAlgn val="ctr"/>
        <c:lblOffset val="100"/>
        <c:noMultiLvlLbl val="1"/>
      </c:catAx>
      <c:valAx>
        <c:axId val="50621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B9-4E1B-B303-B037F7749F45}"/>
            </c:ext>
          </c:extLst>
        </c:ser>
        <c:dLbls>
          <c:showLegendKey val="0"/>
          <c:showVal val="0"/>
          <c:showCatName val="0"/>
          <c:showSerName val="0"/>
          <c:showPercent val="0"/>
          <c:showBubbleSize val="0"/>
        </c:dLbls>
        <c:gapWidth val="180"/>
        <c:overlap val="-90"/>
        <c:axId val="537653832"/>
        <c:axId val="5376542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B9-4E1B-B303-B037F7749F45}"/>
            </c:ext>
          </c:extLst>
        </c:ser>
        <c:dLbls>
          <c:showLegendKey val="0"/>
          <c:showVal val="0"/>
          <c:showCatName val="0"/>
          <c:showSerName val="0"/>
          <c:showPercent val="0"/>
          <c:showBubbleSize val="0"/>
        </c:dLbls>
        <c:marker val="1"/>
        <c:smooth val="0"/>
        <c:axId val="537653832"/>
        <c:axId val="537654224"/>
      </c:lineChart>
      <c:catAx>
        <c:axId val="537653832"/>
        <c:scaling>
          <c:orientation val="minMax"/>
        </c:scaling>
        <c:delete val="0"/>
        <c:axPos val="b"/>
        <c:numFmt formatCode="ge" sourceLinked="1"/>
        <c:majorTickMark val="none"/>
        <c:minorTickMark val="none"/>
        <c:tickLblPos val="none"/>
        <c:crossAx val="537654224"/>
        <c:crosses val="autoZero"/>
        <c:auto val="0"/>
        <c:lblAlgn val="ctr"/>
        <c:lblOffset val="100"/>
        <c:noMultiLvlLbl val="1"/>
      </c:catAx>
      <c:valAx>
        <c:axId val="537654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653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10947.6</c:v>
                </c:pt>
                <c:pt idx="1">
                  <c:v>8165.9</c:v>
                </c:pt>
                <c:pt idx="2">
                  <c:v>6890.4</c:v>
                </c:pt>
                <c:pt idx="3">
                  <c:v>7277.6</c:v>
                </c:pt>
                <c:pt idx="4">
                  <c:v>7887.8</c:v>
                </c:pt>
              </c:numCache>
            </c:numRef>
          </c:val>
          <c:extLst xmlns:c16r2="http://schemas.microsoft.com/office/drawing/2015/06/chart">
            <c:ext xmlns:c16="http://schemas.microsoft.com/office/drawing/2014/chart" uri="{C3380CC4-5D6E-409C-BE32-E72D297353CC}">
              <c16:uniqueId val="{00000000-98F5-4013-9113-C779D1C56C0F}"/>
            </c:ext>
          </c:extLst>
        </c:ser>
        <c:dLbls>
          <c:showLegendKey val="0"/>
          <c:showVal val="0"/>
          <c:showCatName val="0"/>
          <c:showSerName val="0"/>
          <c:showPercent val="0"/>
          <c:showBubbleSize val="0"/>
        </c:dLbls>
        <c:gapWidth val="180"/>
        <c:overlap val="-90"/>
        <c:axId val="442199152"/>
        <c:axId val="3661589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98F5-4013-9113-C779D1C56C0F}"/>
            </c:ext>
          </c:extLst>
        </c:ser>
        <c:dLbls>
          <c:showLegendKey val="0"/>
          <c:showVal val="0"/>
          <c:showCatName val="0"/>
          <c:showSerName val="0"/>
          <c:showPercent val="0"/>
          <c:showBubbleSize val="0"/>
        </c:dLbls>
        <c:marker val="1"/>
        <c:smooth val="0"/>
        <c:axId val="442199152"/>
        <c:axId val="366158920"/>
      </c:lineChart>
      <c:catAx>
        <c:axId val="442199152"/>
        <c:scaling>
          <c:orientation val="minMax"/>
        </c:scaling>
        <c:delete val="0"/>
        <c:axPos val="b"/>
        <c:numFmt formatCode="ge" sourceLinked="1"/>
        <c:majorTickMark val="none"/>
        <c:minorTickMark val="none"/>
        <c:tickLblPos val="none"/>
        <c:crossAx val="366158920"/>
        <c:crosses val="autoZero"/>
        <c:auto val="0"/>
        <c:lblAlgn val="ctr"/>
        <c:lblOffset val="100"/>
        <c:noMultiLvlLbl val="1"/>
      </c:catAx>
      <c:valAx>
        <c:axId val="366158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344913</c:v>
                </c:pt>
                <c:pt idx="1">
                  <c:v>307873</c:v>
                </c:pt>
                <c:pt idx="2">
                  <c:v>551658</c:v>
                </c:pt>
                <c:pt idx="3">
                  <c:v>438485</c:v>
                </c:pt>
                <c:pt idx="4">
                  <c:v>298630</c:v>
                </c:pt>
              </c:numCache>
            </c:numRef>
          </c:val>
          <c:extLst xmlns:c16r2="http://schemas.microsoft.com/office/drawing/2015/06/chart">
            <c:ext xmlns:c16="http://schemas.microsoft.com/office/drawing/2014/chart" uri="{C3380CC4-5D6E-409C-BE32-E72D297353CC}">
              <c16:uniqueId val="{00000000-821C-45F2-AD10-0898A8194C8D}"/>
            </c:ext>
          </c:extLst>
        </c:ser>
        <c:dLbls>
          <c:showLegendKey val="0"/>
          <c:showVal val="0"/>
          <c:showCatName val="0"/>
          <c:showSerName val="0"/>
          <c:showPercent val="0"/>
          <c:showBubbleSize val="0"/>
        </c:dLbls>
        <c:gapWidth val="180"/>
        <c:overlap val="-90"/>
        <c:axId val="366159704"/>
        <c:axId val="36616009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821C-45F2-AD10-0898A8194C8D}"/>
            </c:ext>
          </c:extLst>
        </c:ser>
        <c:dLbls>
          <c:showLegendKey val="0"/>
          <c:showVal val="0"/>
          <c:showCatName val="0"/>
          <c:showSerName val="0"/>
          <c:showPercent val="0"/>
          <c:showBubbleSize val="0"/>
        </c:dLbls>
        <c:marker val="1"/>
        <c:smooth val="0"/>
        <c:axId val="366159704"/>
        <c:axId val="366160096"/>
      </c:lineChart>
      <c:catAx>
        <c:axId val="366159704"/>
        <c:scaling>
          <c:orientation val="minMax"/>
        </c:scaling>
        <c:delete val="0"/>
        <c:axPos val="b"/>
        <c:numFmt formatCode="ge" sourceLinked="1"/>
        <c:majorTickMark val="none"/>
        <c:minorTickMark val="none"/>
        <c:tickLblPos val="none"/>
        <c:crossAx val="366160096"/>
        <c:crosses val="autoZero"/>
        <c:auto val="0"/>
        <c:lblAlgn val="ctr"/>
        <c:lblOffset val="100"/>
        <c:noMultiLvlLbl val="1"/>
      </c:catAx>
      <c:valAx>
        <c:axId val="3661600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159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22.8</c:v>
                </c:pt>
                <c:pt idx="1">
                  <c:v>31.8</c:v>
                </c:pt>
                <c:pt idx="2">
                  <c:v>36.4</c:v>
                </c:pt>
                <c:pt idx="3">
                  <c:v>37.299999999999997</c:v>
                </c:pt>
                <c:pt idx="4">
                  <c:v>34.1</c:v>
                </c:pt>
              </c:numCache>
            </c:numRef>
          </c:val>
          <c:extLst xmlns:c16r2="http://schemas.microsoft.com/office/drawing/2015/06/chart">
            <c:ext xmlns:c16="http://schemas.microsoft.com/office/drawing/2014/chart" uri="{C3380CC4-5D6E-409C-BE32-E72D297353CC}">
              <c16:uniqueId val="{00000000-48D7-455D-B48E-77F852C982CD}"/>
            </c:ext>
          </c:extLst>
        </c:ser>
        <c:dLbls>
          <c:showLegendKey val="0"/>
          <c:showVal val="0"/>
          <c:showCatName val="0"/>
          <c:showSerName val="0"/>
          <c:showPercent val="0"/>
          <c:showBubbleSize val="0"/>
        </c:dLbls>
        <c:gapWidth val="180"/>
        <c:overlap val="-90"/>
        <c:axId val="442553632"/>
        <c:axId val="4425540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48D7-455D-B48E-77F852C982CD}"/>
            </c:ext>
          </c:extLst>
        </c:ser>
        <c:dLbls>
          <c:showLegendKey val="0"/>
          <c:showVal val="0"/>
          <c:showCatName val="0"/>
          <c:showSerName val="0"/>
          <c:showPercent val="0"/>
          <c:showBubbleSize val="0"/>
        </c:dLbls>
        <c:marker val="1"/>
        <c:smooth val="0"/>
        <c:axId val="442553632"/>
        <c:axId val="442554024"/>
      </c:lineChart>
      <c:catAx>
        <c:axId val="442553632"/>
        <c:scaling>
          <c:orientation val="minMax"/>
        </c:scaling>
        <c:delete val="0"/>
        <c:axPos val="b"/>
        <c:numFmt formatCode="ge" sourceLinked="1"/>
        <c:majorTickMark val="none"/>
        <c:minorTickMark val="none"/>
        <c:tickLblPos val="none"/>
        <c:crossAx val="442554024"/>
        <c:crosses val="autoZero"/>
        <c:auto val="0"/>
        <c:lblAlgn val="ctr"/>
        <c:lblOffset val="100"/>
        <c:noMultiLvlLbl val="1"/>
      </c:catAx>
      <c:valAx>
        <c:axId val="44255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5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15.3</c:v>
                </c:pt>
                <c:pt idx="1">
                  <c:v>10.5</c:v>
                </c:pt>
                <c:pt idx="2">
                  <c:v>9.6999999999999993</c:v>
                </c:pt>
                <c:pt idx="3">
                  <c:v>10</c:v>
                </c:pt>
                <c:pt idx="4">
                  <c:v>18.899999999999999</c:v>
                </c:pt>
              </c:numCache>
            </c:numRef>
          </c:val>
          <c:extLst xmlns:c16r2="http://schemas.microsoft.com/office/drawing/2015/06/chart">
            <c:ext xmlns:c16="http://schemas.microsoft.com/office/drawing/2014/chart" uri="{C3380CC4-5D6E-409C-BE32-E72D297353CC}">
              <c16:uniqueId val="{00000000-78A1-4190-A8D1-4CC6CBE8E415}"/>
            </c:ext>
          </c:extLst>
        </c:ser>
        <c:dLbls>
          <c:showLegendKey val="0"/>
          <c:showVal val="0"/>
          <c:showCatName val="0"/>
          <c:showSerName val="0"/>
          <c:showPercent val="0"/>
          <c:showBubbleSize val="0"/>
        </c:dLbls>
        <c:gapWidth val="180"/>
        <c:overlap val="-90"/>
        <c:axId val="442554808"/>
        <c:axId val="4425552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78A1-4190-A8D1-4CC6CBE8E415}"/>
            </c:ext>
          </c:extLst>
        </c:ser>
        <c:dLbls>
          <c:showLegendKey val="0"/>
          <c:showVal val="0"/>
          <c:showCatName val="0"/>
          <c:showSerName val="0"/>
          <c:showPercent val="0"/>
          <c:showBubbleSize val="0"/>
        </c:dLbls>
        <c:marker val="1"/>
        <c:smooth val="0"/>
        <c:axId val="442554808"/>
        <c:axId val="442555200"/>
      </c:lineChart>
      <c:catAx>
        <c:axId val="442554808"/>
        <c:scaling>
          <c:orientation val="minMax"/>
        </c:scaling>
        <c:delete val="0"/>
        <c:axPos val="b"/>
        <c:numFmt formatCode="ge" sourceLinked="1"/>
        <c:majorTickMark val="none"/>
        <c:minorTickMark val="none"/>
        <c:tickLblPos val="none"/>
        <c:crossAx val="442555200"/>
        <c:crosses val="autoZero"/>
        <c:auto val="0"/>
        <c:lblAlgn val="ctr"/>
        <c:lblOffset val="100"/>
        <c:noMultiLvlLbl val="1"/>
      </c:catAx>
      <c:valAx>
        <c:axId val="44255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5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87.1</c:v>
                </c:pt>
                <c:pt idx="1">
                  <c:v>75.5</c:v>
                </c:pt>
                <c:pt idx="2">
                  <c:v>65.599999999999994</c:v>
                </c:pt>
                <c:pt idx="3">
                  <c:v>71.2</c:v>
                </c:pt>
                <c:pt idx="4">
                  <c:v>88.3</c:v>
                </c:pt>
              </c:numCache>
            </c:numRef>
          </c:val>
          <c:extLst xmlns:c16r2="http://schemas.microsoft.com/office/drawing/2015/06/chart">
            <c:ext xmlns:c16="http://schemas.microsoft.com/office/drawing/2014/chart" uri="{C3380CC4-5D6E-409C-BE32-E72D297353CC}">
              <c16:uniqueId val="{00000000-AD7F-4EA7-88B1-5C5B4912B24C}"/>
            </c:ext>
          </c:extLst>
        </c:ser>
        <c:dLbls>
          <c:showLegendKey val="0"/>
          <c:showVal val="0"/>
          <c:showCatName val="0"/>
          <c:showSerName val="0"/>
          <c:showPercent val="0"/>
          <c:showBubbleSize val="0"/>
        </c:dLbls>
        <c:gapWidth val="180"/>
        <c:overlap val="-90"/>
        <c:axId val="442414648"/>
        <c:axId val="44241504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AD7F-4EA7-88B1-5C5B4912B24C}"/>
            </c:ext>
          </c:extLst>
        </c:ser>
        <c:dLbls>
          <c:showLegendKey val="0"/>
          <c:showVal val="0"/>
          <c:showCatName val="0"/>
          <c:showSerName val="0"/>
          <c:showPercent val="0"/>
          <c:showBubbleSize val="0"/>
        </c:dLbls>
        <c:marker val="1"/>
        <c:smooth val="0"/>
        <c:axId val="442414648"/>
        <c:axId val="442415040"/>
      </c:lineChart>
      <c:catAx>
        <c:axId val="442414648"/>
        <c:scaling>
          <c:orientation val="minMax"/>
        </c:scaling>
        <c:delete val="0"/>
        <c:axPos val="b"/>
        <c:numFmt formatCode="ge" sourceLinked="1"/>
        <c:majorTickMark val="none"/>
        <c:minorTickMark val="none"/>
        <c:tickLblPos val="none"/>
        <c:crossAx val="442415040"/>
        <c:crosses val="autoZero"/>
        <c:auto val="0"/>
        <c:lblAlgn val="ctr"/>
        <c:lblOffset val="100"/>
        <c:noMultiLvlLbl val="1"/>
      </c:catAx>
      <c:valAx>
        <c:axId val="44241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414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62.9</c:v>
                </c:pt>
                <c:pt idx="1">
                  <c:v>66.900000000000006</c:v>
                </c:pt>
                <c:pt idx="2">
                  <c:v>69.099999999999994</c:v>
                </c:pt>
                <c:pt idx="3">
                  <c:v>69.3</c:v>
                </c:pt>
                <c:pt idx="4">
                  <c:v>71.5</c:v>
                </c:pt>
              </c:numCache>
            </c:numRef>
          </c:val>
          <c:extLst xmlns:c16r2="http://schemas.microsoft.com/office/drawing/2015/06/chart">
            <c:ext xmlns:c16="http://schemas.microsoft.com/office/drawing/2014/chart" uri="{C3380CC4-5D6E-409C-BE32-E72D297353CC}">
              <c16:uniqueId val="{00000000-790B-44ED-95DD-C18EAD79065D}"/>
            </c:ext>
          </c:extLst>
        </c:ser>
        <c:dLbls>
          <c:showLegendKey val="0"/>
          <c:showVal val="0"/>
          <c:showCatName val="0"/>
          <c:showSerName val="0"/>
          <c:showPercent val="0"/>
          <c:showBubbleSize val="0"/>
        </c:dLbls>
        <c:gapWidth val="180"/>
        <c:overlap val="-90"/>
        <c:axId val="442415824"/>
        <c:axId val="36082088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790B-44ED-95DD-C18EAD79065D}"/>
            </c:ext>
          </c:extLst>
        </c:ser>
        <c:dLbls>
          <c:showLegendKey val="0"/>
          <c:showVal val="0"/>
          <c:showCatName val="0"/>
          <c:showSerName val="0"/>
          <c:showPercent val="0"/>
          <c:showBubbleSize val="0"/>
        </c:dLbls>
        <c:marker val="1"/>
        <c:smooth val="0"/>
        <c:axId val="442415824"/>
        <c:axId val="360820888"/>
      </c:lineChart>
      <c:catAx>
        <c:axId val="442415824"/>
        <c:scaling>
          <c:orientation val="minMax"/>
        </c:scaling>
        <c:delete val="0"/>
        <c:axPos val="b"/>
        <c:numFmt formatCode="ge" sourceLinked="1"/>
        <c:majorTickMark val="none"/>
        <c:minorTickMark val="none"/>
        <c:tickLblPos val="none"/>
        <c:crossAx val="360820888"/>
        <c:crosses val="autoZero"/>
        <c:auto val="0"/>
        <c:lblAlgn val="ctr"/>
        <c:lblOffset val="100"/>
        <c:noMultiLvlLbl val="1"/>
      </c:catAx>
      <c:valAx>
        <c:axId val="360820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2415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（最大出力合計54,200kW）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7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7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7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7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7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7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7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7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7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7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7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7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7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7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7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8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80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80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80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80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80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80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80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80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80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81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81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81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81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81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81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81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81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81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81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P13" sqref="P13"/>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熊本県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非設置</v>
      </c>
      <c r="K3" s="128"/>
      <c r="L3" s="128"/>
      <c r="M3" s="128"/>
      <c r="N3" s="129">
        <f>データ!L6</f>
        <v>82.7</v>
      </c>
      <c r="O3" s="129"/>
      <c r="P3" s="129"/>
      <c r="Q3" s="130"/>
      <c r="R3" s="1"/>
      <c r="S3" s="131" t="s">
        <v>8</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7</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281</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108658</v>
      </c>
      <c r="G12" s="162"/>
      <c r="H12" s="161">
        <f>データ!X6</f>
        <v>153195</v>
      </c>
      <c r="I12" s="162"/>
      <c r="J12" s="161">
        <f>データ!Y6</f>
        <v>177722</v>
      </c>
      <c r="K12" s="162"/>
      <c r="L12" s="161">
        <f>データ!Z6</f>
        <v>181566</v>
      </c>
      <c r="M12" s="162"/>
      <c r="N12" s="150">
        <f>データ!AA6</f>
        <v>165821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2449</v>
      </c>
      <c r="G14" s="162"/>
      <c r="H14" s="161">
        <f>データ!AH6</f>
        <v>1908</v>
      </c>
      <c r="I14" s="162"/>
      <c r="J14" s="161">
        <f>データ!AI6</f>
        <v>605</v>
      </c>
      <c r="K14" s="162"/>
      <c r="L14" s="161">
        <f>データ!AJ6</f>
        <v>669</v>
      </c>
      <c r="M14" s="162"/>
      <c r="N14" s="150">
        <f>データ!AK6</f>
        <v>707</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111107</v>
      </c>
      <c r="G16" s="177"/>
      <c r="H16" s="177">
        <f>データ!AR6</f>
        <v>155103</v>
      </c>
      <c r="I16" s="177"/>
      <c r="J16" s="177">
        <f>データ!AS6</f>
        <v>178327</v>
      </c>
      <c r="K16" s="177"/>
      <c r="L16" s="177">
        <f>データ!AT6</f>
        <v>182235</v>
      </c>
      <c r="M16" s="177"/>
      <c r="N16" s="166">
        <f>データ!AU6</f>
        <v>166528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1328411</v>
      </c>
      <c r="G19" s="180"/>
      <c r="H19" s="180"/>
      <c r="I19" s="180">
        <f>データ!AW6</f>
        <v>141799</v>
      </c>
      <c r="J19" s="180"/>
      <c r="K19" s="180"/>
      <c r="L19" s="180">
        <f>データ!AX6</f>
        <v>1470210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279</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280</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u4ahkuqUe4c5rheFSx2QYQK5jYZn0lM9nc6tj8ZUYHlc+sWLM/XQ7RPfFnCPOhGL3SGPmViP+jOyLm5LYkj+ow==" saltValue="S1vN+xb65nyY+R1VfKeYS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430005</v>
      </c>
      <c r="D6" s="67" t="str">
        <f t="shared" si="6"/>
        <v>46</v>
      </c>
      <c r="E6" s="67" t="str">
        <f t="shared" si="6"/>
        <v>04</v>
      </c>
      <c r="F6" s="67" t="str">
        <f t="shared" si="6"/>
        <v>0</v>
      </c>
      <c r="G6" s="67" t="str">
        <f t="shared" si="6"/>
        <v>000</v>
      </c>
      <c r="H6" s="67" t="str">
        <f t="shared" si="6"/>
        <v>熊本県</v>
      </c>
      <c r="I6" s="67" t="str">
        <f t="shared" si="6"/>
        <v>法適用</v>
      </c>
      <c r="J6" s="67" t="str">
        <f t="shared" si="6"/>
        <v>電気事業</v>
      </c>
      <c r="K6" s="67" t="str">
        <f t="shared" si="6"/>
        <v>非設置</v>
      </c>
      <c r="L6" s="68">
        <f t="shared" si="6"/>
        <v>82.7</v>
      </c>
      <c r="M6" s="69">
        <f t="shared" si="6"/>
        <v>7</v>
      </c>
      <c r="N6" s="69" t="str">
        <f t="shared" si="6"/>
        <v>-</v>
      </c>
      <c r="O6" s="69">
        <f t="shared" si="6"/>
        <v>1</v>
      </c>
      <c r="P6" s="69" t="str">
        <f t="shared" si="6"/>
        <v>-</v>
      </c>
      <c r="Q6" s="69" t="str">
        <f t="shared" si="6"/>
        <v>-</v>
      </c>
      <c r="R6" s="70" t="str">
        <f>R7</f>
        <v>平成30年3月31日　市房第一発電所</v>
      </c>
      <c r="S6" s="71" t="str">
        <f t="shared" si="6"/>
        <v>平成32年12月31日　菊鹿発電所</v>
      </c>
      <c r="T6" s="67" t="str">
        <f t="shared" si="6"/>
        <v>無</v>
      </c>
      <c r="U6" s="71" t="str">
        <f t="shared" si="6"/>
        <v>九州電力株式会社</v>
      </c>
      <c r="V6" s="68" t="str">
        <f t="shared" si="6"/>
        <v>-</v>
      </c>
      <c r="W6" s="69">
        <f>W7</f>
        <v>108658</v>
      </c>
      <c r="X6" s="69">
        <f t="shared" si="6"/>
        <v>153195</v>
      </c>
      <c r="Y6" s="69">
        <f t="shared" si="6"/>
        <v>177722</v>
      </c>
      <c r="Z6" s="69">
        <f t="shared" si="6"/>
        <v>181566</v>
      </c>
      <c r="AA6" s="69">
        <f t="shared" si="6"/>
        <v>165821</v>
      </c>
      <c r="AB6" s="69" t="str">
        <f t="shared" si="6"/>
        <v>-</v>
      </c>
      <c r="AC6" s="69" t="str">
        <f t="shared" si="6"/>
        <v>-</v>
      </c>
      <c r="AD6" s="69" t="str">
        <f t="shared" si="6"/>
        <v>-</v>
      </c>
      <c r="AE6" s="69" t="str">
        <f t="shared" si="6"/>
        <v>-</v>
      </c>
      <c r="AF6" s="69" t="str">
        <f t="shared" si="6"/>
        <v>-</v>
      </c>
      <c r="AG6" s="69">
        <f t="shared" si="6"/>
        <v>2449</v>
      </c>
      <c r="AH6" s="69">
        <f t="shared" si="6"/>
        <v>1908</v>
      </c>
      <c r="AI6" s="69">
        <f t="shared" si="6"/>
        <v>605</v>
      </c>
      <c r="AJ6" s="69">
        <f t="shared" si="6"/>
        <v>669</v>
      </c>
      <c r="AK6" s="69">
        <f t="shared" si="6"/>
        <v>707</v>
      </c>
      <c r="AL6" s="69" t="str">
        <f t="shared" si="6"/>
        <v>-</v>
      </c>
      <c r="AM6" s="69" t="str">
        <f t="shared" si="6"/>
        <v>-</v>
      </c>
      <c r="AN6" s="69" t="str">
        <f t="shared" si="6"/>
        <v>-</v>
      </c>
      <c r="AO6" s="69" t="str">
        <f t="shared" si="6"/>
        <v>-</v>
      </c>
      <c r="AP6" s="69" t="str">
        <f t="shared" si="6"/>
        <v>-</v>
      </c>
      <c r="AQ6" s="69">
        <f t="shared" si="6"/>
        <v>111107</v>
      </c>
      <c r="AR6" s="69">
        <f t="shared" si="6"/>
        <v>155103</v>
      </c>
      <c r="AS6" s="69">
        <f t="shared" si="6"/>
        <v>178327</v>
      </c>
      <c r="AT6" s="69">
        <f t="shared" si="6"/>
        <v>182235</v>
      </c>
      <c r="AU6" s="69">
        <f t="shared" si="6"/>
        <v>166528</v>
      </c>
      <c r="AV6" s="69">
        <f t="shared" si="6"/>
        <v>1328411</v>
      </c>
      <c r="AW6" s="69">
        <f t="shared" si="6"/>
        <v>141799</v>
      </c>
      <c r="AX6" s="69">
        <f t="shared" si="6"/>
        <v>1470210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82.7</v>
      </c>
      <c r="M7" s="79">
        <v>7</v>
      </c>
      <c r="N7" s="79" t="s">
        <v>126</v>
      </c>
      <c r="O7" s="80">
        <v>1</v>
      </c>
      <c r="P7" s="80" t="s">
        <v>126</v>
      </c>
      <c r="Q7" s="80" t="s">
        <v>126</v>
      </c>
      <c r="R7" s="81" t="s">
        <v>127</v>
      </c>
      <c r="S7" s="81" t="s">
        <v>128</v>
      </c>
      <c r="T7" s="82" t="s">
        <v>129</v>
      </c>
      <c r="U7" s="81" t="s">
        <v>130</v>
      </c>
      <c r="V7" s="78" t="s">
        <v>126</v>
      </c>
      <c r="W7" s="80">
        <v>108658</v>
      </c>
      <c r="X7" s="80">
        <v>153195</v>
      </c>
      <c r="Y7" s="80">
        <v>177722</v>
      </c>
      <c r="Z7" s="80">
        <v>181566</v>
      </c>
      <c r="AA7" s="80">
        <v>165821</v>
      </c>
      <c r="AB7" s="80" t="s">
        <v>126</v>
      </c>
      <c r="AC7" s="80" t="s">
        <v>126</v>
      </c>
      <c r="AD7" s="80" t="s">
        <v>126</v>
      </c>
      <c r="AE7" s="80" t="s">
        <v>126</v>
      </c>
      <c r="AF7" s="80" t="s">
        <v>126</v>
      </c>
      <c r="AG7" s="80">
        <v>2449</v>
      </c>
      <c r="AH7" s="80">
        <v>1908</v>
      </c>
      <c r="AI7" s="80">
        <v>605</v>
      </c>
      <c r="AJ7" s="80">
        <v>669</v>
      </c>
      <c r="AK7" s="80">
        <v>707</v>
      </c>
      <c r="AL7" s="80" t="s">
        <v>126</v>
      </c>
      <c r="AM7" s="80" t="s">
        <v>126</v>
      </c>
      <c r="AN7" s="80" t="s">
        <v>126</v>
      </c>
      <c r="AO7" s="80" t="s">
        <v>126</v>
      </c>
      <c r="AP7" s="80" t="s">
        <v>126</v>
      </c>
      <c r="AQ7" s="80">
        <v>111107</v>
      </c>
      <c r="AR7" s="80">
        <v>155103</v>
      </c>
      <c r="AS7" s="80">
        <v>178327</v>
      </c>
      <c r="AT7" s="80">
        <v>182235</v>
      </c>
      <c r="AU7" s="80">
        <v>166528</v>
      </c>
      <c r="AV7" s="80">
        <v>1328411</v>
      </c>
      <c r="AW7" s="80">
        <v>141799</v>
      </c>
      <c r="AX7" s="80">
        <v>1470210</v>
      </c>
      <c r="AY7" s="83">
        <v>115.5</v>
      </c>
      <c r="AZ7" s="83">
        <v>113.6</v>
      </c>
      <c r="BA7" s="83">
        <v>118.9</v>
      </c>
      <c r="BB7" s="83">
        <v>114.8</v>
      </c>
      <c r="BC7" s="83">
        <v>114.3</v>
      </c>
      <c r="BD7" s="83">
        <v>119.7</v>
      </c>
      <c r="BE7" s="83">
        <v>125.7</v>
      </c>
      <c r="BF7" s="83">
        <v>129.69999999999999</v>
      </c>
      <c r="BG7" s="83">
        <v>135.9</v>
      </c>
      <c r="BH7" s="83">
        <v>130.5</v>
      </c>
      <c r="BI7" s="83">
        <v>100</v>
      </c>
      <c r="BJ7" s="83">
        <v>115.7</v>
      </c>
      <c r="BK7" s="83">
        <v>111.3</v>
      </c>
      <c r="BL7" s="83">
        <v>116</v>
      </c>
      <c r="BM7" s="83">
        <v>113.1</v>
      </c>
      <c r="BN7" s="83">
        <v>111.6</v>
      </c>
      <c r="BO7" s="83">
        <v>121.8</v>
      </c>
      <c r="BP7" s="83">
        <v>124.8</v>
      </c>
      <c r="BQ7" s="83">
        <v>130.4</v>
      </c>
      <c r="BR7" s="83">
        <v>136.30000000000001</v>
      </c>
      <c r="BS7" s="83">
        <v>130.69999999999999</v>
      </c>
      <c r="BT7" s="83">
        <v>100</v>
      </c>
      <c r="BU7" s="83">
        <v>1005.5</v>
      </c>
      <c r="BV7" s="83">
        <v>618.29999999999995</v>
      </c>
      <c r="BW7" s="83">
        <v>980.2</v>
      </c>
      <c r="BX7" s="83">
        <v>1051.5</v>
      </c>
      <c r="BY7" s="83">
        <v>568.1</v>
      </c>
      <c r="BZ7" s="83">
        <v>992.4</v>
      </c>
      <c r="CA7" s="83">
        <v>638.79999999999995</v>
      </c>
      <c r="CB7" s="83">
        <v>716.7</v>
      </c>
      <c r="CC7" s="83">
        <v>688</v>
      </c>
      <c r="CD7" s="83">
        <v>707.7</v>
      </c>
      <c r="CE7" s="83">
        <v>100</v>
      </c>
      <c r="CF7" s="83">
        <v>10947.6</v>
      </c>
      <c r="CG7" s="83">
        <v>8165.9</v>
      </c>
      <c r="CH7" s="83">
        <v>6890.4</v>
      </c>
      <c r="CI7" s="83">
        <v>7277.6</v>
      </c>
      <c r="CJ7" s="83">
        <v>7887.8</v>
      </c>
      <c r="CK7" s="83">
        <v>7914.4</v>
      </c>
      <c r="CL7" s="83">
        <v>7493.6</v>
      </c>
      <c r="CM7" s="83">
        <v>8014.2</v>
      </c>
      <c r="CN7" s="83">
        <v>8260</v>
      </c>
      <c r="CO7" s="83">
        <v>8600.1</v>
      </c>
      <c r="CP7" s="80">
        <v>344913</v>
      </c>
      <c r="CQ7" s="80">
        <v>307873</v>
      </c>
      <c r="CR7" s="80">
        <v>551658</v>
      </c>
      <c r="CS7" s="80">
        <v>438485</v>
      </c>
      <c r="CT7" s="80">
        <v>298630</v>
      </c>
      <c r="CU7" s="80">
        <v>1160012</v>
      </c>
      <c r="CV7" s="80">
        <v>1146099</v>
      </c>
      <c r="CW7" s="80">
        <v>1494682</v>
      </c>
      <c r="CX7" s="80">
        <v>1543942</v>
      </c>
      <c r="CY7" s="80">
        <v>1467681</v>
      </c>
      <c r="CZ7" s="80">
        <v>55700</v>
      </c>
      <c r="DA7" s="83">
        <v>22.8</v>
      </c>
      <c r="DB7" s="83">
        <v>31.8</v>
      </c>
      <c r="DC7" s="83">
        <v>36.4</v>
      </c>
      <c r="DD7" s="83">
        <v>37.299999999999997</v>
      </c>
      <c r="DE7" s="83">
        <v>34.1</v>
      </c>
      <c r="DF7" s="83">
        <v>36.299999999999997</v>
      </c>
      <c r="DG7" s="83">
        <v>38.4</v>
      </c>
      <c r="DH7" s="83">
        <v>37.700000000000003</v>
      </c>
      <c r="DI7" s="83">
        <v>36.200000000000003</v>
      </c>
      <c r="DJ7" s="83">
        <v>36.5</v>
      </c>
      <c r="DK7" s="83">
        <v>15.3</v>
      </c>
      <c r="DL7" s="83">
        <v>10.5</v>
      </c>
      <c r="DM7" s="83">
        <v>9.6999999999999993</v>
      </c>
      <c r="DN7" s="83">
        <v>10</v>
      </c>
      <c r="DO7" s="83">
        <v>18.899999999999999</v>
      </c>
      <c r="DP7" s="83">
        <v>22.1</v>
      </c>
      <c r="DQ7" s="83">
        <v>21.1</v>
      </c>
      <c r="DR7" s="83">
        <v>20</v>
      </c>
      <c r="DS7" s="83">
        <v>18.2</v>
      </c>
      <c r="DT7" s="83">
        <v>20.9</v>
      </c>
      <c r="DU7" s="83">
        <v>87.1</v>
      </c>
      <c r="DV7" s="83">
        <v>75.5</v>
      </c>
      <c r="DW7" s="83">
        <v>65.599999999999994</v>
      </c>
      <c r="DX7" s="83">
        <v>71.2</v>
      </c>
      <c r="DY7" s="83">
        <v>88.3</v>
      </c>
      <c r="DZ7" s="83">
        <v>130.19999999999999</v>
      </c>
      <c r="EA7" s="83">
        <v>128.80000000000001</v>
      </c>
      <c r="EB7" s="83">
        <v>109.9</v>
      </c>
      <c r="EC7" s="83">
        <v>103.6</v>
      </c>
      <c r="ED7" s="83">
        <v>95.7</v>
      </c>
      <c r="EE7" s="83">
        <v>62.9</v>
      </c>
      <c r="EF7" s="83">
        <v>66.900000000000006</v>
      </c>
      <c r="EG7" s="83">
        <v>69.099999999999994</v>
      </c>
      <c r="EH7" s="83">
        <v>69.3</v>
      </c>
      <c r="EI7" s="83">
        <v>71.5</v>
      </c>
      <c r="EJ7" s="83">
        <v>57.7</v>
      </c>
      <c r="EK7" s="83">
        <v>59.8</v>
      </c>
      <c r="EL7" s="83">
        <v>59.6</v>
      </c>
      <c r="EM7" s="83">
        <v>60.3</v>
      </c>
      <c r="EN7" s="83">
        <v>60.2</v>
      </c>
      <c r="EO7" s="83">
        <v>12.3</v>
      </c>
      <c r="EP7" s="83">
        <v>10.7</v>
      </c>
      <c r="EQ7" s="83">
        <v>10.199999999999999</v>
      </c>
      <c r="ER7" s="83">
        <v>10.5</v>
      </c>
      <c r="ES7" s="83">
        <v>9.6</v>
      </c>
      <c r="ET7" s="83">
        <v>15.3</v>
      </c>
      <c r="EU7" s="83">
        <v>16.2</v>
      </c>
      <c r="EV7" s="83">
        <v>18.7</v>
      </c>
      <c r="EW7" s="83">
        <v>20.5</v>
      </c>
      <c r="EX7" s="83">
        <v>21.4</v>
      </c>
      <c r="EY7" s="80">
        <v>54200</v>
      </c>
      <c r="EZ7" s="83">
        <v>22.9</v>
      </c>
      <c r="FA7" s="83">
        <v>32.299999999999997</v>
      </c>
      <c r="FB7" s="83">
        <v>37.299999999999997</v>
      </c>
      <c r="FC7" s="83">
        <v>38.200000000000003</v>
      </c>
      <c r="FD7" s="83">
        <v>34.9</v>
      </c>
      <c r="FE7" s="83">
        <v>37</v>
      </c>
      <c r="FF7" s="83">
        <v>39.5</v>
      </c>
      <c r="FG7" s="83">
        <v>39.1</v>
      </c>
      <c r="FH7" s="83">
        <v>37.299999999999997</v>
      </c>
      <c r="FI7" s="83">
        <v>38</v>
      </c>
      <c r="FJ7" s="83">
        <v>15.5</v>
      </c>
      <c r="FK7" s="83">
        <v>10.4</v>
      </c>
      <c r="FL7" s="83">
        <v>6.4</v>
      </c>
      <c r="FM7" s="83">
        <v>8.6</v>
      </c>
      <c r="FN7" s="83">
        <v>16.600000000000001</v>
      </c>
      <c r="FO7" s="83">
        <v>22.6</v>
      </c>
      <c r="FP7" s="83">
        <v>22</v>
      </c>
      <c r="FQ7" s="83">
        <v>21.4</v>
      </c>
      <c r="FR7" s="83">
        <v>19.3</v>
      </c>
      <c r="FS7" s="83">
        <v>20.6</v>
      </c>
      <c r="FT7" s="83">
        <v>77.099999999999994</v>
      </c>
      <c r="FU7" s="83">
        <v>66.7</v>
      </c>
      <c r="FV7" s="83">
        <v>57.4</v>
      </c>
      <c r="FW7" s="83">
        <v>65.2</v>
      </c>
      <c r="FX7" s="83">
        <v>84.1</v>
      </c>
      <c r="FY7" s="83">
        <v>120.9</v>
      </c>
      <c r="FZ7" s="83">
        <v>105.7</v>
      </c>
      <c r="GA7" s="83">
        <v>89.4</v>
      </c>
      <c r="GB7" s="83">
        <v>83.3</v>
      </c>
      <c r="GC7" s="83">
        <v>73.2</v>
      </c>
      <c r="GD7" s="83">
        <v>64.099999999999994</v>
      </c>
      <c r="GE7" s="83">
        <v>67.5</v>
      </c>
      <c r="GF7" s="83">
        <v>69.599999999999994</v>
      </c>
      <c r="GG7" s="83">
        <v>69.7</v>
      </c>
      <c r="GH7" s="83">
        <v>71.7</v>
      </c>
      <c r="GI7" s="83">
        <v>58.6</v>
      </c>
      <c r="GJ7" s="83">
        <v>61.3</v>
      </c>
      <c r="GK7" s="83">
        <v>61.7</v>
      </c>
      <c r="GL7" s="83">
        <v>62.1</v>
      </c>
      <c r="GM7" s="83">
        <v>62.6</v>
      </c>
      <c r="GN7" s="83">
        <v>9.1999999999999993</v>
      </c>
      <c r="GO7" s="83">
        <v>8.3000000000000007</v>
      </c>
      <c r="GP7" s="83">
        <v>9.4</v>
      </c>
      <c r="GQ7" s="83">
        <v>9.6999999999999993</v>
      </c>
      <c r="GR7" s="83">
        <v>8.8000000000000007</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v>1500</v>
      </c>
      <c r="IX7" s="83">
        <v>18.600000000000001</v>
      </c>
      <c r="IY7" s="83">
        <v>14.5</v>
      </c>
      <c r="IZ7" s="83">
        <v>4.5999999999999996</v>
      </c>
      <c r="JA7" s="83">
        <v>5.0999999999999996</v>
      </c>
      <c r="JB7" s="83">
        <v>5.4</v>
      </c>
      <c r="JC7" s="83">
        <v>15.1</v>
      </c>
      <c r="JD7" s="83">
        <v>15.1</v>
      </c>
      <c r="JE7" s="83">
        <v>14</v>
      </c>
      <c r="JF7" s="83">
        <v>15.5</v>
      </c>
      <c r="JG7" s="83">
        <v>13.1</v>
      </c>
      <c r="JH7" s="83">
        <v>11</v>
      </c>
      <c r="JI7" s="83">
        <v>14.3</v>
      </c>
      <c r="JJ7" s="83">
        <v>46.2</v>
      </c>
      <c r="JK7" s="83">
        <v>33.4</v>
      </c>
      <c r="JL7" s="83">
        <v>40.5</v>
      </c>
      <c r="JM7" s="83">
        <v>37.700000000000003</v>
      </c>
      <c r="JN7" s="83">
        <v>25.4</v>
      </c>
      <c r="JO7" s="83">
        <v>20.100000000000001</v>
      </c>
      <c r="JP7" s="83">
        <v>28.4</v>
      </c>
      <c r="JQ7" s="83">
        <v>25</v>
      </c>
      <c r="JR7" s="83">
        <v>370.5</v>
      </c>
      <c r="JS7" s="83">
        <v>408.7</v>
      </c>
      <c r="JT7" s="83">
        <v>1074.8</v>
      </c>
      <c r="JU7" s="83">
        <v>775.6</v>
      </c>
      <c r="JV7" s="83">
        <v>544.6</v>
      </c>
      <c r="JW7" s="83">
        <v>259.60000000000002</v>
      </c>
      <c r="JX7" s="83">
        <v>226.2</v>
      </c>
      <c r="JY7" s="83">
        <v>224.7</v>
      </c>
      <c r="JZ7" s="83">
        <v>167.2</v>
      </c>
      <c r="KA7" s="83">
        <v>267.7</v>
      </c>
      <c r="KB7" s="83">
        <v>28.9</v>
      </c>
      <c r="KC7" s="83">
        <v>49.5</v>
      </c>
      <c r="KD7" s="83">
        <v>54.6</v>
      </c>
      <c r="KE7" s="83">
        <v>58.9</v>
      </c>
      <c r="KF7" s="83">
        <v>64.099999999999994</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7</v>
      </c>
      <c r="MV7" s="83">
        <v>7</v>
      </c>
      <c r="MW7" s="83">
        <v>7</v>
      </c>
      <c r="MX7" s="83">
        <v>7</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（最大出力合計55,700kW）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（最大出力合計54,200kW）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（最大出力合計1,500kW）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115.5</v>
      </c>
      <c r="AZ11" s="95">
        <f>AZ7</f>
        <v>113.6</v>
      </c>
      <c r="BA11" s="95">
        <f>BA7</f>
        <v>118.9</v>
      </c>
      <c r="BB11" s="95">
        <f>BB7</f>
        <v>114.8</v>
      </c>
      <c r="BC11" s="95">
        <f>BC7</f>
        <v>114.3</v>
      </c>
      <c r="BD11" s="84"/>
      <c r="BE11" s="84"/>
      <c r="BF11" s="84"/>
      <c r="BG11" s="84"/>
      <c r="BH11" s="84"/>
      <c r="BI11" s="94" t="s">
        <v>139</v>
      </c>
      <c r="BJ11" s="95">
        <f>BJ7</f>
        <v>115.7</v>
      </c>
      <c r="BK11" s="95">
        <f>BK7</f>
        <v>111.3</v>
      </c>
      <c r="BL11" s="95">
        <f>BL7</f>
        <v>116</v>
      </c>
      <c r="BM11" s="95">
        <f>BM7</f>
        <v>113.1</v>
      </c>
      <c r="BN11" s="95">
        <f>BN7</f>
        <v>111.6</v>
      </c>
      <c r="BO11" s="84"/>
      <c r="BP11" s="84"/>
      <c r="BQ11" s="84"/>
      <c r="BR11" s="84"/>
      <c r="BS11" s="84"/>
      <c r="BT11" s="94" t="s">
        <v>139</v>
      </c>
      <c r="BU11" s="95">
        <f>BU7</f>
        <v>1005.5</v>
      </c>
      <c r="BV11" s="95">
        <f>BV7</f>
        <v>618.29999999999995</v>
      </c>
      <c r="BW11" s="95">
        <f>BW7</f>
        <v>980.2</v>
      </c>
      <c r="BX11" s="95">
        <f>BX7</f>
        <v>1051.5</v>
      </c>
      <c r="BY11" s="95">
        <f>BY7</f>
        <v>568.1</v>
      </c>
      <c r="BZ11" s="84"/>
      <c r="CA11" s="84"/>
      <c r="CB11" s="84"/>
      <c r="CC11" s="84"/>
      <c r="CD11" s="84"/>
      <c r="CE11" s="94" t="s">
        <v>139</v>
      </c>
      <c r="CF11" s="95">
        <f>CF7</f>
        <v>10947.6</v>
      </c>
      <c r="CG11" s="95">
        <f>CG7</f>
        <v>8165.9</v>
      </c>
      <c r="CH11" s="95">
        <f>CH7</f>
        <v>6890.4</v>
      </c>
      <c r="CI11" s="95">
        <f>CI7</f>
        <v>7277.6</v>
      </c>
      <c r="CJ11" s="95">
        <f>CJ7</f>
        <v>7887.8</v>
      </c>
      <c r="CK11" s="84"/>
      <c r="CL11" s="84"/>
      <c r="CM11" s="84"/>
      <c r="CN11" s="84"/>
      <c r="CO11" s="94" t="s">
        <v>140</v>
      </c>
      <c r="CP11" s="96">
        <f>CP7</f>
        <v>344913</v>
      </c>
      <c r="CQ11" s="96">
        <f>CQ7</f>
        <v>307873</v>
      </c>
      <c r="CR11" s="96">
        <f>CR7</f>
        <v>551658</v>
      </c>
      <c r="CS11" s="96">
        <f>CS7</f>
        <v>438485</v>
      </c>
      <c r="CT11" s="96">
        <f>CT7</f>
        <v>298630</v>
      </c>
      <c r="CU11" s="84"/>
      <c r="CV11" s="84"/>
      <c r="CW11" s="84"/>
      <c r="CX11" s="84"/>
      <c r="CY11" s="84"/>
      <c r="CZ11" s="94" t="s">
        <v>139</v>
      </c>
      <c r="DA11" s="95">
        <f>DA7</f>
        <v>22.8</v>
      </c>
      <c r="DB11" s="95">
        <f>DB7</f>
        <v>31.8</v>
      </c>
      <c r="DC11" s="95">
        <f>DC7</f>
        <v>36.4</v>
      </c>
      <c r="DD11" s="95">
        <f>DD7</f>
        <v>37.299999999999997</v>
      </c>
      <c r="DE11" s="95">
        <f>DE7</f>
        <v>34.1</v>
      </c>
      <c r="DF11" s="84"/>
      <c r="DG11" s="84"/>
      <c r="DH11" s="84"/>
      <c r="DI11" s="84"/>
      <c r="DJ11" s="94" t="s">
        <v>141</v>
      </c>
      <c r="DK11" s="95">
        <f>DK7</f>
        <v>15.3</v>
      </c>
      <c r="DL11" s="95">
        <f>DL7</f>
        <v>10.5</v>
      </c>
      <c r="DM11" s="95">
        <f>DM7</f>
        <v>9.6999999999999993</v>
      </c>
      <c r="DN11" s="95">
        <f>DN7</f>
        <v>10</v>
      </c>
      <c r="DO11" s="95">
        <f>DO7</f>
        <v>18.899999999999999</v>
      </c>
      <c r="DP11" s="84"/>
      <c r="DQ11" s="84"/>
      <c r="DR11" s="84"/>
      <c r="DS11" s="84"/>
      <c r="DT11" s="94" t="s">
        <v>142</v>
      </c>
      <c r="DU11" s="95">
        <f>DU7</f>
        <v>87.1</v>
      </c>
      <c r="DV11" s="95">
        <f>DV7</f>
        <v>75.5</v>
      </c>
      <c r="DW11" s="95">
        <f>DW7</f>
        <v>65.599999999999994</v>
      </c>
      <c r="DX11" s="95">
        <f>DX7</f>
        <v>71.2</v>
      </c>
      <c r="DY11" s="95">
        <f>DY7</f>
        <v>88.3</v>
      </c>
      <c r="DZ11" s="84"/>
      <c r="EA11" s="84"/>
      <c r="EB11" s="84"/>
      <c r="EC11" s="84"/>
      <c r="ED11" s="94" t="s">
        <v>139</v>
      </c>
      <c r="EE11" s="95">
        <f>EE7</f>
        <v>62.9</v>
      </c>
      <c r="EF11" s="95">
        <f>EF7</f>
        <v>66.900000000000006</v>
      </c>
      <c r="EG11" s="95">
        <f>EG7</f>
        <v>69.099999999999994</v>
      </c>
      <c r="EH11" s="95">
        <f>EH7</f>
        <v>69.3</v>
      </c>
      <c r="EI11" s="95">
        <f>EI7</f>
        <v>71.5</v>
      </c>
      <c r="EJ11" s="84"/>
      <c r="EK11" s="84"/>
      <c r="EL11" s="84"/>
      <c r="EM11" s="84"/>
      <c r="EN11" s="94" t="s">
        <v>139</v>
      </c>
      <c r="EO11" s="95">
        <f>EO7</f>
        <v>12.3</v>
      </c>
      <c r="EP11" s="95">
        <f>EP7</f>
        <v>10.7</v>
      </c>
      <c r="EQ11" s="95">
        <f>EQ7</f>
        <v>10.199999999999999</v>
      </c>
      <c r="ER11" s="95">
        <f>ER7</f>
        <v>10.5</v>
      </c>
      <c r="ES11" s="95">
        <f>ES7</f>
        <v>9.6</v>
      </c>
      <c r="ET11" s="84"/>
      <c r="EU11" s="84"/>
      <c r="EV11" s="84"/>
      <c r="EW11" s="84"/>
      <c r="EX11" s="84"/>
      <c r="EY11" s="94" t="s">
        <v>139</v>
      </c>
      <c r="EZ11" s="95">
        <f>EZ7</f>
        <v>22.9</v>
      </c>
      <c r="FA11" s="95">
        <f>FA7</f>
        <v>32.299999999999997</v>
      </c>
      <c r="FB11" s="95">
        <f>FB7</f>
        <v>37.299999999999997</v>
      </c>
      <c r="FC11" s="95">
        <f>FC7</f>
        <v>38.200000000000003</v>
      </c>
      <c r="FD11" s="95">
        <f>FD7</f>
        <v>34.9</v>
      </c>
      <c r="FE11" s="84"/>
      <c r="FF11" s="84"/>
      <c r="FG11" s="84"/>
      <c r="FH11" s="84"/>
      <c r="FI11" s="94" t="s">
        <v>139</v>
      </c>
      <c r="FJ11" s="95">
        <f>FJ7</f>
        <v>15.5</v>
      </c>
      <c r="FK11" s="95">
        <f>FK7</f>
        <v>10.4</v>
      </c>
      <c r="FL11" s="95">
        <f>FL7</f>
        <v>6.4</v>
      </c>
      <c r="FM11" s="95">
        <f>FM7</f>
        <v>8.6</v>
      </c>
      <c r="FN11" s="95">
        <f>FN7</f>
        <v>16.600000000000001</v>
      </c>
      <c r="FO11" s="84"/>
      <c r="FP11" s="84"/>
      <c r="FQ11" s="84"/>
      <c r="FR11" s="84"/>
      <c r="FS11" s="94" t="s">
        <v>139</v>
      </c>
      <c r="FT11" s="95">
        <f>FT7</f>
        <v>77.099999999999994</v>
      </c>
      <c r="FU11" s="95">
        <f>FU7</f>
        <v>66.7</v>
      </c>
      <c r="FV11" s="95">
        <f>FV7</f>
        <v>57.4</v>
      </c>
      <c r="FW11" s="95">
        <f>FW7</f>
        <v>65.2</v>
      </c>
      <c r="FX11" s="95">
        <f>FX7</f>
        <v>84.1</v>
      </c>
      <c r="FY11" s="84"/>
      <c r="FZ11" s="84"/>
      <c r="GA11" s="84"/>
      <c r="GB11" s="84"/>
      <c r="GC11" s="94" t="s">
        <v>139</v>
      </c>
      <c r="GD11" s="95">
        <f>GD7</f>
        <v>64.099999999999994</v>
      </c>
      <c r="GE11" s="95">
        <f>GE7</f>
        <v>67.5</v>
      </c>
      <c r="GF11" s="95">
        <f>GF7</f>
        <v>69.599999999999994</v>
      </c>
      <c r="GG11" s="95">
        <f>GG7</f>
        <v>69.7</v>
      </c>
      <c r="GH11" s="95">
        <f>GH7</f>
        <v>71.7</v>
      </c>
      <c r="GI11" s="84"/>
      <c r="GJ11" s="84"/>
      <c r="GK11" s="84"/>
      <c r="GL11" s="84"/>
      <c r="GM11" s="94" t="s">
        <v>139</v>
      </c>
      <c r="GN11" s="95">
        <f>GN7</f>
        <v>9.1999999999999993</v>
      </c>
      <c r="GO11" s="95">
        <f>GO7</f>
        <v>8.3000000000000007</v>
      </c>
      <c r="GP11" s="95">
        <f>GP7</f>
        <v>9.4</v>
      </c>
      <c r="GQ11" s="95">
        <f>GQ7</f>
        <v>9.6999999999999993</v>
      </c>
      <c r="GR11" s="95">
        <f>GR7</f>
        <v>8.8000000000000007</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145</v>
      </c>
      <c r="IX11" s="95">
        <f>IX7</f>
        <v>18.600000000000001</v>
      </c>
      <c r="IY11" s="95">
        <f>IY7</f>
        <v>14.5</v>
      </c>
      <c r="IZ11" s="95">
        <f>IZ7</f>
        <v>4.5999999999999996</v>
      </c>
      <c r="JA11" s="95">
        <f>JA7</f>
        <v>5.0999999999999996</v>
      </c>
      <c r="JB11" s="95">
        <f>JB7</f>
        <v>5.4</v>
      </c>
      <c r="JC11" s="84"/>
      <c r="JD11" s="84"/>
      <c r="JE11" s="84"/>
      <c r="JF11" s="84"/>
      <c r="JG11" s="94" t="s">
        <v>146</v>
      </c>
      <c r="JH11" s="95">
        <f>JH7</f>
        <v>11</v>
      </c>
      <c r="JI11" s="95">
        <f>JI7</f>
        <v>14.3</v>
      </c>
      <c r="JJ11" s="95">
        <f>JJ7</f>
        <v>46.2</v>
      </c>
      <c r="JK11" s="95">
        <f>JK7</f>
        <v>33.4</v>
      </c>
      <c r="JL11" s="95">
        <f>JL7</f>
        <v>40.5</v>
      </c>
      <c r="JM11" s="84"/>
      <c r="JN11" s="84"/>
      <c r="JO11" s="84"/>
      <c r="JP11" s="84"/>
      <c r="JQ11" s="94" t="s">
        <v>146</v>
      </c>
      <c r="JR11" s="95">
        <f>JR7</f>
        <v>370.5</v>
      </c>
      <c r="JS11" s="95">
        <f>JS7</f>
        <v>408.7</v>
      </c>
      <c r="JT11" s="95">
        <f>JT7</f>
        <v>1074.8</v>
      </c>
      <c r="JU11" s="95">
        <f>JU7</f>
        <v>775.6</v>
      </c>
      <c r="JV11" s="95">
        <f>JV7</f>
        <v>544.6</v>
      </c>
      <c r="JW11" s="84"/>
      <c r="JX11" s="84"/>
      <c r="JY11" s="84"/>
      <c r="JZ11" s="84"/>
      <c r="KA11" s="94" t="s">
        <v>147</v>
      </c>
      <c r="KB11" s="95">
        <f>KB7</f>
        <v>28.9</v>
      </c>
      <c r="KC11" s="95">
        <f>KC7</f>
        <v>49.5</v>
      </c>
      <c r="KD11" s="95">
        <f>KD7</f>
        <v>54.6</v>
      </c>
      <c r="KE11" s="95">
        <f>KE7</f>
        <v>58.9</v>
      </c>
      <c r="KF11" s="95">
        <f>KF7</f>
        <v>64.099999999999994</v>
      </c>
      <c r="KG11" s="84"/>
      <c r="KH11" s="84"/>
      <c r="KI11" s="84"/>
      <c r="KJ11" s="84"/>
      <c r="KK11" s="94" t="s">
        <v>148</v>
      </c>
      <c r="KL11" s="95">
        <f>KL7</f>
        <v>100</v>
      </c>
      <c r="KM11" s="95">
        <f>KM7</f>
        <v>100</v>
      </c>
      <c r="KN11" s="95">
        <f>KN7</f>
        <v>100</v>
      </c>
      <c r="KO11" s="95">
        <f>KO7</f>
        <v>100</v>
      </c>
      <c r="KP11" s="95">
        <f>KP7</f>
        <v>100</v>
      </c>
      <c r="KQ11" s="84"/>
      <c r="KR11" s="84"/>
      <c r="KS11" s="84"/>
      <c r="KT11" s="84"/>
      <c r="KU11" s="84"/>
      <c r="KV11" s="94" t="s">
        <v>149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149</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150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119.7</v>
      </c>
      <c r="AZ12" s="95">
        <f>BE7</f>
        <v>125.7</v>
      </c>
      <c r="BA12" s="95">
        <f>BF7</f>
        <v>129.69999999999999</v>
      </c>
      <c r="BB12" s="95">
        <f>BG7</f>
        <v>135.9</v>
      </c>
      <c r="BC12" s="95">
        <f>BH7</f>
        <v>130.5</v>
      </c>
      <c r="BD12" s="84"/>
      <c r="BE12" s="84"/>
      <c r="BF12" s="84"/>
      <c r="BG12" s="84"/>
      <c r="BH12" s="84"/>
      <c r="BI12" s="94" t="s">
        <v>151</v>
      </c>
      <c r="BJ12" s="95">
        <f>BO7</f>
        <v>121.8</v>
      </c>
      <c r="BK12" s="95">
        <f>BP7</f>
        <v>124.8</v>
      </c>
      <c r="BL12" s="95">
        <f>BQ7</f>
        <v>130.4</v>
      </c>
      <c r="BM12" s="95">
        <f>BR7</f>
        <v>136.30000000000001</v>
      </c>
      <c r="BN12" s="95">
        <f>BS7</f>
        <v>130.69999999999999</v>
      </c>
      <c r="BO12" s="84"/>
      <c r="BP12" s="84"/>
      <c r="BQ12" s="84"/>
      <c r="BR12" s="84"/>
      <c r="BS12" s="84"/>
      <c r="BT12" s="94" t="s">
        <v>152</v>
      </c>
      <c r="BU12" s="95">
        <f>BZ7</f>
        <v>992.4</v>
      </c>
      <c r="BV12" s="95">
        <f>CA7</f>
        <v>638.79999999999995</v>
      </c>
      <c r="BW12" s="95">
        <f>CB7</f>
        <v>716.7</v>
      </c>
      <c r="BX12" s="95">
        <f>CC7</f>
        <v>688</v>
      </c>
      <c r="BY12" s="95">
        <f>CD7</f>
        <v>707.7</v>
      </c>
      <c r="BZ12" s="84"/>
      <c r="CA12" s="84"/>
      <c r="CB12" s="84"/>
      <c r="CC12" s="84"/>
      <c r="CD12" s="84"/>
      <c r="CE12" s="94" t="s">
        <v>151</v>
      </c>
      <c r="CF12" s="95">
        <f>CK7</f>
        <v>7914.4</v>
      </c>
      <c r="CG12" s="95">
        <f>CL7</f>
        <v>7493.6</v>
      </c>
      <c r="CH12" s="95">
        <f>CM7</f>
        <v>8014.2</v>
      </c>
      <c r="CI12" s="95">
        <f>CN7</f>
        <v>8260</v>
      </c>
      <c r="CJ12" s="95">
        <f>CO7</f>
        <v>8600.1</v>
      </c>
      <c r="CK12" s="84"/>
      <c r="CL12" s="84"/>
      <c r="CM12" s="84"/>
      <c r="CN12" s="84"/>
      <c r="CO12" s="94" t="s">
        <v>151</v>
      </c>
      <c r="CP12" s="96">
        <f>CU7</f>
        <v>1160012</v>
      </c>
      <c r="CQ12" s="96">
        <f>CV7</f>
        <v>1146099</v>
      </c>
      <c r="CR12" s="96">
        <f>CW7</f>
        <v>1494682</v>
      </c>
      <c r="CS12" s="96">
        <f>CX7</f>
        <v>1543942</v>
      </c>
      <c r="CT12" s="96">
        <f>CY7</f>
        <v>1467681</v>
      </c>
      <c r="CU12" s="84"/>
      <c r="CV12" s="84"/>
      <c r="CW12" s="84"/>
      <c r="CX12" s="84"/>
      <c r="CY12" s="84"/>
      <c r="CZ12" s="94" t="s">
        <v>151</v>
      </c>
      <c r="DA12" s="95">
        <f>DF7</f>
        <v>36.299999999999997</v>
      </c>
      <c r="DB12" s="95">
        <f>DG7</f>
        <v>38.4</v>
      </c>
      <c r="DC12" s="95">
        <f>DH7</f>
        <v>37.700000000000003</v>
      </c>
      <c r="DD12" s="95">
        <f>DI7</f>
        <v>36.200000000000003</v>
      </c>
      <c r="DE12" s="95">
        <f>DJ7</f>
        <v>36.5</v>
      </c>
      <c r="DF12" s="84"/>
      <c r="DG12" s="84"/>
      <c r="DH12" s="84"/>
      <c r="DI12" s="84"/>
      <c r="DJ12" s="94" t="s">
        <v>151</v>
      </c>
      <c r="DK12" s="95">
        <f>DP7</f>
        <v>22.1</v>
      </c>
      <c r="DL12" s="95">
        <f>DQ7</f>
        <v>21.1</v>
      </c>
      <c r="DM12" s="95">
        <f>DR7</f>
        <v>20</v>
      </c>
      <c r="DN12" s="95">
        <f>DS7</f>
        <v>18.2</v>
      </c>
      <c r="DO12" s="95">
        <f>DT7</f>
        <v>20.9</v>
      </c>
      <c r="DP12" s="84"/>
      <c r="DQ12" s="84"/>
      <c r="DR12" s="84"/>
      <c r="DS12" s="84"/>
      <c r="DT12" s="94" t="s">
        <v>151</v>
      </c>
      <c r="DU12" s="95">
        <f>DZ7</f>
        <v>130.19999999999999</v>
      </c>
      <c r="DV12" s="95">
        <f>EA7</f>
        <v>128.80000000000001</v>
      </c>
      <c r="DW12" s="95">
        <f>EB7</f>
        <v>109.9</v>
      </c>
      <c r="DX12" s="95">
        <f>EC7</f>
        <v>103.6</v>
      </c>
      <c r="DY12" s="95">
        <f>ED7</f>
        <v>95.7</v>
      </c>
      <c r="DZ12" s="84"/>
      <c r="EA12" s="84"/>
      <c r="EB12" s="84"/>
      <c r="EC12" s="84"/>
      <c r="ED12" s="94" t="s">
        <v>151</v>
      </c>
      <c r="EE12" s="95">
        <f>EJ7</f>
        <v>57.7</v>
      </c>
      <c r="EF12" s="95">
        <f>EK7</f>
        <v>59.8</v>
      </c>
      <c r="EG12" s="95">
        <f>EL7</f>
        <v>59.6</v>
      </c>
      <c r="EH12" s="95">
        <f>EM7</f>
        <v>60.3</v>
      </c>
      <c r="EI12" s="95">
        <f>EN7</f>
        <v>60.2</v>
      </c>
      <c r="EJ12" s="84"/>
      <c r="EK12" s="84"/>
      <c r="EL12" s="84"/>
      <c r="EM12" s="84"/>
      <c r="EN12" s="94" t="s">
        <v>153</v>
      </c>
      <c r="EO12" s="95">
        <f>ET7</f>
        <v>15.3</v>
      </c>
      <c r="EP12" s="95">
        <f>EU7</f>
        <v>16.2</v>
      </c>
      <c r="EQ12" s="95">
        <f>EV7</f>
        <v>18.7</v>
      </c>
      <c r="ER12" s="95">
        <f>EW7</f>
        <v>20.5</v>
      </c>
      <c r="ES12" s="95">
        <f>EX7</f>
        <v>21.4</v>
      </c>
      <c r="ET12" s="84"/>
      <c r="EU12" s="84"/>
      <c r="EV12" s="84"/>
      <c r="EW12" s="84"/>
      <c r="EX12" s="84"/>
      <c r="EY12" s="94" t="s">
        <v>152</v>
      </c>
      <c r="EZ12" s="95">
        <f>IF($EZ$8,FE7,"-")</f>
        <v>37</v>
      </c>
      <c r="FA12" s="95">
        <f>IF($EZ$8,FF7,"-")</f>
        <v>39.5</v>
      </c>
      <c r="FB12" s="95">
        <f>IF($EZ$8,FG7,"-")</f>
        <v>39.1</v>
      </c>
      <c r="FC12" s="95">
        <f>IF($EZ$8,FH7,"-")</f>
        <v>37.299999999999997</v>
      </c>
      <c r="FD12" s="95">
        <f>IF($EZ$8,FI7,"-")</f>
        <v>38</v>
      </c>
      <c r="FE12" s="84"/>
      <c r="FF12" s="84"/>
      <c r="FG12" s="84"/>
      <c r="FH12" s="84"/>
      <c r="FI12" s="94" t="s">
        <v>154</v>
      </c>
      <c r="FJ12" s="95">
        <f>IF($FJ$8,FO7,"-")</f>
        <v>22.6</v>
      </c>
      <c r="FK12" s="95">
        <f>IF($FJ$8,FP7,"-")</f>
        <v>22</v>
      </c>
      <c r="FL12" s="95">
        <f>IF($FJ$8,FQ7,"-")</f>
        <v>21.4</v>
      </c>
      <c r="FM12" s="95">
        <f>IF($FJ$8,FR7,"-")</f>
        <v>19.3</v>
      </c>
      <c r="FN12" s="95">
        <f>IF($FJ$8,FS7,"-")</f>
        <v>20.6</v>
      </c>
      <c r="FO12" s="84"/>
      <c r="FP12" s="84"/>
      <c r="FQ12" s="84"/>
      <c r="FR12" s="84"/>
      <c r="FS12" s="94" t="s">
        <v>155</v>
      </c>
      <c r="FT12" s="95">
        <f>IF($FT$8,FY7,"-")</f>
        <v>120.9</v>
      </c>
      <c r="FU12" s="95">
        <f>IF($FT$8,FZ7,"-")</f>
        <v>105.7</v>
      </c>
      <c r="FV12" s="95">
        <f>IF($FT$8,GA7,"-")</f>
        <v>89.4</v>
      </c>
      <c r="FW12" s="95">
        <f>IF($FT$8,GB7,"-")</f>
        <v>83.3</v>
      </c>
      <c r="FX12" s="95">
        <f>IF($FT$8,GC7,"-")</f>
        <v>73.2</v>
      </c>
      <c r="FY12" s="84"/>
      <c r="FZ12" s="84"/>
      <c r="GA12" s="84"/>
      <c r="GB12" s="84"/>
      <c r="GC12" s="94" t="s">
        <v>156</v>
      </c>
      <c r="GD12" s="95">
        <f>IF($GD$8,GI7,"-")</f>
        <v>58.6</v>
      </c>
      <c r="GE12" s="95">
        <f>IF($GD$8,GJ7,"-")</f>
        <v>61.3</v>
      </c>
      <c r="GF12" s="95">
        <f>IF($GD$8,GK7,"-")</f>
        <v>61.7</v>
      </c>
      <c r="GG12" s="95">
        <f>IF($GD$8,GL7,"-")</f>
        <v>62.1</v>
      </c>
      <c r="GH12" s="95">
        <f>IF($GD$8,GM7,"-")</f>
        <v>62.6</v>
      </c>
      <c r="GI12" s="84"/>
      <c r="GJ12" s="84"/>
      <c r="GK12" s="84"/>
      <c r="GL12" s="84"/>
      <c r="GM12" s="94" t="s">
        <v>152</v>
      </c>
      <c r="GN12" s="95">
        <f>IF($GN$8,GS7,"-")</f>
        <v>12.2</v>
      </c>
      <c r="GO12" s="95">
        <f>IF($GN$8,GT7,"-")</f>
        <v>11.9</v>
      </c>
      <c r="GP12" s="95">
        <f>IF($GN$8,GU7,"-")</f>
        <v>13.3</v>
      </c>
      <c r="GQ12" s="95">
        <f>IF($GN$8,GV7,"-")</f>
        <v>14.4</v>
      </c>
      <c r="GR12" s="95">
        <f>IF($GN$8,GW7,"-")</f>
        <v>15.3</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154</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157</v>
      </c>
      <c r="IM12" s="95" t="str">
        <f>IF($IM$8,IR7,"-")</f>
        <v>-</v>
      </c>
      <c r="IN12" s="95" t="str">
        <f>IF($IM$8,IS7,"-")</f>
        <v>-</v>
      </c>
      <c r="IO12" s="95" t="str">
        <f>IF($IM$8,IT7,"-")</f>
        <v>-</v>
      </c>
      <c r="IP12" s="95" t="str">
        <f>IF($IM$8,IU7,"-")</f>
        <v>-</v>
      </c>
      <c r="IQ12" s="95" t="str">
        <f>IF($IM$8,IV7,"-")</f>
        <v>-</v>
      </c>
      <c r="IR12" s="84"/>
      <c r="IS12" s="84"/>
      <c r="IT12" s="84"/>
      <c r="IU12" s="84"/>
      <c r="IV12" s="84"/>
      <c r="IW12" s="94" t="s">
        <v>157</v>
      </c>
      <c r="IX12" s="95">
        <f>IF($IX$8,JC7,"-")</f>
        <v>15.1</v>
      </c>
      <c r="IY12" s="95">
        <f>IF($IX$8,JD7,"-")</f>
        <v>15.1</v>
      </c>
      <c r="IZ12" s="95">
        <f>IF($IX$8,JE7,"-")</f>
        <v>14</v>
      </c>
      <c r="JA12" s="95">
        <f>IF($IX$8,JF7,"-")</f>
        <v>15.5</v>
      </c>
      <c r="JB12" s="95">
        <f>IF($IX$8,JG7,"-")</f>
        <v>13.1</v>
      </c>
      <c r="JC12" s="84"/>
      <c r="JD12" s="84"/>
      <c r="JE12" s="84"/>
      <c r="JF12" s="84"/>
      <c r="JG12" s="94" t="s">
        <v>154</v>
      </c>
      <c r="JH12" s="95">
        <f>IF($JH$8,JM7,"-")</f>
        <v>37.700000000000003</v>
      </c>
      <c r="JI12" s="95">
        <f>IF($JH$8,JN7,"-")</f>
        <v>25.4</v>
      </c>
      <c r="JJ12" s="95">
        <f>IF($JH$8,JO7,"-")</f>
        <v>20.100000000000001</v>
      </c>
      <c r="JK12" s="95">
        <f>IF($JH$8,JP7,"-")</f>
        <v>28.4</v>
      </c>
      <c r="JL12" s="95">
        <f>IF($JH$8,JQ7,"-")</f>
        <v>25</v>
      </c>
      <c r="JM12" s="84"/>
      <c r="JN12" s="84"/>
      <c r="JO12" s="84"/>
      <c r="JP12" s="84"/>
      <c r="JQ12" s="94" t="s">
        <v>151</v>
      </c>
      <c r="JR12" s="95">
        <f>IF($JR$8,JW7,"-")</f>
        <v>259.60000000000002</v>
      </c>
      <c r="JS12" s="95">
        <f>IF($JR$8,JX7,"-")</f>
        <v>226.2</v>
      </c>
      <c r="JT12" s="95">
        <f>IF($JR$8,JY7,"-")</f>
        <v>224.7</v>
      </c>
      <c r="JU12" s="95">
        <f>IF($JR$8,JZ7,"-")</f>
        <v>167.2</v>
      </c>
      <c r="JV12" s="95">
        <f>IF($JR$8,KA7,"-")</f>
        <v>267.7</v>
      </c>
      <c r="JW12" s="84"/>
      <c r="JX12" s="84"/>
      <c r="JY12" s="84"/>
      <c r="JZ12" s="84"/>
      <c r="KA12" s="94" t="s">
        <v>152</v>
      </c>
      <c r="KB12" s="95">
        <f>IF($KB$8,KG7,"-")</f>
        <v>25.5</v>
      </c>
      <c r="KC12" s="95">
        <f>IF($KB$8,KH7,"-")</f>
        <v>45.2</v>
      </c>
      <c r="KD12" s="95">
        <f>IF($KB$8,KI7,"-")</f>
        <v>48.7</v>
      </c>
      <c r="KE12" s="95">
        <f>IF($KB$8,KJ7,"-")</f>
        <v>53.3</v>
      </c>
      <c r="KF12" s="95">
        <f>IF($KB$8,KK7,"-")</f>
        <v>29</v>
      </c>
      <c r="KG12" s="84"/>
      <c r="KH12" s="84"/>
      <c r="KI12" s="84"/>
      <c r="KJ12" s="84"/>
      <c r="KK12" s="94" t="s">
        <v>156</v>
      </c>
      <c r="KL12" s="95">
        <f>IF($KL$8,KQ7,"-")</f>
        <v>100</v>
      </c>
      <c r="KM12" s="95">
        <f>IF($KL$8,KR7,"-")</f>
        <v>100</v>
      </c>
      <c r="KN12" s="95">
        <f>IF($KL$8,KS7,"-")</f>
        <v>100</v>
      </c>
      <c r="KO12" s="95">
        <f>IF($KL$8,KT7,"-")</f>
        <v>100</v>
      </c>
      <c r="KP12" s="95">
        <f>IF($KL$8,KU7,"-")</f>
        <v>100</v>
      </c>
      <c r="KQ12" s="84"/>
      <c r="KR12" s="84"/>
      <c r="KS12" s="84"/>
      <c r="KT12" s="84"/>
      <c r="KU12" s="84"/>
      <c r="KV12" s="94" t="s">
        <v>152</v>
      </c>
      <c r="KW12" s="95" t="str">
        <f>IF($KW$8,LB7,"-")</f>
        <v>-</v>
      </c>
      <c r="KX12" s="95" t="str">
        <f>IF($KW$8,LC7,"-")</f>
        <v>-</v>
      </c>
      <c r="KY12" s="95" t="str">
        <f>IF($KW$8,LD7,"-")</f>
        <v>-</v>
      </c>
      <c r="KZ12" s="95" t="str">
        <f>IF($KW$8,LE7,"-")</f>
        <v>-</v>
      </c>
      <c r="LA12" s="95" t="str">
        <f>IF($KW$8,LF7,"-")</f>
        <v>-</v>
      </c>
      <c r="LB12" s="84"/>
      <c r="LC12" s="84"/>
      <c r="LD12" s="84"/>
      <c r="LE12" s="84"/>
      <c r="LF12" s="94" t="s">
        <v>156</v>
      </c>
      <c r="LG12" s="95" t="str">
        <f>IF($LG$8,LL7,"-")</f>
        <v>-</v>
      </c>
      <c r="LH12" s="95" t="str">
        <f>IF($LG$8,LM7,"-")</f>
        <v>-</v>
      </c>
      <c r="LI12" s="95" t="str">
        <f>IF($LG$8,LN7,"-")</f>
        <v>-</v>
      </c>
      <c r="LJ12" s="95" t="str">
        <f>IF($LG$8,LO7,"-")</f>
        <v>-</v>
      </c>
      <c r="LK12" s="95" t="str">
        <f>IF($LG$8,LP7,"-")</f>
        <v>-</v>
      </c>
      <c r="LL12" s="84"/>
      <c r="LM12" s="84"/>
      <c r="LN12" s="84"/>
      <c r="LO12" s="84"/>
      <c r="LP12" s="94" t="s">
        <v>154</v>
      </c>
      <c r="LQ12" s="95" t="str">
        <f>IF($LQ$8,LV7,"-")</f>
        <v>-</v>
      </c>
      <c r="LR12" s="95" t="str">
        <f>IF($LQ$8,LW7,"-")</f>
        <v>-</v>
      </c>
      <c r="LS12" s="95" t="str">
        <f>IF($LQ$8,LX7,"-")</f>
        <v>-</v>
      </c>
      <c r="LT12" s="95" t="str">
        <f>IF($LQ$8,LY7,"-")</f>
        <v>-</v>
      </c>
      <c r="LU12" s="95" t="str">
        <f>IF($LQ$8,LZ7,"-")</f>
        <v>-</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158</v>
      </c>
      <c r="AY13" s="95">
        <f>$BI$7</f>
        <v>100</v>
      </c>
      <c r="AZ13" s="95">
        <f>$BI$7</f>
        <v>100</v>
      </c>
      <c r="BA13" s="95">
        <f>$BI$7</f>
        <v>100</v>
      </c>
      <c r="BB13" s="95">
        <f>$BI$7</f>
        <v>100</v>
      </c>
      <c r="BC13" s="95">
        <f>$BI$7</f>
        <v>100</v>
      </c>
      <c r="BD13" s="84"/>
      <c r="BE13" s="84"/>
      <c r="BF13" s="84"/>
      <c r="BG13" s="84"/>
      <c r="BH13" s="84"/>
      <c r="BI13" s="94" t="s">
        <v>158</v>
      </c>
      <c r="BJ13" s="95">
        <f>$BT$7</f>
        <v>100</v>
      </c>
      <c r="BK13" s="95">
        <f>$BT$7</f>
        <v>100</v>
      </c>
      <c r="BL13" s="95">
        <f>$BT$7</f>
        <v>100</v>
      </c>
      <c r="BM13" s="95">
        <f>$BT$7</f>
        <v>100</v>
      </c>
      <c r="BN13" s="95">
        <f>$BT$7</f>
        <v>100</v>
      </c>
      <c r="BO13" s="84"/>
      <c r="BP13" s="84"/>
      <c r="BQ13" s="84"/>
      <c r="BR13" s="84"/>
      <c r="BS13" s="84"/>
      <c r="BT13" s="94" t="s">
        <v>158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159</v>
      </c>
      <c r="C14" s="99"/>
      <c r="D14" s="100"/>
      <c r="E14" s="99"/>
      <c r="F14" s="197" t="s">
        <v>160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161</v>
      </c>
      <c r="C15" s="196"/>
      <c r="D15" s="100"/>
      <c r="E15" s="97">
        <v>1</v>
      </c>
      <c r="F15" s="196" t="s">
        <v>162</v>
      </c>
      <c r="G15" s="196"/>
      <c r="H15" s="102" t="s">
        <v>163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164</v>
      </c>
      <c r="AY15" s="103"/>
      <c r="AZ15" s="103"/>
      <c r="BA15" s="103"/>
      <c r="BB15" s="103"/>
      <c r="BC15" s="103"/>
      <c r="BD15" s="100"/>
      <c r="BE15" s="100"/>
      <c r="BF15" s="100"/>
      <c r="BG15" s="100"/>
      <c r="BH15" s="100"/>
      <c r="BI15" s="101" t="s">
        <v>164</v>
      </c>
      <c r="BJ15" s="103"/>
      <c r="BK15" s="103"/>
      <c r="BL15" s="103"/>
      <c r="BM15" s="103"/>
      <c r="BN15" s="103"/>
      <c r="BO15" s="100"/>
      <c r="BP15" s="100"/>
      <c r="BQ15" s="100"/>
      <c r="BR15" s="100"/>
      <c r="BS15" s="100"/>
      <c r="BT15" s="101" t="s">
        <v>164</v>
      </c>
      <c r="BU15" s="103"/>
      <c r="BV15" s="103"/>
      <c r="BW15" s="103"/>
      <c r="BX15" s="103"/>
      <c r="BY15" s="103"/>
      <c r="BZ15" s="100"/>
      <c r="CA15" s="100"/>
      <c r="CB15" s="100"/>
      <c r="CC15" s="100"/>
      <c r="CD15" s="100"/>
      <c r="CE15" s="101" t="s">
        <v>164</v>
      </c>
      <c r="CF15" s="103"/>
      <c r="CG15" s="103"/>
      <c r="CH15" s="103"/>
      <c r="CI15" s="103"/>
      <c r="CJ15" s="103"/>
      <c r="CK15" s="100"/>
      <c r="CL15" s="100"/>
      <c r="CM15" s="100"/>
      <c r="CN15" s="100"/>
      <c r="CO15" s="101" t="s">
        <v>164</v>
      </c>
      <c r="CP15" s="103"/>
      <c r="CQ15" s="103"/>
      <c r="CR15" s="103"/>
      <c r="CS15" s="103"/>
      <c r="CT15" s="103"/>
      <c r="CU15" s="100"/>
      <c r="CV15" s="100"/>
      <c r="CW15" s="100"/>
      <c r="CX15" s="100"/>
      <c r="CY15" s="100"/>
      <c r="CZ15" s="101" t="s">
        <v>164</v>
      </c>
      <c r="DA15" s="103"/>
      <c r="DB15" s="103"/>
      <c r="DC15" s="103"/>
      <c r="DD15" s="103"/>
      <c r="DE15" s="103"/>
      <c r="DF15" s="100"/>
      <c r="DG15" s="100"/>
      <c r="DH15" s="100"/>
      <c r="DI15" s="100"/>
      <c r="DJ15" s="101" t="s">
        <v>164</v>
      </c>
      <c r="DK15" s="103"/>
      <c r="DL15" s="103"/>
      <c r="DM15" s="103"/>
      <c r="DN15" s="103"/>
      <c r="DO15" s="103"/>
      <c r="DP15" s="100"/>
      <c r="DQ15" s="100"/>
      <c r="DR15" s="100"/>
      <c r="DS15" s="100"/>
      <c r="DT15" s="101" t="s">
        <v>164</v>
      </c>
      <c r="DU15" s="103"/>
      <c r="DV15" s="103"/>
      <c r="DW15" s="103"/>
      <c r="DX15" s="103"/>
      <c r="DY15" s="103"/>
      <c r="DZ15" s="100"/>
      <c r="EA15" s="100"/>
      <c r="EB15" s="100"/>
      <c r="EC15" s="100"/>
      <c r="ED15" s="101" t="s">
        <v>164</v>
      </c>
      <c r="EE15" s="103"/>
      <c r="EF15" s="103"/>
      <c r="EG15" s="103"/>
      <c r="EH15" s="103"/>
      <c r="EI15" s="103"/>
      <c r="EJ15" s="100"/>
      <c r="EK15" s="100"/>
      <c r="EL15" s="100"/>
      <c r="EM15" s="100"/>
      <c r="EN15" s="101" t="s">
        <v>164</v>
      </c>
      <c r="EO15" s="103"/>
      <c r="EP15" s="103"/>
      <c r="EQ15" s="103"/>
      <c r="ER15" s="103"/>
      <c r="ES15" s="103"/>
      <c r="ET15" s="100"/>
      <c r="EU15" s="100"/>
      <c r="EV15" s="100"/>
      <c r="EW15" s="100"/>
      <c r="EX15" s="100"/>
      <c r="EY15" s="101" t="s">
        <v>164</v>
      </c>
      <c r="EZ15" s="103"/>
      <c r="FA15" s="103"/>
      <c r="FB15" s="103"/>
      <c r="FC15" s="103"/>
      <c r="FD15" s="103"/>
      <c r="FE15" s="100"/>
      <c r="FF15" s="100"/>
      <c r="FG15" s="100"/>
      <c r="FH15" s="100"/>
      <c r="FI15" s="101" t="s">
        <v>164</v>
      </c>
      <c r="FJ15" s="103"/>
      <c r="FK15" s="103"/>
      <c r="FL15" s="103"/>
      <c r="FM15" s="103"/>
      <c r="FN15" s="103"/>
      <c r="FO15" s="100"/>
      <c r="FP15" s="100"/>
      <c r="FQ15" s="100"/>
      <c r="FR15" s="100"/>
      <c r="FS15" s="101" t="s">
        <v>164</v>
      </c>
      <c r="FT15" s="103"/>
      <c r="FU15" s="103"/>
      <c r="FV15" s="103"/>
      <c r="FW15" s="103"/>
      <c r="FX15" s="103"/>
      <c r="FY15" s="100"/>
      <c r="FZ15" s="100"/>
      <c r="GA15" s="100"/>
      <c r="GB15" s="100"/>
      <c r="GC15" s="101" t="s">
        <v>164</v>
      </c>
      <c r="GD15" s="103"/>
      <c r="GE15" s="103"/>
      <c r="GF15" s="103"/>
      <c r="GG15" s="103"/>
      <c r="GH15" s="103"/>
      <c r="GI15" s="100"/>
      <c r="GJ15" s="100"/>
      <c r="GK15" s="100"/>
      <c r="GL15" s="100"/>
      <c r="GM15" s="101" t="s">
        <v>164</v>
      </c>
      <c r="GN15" s="103"/>
      <c r="GO15" s="103"/>
      <c r="GP15" s="103"/>
      <c r="GQ15" s="103"/>
      <c r="GR15" s="103"/>
      <c r="GS15" s="100"/>
      <c r="GT15" s="100"/>
      <c r="GU15" s="100"/>
      <c r="GV15" s="100"/>
      <c r="GW15" s="100"/>
      <c r="GX15" s="101" t="s">
        <v>164</v>
      </c>
      <c r="GY15" s="103"/>
      <c r="GZ15" s="103"/>
      <c r="HA15" s="103"/>
      <c r="HB15" s="103"/>
      <c r="HC15" s="103"/>
      <c r="HD15" s="100"/>
      <c r="HE15" s="100"/>
      <c r="HF15" s="100"/>
      <c r="HG15" s="100"/>
      <c r="HH15" s="101" t="s">
        <v>164</v>
      </c>
      <c r="HI15" s="103"/>
      <c r="HJ15" s="103"/>
      <c r="HK15" s="103"/>
      <c r="HL15" s="103"/>
      <c r="HM15" s="103"/>
      <c r="HN15" s="100"/>
      <c r="HO15" s="100"/>
      <c r="HP15" s="100"/>
      <c r="HQ15" s="100"/>
      <c r="HR15" s="101" t="s">
        <v>164</v>
      </c>
      <c r="HS15" s="103"/>
      <c r="HT15" s="103"/>
      <c r="HU15" s="103"/>
      <c r="HV15" s="103"/>
      <c r="HW15" s="103"/>
      <c r="HX15" s="100"/>
      <c r="HY15" s="100"/>
      <c r="HZ15" s="100"/>
      <c r="IA15" s="100"/>
      <c r="IB15" s="101" t="s">
        <v>164</v>
      </c>
      <c r="IC15" s="103"/>
      <c r="ID15" s="103"/>
      <c r="IE15" s="103"/>
      <c r="IF15" s="103"/>
      <c r="IG15" s="103"/>
      <c r="IH15" s="100"/>
      <c r="II15" s="100"/>
      <c r="IJ15" s="100"/>
      <c r="IK15" s="100"/>
      <c r="IL15" s="101" t="s">
        <v>164</v>
      </c>
      <c r="IM15" s="103"/>
      <c r="IN15" s="103"/>
      <c r="IO15" s="103"/>
      <c r="IP15" s="103"/>
      <c r="IQ15" s="103"/>
      <c r="IR15" s="100"/>
      <c r="IS15" s="100"/>
      <c r="IT15" s="100"/>
      <c r="IU15" s="100"/>
      <c r="IV15" s="100"/>
      <c r="IW15" s="101" t="s">
        <v>164</v>
      </c>
      <c r="IX15" s="103"/>
      <c r="IY15" s="103"/>
      <c r="IZ15" s="103"/>
      <c r="JA15" s="103"/>
      <c r="JB15" s="103"/>
      <c r="JC15" s="100"/>
      <c r="JD15" s="100"/>
      <c r="JE15" s="100"/>
      <c r="JF15" s="100"/>
      <c r="JG15" s="101" t="s">
        <v>164</v>
      </c>
      <c r="JH15" s="103"/>
      <c r="JI15" s="103"/>
      <c r="JJ15" s="103"/>
      <c r="JK15" s="103"/>
      <c r="JL15" s="103"/>
      <c r="JM15" s="100"/>
      <c r="JN15" s="100"/>
      <c r="JO15" s="100"/>
      <c r="JP15" s="100"/>
      <c r="JQ15" s="101" t="s">
        <v>164</v>
      </c>
      <c r="JR15" s="103"/>
      <c r="JS15" s="103"/>
      <c r="JT15" s="103"/>
      <c r="JU15" s="103"/>
      <c r="JV15" s="103"/>
      <c r="JW15" s="100"/>
      <c r="JX15" s="100"/>
      <c r="JY15" s="100"/>
      <c r="JZ15" s="100"/>
      <c r="KA15" s="101" t="s">
        <v>164</v>
      </c>
      <c r="KB15" s="103"/>
      <c r="KC15" s="103"/>
      <c r="KD15" s="103"/>
      <c r="KE15" s="103"/>
      <c r="KF15" s="103"/>
      <c r="KG15" s="100"/>
      <c r="KH15" s="100"/>
      <c r="KI15" s="100"/>
      <c r="KJ15" s="100"/>
      <c r="KK15" s="101" t="s">
        <v>164</v>
      </c>
      <c r="KL15" s="103"/>
      <c r="KM15" s="103"/>
      <c r="KN15" s="103"/>
      <c r="KO15" s="103"/>
      <c r="KP15" s="103"/>
      <c r="KQ15" s="100"/>
      <c r="KR15" s="100"/>
      <c r="KS15" s="100"/>
      <c r="KT15" s="100"/>
      <c r="KU15" s="100"/>
      <c r="KV15" s="101" t="s">
        <v>164</v>
      </c>
      <c r="KW15" s="103"/>
      <c r="KX15" s="103"/>
      <c r="KY15" s="103"/>
      <c r="KZ15" s="103"/>
      <c r="LA15" s="103"/>
      <c r="LB15" s="100"/>
      <c r="LC15" s="100"/>
      <c r="LD15" s="100"/>
      <c r="LE15" s="100"/>
      <c r="LF15" s="101" t="s">
        <v>164</v>
      </c>
      <c r="LG15" s="103"/>
      <c r="LH15" s="103"/>
      <c r="LI15" s="103"/>
      <c r="LJ15" s="103"/>
      <c r="LK15" s="103"/>
      <c r="LL15" s="100"/>
      <c r="LM15" s="100"/>
      <c r="LN15" s="100"/>
      <c r="LO15" s="100"/>
      <c r="LP15" s="101" t="s">
        <v>164</v>
      </c>
      <c r="LQ15" s="103"/>
      <c r="LR15" s="103"/>
      <c r="LS15" s="103"/>
      <c r="LT15" s="103"/>
      <c r="LU15" s="103"/>
      <c r="LV15" s="100"/>
      <c r="LW15" s="100"/>
      <c r="LX15" s="100"/>
      <c r="LY15" s="100"/>
      <c r="LZ15" s="101" t="s">
        <v>164</v>
      </c>
      <c r="MA15" s="103"/>
      <c r="MB15" s="103"/>
      <c r="MC15" s="103"/>
      <c r="MD15" s="103"/>
      <c r="ME15" s="103"/>
      <c r="MF15" s="100"/>
      <c r="MG15" s="100"/>
      <c r="MH15" s="100"/>
      <c r="MI15" s="100"/>
      <c r="MJ15" s="101" t="s">
        <v>164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165</v>
      </c>
      <c r="C16" s="196"/>
      <c r="D16" s="100"/>
      <c r="E16" s="97">
        <f>E15+1</f>
        <v>2</v>
      </c>
      <c r="F16" s="196" t="s">
        <v>166</v>
      </c>
      <c r="G16" s="196"/>
      <c r="H16" s="102" t="s">
        <v>167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168</v>
      </c>
      <c r="C17" s="196"/>
      <c r="D17" s="100"/>
      <c r="E17" s="97">
        <f t="shared" ref="E17" si="8">E16+1</f>
        <v>3</v>
      </c>
      <c r="F17" s="196" t="s">
        <v>169</v>
      </c>
      <c r="G17" s="196"/>
      <c r="H17" s="102" t="s">
        <v>170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171</v>
      </c>
      <c r="AY17" s="106">
        <f>IF(AY7="-",NA(),AY7)</f>
        <v>115.5</v>
      </c>
      <c r="AZ17" s="106">
        <f t="shared" ref="AZ17:BC17" si="9">IF(AZ7="-",NA(),AZ7)</f>
        <v>113.6</v>
      </c>
      <c r="BA17" s="106">
        <f t="shared" si="9"/>
        <v>118.9</v>
      </c>
      <c r="BB17" s="106">
        <f t="shared" si="9"/>
        <v>114.8</v>
      </c>
      <c r="BC17" s="106">
        <f t="shared" si="9"/>
        <v>114.3</v>
      </c>
      <c r="BD17" s="100"/>
      <c r="BE17" s="100"/>
      <c r="BF17" s="100"/>
      <c r="BG17" s="100"/>
      <c r="BH17" s="100"/>
      <c r="BI17" s="105" t="s">
        <v>172</v>
      </c>
      <c r="BJ17" s="106">
        <f>IF(BJ7="-",NA(),BJ7)</f>
        <v>115.7</v>
      </c>
      <c r="BK17" s="106">
        <f t="shared" ref="BK17:BN17" si="10">IF(BK7="-",NA(),BK7)</f>
        <v>111.3</v>
      </c>
      <c r="BL17" s="106">
        <f t="shared" si="10"/>
        <v>116</v>
      </c>
      <c r="BM17" s="106">
        <f t="shared" si="10"/>
        <v>113.1</v>
      </c>
      <c r="BN17" s="106">
        <f t="shared" si="10"/>
        <v>111.6</v>
      </c>
      <c r="BO17" s="100"/>
      <c r="BP17" s="100"/>
      <c r="BQ17" s="100"/>
      <c r="BR17" s="100"/>
      <c r="BS17" s="100"/>
      <c r="BT17" s="105" t="s">
        <v>172</v>
      </c>
      <c r="BU17" s="106">
        <f>IF(BU7="-",NA(),BU7)</f>
        <v>1005.5</v>
      </c>
      <c r="BV17" s="106">
        <f t="shared" ref="BV17:BY17" si="11">IF(BV7="-",NA(),BV7)</f>
        <v>618.29999999999995</v>
      </c>
      <c r="BW17" s="106">
        <f t="shared" si="11"/>
        <v>980.2</v>
      </c>
      <c r="BX17" s="106">
        <f t="shared" si="11"/>
        <v>1051.5</v>
      </c>
      <c r="BY17" s="106">
        <f t="shared" si="11"/>
        <v>568.1</v>
      </c>
      <c r="BZ17" s="100"/>
      <c r="CA17" s="100"/>
      <c r="CB17" s="100"/>
      <c r="CC17" s="100"/>
      <c r="CD17" s="100"/>
      <c r="CE17" s="105" t="s">
        <v>172</v>
      </c>
      <c r="CF17" s="106">
        <f>IF(CF7="-",NA(),CF7)</f>
        <v>10947.6</v>
      </c>
      <c r="CG17" s="106">
        <f t="shared" ref="CG17:CJ17" si="12">IF(CG7="-",NA(),CG7)</f>
        <v>8165.9</v>
      </c>
      <c r="CH17" s="106">
        <f t="shared" si="12"/>
        <v>6890.4</v>
      </c>
      <c r="CI17" s="106">
        <f t="shared" si="12"/>
        <v>7277.6</v>
      </c>
      <c r="CJ17" s="106">
        <f t="shared" si="12"/>
        <v>7887.8</v>
      </c>
      <c r="CK17" s="100"/>
      <c r="CL17" s="100"/>
      <c r="CM17" s="100"/>
      <c r="CN17" s="100"/>
      <c r="CO17" s="105" t="s">
        <v>171</v>
      </c>
      <c r="CP17" s="107">
        <f>IF(CP7="-",NA(),CP7)</f>
        <v>344913</v>
      </c>
      <c r="CQ17" s="107">
        <f t="shared" ref="CQ17:CT17" si="13">IF(CQ7="-",NA(),CQ7)</f>
        <v>307873</v>
      </c>
      <c r="CR17" s="107">
        <f t="shared" si="13"/>
        <v>551658</v>
      </c>
      <c r="CS17" s="107">
        <f t="shared" si="13"/>
        <v>438485</v>
      </c>
      <c r="CT17" s="107">
        <f t="shared" si="13"/>
        <v>298630</v>
      </c>
      <c r="CU17" s="100"/>
      <c r="CV17" s="100"/>
      <c r="CW17" s="100"/>
      <c r="CX17" s="100"/>
      <c r="CY17" s="100"/>
      <c r="CZ17" s="105" t="s">
        <v>172</v>
      </c>
      <c r="DA17" s="106">
        <f>IF(DA7="-",NA(),DA7)</f>
        <v>22.8</v>
      </c>
      <c r="DB17" s="106">
        <f t="shared" ref="DB17:DE17" si="14">IF(DB7="-",NA(),DB7)</f>
        <v>31.8</v>
      </c>
      <c r="DC17" s="106">
        <f t="shared" si="14"/>
        <v>36.4</v>
      </c>
      <c r="DD17" s="106">
        <f t="shared" si="14"/>
        <v>37.299999999999997</v>
      </c>
      <c r="DE17" s="106">
        <f t="shared" si="14"/>
        <v>34.1</v>
      </c>
      <c r="DF17" s="100"/>
      <c r="DG17" s="100"/>
      <c r="DH17" s="100"/>
      <c r="DI17" s="100"/>
      <c r="DJ17" s="105" t="s">
        <v>172</v>
      </c>
      <c r="DK17" s="106">
        <f>IF(DK7="-",NA(),DK7)</f>
        <v>15.3</v>
      </c>
      <c r="DL17" s="106">
        <f t="shared" ref="DL17:DO17" si="15">IF(DL7="-",NA(),DL7)</f>
        <v>10.5</v>
      </c>
      <c r="DM17" s="106">
        <f t="shared" si="15"/>
        <v>9.6999999999999993</v>
      </c>
      <c r="DN17" s="106">
        <f t="shared" si="15"/>
        <v>10</v>
      </c>
      <c r="DO17" s="106">
        <f t="shared" si="15"/>
        <v>18.899999999999999</v>
      </c>
      <c r="DP17" s="100"/>
      <c r="DQ17" s="100"/>
      <c r="DR17" s="100"/>
      <c r="DS17" s="100"/>
      <c r="DT17" s="105" t="s">
        <v>172</v>
      </c>
      <c r="DU17" s="106">
        <f>IF(DU7="-",NA(),DU7)</f>
        <v>87.1</v>
      </c>
      <c r="DV17" s="106">
        <f t="shared" ref="DV17:DY17" si="16">IF(DV7="-",NA(),DV7)</f>
        <v>75.5</v>
      </c>
      <c r="DW17" s="106">
        <f t="shared" si="16"/>
        <v>65.599999999999994</v>
      </c>
      <c r="DX17" s="106">
        <f t="shared" si="16"/>
        <v>71.2</v>
      </c>
      <c r="DY17" s="106">
        <f t="shared" si="16"/>
        <v>88.3</v>
      </c>
      <c r="DZ17" s="100"/>
      <c r="EA17" s="100"/>
      <c r="EB17" s="100"/>
      <c r="EC17" s="100"/>
      <c r="ED17" s="105" t="s">
        <v>172</v>
      </c>
      <c r="EE17" s="106">
        <f>IF(EE7="-",NA(),EE7)</f>
        <v>62.9</v>
      </c>
      <c r="EF17" s="106">
        <f t="shared" ref="EF17:EI17" si="17">IF(EF7="-",NA(),EF7)</f>
        <v>66.900000000000006</v>
      </c>
      <c r="EG17" s="106">
        <f t="shared" si="17"/>
        <v>69.099999999999994</v>
      </c>
      <c r="EH17" s="106">
        <f t="shared" si="17"/>
        <v>69.3</v>
      </c>
      <c r="EI17" s="106">
        <f t="shared" si="17"/>
        <v>71.5</v>
      </c>
      <c r="EJ17" s="100"/>
      <c r="EK17" s="100"/>
      <c r="EL17" s="100"/>
      <c r="EM17" s="100"/>
      <c r="EN17" s="105" t="s">
        <v>172</v>
      </c>
      <c r="EO17" s="106">
        <f>IF(EO7="-",NA(),EO7)</f>
        <v>12.3</v>
      </c>
      <c r="EP17" s="106">
        <f t="shared" ref="EP17:ES17" si="18">IF(EP7="-",NA(),EP7)</f>
        <v>10.7</v>
      </c>
      <c r="EQ17" s="106">
        <f t="shared" si="18"/>
        <v>10.199999999999999</v>
      </c>
      <c r="ER17" s="106">
        <f t="shared" si="18"/>
        <v>10.5</v>
      </c>
      <c r="ES17" s="106">
        <f t="shared" si="18"/>
        <v>9.6</v>
      </c>
      <c r="ET17" s="100"/>
      <c r="EU17" s="100"/>
      <c r="EV17" s="100"/>
      <c r="EW17" s="100"/>
      <c r="EX17" s="100"/>
      <c r="EY17" s="105" t="s">
        <v>172</v>
      </c>
      <c r="EZ17" s="106">
        <f>IF(EZ7="-",NA(),EZ7)</f>
        <v>22.9</v>
      </c>
      <c r="FA17" s="106">
        <f t="shared" ref="FA17:FD17" si="19">IF(FA7="-",NA(),FA7)</f>
        <v>32.299999999999997</v>
      </c>
      <c r="FB17" s="106">
        <f t="shared" si="19"/>
        <v>37.299999999999997</v>
      </c>
      <c r="FC17" s="106">
        <f t="shared" si="19"/>
        <v>38.200000000000003</v>
      </c>
      <c r="FD17" s="106">
        <f t="shared" si="19"/>
        <v>34.9</v>
      </c>
      <c r="FE17" s="100"/>
      <c r="FF17" s="100"/>
      <c r="FG17" s="100"/>
      <c r="FH17" s="100"/>
      <c r="FI17" s="105" t="s">
        <v>172</v>
      </c>
      <c r="FJ17" s="106">
        <f>IF(FJ7="-",NA(),FJ7)</f>
        <v>15.5</v>
      </c>
      <c r="FK17" s="106">
        <f t="shared" ref="FK17:FN17" si="20">IF(FK7="-",NA(),FK7)</f>
        <v>10.4</v>
      </c>
      <c r="FL17" s="106">
        <f t="shared" si="20"/>
        <v>6.4</v>
      </c>
      <c r="FM17" s="106">
        <f t="shared" si="20"/>
        <v>8.6</v>
      </c>
      <c r="FN17" s="106">
        <f t="shared" si="20"/>
        <v>16.600000000000001</v>
      </c>
      <c r="FO17" s="100"/>
      <c r="FP17" s="100"/>
      <c r="FQ17" s="100"/>
      <c r="FR17" s="100"/>
      <c r="FS17" s="105" t="s">
        <v>172</v>
      </c>
      <c r="FT17" s="106">
        <f>IF(FT7="-",NA(),FT7)</f>
        <v>77.099999999999994</v>
      </c>
      <c r="FU17" s="106">
        <f t="shared" ref="FU17:FX17" si="21">IF(FU7="-",NA(),FU7)</f>
        <v>66.7</v>
      </c>
      <c r="FV17" s="106">
        <f t="shared" si="21"/>
        <v>57.4</v>
      </c>
      <c r="FW17" s="106">
        <f t="shared" si="21"/>
        <v>65.2</v>
      </c>
      <c r="FX17" s="106">
        <f t="shared" si="21"/>
        <v>84.1</v>
      </c>
      <c r="FY17" s="100"/>
      <c r="FZ17" s="100"/>
      <c r="GA17" s="100"/>
      <c r="GB17" s="100"/>
      <c r="GC17" s="105" t="s">
        <v>172</v>
      </c>
      <c r="GD17" s="106">
        <f>IF(GD7="-",NA(),GD7)</f>
        <v>64.099999999999994</v>
      </c>
      <c r="GE17" s="106">
        <f t="shared" ref="GE17:GH17" si="22">IF(GE7="-",NA(),GE7)</f>
        <v>67.5</v>
      </c>
      <c r="GF17" s="106">
        <f t="shared" si="22"/>
        <v>69.599999999999994</v>
      </c>
      <c r="GG17" s="106">
        <f t="shared" si="22"/>
        <v>69.7</v>
      </c>
      <c r="GH17" s="106">
        <f t="shared" si="22"/>
        <v>71.7</v>
      </c>
      <c r="GI17" s="100"/>
      <c r="GJ17" s="100"/>
      <c r="GK17" s="100"/>
      <c r="GL17" s="100"/>
      <c r="GM17" s="105" t="s">
        <v>172</v>
      </c>
      <c r="GN17" s="106">
        <f>IF(GN7="-",NA(),GN7)</f>
        <v>9.1999999999999993</v>
      </c>
      <c r="GO17" s="106">
        <f t="shared" ref="GO17:GR17" si="23">IF(GO7="-",NA(),GO7)</f>
        <v>8.3000000000000007</v>
      </c>
      <c r="GP17" s="106">
        <f t="shared" si="23"/>
        <v>9.4</v>
      </c>
      <c r="GQ17" s="106">
        <f t="shared" si="23"/>
        <v>9.6999999999999993</v>
      </c>
      <c r="GR17" s="106">
        <f t="shared" si="23"/>
        <v>8.8000000000000007</v>
      </c>
      <c r="GS17" s="100"/>
      <c r="GT17" s="100"/>
      <c r="GU17" s="100"/>
      <c r="GV17" s="100"/>
      <c r="GW17" s="100"/>
      <c r="GX17" s="105" t="s">
        <v>172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172</v>
      </c>
      <c r="IX17" s="106">
        <f>IF(IX7="-",NA(),IX7)</f>
        <v>18.600000000000001</v>
      </c>
      <c r="IY17" s="106">
        <f t="shared" ref="IY17:JB17" si="29">IF(IY7="-",NA(),IY7)</f>
        <v>14.5</v>
      </c>
      <c r="IZ17" s="106">
        <f t="shared" si="29"/>
        <v>4.5999999999999996</v>
      </c>
      <c r="JA17" s="106">
        <f t="shared" si="29"/>
        <v>5.0999999999999996</v>
      </c>
      <c r="JB17" s="106">
        <f t="shared" si="29"/>
        <v>5.4</v>
      </c>
      <c r="JC17" s="100"/>
      <c r="JD17" s="100"/>
      <c r="JE17" s="100"/>
      <c r="JF17" s="100"/>
      <c r="JG17" s="105" t="s">
        <v>172</v>
      </c>
      <c r="JH17" s="106">
        <f>IF(JH7="-",NA(),JH7)</f>
        <v>11</v>
      </c>
      <c r="JI17" s="106">
        <f t="shared" ref="JI17:JL17" si="30">IF(JI7="-",NA(),JI7)</f>
        <v>14.3</v>
      </c>
      <c r="JJ17" s="106">
        <f t="shared" si="30"/>
        <v>46.2</v>
      </c>
      <c r="JK17" s="106">
        <f t="shared" si="30"/>
        <v>33.4</v>
      </c>
      <c r="JL17" s="106">
        <f t="shared" si="30"/>
        <v>40.5</v>
      </c>
      <c r="JM17" s="100"/>
      <c r="JN17" s="100"/>
      <c r="JO17" s="100"/>
      <c r="JP17" s="100"/>
      <c r="JQ17" s="105" t="s">
        <v>172</v>
      </c>
      <c r="JR17" s="106">
        <f>IF(JR7="-",NA(),JR7)</f>
        <v>370.5</v>
      </c>
      <c r="JS17" s="106">
        <f t="shared" ref="JS17:JV17" si="31">IF(JS7="-",NA(),JS7)</f>
        <v>408.7</v>
      </c>
      <c r="JT17" s="106">
        <f t="shared" si="31"/>
        <v>1074.8</v>
      </c>
      <c r="JU17" s="106">
        <f t="shared" si="31"/>
        <v>775.6</v>
      </c>
      <c r="JV17" s="106">
        <f t="shared" si="31"/>
        <v>544.6</v>
      </c>
      <c r="JW17" s="100"/>
      <c r="JX17" s="100"/>
      <c r="JY17" s="100"/>
      <c r="JZ17" s="100"/>
      <c r="KA17" s="105" t="s">
        <v>172</v>
      </c>
      <c r="KB17" s="106">
        <f>IF(KB7="-",NA(),KB7)</f>
        <v>28.9</v>
      </c>
      <c r="KC17" s="106">
        <f t="shared" ref="KC17:KF17" si="32">IF(KC7="-",NA(),KC7)</f>
        <v>49.5</v>
      </c>
      <c r="KD17" s="106">
        <f t="shared" si="32"/>
        <v>54.6</v>
      </c>
      <c r="KE17" s="106">
        <f t="shared" si="32"/>
        <v>58.9</v>
      </c>
      <c r="KF17" s="106">
        <f t="shared" si="32"/>
        <v>64.099999999999994</v>
      </c>
      <c r="KG17" s="100"/>
      <c r="KH17" s="100"/>
      <c r="KI17" s="100"/>
      <c r="KJ17" s="100"/>
      <c r="KK17" s="105" t="s">
        <v>172</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177</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176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176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176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178</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176</v>
      </c>
      <c r="DK18" s="106">
        <f>IF(DP7="-",NA(),DP7)</f>
        <v>22.1</v>
      </c>
      <c r="DL18" s="106">
        <f t="shared" ref="DL18:DO18" si="45">IF(DQ7="-",NA(),DQ7)</f>
        <v>21.1</v>
      </c>
      <c r="DM18" s="106">
        <f t="shared" si="45"/>
        <v>20</v>
      </c>
      <c r="DN18" s="106">
        <f t="shared" si="45"/>
        <v>18.2</v>
      </c>
      <c r="DO18" s="106">
        <f t="shared" si="45"/>
        <v>20.9</v>
      </c>
      <c r="DP18" s="100"/>
      <c r="DQ18" s="100"/>
      <c r="DR18" s="100"/>
      <c r="DS18" s="100"/>
      <c r="DT18" s="105" t="s">
        <v>176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176</v>
      </c>
      <c r="EE18" s="106">
        <f>IF(EJ7="-",NA(),EJ7)</f>
        <v>57.7</v>
      </c>
      <c r="EF18" s="106">
        <f t="shared" ref="EF18:EI18" si="47">IF(EK7="-",NA(),EK7)</f>
        <v>59.8</v>
      </c>
      <c r="EG18" s="106">
        <f t="shared" si="47"/>
        <v>59.6</v>
      </c>
      <c r="EH18" s="106">
        <f t="shared" si="47"/>
        <v>60.3</v>
      </c>
      <c r="EI18" s="106">
        <f t="shared" si="47"/>
        <v>60.2</v>
      </c>
      <c r="EJ18" s="100"/>
      <c r="EK18" s="100"/>
      <c r="EL18" s="100"/>
      <c r="EM18" s="100"/>
      <c r="EN18" s="105" t="s">
        <v>176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176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176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176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176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179</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179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176</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176</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176</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176</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176</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176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180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158</v>
      </c>
      <c r="AY19" s="106">
        <f>$BI$7</f>
        <v>100</v>
      </c>
      <c r="AZ19" s="106">
        <f t="shared" ref="AZ19:BC19" si="49">$BI$7</f>
        <v>100</v>
      </c>
      <c r="BA19" s="106">
        <f t="shared" si="49"/>
        <v>100</v>
      </c>
      <c r="BB19" s="106">
        <f t="shared" si="49"/>
        <v>100</v>
      </c>
      <c r="BC19" s="106">
        <f t="shared" si="49"/>
        <v>100</v>
      </c>
      <c r="BD19" s="100"/>
      <c r="BE19" s="100"/>
      <c r="BF19" s="100"/>
      <c r="BG19" s="100"/>
      <c r="BH19" s="100"/>
      <c r="BI19" s="108" t="s">
        <v>158</v>
      </c>
      <c r="BJ19" s="106">
        <f>$BT$7</f>
        <v>100</v>
      </c>
      <c r="BK19" s="106">
        <f>$BT$7</f>
        <v>100</v>
      </c>
      <c r="BL19" s="106">
        <f>$BT$7</f>
        <v>100</v>
      </c>
      <c r="BM19" s="106">
        <f>$BT$7</f>
        <v>100</v>
      </c>
      <c r="BN19" s="106">
        <f>$BT$7</f>
        <v>100</v>
      </c>
      <c r="BO19" s="100"/>
      <c r="BP19" s="100"/>
      <c r="BQ19" s="100"/>
      <c r="BR19" s="100"/>
      <c r="BS19" s="100"/>
      <c r="BT19" s="108" t="s">
        <v>158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181</v>
      </c>
      <c r="C20" s="196"/>
      <c r="D20" s="100"/>
    </row>
    <row r="21" spans="1:374">
      <c r="A21" s="97">
        <f t="shared" si="7"/>
        <v>7</v>
      </c>
      <c r="B21" s="196" t="s">
        <v>182</v>
      </c>
      <c r="C21" s="196"/>
      <c r="D21" s="100"/>
    </row>
    <row r="22" spans="1:374">
      <c r="A22" s="97">
        <f t="shared" si="7"/>
        <v>8</v>
      </c>
      <c r="B22" s="196" t="s">
        <v>183</v>
      </c>
      <c r="C22" s="196"/>
      <c r="D22" s="100"/>
      <c r="E22" s="198" t="s">
        <v>184</v>
      </c>
      <c r="F22" s="199"/>
      <c r="G22" s="199"/>
      <c r="H22" s="199"/>
      <c r="I22" s="200"/>
    </row>
    <row r="23" spans="1:374">
      <c r="A23" s="97">
        <f t="shared" si="7"/>
        <v>9</v>
      </c>
      <c r="B23" s="196" t="s">
        <v>185</v>
      </c>
      <c r="C23" s="196"/>
      <c r="D23" s="100"/>
      <c r="E23" s="201"/>
      <c r="F23" s="202"/>
      <c r="G23" s="202"/>
      <c r="H23" s="202"/>
      <c r="I23" s="203"/>
    </row>
    <row r="24" spans="1:374">
      <c r="A24" s="97">
        <f t="shared" si="7"/>
        <v>10</v>
      </c>
      <c r="B24" s="196" t="s">
        <v>186</v>
      </c>
      <c r="C24" s="196"/>
      <c r="D24" s="100"/>
      <c r="E24" s="201"/>
      <c r="F24" s="202"/>
      <c r="G24" s="202"/>
      <c r="H24" s="202"/>
      <c r="I24" s="203"/>
    </row>
    <row r="25" spans="1:374">
      <c r="A25" s="97">
        <f t="shared" si="7"/>
        <v>11</v>
      </c>
      <c r="B25" s="196" t="s">
        <v>187</v>
      </c>
      <c r="C25" s="196"/>
      <c r="D25" s="100"/>
      <c r="E25" s="201"/>
      <c r="F25" s="202"/>
      <c r="G25" s="202"/>
      <c r="H25" s="202"/>
      <c r="I25" s="203"/>
    </row>
    <row r="26" spans="1:374">
      <c r="A26" s="97">
        <f t="shared" si="7"/>
        <v>12</v>
      </c>
      <c r="B26" s="196" t="s">
        <v>188</v>
      </c>
      <c r="C26" s="196"/>
      <c r="D26" s="100"/>
      <c r="E26" s="201"/>
      <c r="F26" s="202"/>
      <c r="G26" s="202"/>
      <c r="H26" s="202"/>
      <c r="I26" s="203"/>
    </row>
    <row r="27" spans="1:374">
      <c r="A27" s="97">
        <f t="shared" si="7"/>
        <v>13</v>
      </c>
      <c r="B27" s="196" t="s">
        <v>189</v>
      </c>
      <c r="C27" s="196"/>
      <c r="D27" s="100"/>
      <c r="E27" s="201"/>
      <c r="F27" s="202"/>
      <c r="G27" s="202"/>
      <c r="H27" s="202"/>
      <c r="I27" s="203"/>
    </row>
    <row r="28" spans="1:374">
      <c r="A28" s="97">
        <f t="shared" si="7"/>
        <v>14</v>
      </c>
      <c r="B28" s="196" t="s">
        <v>190</v>
      </c>
      <c r="C28" s="196"/>
      <c r="D28" s="100"/>
      <c r="E28" s="201"/>
      <c r="F28" s="202"/>
      <c r="G28" s="202"/>
      <c r="H28" s="202"/>
      <c r="I28" s="203"/>
    </row>
    <row r="29" spans="1:374">
      <c r="A29" s="97">
        <f t="shared" si="7"/>
        <v>15</v>
      </c>
      <c r="B29" s="196" t="s">
        <v>191</v>
      </c>
      <c r="C29" s="196"/>
      <c r="D29" s="100"/>
      <c r="E29" s="201"/>
      <c r="F29" s="202"/>
      <c r="G29" s="202"/>
      <c r="H29" s="202"/>
      <c r="I29" s="203"/>
    </row>
    <row r="30" spans="1:374">
      <c r="A30" s="97">
        <f t="shared" si="7"/>
        <v>16</v>
      </c>
      <c r="B30" s="196" t="s">
        <v>192</v>
      </c>
      <c r="C30" s="196"/>
      <c r="D30" s="100"/>
      <c r="E30" s="201"/>
      <c r="F30" s="202"/>
      <c r="G30" s="202"/>
      <c r="H30" s="202"/>
      <c r="I30" s="203"/>
    </row>
    <row r="31" spans="1:374">
      <c r="A31" s="97">
        <f t="shared" si="7"/>
        <v>17</v>
      </c>
      <c r="B31" s="196" t="s">
        <v>193</v>
      </c>
      <c r="C31" s="196"/>
      <c r="D31" s="100"/>
      <c r="E31" s="201"/>
      <c r="F31" s="202"/>
      <c r="G31" s="202"/>
      <c r="H31" s="202"/>
      <c r="I31" s="203"/>
    </row>
    <row r="32" spans="1:374">
      <c r="A32" s="97">
        <f t="shared" si="7"/>
        <v>18</v>
      </c>
      <c r="B32" s="196" t="s">
        <v>194</v>
      </c>
      <c r="C32" s="196"/>
      <c r="D32" s="100"/>
      <c r="E32" s="201"/>
      <c r="F32" s="202"/>
      <c r="G32" s="202"/>
      <c r="H32" s="202"/>
      <c r="I32" s="203"/>
    </row>
    <row r="33" spans="1:9">
      <c r="A33" s="97">
        <f t="shared" si="7"/>
        <v>19</v>
      </c>
      <c r="B33" s="196" t="s">
        <v>195</v>
      </c>
      <c r="C33" s="196"/>
      <c r="D33" s="100"/>
      <c r="E33" s="201"/>
      <c r="F33" s="202"/>
      <c r="G33" s="202"/>
      <c r="H33" s="202"/>
      <c r="I33" s="203"/>
    </row>
    <row r="34" spans="1:9">
      <c r="A34" s="97">
        <f t="shared" si="7"/>
        <v>20</v>
      </c>
      <c r="B34" s="196" t="s">
        <v>196</v>
      </c>
      <c r="C34" s="196"/>
      <c r="D34" s="100"/>
      <c r="E34" s="201"/>
      <c r="F34" s="202"/>
      <c r="G34" s="202"/>
      <c r="H34" s="202"/>
      <c r="I34" s="203"/>
    </row>
    <row r="35" spans="1:9" ht="25.5" customHeight="1">
      <c r="E35" s="204"/>
      <c r="F35" s="205"/>
      <c r="G35" s="205"/>
      <c r="H35" s="205"/>
      <c r="I35" s="206"/>
    </row>
    <row r="36" spans="1:9">
      <c r="A36" t="s">
        <v>197</v>
      </c>
      <c r="B36" t="s">
        <v>198</v>
      </c>
    </row>
    <row r="37" spans="1:9">
      <c r="A37" t="s">
        <v>199</v>
      </c>
      <c r="B37" t="s">
        <v>200</v>
      </c>
    </row>
    <row r="38" spans="1:9">
      <c r="A38" t="s">
        <v>201</v>
      </c>
      <c r="B38" t="s">
        <v>202</v>
      </c>
    </row>
    <row r="39" spans="1:9">
      <c r="A39" t="s">
        <v>203</v>
      </c>
      <c r="B39" t="s">
        <v>204</v>
      </c>
    </row>
    <row r="40" spans="1:9">
      <c r="A40" t="s">
        <v>205</v>
      </c>
      <c r="B40" t="s">
        <v>206</v>
      </c>
    </row>
    <row r="41" spans="1:9">
      <c r="A41" t="s">
        <v>207</v>
      </c>
      <c r="B41" t="s">
        <v>208</v>
      </c>
    </row>
    <row r="42" spans="1:9">
      <c r="A42" t="s">
        <v>209</v>
      </c>
      <c r="B42" t="s">
        <v>210</v>
      </c>
    </row>
    <row r="43" spans="1:9">
      <c r="A43" t="s">
        <v>211</v>
      </c>
      <c r="B43" t="s">
        <v>212</v>
      </c>
    </row>
    <row r="44" spans="1:9">
      <c r="A44" t="s">
        <v>213</v>
      </c>
      <c r="B44" t="s">
        <v>214</v>
      </c>
    </row>
    <row r="45" spans="1:9">
      <c r="A45" t="s">
        <v>215</v>
      </c>
      <c r="B45" t="s">
        <v>216</v>
      </c>
    </row>
    <row r="46" spans="1:9">
      <c r="A46" t="s">
        <v>217</v>
      </c>
      <c r="B46" t="s">
        <v>218</v>
      </c>
    </row>
    <row r="47" spans="1:9">
      <c r="A47" t="s">
        <v>219</v>
      </c>
      <c r="B47" t="s">
        <v>220</v>
      </c>
    </row>
    <row r="48" spans="1:9">
      <c r="A48" t="s">
        <v>221</v>
      </c>
      <c r="B48" t="s">
        <v>222</v>
      </c>
    </row>
    <row r="49" spans="1:2">
      <c r="A49" t="s">
        <v>223</v>
      </c>
      <c r="B49" t="s">
        <v>224</v>
      </c>
    </row>
    <row r="50" spans="1:2">
      <c r="A50" t="s">
        <v>225</v>
      </c>
      <c r="B50" t="s">
        <v>226</v>
      </c>
    </row>
    <row r="51" spans="1:2">
      <c r="A51" t="s">
        <v>227</v>
      </c>
      <c r="B51" t="s">
        <v>228</v>
      </c>
    </row>
    <row r="52" spans="1:2">
      <c r="A52" t="s">
        <v>229</v>
      </c>
      <c r="B52" t="s">
        <v>230</v>
      </c>
    </row>
    <row r="53" spans="1:2">
      <c r="A53" t="s">
        <v>231</v>
      </c>
      <c r="B53" t="s">
        <v>232</v>
      </c>
    </row>
    <row r="54" spans="1:2">
      <c r="A54" t="s">
        <v>233</v>
      </c>
      <c r="B54" t="s">
        <v>234</v>
      </c>
    </row>
    <row r="55" spans="1:2">
      <c r="A55" t="s">
        <v>235</v>
      </c>
      <c r="B55" t="s">
        <v>236</v>
      </c>
    </row>
    <row r="56" spans="1:2">
      <c r="A56" t="s">
        <v>237</v>
      </c>
      <c r="B56" t="s">
        <v>238</v>
      </c>
    </row>
    <row r="57" spans="1:2">
      <c r="A57" t="s">
        <v>239</v>
      </c>
      <c r="B57" t="s">
        <v>240</v>
      </c>
    </row>
    <row r="58" spans="1:2">
      <c r="A58" t="s">
        <v>241</v>
      </c>
      <c r="B58" t="s">
        <v>242</v>
      </c>
    </row>
    <row r="59" spans="1:2">
      <c r="A59" t="s">
        <v>243</v>
      </c>
      <c r="B59" t="s">
        <v>244</v>
      </c>
    </row>
    <row r="60" spans="1:2">
      <c r="A60" t="s">
        <v>245</v>
      </c>
      <c r="B60" t="s">
        <v>246</v>
      </c>
    </row>
    <row r="61" spans="1:2">
      <c r="A61" t="s">
        <v>247</v>
      </c>
      <c r="B61" t="s">
        <v>248</v>
      </c>
    </row>
    <row r="62" spans="1:2">
      <c r="A62" t="s">
        <v>249</v>
      </c>
      <c r="B62" t="s">
        <v>250</v>
      </c>
    </row>
    <row r="63" spans="1:2">
      <c r="A63" t="s">
        <v>251</v>
      </c>
      <c r="B63" t="s">
        <v>252</v>
      </c>
    </row>
    <row r="64" spans="1:2">
      <c r="A64" t="s">
        <v>253</v>
      </c>
      <c r="B64" t="s">
        <v>254</v>
      </c>
    </row>
    <row r="65" spans="1:2">
      <c r="A65" t="s">
        <v>255</v>
      </c>
      <c r="B65" t="s">
        <v>256</v>
      </c>
    </row>
    <row r="66" spans="1:2">
      <c r="A66" t="s">
        <v>257</v>
      </c>
      <c r="B66" t="s">
        <v>258</v>
      </c>
    </row>
    <row r="67" spans="1:2">
      <c r="A67" t="s">
        <v>259</v>
      </c>
      <c r="B67" t="s">
        <v>258</v>
      </c>
    </row>
    <row r="68" spans="1:2">
      <c r="A68" t="s">
        <v>260</v>
      </c>
      <c r="B68" t="s">
        <v>258</v>
      </c>
    </row>
    <row r="69" spans="1:2">
      <c r="A69" t="s">
        <v>261</v>
      </c>
      <c r="B69" t="s">
        <v>258</v>
      </c>
    </row>
    <row r="70" spans="1:2">
      <c r="A70" t="s">
        <v>262</v>
      </c>
      <c r="B70" t="s">
        <v>258</v>
      </c>
    </row>
    <row r="71" spans="1:2">
      <c r="A71" t="s">
        <v>263</v>
      </c>
      <c r="B71" t="s">
        <v>258</v>
      </c>
    </row>
    <row r="72" spans="1:2">
      <c r="A72" t="s">
        <v>264</v>
      </c>
      <c r="B72" t="s">
        <v>258</v>
      </c>
    </row>
    <row r="73" spans="1:2">
      <c r="A73" t="s">
        <v>265</v>
      </c>
      <c r="B73" t="s">
        <v>258</v>
      </c>
    </row>
    <row r="74" spans="1:2">
      <c r="A74" t="s">
        <v>266</v>
      </c>
      <c r="B74" t="s">
        <v>258</v>
      </c>
    </row>
    <row r="75" spans="1:2">
      <c r="A75" t="s">
        <v>267</v>
      </c>
      <c r="B75" t="s">
        <v>258</v>
      </c>
    </row>
    <row r="76" spans="1:2">
      <c r="A76" t="s">
        <v>268</v>
      </c>
      <c r="B76" t="s">
        <v>258</v>
      </c>
    </row>
    <row r="77" spans="1:2">
      <c r="A77" t="s">
        <v>269</v>
      </c>
      <c r="B77" t="s">
        <v>258</v>
      </c>
    </row>
    <row r="78" spans="1:2">
      <c r="A78" t="s">
        <v>270</v>
      </c>
      <c r="B78" t="s">
        <v>258</v>
      </c>
    </row>
    <row r="79" spans="1:2">
      <c r="A79" t="s">
        <v>271</v>
      </c>
      <c r="B79" t="s">
        <v>258</v>
      </c>
    </row>
    <row r="80" spans="1:2">
      <c r="A80" t="s">
        <v>272</v>
      </c>
      <c r="B80" t="s">
        <v>258</v>
      </c>
    </row>
    <row r="81" spans="1:2">
      <c r="A81" t="s">
        <v>273</v>
      </c>
      <c r="B81" t="s">
        <v>258</v>
      </c>
    </row>
    <row r="82" spans="1:2">
      <c r="A82" t="s">
        <v>274</v>
      </c>
      <c r="B82" t="s">
        <v>258</v>
      </c>
    </row>
    <row r="83" spans="1:2">
      <c r="A83" t="s">
        <v>275</v>
      </c>
      <c r="B83" t="s">
        <v>258</v>
      </c>
    </row>
    <row r="84" spans="1:2">
      <c r="A84" t="s">
        <v>276</v>
      </c>
      <c r="B84" t="s">
        <v>258</v>
      </c>
    </row>
    <row r="85" spans="1:2">
      <c r="A85" t="s">
        <v>277</v>
      </c>
      <c r="B85" t="s">
        <v>258</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2019-02-07T01:08:58Z</cp:lastPrinted>
  <dcterms:created xsi:type="dcterms:W3CDTF">2018-12-13T02:08:06Z</dcterms:created>
  <dcterms:modified xsi:type="dcterms:W3CDTF">2019-02-07T01:09:04Z</dcterms:modified>
</cp:coreProperties>
</file>