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44_大分県\"/>
    </mc:Choice>
  </mc:AlternateContent>
  <workbookProtection workbookAlgorithmName="SHA-512" workbookHashValue="C1PI+WFpbyG2GjMwV2vICMCRPeFDXfClm4WhLL5szTpueU00Bxyse7GVechZMAAfRnafqf1DMBXeltrRz5jAog==" workbookSaltValue="xpjcgHekAp+Q7qiI8sRXAA=="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C12" i="5" s="1"/>
  <c r="IB8" i="5"/>
  <c r="HS8" i="5"/>
  <c r="HT12" i="5" s="1"/>
  <c r="HR8" i="5"/>
  <c r="HI8" i="5"/>
  <c r="HK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MC10" i="5"/>
  <c r="KN10" i="5"/>
  <c r="IZ10" i="5"/>
  <c r="HK10" i="5"/>
  <c r="FV10" i="5"/>
  <c r="EG10" i="5"/>
  <c r="CR10" i="5"/>
  <c r="BA10" i="5"/>
  <c r="J11" i="4"/>
  <c r="GP18" i="5"/>
  <c r="GO18" i="5"/>
  <c r="GR18" i="5"/>
  <c r="GN18" i="5"/>
  <c r="GQ18" i="5"/>
  <c r="GQ12" i="5"/>
  <c r="GP12" i="5"/>
  <c r="GO12" i="5"/>
  <c r="GR12" i="5"/>
  <c r="GN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I12" i="5"/>
  <c r="GZ18" i="5"/>
  <c r="HC18" i="5"/>
  <c r="GY18" i="5"/>
  <c r="HB18" i="5"/>
  <c r="HA18" i="5"/>
  <c r="HC12" i="5"/>
  <c r="GY12" i="5"/>
  <c r="HV18" i="5"/>
  <c r="HU18"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Z12" i="5"/>
  <c r="HJ12" i="5"/>
  <c r="HW12" i="5"/>
  <c r="EZ8" i="5"/>
  <c r="FT8" i="5"/>
  <c r="JK18" i="5"/>
  <c r="JI12" i="5"/>
  <c r="JJ18" i="5"/>
  <c r="JL12" i="5"/>
  <c r="JH12" i="5"/>
  <c r="JI18" i="5"/>
  <c r="JK12" i="5"/>
  <c r="JL18" i="5"/>
  <c r="JH18" i="5"/>
  <c r="JJ12" i="5"/>
  <c r="KC18" i="5"/>
  <c r="KE12" i="5"/>
  <c r="KF18" i="5"/>
  <c r="KB18" i="5"/>
  <c r="KD12" i="5"/>
  <c r="KE18" i="5"/>
  <c r="KC12" i="5"/>
  <c r="KD18" i="5"/>
  <c r="KF12" i="5"/>
  <c r="KB12" i="5"/>
  <c r="C10" i="5"/>
  <c r="HA12" i="5"/>
  <c r="HM18" i="5"/>
  <c r="HI18" i="5"/>
  <c r="HL18" i="5"/>
  <c r="HK18" i="5"/>
  <c r="HM12" i="5"/>
  <c r="HJ18" i="5"/>
  <c r="HL12"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B12" i="5"/>
  <c r="HS12" i="5"/>
  <c r="IG12" i="5"/>
  <c r="FX18" i="5" l="1"/>
  <c r="FT18" i="5"/>
  <c r="FW18" i="5"/>
  <c r="FV18" i="5"/>
  <c r="FU18" i="5"/>
  <c r="FU12" i="5"/>
  <c r="FX12" i="5"/>
  <c r="FT12" i="5"/>
  <c r="FW12" i="5"/>
  <c r="FV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FK18" i="5"/>
  <c r="FN18" i="5"/>
  <c r="FJ18" i="5"/>
  <c r="FM18" i="5"/>
  <c r="FL18" i="5"/>
  <c r="FL12" i="5"/>
  <c r="FK12" i="5"/>
  <c r="FN12" i="5"/>
  <c r="FJ12" i="5"/>
  <c r="FM12" i="5"/>
  <c r="FB18" i="5"/>
  <c r="FA18" i="5"/>
  <c r="FD18" i="5"/>
  <c r="EZ18" i="5"/>
  <c r="FC18" i="5"/>
  <c r="FC12" i="5"/>
  <c r="FB12" i="5"/>
  <c r="FA12" i="5"/>
  <c r="FD12" i="5"/>
  <c r="EZ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N11" i="4"/>
  <c r="ME10" i="5"/>
  <c r="KP10" i="5"/>
  <c r="JB10" i="5"/>
  <c r="HM10" i="5"/>
  <c r="FX10" i="5"/>
  <c r="EI10" i="5"/>
  <c r="CT10" i="5"/>
  <c r="BC10" i="5"/>
  <c r="LU10" i="5"/>
  <c r="KF10" i="5"/>
  <c r="IQ10" i="5"/>
  <c r="HC10" i="5"/>
  <c r="FN10" i="5"/>
  <c r="DY10" i="5"/>
  <c r="CJ10" i="5"/>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F11" i="4"/>
  <c r="LQ10" i="5"/>
  <c r="KB10" i="5"/>
  <c r="IM10" i="5"/>
  <c r="GY10" i="5"/>
  <c r="FJ10" i="5"/>
  <c r="DU10" i="5"/>
  <c r="CF10" i="5"/>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LH10" i="5"/>
  <c r="JS10" i="5"/>
  <c r="ID10" i="5"/>
  <c r="GO10" i="5"/>
  <c r="FA10" i="5"/>
  <c r="DL10" i="5"/>
  <c r="BV10" i="5"/>
  <c r="H11" i="4"/>
  <c r="ML10" i="5"/>
  <c r="KX10" i="5"/>
  <c r="JI10" i="5"/>
  <c r="HT10" i="5"/>
  <c r="GE10" i="5"/>
  <c r="EP10" i="5"/>
  <c r="DB10" i="5"/>
  <c r="BK10" i="5"/>
  <c r="GG18" i="5"/>
  <c r="GF18" i="5"/>
  <c r="GE18" i="5"/>
  <c r="GH18" i="5"/>
  <c r="GD18" i="5"/>
  <c r="GH12" i="5"/>
  <c r="GD12" i="5"/>
  <c r="GG12" i="5"/>
  <c r="GF12" i="5"/>
  <c r="GE12" i="5"/>
</calcChain>
</file>

<file path=xl/sharedStrings.xml><?xml version="1.0" encoding="utf-8"?>
<sst xmlns="http://schemas.openxmlformats.org/spreadsheetml/2006/main" count="900" uniqueCount="267">
  <si>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</si>
  <si>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</si>
  <si>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</si>
  <si>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</si>
  <si>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</si>
  <si>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</si>
  <si>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</si>
  <si>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</si>
  <si>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</si>
  <si>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</si>
  <si>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</si>
  <si>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</si>
  <si>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</si>
  <si>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</si>
  <si>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</si>
  <si>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</si>
  <si>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</si>
  <si>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</si>
  <si>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</si>
  <si>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</si>
  <si>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</si>
  <si>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</si>
  <si>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</si>
  <si>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</si>
  <si>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</si>
  <si>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</si>
  <si>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</si>
  <si>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</si>
  <si>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</si>
  <si>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</si>
  <si>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</si>
  <si>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</si>
  <si>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</si>
  <si>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</si>
  <si>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</si>
  <si>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</si>
  <si>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</si>
  <si>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</si>
  <si>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</si>
  <si>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</si>
  <si>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</si>
  <si>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</si>
  <si>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</si>
  <si>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</si>
  <si>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</si>
  <si>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</si>
  <si>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</si>
  <si>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</si>
  <si>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</si>
  <si>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</si>
  <si>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</si>
  <si>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</si>
  <si>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</si>
  <si>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</si>
  <si>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</si>
  <si>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</si>
  <si>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</si>
  <si>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</si>
  <si>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</si>
  <si>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</si>
  <si>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</si>
  <si>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</si>
  <si>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</si>
  <si>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</si>
  <si>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</si>
  <si>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</si>
  <si>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</si>
  <si>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</si>
  <si>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</si>
  <si>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</si>
  <si>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</si>
  <si>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</si>
  <si>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</si>
  <si>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</si>
  <si>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</si>
  <si>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</si>
  <si>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</si>
  <si>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</si>
  <si>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</si>
  <si>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</si>
  <si>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</si>
  <si>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</si>
  <si>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</si>
  <si>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</si>
  <si>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</si>
  <si>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</si>
  <si>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</si>
  <si>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</si>
  <si>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</si>
  <si>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</si>
  <si>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</si>
  <si>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</si>
  <si>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</si>
  <si>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</si>
  <si>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</si>
  <si>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</si>
  <si>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</si>
  <si>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</si>
  <si>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</si>
  <si>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</si>
  <si>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</si>
  <si>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</si>
  <si>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</si>
  <si>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</si>
  <si>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</si>
  <si>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</si>
  <si>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</si>
  <si>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</si>
  <si>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</si>
  <si>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</si>
  <si>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</si>
  <si>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</si>
  <si>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</si>
  <si>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</si>
  <si>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</si>
  <si>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</si>
  <si>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440001</t>
  </si>
  <si>
    <t>46</t>
  </si>
  <si>
    <t>04</t>
  </si>
  <si>
    <t>0</t>
  </si>
  <si>
    <t>000</t>
  </si>
  <si>
    <t>大分県</t>
  </si>
  <si>
    <t>法適用</t>
  </si>
  <si>
    <t>電気事業</t>
  </si>
  <si>
    <t>自治体職員</t>
  </si>
  <si>
    <t>-</t>
  </si>
  <si>
    <t>平成38年3月31日　大野川発電所　他</t>
  </si>
  <si>
    <t>平成45年7月　松岡太陽光発電所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</si>
  <si>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</si>
  <si>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</si>
  <si>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</si>
  <si>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</si>
  <si>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</si>
  <si>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</si>
  <si>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</si>
  <si>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</si>
  <si>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</si>
  <si>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</si>
  <si>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</si>
  <si>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</si>
  <si>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</si>
  <si>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</si>
  <si>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</si>
  <si>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</si>
  <si>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</si>
  <si>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</si>
  <si>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</si>
  <si>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</si>
  <si>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</si>
  <si>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</si>
  <si>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</si>
  <si>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</si>
  <si>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</si>
  <si>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</si>
  <si>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</si>
  <si>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</si>
  <si>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</si>
  <si>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</si>
  <si>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</si>
  <si>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</si>
  <si>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</si>
  <si>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</si>
  <si>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</si>
  <si>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</si>
  <si>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</si>
  <si>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</si>
  <si>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</si>
  <si>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</si>
  <si>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</si>
  <si>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</si>
  <si>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</si>
  <si>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</si>
  <si>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</si>
  <si>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</si>
  <si>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</si>
  <si>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</si>
  <si>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</si>
  <si>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</si>
  <si>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</si>
  <si>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</si>
  <si>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</si>
  <si>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</si>
  <si>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</si>
  <si>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</si>
  <si>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</si>
  <si>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</si>
  <si>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</si>
  <si>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</si>
  <si>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</si>
  <si>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</si>
  <si>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</si>
  <si>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</si>
  <si>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</si>
  <si>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</si>
  <si>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</si>
  <si>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</si>
  <si>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</si>
  <si>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</si>
  <si>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</si>
  <si>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</si>
  <si>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</si>
  <si>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</si>
  <si>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</si>
  <si>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</si>
  <si>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</si>
  <si>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</si>
  <si>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</si>
  <si>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</si>
  <si>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</si>
  <si>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</si>
  <si>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</si>
  <si>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</si>
  <si>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</si>
  <si>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</si>
  <si>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</si>
  <si>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</si>
  <si>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</si>
  <si>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</si>
  <si>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</si>
  <si>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</si>
  <si>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</si>
  <si>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</si>
  <si>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</si>
  <si>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</si>
  <si>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</si>
  <si>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</si>
  <si>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</si>
  <si>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</si>
  <si>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</si>
  <si>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</si>
  <si>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</si>
  <si>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</si>
  <si>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</si>
  <si>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</si>
  <si>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</si>
  <si>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</si>
  <si>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</si>
  <si>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</si>
  <si>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</si>
  <si>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</si>
  <si>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</si>
  <si>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</si>
  <si>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</si>
  <si>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</si>
  <si>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</si>
  <si>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</si>
  <si>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</si>
  <si>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</si>
  <si>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</si>
  <si>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</si>
  <si>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</si>
  <si>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</si>
  <si>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</si>
  <si>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</si>
  <si>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</si>
  <si>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</si>
  <si>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</si>
  <si>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</si>
  <si>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</si>
  <si>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</si>
  <si>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</si>
  <si>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</si>
  <si>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</si>
  <si>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○水力発電
　設備利用率は、平成25年度は渇水により全国平均より低くなっている。
　修繕費比率は、設備の経年劣化により全国平均より高くなっているが、保安規程により10～12年ごとに実施する発電所オーバーホール工事については、計画的に特別修繕引当金に引き当てを実施している。また、耐用年数を経過した設備は、その劣化度や費用対効果等を勘案して改良工事を実施することとしている。
　企業債残高対料金収入比率は、計画的に企業債の償還が進んでいることに加え、近年は新たな起債を行っていないことから、順調に低減している。
　有形固定資産減価償却率は、固定資産の老朽化が進んでいることから全国平均に比べて高い比率となっているが、老朽化した発電所のリニューアル事業を計画的に実施していくこととしている。
○太陽光発電
　設備利用率は、毎年同程度で推移している。
　修繕費比率は、本太陽光発電所は平成25年度に運転開始したばかりであり、当初は太陽光発電所建設時の道路補修があったものの、以降は大きな修繕は発生していない。
　企業債残高対料金収入比率は、建設に要する経費について企業債を活用せず、これまで水力発電で蓄積してきた資金を活用したことから0%である。
　有形固定資産減価償却率は、平成25年度に運転開始し減価償却が始まっていることから、計画どおりの推移となっている。
　FIT適用終了（H45）後の事業のあり方については、現時点で方針は定まっていないが、今後FIT終了による電力料収入の変動リスクも踏まえ検討していきたいと考えている。</t>
    <rPh sb="634" eb="636">
      <t>コンゴ</t>
    </rPh>
    <phoneticPr fontId="5"/>
  </si>
  <si>
    <t>　電気事業により生じた利益は、将来の施設更新に充てるための建設改良積立金や企業債償還のための減債積立金に積み立てることを基本としてきたが、平成１８年１０月に策定した中期経営計画に「新たな県政貢献」として、「電気事業とも関連した知事部局で実施している事業に対し、担当部局と協議を行い、支援を検討する」としたことから、財政状況等を見ながら、地方公営企業の経営の基本原則「公共の福祉の増進」をいっそう図るべく、一般会計へ貢献するため地域振興積立金へ積立てを行うこととした。また、翌年度に特別損失が見込まれることから残額を利益積立金へ積み立てることとしたもの。今後もこれまでと同様に、財政状況や企業局をとりまく状況等を勘案し、積立金を使用していく。
減債積立金            318,469千円    目的：企業債の償還のための積立金
利益積立金             70,197千円　　目的：将来の欠損に備えるための積立金
地域振興積立金　      150,000千円　　目的：一般会計へ繰り出すための積立金
資本金への組入れ      742,235千円　</t>
    <phoneticPr fontId="5"/>
  </si>
  <si>
    <t xml:space="preserve"> 本県の電気事業は、水力発電として大野川発電所外11発電所で、最大出力70,280kWの発電を、太陽光発電として平成25年7月から松岡太陽光発電所で最大出力1,362kWの発電を行っている。
　平成29年度は、発電所オーバーホール工事等における修繕費や委託費等の営業費用が対前年度比7.6%減少したこと等により総費用が対前年度比7.1％減少した。総収益は、企業局での退職者が前年度より増加したことに伴う他部局の負担金の増等により対前年度比0.2％増となった。経常収支比率並びに営業収支比率は100％以上となっている。また供給原価は全国平均より低くなっており、安定した経営を営みつつ、より低廉な電力を供給している。
　流動比率は、100％を超えており毎年十分な支払能力を有している。公営企業会計基準の見直しにより平成26年度決算からそれ以前は固定負債に仕訳されていた1年以内に償還予定の企業債や特別修繕引当金等の各引当金が流動負債へ仕訳されるように変更されたが、それでも十分な支払能力を有している。
　また財務の長期健全性を示す自己資本構成比率は83.4％であり、前年度に比べ4.9ポイント上昇しており、全国平均と比べても高い水準である。
</t>
    <rPh sb="146" eb="148">
      <t>ゲンショウ</t>
    </rPh>
    <rPh sb="169" eb="171">
      <t>ゲンショウ</t>
    </rPh>
    <rPh sb="174" eb="177">
      <t>ソウシュウエキ</t>
    </rPh>
    <rPh sb="179" eb="181">
      <t>キギョウ</t>
    </rPh>
    <rPh sb="181" eb="182">
      <t>キョク</t>
    </rPh>
    <rPh sb="184" eb="187">
      <t>タイショクシャ</t>
    </rPh>
    <rPh sb="188" eb="191">
      <t>ゼンネンド</t>
    </rPh>
    <rPh sb="193" eb="195">
      <t>ゾウカ</t>
    </rPh>
    <rPh sb="200" eb="201">
      <t>トモナ</t>
    </rPh>
    <rPh sb="202" eb="204">
      <t>タブ</t>
    </rPh>
    <rPh sb="204" eb="205">
      <t>キョク</t>
    </rPh>
    <rPh sb="206" eb="209">
      <t>フタンキン</t>
    </rPh>
    <rPh sb="210" eb="211">
      <t>ゾウ</t>
    </rPh>
    <rPh sb="497" eb="499">
      <t>ジョウショウ</t>
    </rPh>
    <rPh sb="513" eb="514">
      <t>タカ</t>
    </rPh>
    <rPh sb="515" eb="517">
      <t>スイジュン</t>
    </rPh>
    <phoneticPr fontId="5"/>
  </si>
  <si>
    <t>　以上のことから、大分県電気事業は、安定した電力料収入に支えられ良好な経営を維持していること、短期・長期の財務の安定性が保たれていることなどから、経営成績、財務状態ともに概ね健全であると考えられる。
　今後は、平成29年度に策定した10年間の経営戦略やその実施計画である4年間のアクションプランに則り、老朽化・耐震化対策の推進による安全・安心の施設づくり、持続可能な安定した経営基盤の確立、県民福祉の向上、地域社会への貢献等を推進し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</si>
</sst>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115.4</c:v>
                </c:pt>
                <c:pt idx="1">
                  <c:v>117</c:v>
                </c:pt>
                <c:pt idx="2">
                  <c:v>117.4</c:v>
                </c:pt>
                <c:pt idx="3">
                  <c:v>120.4</c:v>
                </c:pt>
                <c:pt idx="4">
                  <c:v>129.9</c:v>
                </c:pt>
              </c:numCache>
            </c:numRef>
          </c:val>
          <c:extLst xmlns:c16r2="http://schemas.microsoft.com/office/drawing/2015/06/chart">
            <c:ext xmlns:c16="http://schemas.microsoft.com/office/drawing/2014/chart" uri="{C3380CC4-5D6E-409C-BE32-E72D297353CC}">
              <c16:uniqueId val="{00000000-FAB1-445D-8F55-DAA7FD1B4701}"/>
            </c:ext>
          </c:extLst>
        </c:ser>
        <c:dLbls>
          <c:showLegendKey val="0"/>
          <c:showVal val="0"/>
          <c:showCatName val="0"/>
          <c:showSerName val="0"/>
          <c:showPercent val="0"/>
          <c:showBubbleSize val="0"/>
        </c:dLbls>
        <c:gapWidth val="180"/>
        <c:overlap val="-90"/>
        <c:axId val="442198368"/>
        <c:axId val="50621029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FAB1-445D-8F55-DAA7FD1B470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AB1-445D-8F55-DAA7FD1B4701}"/>
            </c:ext>
          </c:extLst>
        </c:ser>
        <c:dLbls>
          <c:showLegendKey val="0"/>
          <c:showVal val="0"/>
          <c:showCatName val="0"/>
          <c:showSerName val="0"/>
          <c:showPercent val="0"/>
          <c:showBubbleSize val="0"/>
        </c:dLbls>
        <c:marker val="1"/>
        <c:smooth val="0"/>
        <c:axId val="442198368"/>
        <c:axId val="506210296"/>
      </c:lineChart>
      <c:catAx>
        <c:axId val="442198368"/>
        <c:scaling>
          <c:orientation val="minMax"/>
        </c:scaling>
        <c:delete val="0"/>
        <c:axPos val="b"/>
        <c:numFmt formatCode="ge" sourceLinked="1"/>
        <c:majorTickMark val="none"/>
        <c:minorTickMark val="none"/>
        <c:tickLblPos val="none"/>
        <c:crossAx val="506210296"/>
        <c:crosses val="autoZero"/>
        <c:auto val="0"/>
        <c:lblAlgn val="ctr"/>
        <c:lblOffset val="100"/>
        <c:noMultiLvlLbl val="1"/>
      </c:catAx>
      <c:valAx>
        <c:axId val="506210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8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2.5</c:v>
                </c:pt>
                <c:pt idx="1">
                  <c:v>3</c:v>
                </c:pt>
                <c:pt idx="2">
                  <c:v>2.9</c:v>
                </c:pt>
                <c:pt idx="3">
                  <c:v>2.9</c:v>
                </c:pt>
                <c:pt idx="4">
                  <c:v>2.9</c:v>
                </c:pt>
              </c:numCache>
            </c:numRef>
          </c:val>
          <c:extLst xmlns:c16r2="http://schemas.microsoft.com/office/drawing/2015/06/chart">
            <c:ext xmlns:c16="http://schemas.microsoft.com/office/drawing/2014/chart" uri="{C3380CC4-5D6E-409C-BE32-E72D297353CC}">
              <c16:uniqueId val="{00000000-2CD5-4837-A1C1-5054978BED43}"/>
            </c:ext>
          </c:extLst>
        </c:ser>
        <c:dLbls>
          <c:showLegendKey val="0"/>
          <c:showVal val="0"/>
          <c:showCatName val="0"/>
          <c:showSerName val="0"/>
          <c:showPercent val="0"/>
          <c:showBubbleSize val="0"/>
        </c:dLbls>
        <c:gapWidth val="180"/>
        <c:overlap val="-90"/>
        <c:axId val="443453912"/>
        <c:axId val="44345430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2CD5-4837-A1C1-5054978BED43}"/>
            </c:ext>
          </c:extLst>
        </c:ser>
        <c:dLbls>
          <c:showLegendKey val="0"/>
          <c:showVal val="0"/>
          <c:showCatName val="0"/>
          <c:showSerName val="0"/>
          <c:showPercent val="0"/>
          <c:showBubbleSize val="0"/>
        </c:dLbls>
        <c:marker val="1"/>
        <c:smooth val="0"/>
        <c:axId val="443453912"/>
        <c:axId val="443454304"/>
      </c:lineChart>
      <c:catAx>
        <c:axId val="443453912"/>
        <c:scaling>
          <c:orientation val="minMax"/>
        </c:scaling>
        <c:delete val="0"/>
        <c:axPos val="b"/>
        <c:numFmt formatCode="ge" sourceLinked="1"/>
        <c:majorTickMark val="none"/>
        <c:minorTickMark val="none"/>
        <c:tickLblPos val="none"/>
        <c:crossAx val="443454304"/>
        <c:crosses val="autoZero"/>
        <c:auto val="0"/>
        <c:lblAlgn val="ctr"/>
        <c:lblOffset val="100"/>
        <c:noMultiLvlLbl val="1"/>
      </c:catAx>
      <c:valAx>
        <c:axId val="44345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453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34.4</c:v>
                </c:pt>
                <c:pt idx="1">
                  <c:v>45.4</c:v>
                </c:pt>
                <c:pt idx="2">
                  <c:v>45</c:v>
                </c:pt>
                <c:pt idx="3">
                  <c:v>44.1</c:v>
                </c:pt>
                <c:pt idx="4">
                  <c:v>43.2</c:v>
                </c:pt>
              </c:numCache>
            </c:numRef>
          </c:val>
          <c:extLst xmlns:c16r2="http://schemas.microsoft.com/office/drawing/2015/06/chart">
            <c:ext xmlns:c16="http://schemas.microsoft.com/office/drawing/2014/chart" uri="{C3380CC4-5D6E-409C-BE32-E72D297353CC}">
              <c16:uniqueId val="{00000000-7AF7-4BB7-B014-0B41A492D61A}"/>
            </c:ext>
          </c:extLst>
        </c:ser>
        <c:dLbls>
          <c:showLegendKey val="0"/>
          <c:showVal val="0"/>
          <c:showCatName val="0"/>
          <c:showSerName val="0"/>
          <c:showPercent val="0"/>
          <c:showBubbleSize val="0"/>
        </c:dLbls>
        <c:gapWidth val="180"/>
        <c:overlap val="-90"/>
        <c:axId val="443455088"/>
        <c:axId val="53882432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7AF7-4BB7-B014-0B41A492D61A}"/>
            </c:ext>
          </c:extLst>
        </c:ser>
        <c:dLbls>
          <c:showLegendKey val="0"/>
          <c:showVal val="0"/>
          <c:showCatName val="0"/>
          <c:showSerName val="0"/>
          <c:showPercent val="0"/>
          <c:showBubbleSize val="0"/>
        </c:dLbls>
        <c:marker val="1"/>
        <c:smooth val="0"/>
        <c:axId val="443455088"/>
        <c:axId val="538824328"/>
      </c:lineChart>
      <c:catAx>
        <c:axId val="443455088"/>
        <c:scaling>
          <c:orientation val="minMax"/>
        </c:scaling>
        <c:delete val="0"/>
        <c:axPos val="b"/>
        <c:numFmt formatCode="ge" sourceLinked="1"/>
        <c:majorTickMark val="none"/>
        <c:minorTickMark val="none"/>
        <c:tickLblPos val="none"/>
        <c:crossAx val="538824328"/>
        <c:crosses val="autoZero"/>
        <c:auto val="0"/>
        <c:lblAlgn val="ctr"/>
        <c:lblOffset val="100"/>
        <c:noMultiLvlLbl val="1"/>
      </c:catAx>
      <c:valAx>
        <c:axId val="538824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45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28.8</c:v>
                </c:pt>
                <c:pt idx="1">
                  <c:v>32.6</c:v>
                </c:pt>
                <c:pt idx="2">
                  <c:v>27.7</c:v>
                </c:pt>
                <c:pt idx="3">
                  <c:v>25.5</c:v>
                </c:pt>
                <c:pt idx="4">
                  <c:v>21.8</c:v>
                </c:pt>
              </c:numCache>
            </c:numRef>
          </c:val>
          <c:extLst xmlns:c16r2="http://schemas.microsoft.com/office/drawing/2015/06/chart">
            <c:ext xmlns:c16="http://schemas.microsoft.com/office/drawing/2014/chart" uri="{C3380CC4-5D6E-409C-BE32-E72D297353CC}">
              <c16:uniqueId val="{00000000-B769-4F29-BF80-975B4D1F0CF8}"/>
            </c:ext>
          </c:extLst>
        </c:ser>
        <c:dLbls>
          <c:showLegendKey val="0"/>
          <c:showVal val="0"/>
          <c:showCatName val="0"/>
          <c:showSerName val="0"/>
          <c:showPercent val="0"/>
          <c:showBubbleSize val="0"/>
        </c:dLbls>
        <c:gapWidth val="180"/>
        <c:overlap val="-90"/>
        <c:axId val="538825112"/>
        <c:axId val="53882550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B769-4F29-BF80-975B4D1F0CF8}"/>
            </c:ext>
          </c:extLst>
        </c:ser>
        <c:dLbls>
          <c:showLegendKey val="0"/>
          <c:showVal val="0"/>
          <c:showCatName val="0"/>
          <c:showSerName val="0"/>
          <c:showPercent val="0"/>
          <c:showBubbleSize val="0"/>
        </c:dLbls>
        <c:marker val="1"/>
        <c:smooth val="0"/>
        <c:axId val="538825112"/>
        <c:axId val="538825504"/>
      </c:lineChart>
      <c:catAx>
        <c:axId val="538825112"/>
        <c:scaling>
          <c:orientation val="minMax"/>
        </c:scaling>
        <c:delete val="0"/>
        <c:axPos val="b"/>
        <c:numFmt formatCode="ge" sourceLinked="1"/>
        <c:majorTickMark val="none"/>
        <c:minorTickMark val="none"/>
        <c:tickLblPos val="none"/>
        <c:crossAx val="538825504"/>
        <c:crosses val="autoZero"/>
        <c:auto val="0"/>
        <c:lblAlgn val="ctr"/>
        <c:lblOffset val="100"/>
        <c:noMultiLvlLbl val="1"/>
      </c:catAx>
      <c:valAx>
        <c:axId val="53882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8825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117.6</c:v>
                </c:pt>
                <c:pt idx="1">
                  <c:v>93.9</c:v>
                </c:pt>
                <c:pt idx="2">
                  <c:v>76.8</c:v>
                </c:pt>
                <c:pt idx="3">
                  <c:v>57.5</c:v>
                </c:pt>
                <c:pt idx="4">
                  <c:v>42.6</c:v>
                </c:pt>
              </c:numCache>
            </c:numRef>
          </c:val>
          <c:extLst xmlns:c16r2="http://schemas.microsoft.com/office/drawing/2015/06/chart">
            <c:ext xmlns:c16="http://schemas.microsoft.com/office/drawing/2014/chart" uri="{C3380CC4-5D6E-409C-BE32-E72D297353CC}">
              <c16:uniqueId val="{00000000-C91E-41BB-9B60-0AB792F89466}"/>
            </c:ext>
          </c:extLst>
        </c:ser>
        <c:dLbls>
          <c:showLegendKey val="0"/>
          <c:showVal val="0"/>
          <c:showCatName val="0"/>
          <c:showSerName val="0"/>
          <c:showPercent val="0"/>
          <c:showBubbleSize val="0"/>
        </c:dLbls>
        <c:gapWidth val="180"/>
        <c:overlap val="-90"/>
        <c:axId val="366158920"/>
        <c:axId val="3661593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C91E-41BB-9B60-0AB792F89466}"/>
            </c:ext>
          </c:extLst>
        </c:ser>
        <c:dLbls>
          <c:showLegendKey val="0"/>
          <c:showVal val="0"/>
          <c:showCatName val="0"/>
          <c:showSerName val="0"/>
          <c:showPercent val="0"/>
          <c:showBubbleSize val="0"/>
        </c:dLbls>
        <c:marker val="1"/>
        <c:smooth val="0"/>
        <c:axId val="366158920"/>
        <c:axId val="366159312"/>
      </c:lineChart>
      <c:catAx>
        <c:axId val="366158920"/>
        <c:scaling>
          <c:orientation val="minMax"/>
        </c:scaling>
        <c:delete val="0"/>
        <c:axPos val="b"/>
        <c:numFmt formatCode="ge" sourceLinked="1"/>
        <c:majorTickMark val="none"/>
        <c:minorTickMark val="none"/>
        <c:tickLblPos val="none"/>
        <c:crossAx val="366159312"/>
        <c:crosses val="autoZero"/>
        <c:auto val="0"/>
        <c:lblAlgn val="ctr"/>
        <c:lblOffset val="100"/>
        <c:noMultiLvlLbl val="1"/>
      </c:catAx>
      <c:valAx>
        <c:axId val="366159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661589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67.8</c:v>
                </c:pt>
                <c:pt idx="1">
                  <c:v>70.2</c:v>
                </c:pt>
                <c:pt idx="2">
                  <c:v>70.8</c:v>
                </c:pt>
                <c:pt idx="3">
                  <c:v>68.900000000000006</c:v>
                </c:pt>
                <c:pt idx="4">
                  <c:v>69.2</c:v>
                </c:pt>
              </c:numCache>
            </c:numRef>
          </c:val>
          <c:extLst xmlns:c16r2="http://schemas.microsoft.com/office/drawing/2015/06/chart">
            <c:ext xmlns:c16="http://schemas.microsoft.com/office/drawing/2014/chart" uri="{C3380CC4-5D6E-409C-BE32-E72D297353CC}">
              <c16:uniqueId val="{00000000-FEF6-4AE3-AC8B-5718A9B6859B}"/>
            </c:ext>
          </c:extLst>
        </c:ser>
        <c:dLbls>
          <c:showLegendKey val="0"/>
          <c:showVal val="0"/>
          <c:showCatName val="0"/>
          <c:showSerName val="0"/>
          <c:showPercent val="0"/>
          <c:showBubbleSize val="0"/>
        </c:dLbls>
        <c:gapWidth val="180"/>
        <c:overlap val="-90"/>
        <c:axId val="366160096"/>
        <c:axId val="366160488"/>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FEF6-4AE3-AC8B-5718A9B6859B}"/>
            </c:ext>
          </c:extLst>
        </c:ser>
        <c:dLbls>
          <c:showLegendKey val="0"/>
          <c:showVal val="0"/>
          <c:showCatName val="0"/>
          <c:showSerName val="0"/>
          <c:showPercent val="0"/>
          <c:showBubbleSize val="0"/>
        </c:dLbls>
        <c:marker val="1"/>
        <c:smooth val="0"/>
        <c:axId val="366160096"/>
        <c:axId val="366160488"/>
      </c:lineChart>
      <c:catAx>
        <c:axId val="366160096"/>
        <c:scaling>
          <c:orientation val="minMax"/>
        </c:scaling>
        <c:delete val="0"/>
        <c:axPos val="b"/>
        <c:numFmt formatCode="ge" sourceLinked="1"/>
        <c:majorTickMark val="none"/>
        <c:minorTickMark val="none"/>
        <c:tickLblPos val="none"/>
        <c:crossAx val="366160488"/>
        <c:crosses val="autoZero"/>
        <c:auto val="0"/>
        <c:lblAlgn val="ctr"/>
        <c:lblOffset val="100"/>
        <c:noMultiLvlLbl val="1"/>
      </c:catAx>
      <c:valAx>
        <c:axId val="366160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160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27-49E2-AB6D-52F85363701E}"/>
            </c:ext>
          </c:extLst>
        </c:ser>
        <c:dLbls>
          <c:showLegendKey val="0"/>
          <c:showVal val="0"/>
          <c:showCatName val="0"/>
          <c:showSerName val="0"/>
          <c:showPercent val="0"/>
          <c:showBubbleSize val="0"/>
        </c:dLbls>
        <c:gapWidth val="180"/>
        <c:overlap val="-90"/>
        <c:axId val="508356656"/>
        <c:axId val="5083570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4927-49E2-AB6D-52F85363701E}"/>
            </c:ext>
          </c:extLst>
        </c:ser>
        <c:dLbls>
          <c:showLegendKey val="0"/>
          <c:showVal val="0"/>
          <c:showCatName val="0"/>
          <c:showSerName val="0"/>
          <c:showPercent val="0"/>
          <c:showBubbleSize val="0"/>
        </c:dLbls>
        <c:marker val="1"/>
        <c:smooth val="0"/>
        <c:axId val="508356656"/>
        <c:axId val="508357048"/>
      </c:lineChart>
      <c:catAx>
        <c:axId val="508356656"/>
        <c:scaling>
          <c:orientation val="minMax"/>
        </c:scaling>
        <c:delete val="0"/>
        <c:axPos val="b"/>
        <c:numFmt formatCode="ge" sourceLinked="1"/>
        <c:majorTickMark val="none"/>
        <c:minorTickMark val="none"/>
        <c:tickLblPos val="none"/>
        <c:crossAx val="508357048"/>
        <c:crosses val="autoZero"/>
        <c:auto val="0"/>
        <c:lblAlgn val="ctr"/>
        <c:lblOffset val="100"/>
        <c:noMultiLvlLbl val="1"/>
      </c:catAx>
      <c:valAx>
        <c:axId val="508357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356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B5-41AF-AD47-1A7E1A8E3711}"/>
            </c:ext>
          </c:extLst>
        </c:ser>
        <c:dLbls>
          <c:showLegendKey val="0"/>
          <c:showVal val="0"/>
          <c:showCatName val="0"/>
          <c:showSerName val="0"/>
          <c:showPercent val="0"/>
          <c:showBubbleSize val="0"/>
        </c:dLbls>
        <c:gapWidth val="180"/>
        <c:overlap val="-90"/>
        <c:axId val="508357832"/>
        <c:axId val="4425536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B5-41AF-AD47-1A7E1A8E3711}"/>
            </c:ext>
          </c:extLst>
        </c:ser>
        <c:dLbls>
          <c:showLegendKey val="0"/>
          <c:showVal val="0"/>
          <c:showCatName val="0"/>
          <c:showSerName val="0"/>
          <c:showPercent val="0"/>
          <c:showBubbleSize val="0"/>
        </c:dLbls>
        <c:marker val="1"/>
        <c:smooth val="0"/>
        <c:axId val="508357832"/>
        <c:axId val="442553632"/>
      </c:lineChart>
      <c:catAx>
        <c:axId val="508357832"/>
        <c:scaling>
          <c:orientation val="minMax"/>
        </c:scaling>
        <c:delete val="0"/>
        <c:axPos val="b"/>
        <c:numFmt formatCode="ge" sourceLinked="1"/>
        <c:majorTickMark val="none"/>
        <c:minorTickMark val="none"/>
        <c:tickLblPos val="none"/>
        <c:crossAx val="442553632"/>
        <c:crosses val="autoZero"/>
        <c:auto val="0"/>
        <c:lblAlgn val="ctr"/>
        <c:lblOffset val="100"/>
        <c:noMultiLvlLbl val="1"/>
      </c:catAx>
      <c:valAx>
        <c:axId val="44255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357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DB-48FE-B8B4-B135ED2E3F58}"/>
            </c:ext>
          </c:extLst>
        </c:ser>
        <c:dLbls>
          <c:showLegendKey val="0"/>
          <c:showVal val="0"/>
          <c:showCatName val="0"/>
          <c:showSerName val="0"/>
          <c:showPercent val="0"/>
          <c:showBubbleSize val="0"/>
        </c:dLbls>
        <c:gapWidth val="180"/>
        <c:overlap val="-90"/>
        <c:axId val="442554416"/>
        <c:axId val="44255480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DB-48FE-B8B4-B135ED2E3F58}"/>
            </c:ext>
          </c:extLst>
        </c:ser>
        <c:dLbls>
          <c:showLegendKey val="0"/>
          <c:showVal val="0"/>
          <c:showCatName val="0"/>
          <c:showSerName val="0"/>
          <c:showPercent val="0"/>
          <c:showBubbleSize val="0"/>
        </c:dLbls>
        <c:marker val="1"/>
        <c:smooth val="0"/>
        <c:axId val="442554416"/>
        <c:axId val="442554808"/>
      </c:lineChart>
      <c:catAx>
        <c:axId val="442554416"/>
        <c:scaling>
          <c:orientation val="minMax"/>
        </c:scaling>
        <c:delete val="0"/>
        <c:axPos val="b"/>
        <c:numFmt formatCode="ge" sourceLinked="1"/>
        <c:majorTickMark val="none"/>
        <c:minorTickMark val="none"/>
        <c:tickLblPos val="none"/>
        <c:crossAx val="442554808"/>
        <c:crosses val="autoZero"/>
        <c:auto val="0"/>
        <c:lblAlgn val="ctr"/>
        <c:lblOffset val="100"/>
        <c:noMultiLvlLbl val="1"/>
      </c:catAx>
      <c:valAx>
        <c:axId val="442554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5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9B-4F3A-B403-3F8AE8211C16}"/>
            </c:ext>
          </c:extLst>
        </c:ser>
        <c:dLbls>
          <c:showLegendKey val="0"/>
          <c:showVal val="0"/>
          <c:showCatName val="0"/>
          <c:showSerName val="0"/>
          <c:showPercent val="0"/>
          <c:showBubbleSize val="0"/>
        </c:dLbls>
        <c:gapWidth val="180"/>
        <c:overlap val="-90"/>
        <c:axId val="442097696"/>
        <c:axId val="44209808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9B-4F3A-B403-3F8AE8211C16}"/>
            </c:ext>
          </c:extLst>
        </c:ser>
        <c:dLbls>
          <c:showLegendKey val="0"/>
          <c:showVal val="0"/>
          <c:showCatName val="0"/>
          <c:showSerName val="0"/>
          <c:showPercent val="0"/>
          <c:showBubbleSize val="0"/>
        </c:dLbls>
        <c:marker val="1"/>
        <c:smooth val="0"/>
        <c:axId val="442097696"/>
        <c:axId val="442098088"/>
      </c:lineChart>
      <c:catAx>
        <c:axId val="442097696"/>
        <c:scaling>
          <c:orientation val="minMax"/>
        </c:scaling>
        <c:delete val="0"/>
        <c:axPos val="b"/>
        <c:numFmt formatCode="ge" sourceLinked="1"/>
        <c:majorTickMark val="none"/>
        <c:minorTickMark val="none"/>
        <c:tickLblPos val="none"/>
        <c:crossAx val="442098088"/>
        <c:crosses val="autoZero"/>
        <c:auto val="0"/>
        <c:lblAlgn val="ctr"/>
        <c:lblOffset val="100"/>
        <c:noMultiLvlLbl val="1"/>
      </c:catAx>
      <c:valAx>
        <c:axId val="442098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7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BE-4E0B-B516-7D2569868BCC}"/>
            </c:ext>
          </c:extLst>
        </c:ser>
        <c:dLbls>
          <c:showLegendKey val="0"/>
          <c:showVal val="0"/>
          <c:showCatName val="0"/>
          <c:showSerName val="0"/>
          <c:showPercent val="0"/>
          <c:showBubbleSize val="0"/>
        </c:dLbls>
        <c:gapWidth val="180"/>
        <c:overlap val="-90"/>
        <c:axId val="442098480"/>
        <c:axId val="44209887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BE-4E0B-B516-7D2569868BCC}"/>
            </c:ext>
          </c:extLst>
        </c:ser>
        <c:dLbls>
          <c:showLegendKey val="0"/>
          <c:showVal val="0"/>
          <c:showCatName val="0"/>
          <c:showSerName val="0"/>
          <c:showPercent val="0"/>
          <c:showBubbleSize val="0"/>
        </c:dLbls>
        <c:marker val="1"/>
        <c:smooth val="0"/>
        <c:axId val="442098480"/>
        <c:axId val="442098872"/>
      </c:lineChart>
      <c:catAx>
        <c:axId val="442098480"/>
        <c:scaling>
          <c:orientation val="minMax"/>
        </c:scaling>
        <c:delete val="0"/>
        <c:axPos val="b"/>
        <c:numFmt formatCode="ge" sourceLinked="1"/>
        <c:majorTickMark val="none"/>
        <c:minorTickMark val="none"/>
        <c:tickLblPos val="none"/>
        <c:crossAx val="442098872"/>
        <c:crosses val="autoZero"/>
        <c:auto val="0"/>
        <c:lblAlgn val="ctr"/>
        <c:lblOffset val="100"/>
        <c:noMultiLvlLbl val="1"/>
      </c:catAx>
      <c:valAx>
        <c:axId val="442098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8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116.6</c:v>
                </c:pt>
                <c:pt idx="1">
                  <c:v>117.1</c:v>
                </c:pt>
                <c:pt idx="2">
                  <c:v>120.6</c:v>
                </c:pt>
                <c:pt idx="3">
                  <c:v>119.2</c:v>
                </c:pt>
                <c:pt idx="4">
                  <c:v>128.69999999999999</c:v>
                </c:pt>
              </c:numCache>
            </c:numRef>
          </c:val>
          <c:extLst xmlns:c16r2="http://schemas.microsoft.com/office/drawing/2015/06/chart">
            <c:ext xmlns:c16="http://schemas.microsoft.com/office/drawing/2014/chart" uri="{C3380CC4-5D6E-409C-BE32-E72D297353CC}">
              <c16:uniqueId val="{00000000-5BF8-4C12-814F-F9A9E9ECD205}"/>
            </c:ext>
          </c:extLst>
        </c:ser>
        <c:dLbls>
          <c:showLegendKey val="0"/>
          <c:showVal val="0"/>
          <c:showCatName val="0"/>
          <c:showSerName val="0"/>
          <c:showPercent val="0"/>
          <c:showBubbleSize val="0"/>
        </c:dLbls>
        <c:gapWidth val="180"/>
        <c:overlap val="-90"/>
        <c:axId val="506211080"/>
        <c:axId val="50620951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5BF8-4C12-814F-F9A9E9ECD20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BF8-4C12-814F-F9A9E9ECD205}"/>
            </c:ext>
          </c:extLst>
        </c:ser>
        <c:dLbls>
          <c:showLegendKey val="0"/>
          <c:showVal val="0"/>
          <c:showCatName val="0"/>
          <c:showSerName val="0"/>
          <c:showPercent val="0"/>
          <c:showBubbleSize val="0"/>
        </c:dLbls>
        <c:marker val="1"/>
        <c:smooth val="0"/>
        <c:axId val="506211080"/>
        <c:axId val="506209512"/>
      </c:lineChart>
      <c:catAx>
        <c:axId val="506211080"/>
        <c:scaling>
          <c:orientation val="minMax"/>
        </c:scaling>
        <c:delete val="0"/>
        <c:axPos val="b"/>
        <c:numFmt formatCode="ge" sourceLinked="1"/>
        <c:majorTickMark val="none"/>
        <c:minorTickMark val="none"/>
        <c:tickLblPos val="none"/>
        <c:crossAx val="506209512"/>
        <c:crosses val="autoZero"/>
        <c:auto val="0"/>
        <c:lblAlgn val="ctr"/>
        <c:lblOffset val="100"/>
        <c:noMultiLvlLbl val="1"/>
      </c:catAx>
      <c:valAx>
        <c:axId val="506209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11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8C-4780-AA8E-313E8AEAB013}"/>
            </c:ext>
          </c:extLst>
        </c:ser>
        <c:dLbls>
          <c:showLegendKey val="0"/>
          <c:showVal val="0"/>
          <c:showCatName val="0"/>
          <c:showSerName val="0"/>
          <c:showPercent val="0"/>
          <c:showBubbleSize val="0"/>
        </c:dLbls>
        <c:gapWidth val="180"/>
        <c:overlap val="-90"/>
        <c:axId val="440464200"/>
        <c:axId val="44046459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8C-4780-AA8E-313E8AEAB013}"/>
            </c:ext>
          </c:extLst>
        </c:ser>
        <c:dLbls>
          <c:showLegendKey val="0"/>
          <c:showVal val="0"/>
          <c:showCatName val="0"/>
          <c:showSerName val="0"/>
          <c:showPercent val="0"/>
          <c:showBubbleSize val="0"/>
        </c:dLbls>
        <c:marker val="1"/>
        <c:smooth val="0"/>
        <c:axId val="440464200"/>
        <c:axId val="440464592"/>
      </c:lineChart>
      <c:catAx>
        <c:axId val="440464200"/>
        <c:scaling>
          <c:orientation val="minMax"/>
        </c:scaling>
        <c:delete val="0"/>
        <c:axPos val="b"/>
        <c:numFmt formatCode="ge" sourceLinked="1"/>
        <c:majorTickMark val="none"/>
        <c:minorTickMark val="none"/>
        <c:tickLblPos val="none"/>
        <c:crossAx val="440464592"/>
        <c:crosses val="autoZero"/>
        <c:auto val="0"/>
        <c:lblAlgn val="ctr"/>
        <c:lblOffset val="100"/>
        <c:noMultiLvlLbl val="1"/>
      </c:catAx>
      <c:valAx>
        <c:axId val="440464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464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E5-438F-9C68-7F087DDF9136}"/>
            </c:ext>
          </c:extLst>
        </c:ser>
        <c:dLbls>
          <c:showLegendKey val="0"/>
          <c:showVal val="0"/>
          <c:showCatName val="0"/>
          <c:showSerName val="0"/>
          <c:showPercent val="0"/>
          <c:showBubbleSize val="0"/>
        </c:dLbls>
        <c:gapWidth val="180"/>
        <c:overlap val="-90"/>
        <c:axId val="440465376"/>
        <c:axId val="50592108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E5-438F-9C68-7F087DDF9136}"/>
            </c:ext>
          </c:extLst>
        </c:ser>
        <c:dLbls>
          <c:showLegendKey val="0"/>
          <c:showVal val="0"/>
          <c:showCatName val="0"/>
          <c:showSerName val="0"/>
          <c:showPercent val="0"/>
          <c:showBubbleSize val="0"/>
        </c:dLbls>
        <c:marker val="1"/>
        <c:smooth val="0"/>
        <c:axId val="440465376"/>
        <c:axId val="505921080"/>
      </c:lineChart>
      <c:catAx>
        <c:axId val="440465376"/>
        <c:scaling>
          <c:orientation val="minMax"/>
        </c:scaling>
        <c:delete val="0"/>
        <c:axPos val="b"/>
        <c:numFmt formatCode="ge" sourceLinked="1"/>
        <c:majorTickMark val="none"/>
        <c:minorTickMark val="none"/>
        <c:tickLblPos val="none"/>
        <c:crossAx val="505921080"/>
        <c:crosses val="autoZero"/>
        <c:auto val="0"/>
        <c:lblAlgn val="ctr"/>
        <c:lblOffset val="100"/>
        <c:noMultiLvlLbl val="1"/>
      </c:catAx>
      <c:valAx>
        <c:axId val="505921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46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6B-4316-BC56-DA050A58B4B6}"/>
            </c:ext>
          </c:extLst>
        </c:ser>
        <c:dLbls>
          <c:showLegendKey val="0"/>
          <c:showVal val="0"/>
          <c:showCatName val="0"/>
          <c:showSerName val="0"/>
          <c:showPercent val="0"/>
          <c:showBubbleSize val="0"/>
        </c:dLbls>
        <c:gapWidth val="180"/>
        <c:overlap val="-90"/>
        <c:axId val="505921864"/>
        <c:axId val="50592225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6B-4316-BC56-DA050A58B4B6}"/>
            </c:ext>
          </c:extLst>
        </c:ser>
        <c:dLbls>
          <c:showLegendKey val="0"/>
          <c:showVal val="0"/>
          <c:showCatName val="0"/>
          <c:showSerName val="0"/>
          <c:showPercent val="0"/>
          <c:showBubbleSize val="0"/>
        </c:dLbls>
        <c:marker val="1"/>
        <c:smooth val="0"/>
        <c:axId val="505921864"/>
        <c:axId val="505922256"/>
      </c:lineChart>
      <c:catAx>
        <c:axId val="505921864"/>
        <c:scaling>
          <c:orientation val="minMax"/>
        </c:scaling>
        <c:delete val="0"/>
        <c:axPos val="b"/>
        <c:numFmt formatCode="ge" sourceLinked="1"/>
        <c:majorTickMark val="none"/>
        <c:minorTickMark val="none"/>
        <c:tickLblPos val="none"/>
        <c:crossAx val="505922256"/>
        <c:crosses val="autoZero"/>
        <c:auto val="0"/>
        <c:lblAlgn val="ctr"/>
        <c:lblOffset val="100"/>
        <c:noMultiLvlLbl val="1"/>
      </c:catAx>
      <c:valAx>
        <c:axId val="50592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21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75-42F2-AB50-550F305D9DF5}"/>
            </c:ext>
          </c:extLst>
        </c:ser>
        <c:dLbls>
          <c:showLegendKey val="0"/>
          <c:showVal val="0"/>
          <c:showCatName val="0"/>
          <c:showSerName val="0"/>
          <c:showPercent val="0"/>
          <c:showBubbleSize val="0"/>
        </c:dLbls>
        <c:gapWidth val="180"/>
        <c:overlap val="-90"/>
        <c:axId val="506151976"/>
        <c:axId val="50615236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75-42F2-AB50-550F305D9DF5}"/>
            </c:ext>
          </c:extLst>
        </c:ser>
        <c:dLbls>
          <c:showLegendKey val="0"/>
          <c:showVal val="0"/>
          <c:showCatName val="0"/>
          <c:showSerName val="0"/>
          <c:showPercent val="0"/>
          <c:showBubbleSize val="0"/>
        </c:dLbls>
        <c:marker val="1"/>
        <c:smooth val="0"/>
        <c:axId val="506151976"/>
        <c:axId val="506152368"/>
      </c:lineChart>
      <c:catAx>
        <c:axId val="506151976"/>
        <c:scaling>
          <c:orientation val="minMax"/>
        </c:scaling>
        <c:delete val="0"/>
        <c:axPos val="b"/>
        <c:numFmt formatCode="ge" sourceLinked="1"/>
        <c:majorTickMark val="none"/>
        <c:minorTickMark val="none"/>
        <c:tickLblPos val="none"/>
        <c:crossAx val="506152368"/>
        <c:crosses val="autoZero"/>
        <c:auto val="0"/>
        <c:lblAlgn val="ctr"/>
        <c:lblOffset val="100"/>
        <c:noMultiLvlLbl val="1"/>
      </c:catAx>
      <c:valAx>
        <c:axId val="506152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151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31-4ADC-A4B2-5DC9F9E64A97}"/>
            </c:ext>
          </c:extLst>
        </c:ser>
        <c:dLbls>
          <c:showLegendKey val="0"/>
          <c:showVal val="0"/>
          <c:showCatName val="0"/>
          <c:showSerName val="0"/>
          <c:showPercent val="0"/>
          <c:showBubbleSize val="0"/>
        </c:dLbls>
        <c:gapWidth val="180"/>
        <c:overlap val="-90"/>
        <c:axId val="506153152"/>
        <c:axId val="50615354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31-4ADC-A4B2-5DC9F9E64A97}"/>
            </c:ext>
          </c:extLst>
        </c:ser>
        <c:dLbls>
          <c:showLegendKey val="0"/>
          <c:showVal val="0"/>
          <c:showCatName val="0"/>
          <c:showSerName val="0"/>
          <c:showPercent val="0"/>
          <c:showBubbleSize val="0"/>
        </c:dLbls>
        <c:marker val="1"/>
        <c:smooth val="0"/>
        <c:axId val="506153152"/>
        <c:axId val="506153544"/>
      </c:lineChart>
      <c:catAx>
        <c:axId val="506153152"/>
        <c:scaling>
          <c:orientation val="minMax"/>
        </c:scaling>
        <c:delete val="0"/>
        <c:axPos val="b"/>
        <c:numFmt formatCode="ge" sourceLinked="1"/>
        <c:majorTickMark val="none"/>
        <c:minorTickMark val="none"/>
        <c:tickLblPos val="none"/>
        <c:crossAx val="506153544"/>
        <c:crosses val="autoZero"/>
        <c:auto val="0"/>
        <c:lblAlgn val="ctr"/>
        <c:lblOffset val="100"/>
        <c:noMultiLvlLbl val="1"/>
      </c:catAx>
      <c:valAx>
        <c:axId val="506153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15315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9A-4AE8-9B4A-0FCDE9CE9FD9}"/>
            </c:ext>
          </c:extLst>
        </c:ser>
        <c:dLbls>
          <c:showLegendKey val="0"/>
          <c:showVal val="0"/>
          <c:showCatName val="0"/>
          <c:showSerName val="0"/>
          <c:showPercent val="0"/>
          <c:showBubbleSize val="0"/>
        </c:dLbls>
        <c:gapWidth val="180"/>
        <c:overlap val="-90"/>
        <c:axId val="497877656"/>
        <c:axId val="49787804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9A-4AE8-9B4A-0FCDE9CE9FD9}"/>
            </c:ext>
          </c:extLst>
        </c:ser>
        <c:dLbls>
          <c:showLegendKey val="0"/>
          <c:showVal val="0"/>
          <c:showCatName val="0"/>
          <c:showSerName val="0"/>
          <c:showPercent val="0"/>
          <c:showBubbleSize val="0"/>
        </c:dLbls>
        <c:marker val="1"/>
        <c:smooth val="0"/>
        <c:axId val="497877656"/>
        <c:axId val="497878048"/>
      </c:lineChart>
      <c:catAx>
        <c:axId val="497877656"/>
        <c:scaling>
          <c:orientation val="minMax"/>
        </c:scaling>
        <c:delete val="0"/>
        <c:axPos val="b"/>
        <c:numFmt formatCode="ge" sourceLinked="1"/>
        <c:majorTickMark val="none"/>
        <c:minorTickMark val="none"/>
        <c:tickLblPos val="none"/>
        <c:crossAx val="497878048"/>
        <c:crosses val="autoZero"/>
        <c:auto val="0"/>
        <c:lblAlgn val="ctr"/>
        <c:lblOffset val="100"/>
        <c:noMultiLvlLbl val="1"/>
      </c:catAx>
      <c:valAx>
        <c:axId val="497878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7877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10.5</c:v>
                </c:pt>
                <c:pt idx="1">
                  <c:v>13.4</c:v>
                </c:pt>
                <c:pt idx="2">
                  <c:v>13.2</c:v>
                </c:pt>
                <c:pt idx="3">
                  <c:v>13.6</c:v>
                </c:pt>
                <c:pt idx="4">
                  <c:v>13.9</c:v>
                </c:pt>
              </c:numCache>
            </c:numRef>
          </c:val>
          <c:extLst xmlns:c16r2="http://schemas.microsoft.com/office/drawing/2015/06/chart">
            <c:ext xmlns:c16="http://schemas.microsoft.com/office/drawing/2014/chart" uri="{C3380CC4-5D6E-409C-BE32-E72D297353CC}">
              <c16:uniqueId val="{00000000-BCF1-466B-A1B6-A8A6B510A5E5}"/>
            </c:ext>
          </c:extLst>
        </c:ser>
        <c:dLbls>
          <c:showLegendKey val="0"/>
          <c:showVal val="0"/>
          <c:showCatName val="0"/>
          <c:showSerName val="0"/>
          <c:showPercent val="0"/>
          <c:showBubbleSize val="0"/>
        </c:dLbls>
        <c:gapWidth val="180"/>
        <c:overlap val="-90"/>
        <c:axId val="497878832"/>
        <c:axId val="51314649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BCF1-466B-A1B6-A8A6B510A5E5}"/>
            </c:ext>
          </c:extLst>
        </c:ser>
        <c:dLbls>
          <c:showLegendKey val="0"/>
          <c:showVal val="0"/>
          <c:showCatName val="0"/>
          <c:showSerName val="0"/>
          <c:showPercent val="0"/>
          <c:showBubbleSize val="0"/>
        </c:dLbls>
        <c:marker val="1"/>
        <c:smooth val="0"/>
        <c:axId val="497878832"/>
        <c:axId val="513146496"/>
      </c:lineChart>
      <c:catAx>
        <c:axId val="497878832"/>
        <c:scaling>
          <c:orientation val="minMax"/>
        </c:scaling>
        <c:delete val="0"/>
        <c:axPos val="b"/>
        <c:numFmt formatCode="ge" sourceLinked="1"/>
        <c:majorTickMark val="none"/>
        <c:minorTickMark val="none"/>
        <c:tickLblPos val="none"/>
        <c:crossAx val="513146496"/>
        <c:crosses val="autoZero"/>
        <c:auto val="0"/>
        <c:lblAlgn val="ctr"/>
        <c:lblOffset val="100"/>
        <c:noMultiLvlLbl val="1"/>
      </c:catAx>
      <c:valAx>
        <c:axId val="51314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787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12.3</c:v>
                </c:pt>
                <c:pt idx="1">
                  <c:v>0</c:v>
                </c:pt>
                <c:pt idx="2">
                  <c:v>0.7</c:v>
                </c:pt>
                <c:pt idx="3">
                  <c:v>0.9</c:v>
                </c:pt>
                <c:pt idx="4">
                  <c:v>0</c:v>
                </c:pt>
              </c:numCache>
            </c:numRef>
          </c:val>
          <c:extLst xmlns:c16r2="http://schemas.microsoft.com/office/drawing/2015/06/chart">
            <c:ext xmlns:c16="http://schemas.microsoft.com/office/drawing/2014/chart" uri="{C3380CC4-5D6E-409C-BE32-E72D297353CC}">
              <c16:uniqueId val="{00000000-4280-4BDF-9B72-C2DBC5B560BF}"/>
            </c:ext>
          </c:extLst>
        </c:ser>
        <c:dLbls>
          <c:showLegendKey val="0"/>
          <c:showVal val="0"/>
          <c:showCatName val="0"/>
          <c:showSerName val="0"/>
          <c:showPercent val="0"/>
          <c:showBubbleSize val="0"/>
        </c:dLbls>
        <c:gapWidth val="180"/>
        <c:overlap val="-90"/>
        <c:axId val="513147280"/>
        <c:axId val="51314767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4280-4BDF-9B72-C2DBC5B560BF}"/>
            </c:ext>
          </c:extLst>
        </c:ser>
        <c:dLbls>
          <c:showLegendKey val="0"/>
          <c:showVal val="0"/>
          <c:showCatName val="0"/>
          <c:showSerName val="0"/>
          <c:showPercent val="0"/>
          <c:showBubbleSize val="0"/>
        </c:dLbls>
        <c:marker val="1"/>
        <c:smooth val="0"/>
        <c:axId val="513147280"/>
        <c:axId val="513147672"/>
      </c:lineChart>
      <c:catAx>
        <c:axId val="513147280"/>
        <c:scaling>
          <c:orientation val="minMax"/>
        </c:scaling>
        <c:delete val="0"/>
        <c:axPos val="b"/>
        <c:numFmt formatCode="ge" sourceLinked="1"/>
        <c:majorTickMark val="none"/>
        <c:minorTickMark val="none"/>
        <c:tickLblPos val="none"/>
        <c:crossAx val="513147672"/>
        <c:crosses val="autoZero"/>
        <c:auto val="0"/>
        <c:lblAlgn val="ctr"/>
        <c:lblOffset val="100"/>
        <c:noMultiLvlLbl val="1"/>
      </c:catAx>
      <c:valAx>
        <c:axId val="513147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3147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54-49E2-99F1-A97BFAED2CDB}"/>
            </c:ext>
          </c:extLst>
        </c:ser>
        <c:dLbls>
          <c:showLegendKey val="0"/>
          <c:showVal val="0"/>
          <c:showCatName val="0"/>
          <c:showSerName val="0"/>
          <c:showPercent val="0"/>
          <c:showBubbleSize val="0"/>
        </c:dLbls>
        <c:gapWidth val="180"/>
        <c:overlap val="-90"/>
        <c:axId val="440733144"/>
        <c:axId val="44073353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7754-49E2-99F1-A97BFAED2CDB}"/>
            </c:ext>
          </c:extLst>
        </c:ser>
        <c:dLbls>
          <c:showLegendKey val="0"/>
          <c:showVal val="0"/>
          <c:showCatName val="0"/>
          <c:showSerName val="0"/>
          <c:showPercent val="0"/>
          <c:showBubbleSize val="0"/>
        </c:dLbls>
        <c:marker val="1"/>
        <c:smooth val="0"/>
        <c:axId val="440733144"/>
        <c:axId val="440733536"/>
      </c:lineChart>
      <c:catAx>
        <c:axId val="440733144"/>
        <c:scaling>
          <c:orientation val="minMax"/>
        </c:scaling>
        <c:delete val="0"/>
        <c:axPos val="b"/>
        <c:numFmt formatCode="ge" sourceLinked="1"/>
        <c:majorTickMark val="none"/>
        <c:minorTickMark val="none"/>
        <c:tickLblPos val="none"/>
        <c:crossAx val="440733536"/>
        <c:crosses val="autoZero"/>
        <c:auto val="0"/>
        <c:lblAlgn val="ctr"/>
        <c:lblOffset val="100"/>
        <c:noMultiLvlLbl val="1"/>
      </c:catAx>
      <c:valAx>
        <c:axId val="44073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33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3.8</c:v>
                </c:pt>
                <c:pt idx="1">
                  <c:v>8.9</c:v>
                </c:pt>
                <c:pt idx="2">
                  <c:v>14</c:v>
                </c:pt>
                <c:pt idx="3">
                  <c:v>19</c:v>
                </c:pt>
                <c:pt idx="4">
                  <c:v>24.2</c:v>
                </c:pt>
              </c:numCache>
            </c:numRef>
          </c:val>
          <c:extLst xmlns:c16r2="http://schemas.microsoft.com/office/drawing/2015/06/chart">
            <c:ext xmlns:c16="http://schemas.microsoft.com/office/drawing/2014/chart" uri="{C3380CC4-5D6E-409C-BE32-E72D297353CC}">
              <c16:uniqueId val="{00000000-A0DC-4752-AA30-F5D2DC8B02AD}"/>
            </c:ext>
          </c:extLst>
        </c:ser>
        <c:dLbls>
          <c:showLegendKey val="0"/>
          <c:showVal val="0"/>
          <c:showCatName val="0"/>
          <c:showSerName val="0"/>
          <c:showPercent val="0"/>
          <c:showBubbleSize val="0"/>
        </c:dLbls>
        <c:gapWidth val="180"/>
        <c:overlap val="-90"/>
        <c:axId val="440734320"/>
        <c:axId val="440734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A0DC-4752-AA30-F5D2DC8B02AD}"/>
            </c:ext>
          </c:extLst>
        </c:ser>
        <c:dLbls>
          <c:showLegendKey val="0"/>
          <c:showVal val="0"/>
          <c:showCatName val="0"/>
          <c:showSerName val="0"/>
          <c:showPercent val="0"/>
          <c:showBubbleSize val="0"/>
        </c:dLbls>
        <c:marker val="1"/>
        <c:smooth val="0"/>
        <c:axId val="440734320"/>
        <c:axId val="440734712"/>
      </c:lineChart>
      <c:catAx>
        <c:axId val="440734320"/>
        <c:scaling>
          <c:orientation val="minMax"/>
        </c:scaling>
        <c:delete val="0"/>
        <c:axPos val="b"/>
        <c:numFmt formatCode="ge" sourceLinked="1"/>
        <c:majorTickMark val="none"/>
        <c:minorTickMark val="none"/>
        <c:tickLblPos val="none"/>
        <c:crossAx val="440734712"/>
        <c:crosses val="autoZero"/>
        <c:auto val="0"/>
        <c:lblAlgn val="ctr"/>
        <c:lblOffset val="100"/>
        <c:noMultiLvlLbl val="1"/>
      </c:catAx>
      <c:valAx>
        <c:axId val="440734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34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1167.5999999999999</c:v>
                </c:pt>
                <c:pt idx="1">
                  <c:v>641.1</c:v>
                </c:pt>
                <c:pt idx="2">
                  <c:v>442.8</c:v>
                </c:pt>
                <c:pt idx="3">
                  <c:v>312.5</c:v>
                </c:pt>
                <c:pt idx="4">
                  <c:v>413.3</c:v>
                </c:pt>
              </c:numCache>
            </c:numRef>
          </c:val>
          <c:extLst xmlns:c16r2="http://schemas.microsoft.com/office/drawing/2015/06/chart">
            <c:ext xmlns:c16="http://schemas.microsoft.com/office/drawing/2014/chart" uri="{C3380CC4-5D6E-409C-BE32-E72D297353CC}">
              <c16:uniqueId val="{00000000-B3F6-49CD-9558-47F4CC8D9158}"/>
            </c:ext>
          </c:extLst>
        </c:ser>
        <c:dLbls>
          <c:showLegendKey val="0"/>
          <c:showVal val="0"/>
          <c:showCatName val="0"/>
          <c:showSerName val="0"/>
          <c:showPercent val="0"/>
          <c:showBubbleSize val="0"/>
        </c:dLbls>
        <c:gapWidth val="180"/>
        <c:overlap val="-90"/>
        <c:axId val="506212256"/>
        <c:axId val="50621186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B3F6-49CD-9558-47F4CC8D915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3F6-49CD-9558-47F4CC8D9158}"/>
            </c:ext>
          </c:extLst>
        </c:ser>
        <c:dLbls>
          <c:showLegendKey val="0"/>
          <c:showVal val="0"/>
          <c:showCatName val="0"/>
          <c:showSerName val="0"/>
          <c:showPercent val="0"/>
          <c:showBubbleSize val="0"/>
        </c:dLbls>
        <c:marker val="1"/>
        <c:smooth val="0"/>
        <c:axId val="506212256"/>
        <c:axId val="506211864"/>
      </c:lineChart>
      <c:catAx>
        <c:axId val="506212256"/>
        <c:scaling>
          <c:orientation val="minMax"/>
        </c:scaling>
        <c:delete val="0"/>
        <c:axPos val="b"/>
        <c:numFmt formatCode="ge" sourceLinked="1"/>
        <c:majorTickMark val="none"/>
        <c:minorTickMark val="none"/>
        <c:tickLblPos val="none"/>
        <c:crossAx val="506211864"/>
        <c:crosses val="autoZero"/>
        <c:auto val="0"/>
        <c:lblAlgn val="ctr"/>
        <c:lblOffset val="100"/>
        <c:noMultiLvlLbl val="1"/>
      </c:catAx>
      <c:valAx>
        <c:axId val="506211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12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FAC-4572-AB23-A0BDE3A16D32}"/>
            </c:ext>
          </c:extLst>
        </c:ser>
        <c:dLbls>
          <c:showLegendKey val="0"/>
          <c:showVal val="0"/>
          <c:showCatName val="0"/>
          <c:showSerName val="0"/>
          <c:showPercent val="0"/>
          <c:showBubbleSize val="0"/>
        </c:dLbls>
        <c:gapWidth val="180"/>
        <c:overlap val="-90"/>
        <c:axId val="442093936"/>
        <c:axId val="44209432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DFAC-4572-AB23-A0BDE3A16D32}"/>
            </c:ext>
          </c:extLst>
        </c:ser>
        <c:dLbls>
          <c:showLegendKey val="0"/>
          <c:showVal val="0"/>
          <c:showCatName val="0"/>
          <c:showSerName val="0"/>
          <c:showPercent val="0"/>
          <c:showBubbleSize val="0"/>
        </c:dLbls>
        <c:marker val="1"/>
        <c:smooth val="0"/>
        <c:axId val="442093936"/>
        <c:axId val="442094328"/>
      </c:lineChart>
      <c:catAx>
        <c:axId val="442093936"/>
        <c:scaling>
          <c:orientation val="minMax"/>
        </c:scaling>
        <c:delete val="0"/>
        <c:axPos val="b"/>
        <c:numFmt formatCode="ge" sourceLinked="1"/>
        <c:majorTickMark val="none"/>
        <c:minorTickMark val="none"/>
        <c:tickLblPos val="none"/>
        <c:crossAx val="442094328"/>
        <c:crosses val="autoZero"/>
        <c:auto val="0"/>
        <c:lblAlgn val="ctr"/>
        <c:lblOffset val="100"/>
        <c:noMultiLvlLbl val="1"/>
      </c:catAx>
      <c:valAx>
        <c:axId val="442094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3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8911.9</c:v>
                </c:pt>
                <c:pt idx="1">
                  <c:v>6982.8</c:v>
                </c:pt>
                <c:pt idx="2">
                  <c:v>6875.9</c:v>
                </c:pt>
                <c:pt idx="3">
                  <c:v>7243.1</c:v>
                </c:pt>
                <c:pt idx="4">
                  <c:v>6857.1</c:v>
                </c:pt>
              </c:numCache>
            </c:numRef>
          </c:val>
          <c:extLst xmlns:c16r2="http://schemas.microsoft.com/office/drawing/2015/06/chart">
            <c:ext xmlns:c16="http://schemas.microsoft.com/office/drawing/2014/chart" uri="{C3380CC4-5D6E-409C-BE32-E72D297353CC}">
              <c16:uniqueId val="{00000000-C792-4BCD-8B74-D41DEED8F9C3}"/>
            </c:ext>
          </c:extLst>
        </c:ser>
        <c:dLbls>
          <c:showLegendKey val="0"/>
          <c:showVal val="0"/>
          <c:showCatName val="0"/>
          <c:showSerName val="0"/>
          <c:showPercent val="0"/>
          <c:showBubbleSize val="0"/>
        </c:dLbls>
        <c:gapWidth val="180"/>
        <c:overlap val="-90"/>
        <c:axId val="506212648"/>
        <c:axId val="44276114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C792-4BCD-8B74-D41DEED8F9C3}"/>
            </c:ext>
          </c:extLst>
        </c:ser>
        <c:dLbls>
          <c:showLegendKey val="0"/>
          <c:showVal val="0"/>
          <c:showCatName val="0"/>
          <c:showSerName val="0"/>
          <c:showPercent val="0"/>
          <c:showBubbleSize val="0"/>
        </c:dLbls>
        <c:marker val="1"/>
        <c:smooth val="0"/>
        <c:axId val="506212648"/>
        <c:axId val="442761144"/>
      </c:lineChart>
      <c:catAx>
        <c:axId val="506212648"/>
        <c:scaling>
          <c:orientation val="minMax"/>
        </c:scaling>
        <c:delete val="0"/>
        <c:axPos val="b"/>
        <c:numFmt formatCode="ge" sourceLinked="1"/>
        <c:majorTickMark val="none"/>
        <c:minorTickMark val="none"/>
        <c:tickLblPos val="none"/>
        <c:crossAx val="442761144"/>
        <c:crosses val="autoZero"/>
        <c:auto val="0"/>
        <c:lblAlgn val="ctr"/>
        <c:lblOffset val="100"/>
        <c:noMultiLvlLbl val="1"/>
      </c:catAx>
      <c:valAx>
        <c:axId val="442761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12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839361</c:v>
                </c:pt>
                <c:pt idx="1">
                  <c:v>841410</c:v>
                </c:pt>
                <c:pt idx="2">
                  <c:v>854510</c:v>
                </c:pt>
                <c:pt idx="3">
                  <c:v>893381</c:v>
                </c:pt>
                <c:pt idx="4">
                  <c:v>1012217</c:v>
                </c:pt>
              </c:numCache>
            </c:numRef>
          </c:val>
          <c:extLst xmlns:c16r2="http://schemas.microsoft.com/office/drawing/2015/06/chart">
            <c:ext xmlns:c16="http://schemas.microsoft.com/office/drawing/2014/chart" uri="{C3380CC4-5D6E-409C-BE32-E72D297353CC}">
              <c16:uniqueId val="{00000000-F2A3-4C90-A2EB-FE5BCD739148}"/>
            </c:ext>
          </c:extLst>
        </c:ser>
        <c:dLbls>
          <c:showLegendKey val="0"/>
          <c:showVal val="0"/>
          <c:showCatName val="0"/>
          <c:showSerName val="0"/>
          <c:showPercent val="0"/>
          <c:showBubbleSize val="0"/>
        </c:dLbls>
        <c:gapWidth val="180"/>
        <c:overlap val="-90"/>
        <c:axId val="505870120"/>
        <c:axId val="5058705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F2A3-4C90-A2EB-FE5BCD739148}"/>
            </c:ext>
          </c:extLst>
        </c:ser>
        <c:dLbls>
          <c:showLegendKey val="0"/>
          <c:showVal val="0"/>
          <c:showCatName val="0"/>
          <c:showSerName val="0"/>
          <c:showPercent val="0"/>
          <c:showBubbleSize val="0"/>
        </c:dLbls>
        <c:marker val="1"/>
        <c:smooth val="0"/>
        <c:axId val="505870120"/>
        <c:axId val="505870512"/>
      </c:lineChart>
      <c:catAx>
        <c:axId val="505870120"/>
        <c:scaling>
          <c:orientation val="minMax"/>
        </c:scaling>
        <c:delete val="0"/>
        <c:axPos val="b"/>
        <c:numFmt formatCode="ge" sourceLinked="1"/>
        <c:majorTickMark val="none"/>
        <c:minorTickMark val="none"/>
        <c:tickLblPos val="none"/>
        <c:crossAx val="505870512"/>
        <c:crosses val="autoZero"/>
        <c:auto val="0"/>
        <c:lblAlgn val="ctr"/>
        <c:lblOffset val="100"/>
        <c:noMultiLvlLbl val="1"/>
      </c:catAx>
      <c:valAx>
        <c:axId val="5058705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70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33.9</c:v>
                </c:pt>
                <c:pt idx="1">
                  <c:v>44.8</c:v>
                </c:pt>
                <c:pt idx="2">
                  <c:v>44.3</c:v>
                </c:pt>
                <c:pt idx="3">
                  <c:v>43.5</c:v>
                </c:pt>
                <c:pt idx="4">
                  <c:v>42.7</c:v>
                </c:pt>
              </c:numCache>
            </c:numRef>
          </c:val>
          <c:extLst xmlns:c16r2="http://schemas.microsoft.com/office/drawing/2015/06/chart">
            <c:ext xmlns:c16="http://schemas.microsoft.com/office/drawing/2014/chart" uri="{C3380CC4-5D6E-409C-BE32-E72D297353CC}">
              <c16:uniqueId val="{00000000-D46F-4319-9F8B-F47ECF5ABE94}"/>
            </c:ext>
          </c:extLst>
        </c:ser>
        <c:dLbls>
          <c:showLegendKey val="0"/>
          <c:showVal val="0"/>
          <c:showCatName val="0"/>
          <c:showSerName val="0"/>
          <c:showPercent val="0"/>
          <c:showBubbleSize val="0"/>
        </c:dLbls>
        <c:gapWidth val="180"/>
        <c:overlap val="-90"/>
        <c:axId val="505871296"/>
        <c:axId val="50600557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D46F-4319-9F8B-F47ECF5ABE94}"/>
            </c:ext>
          </c:extLst>
        </c:ser>
        <c:dLbls>
          <c:showLegendKey val="0"/>
          <c:showVal val="0"/>
          <c:showCatName val="0"/>
          <c:showSerName val="0"/>
          <c:showPercent val="0"/>
          <c:showBubbleSize val="0"/>
        </c:dLbls>
        <c:marker val="1"/>
        <c:smooth val="0"/>
        <c:axId val="505871296"/>
        <c:axId val="506005576"/>
      </c:lineChart>
      <c:catAx>
        <c:axId val="505871296"/>
        <c:scaling>
          <c:orientation val="minMax"/>
        </c:scaling>
        <c:delete val="0"/>
        <c:axPos val="b"/>
        <c:numFmt formatCode="ge" sourceLinked="1"/>
        <c:majorTickMark val="none"/>
        <c:minorTickMark val="none"/>
        <c:tickLblPos val="none"/>
        <c:crossAx val="506005576"/>
        <c:crosses val="autoZero"/>
        <c:auto val="0"/>
        <c:lblAlgn val="ctr"/>
        <c:lblOffset val="100"/>
        <c:noMultiLvlLbl val="1"/>
      </c:catAx>
      <c:valAx>
        <c:axId val="506005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71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28.5</c:v>
                </c:pt>
                <c:pt idx="1">
                  <c:v>32</c:v>
                </c:pt>
                <c:pt idx="2">
                  <c:v>27</c:v>
                </c:pt>
                <c:pt idx="3">
                  <c:v>25</c:v>
                </c:pt>
                <c:pt idx="4">
                  <c:v>21.3</c:v>
                </c:pt>
              </c:numCache>
            </c:numRef>
          </c:val>
          <c:extLst xmlns:c16r2="http://schemas.microsoft.com/office/drawing/2015/06/chart">
            <c:ext xmlns:c16="http://schemas.microsoft.com/office/drawing/2014/chart" uri="{C3380CC4-5D6E-409C-BE32-E72D297353CC}">
              <c16:uniqueId val="{00000000-1C7A-4EDB-8F93-83322C9FE52A}"/>
            </c:ext>
          </c:extLst>
        </c:ser>
        <c:dLbls>
          <c:showLegendKey val="0"/>
          <c:showVal val="0"/>
          <c:showCatName val="0"/>
          <c:showSerName val="0"/>
          <c:showPercent val="0"/>
          <c:showBubbleSize val="0"/>
        </c:dLbls>
        <c:gapWidth val="180"/>
        <c:overlap val="-90"/>
        <c:axId val="506006360"/>
        <c:axId val="5060067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1C7A-4EDB-8F93-83322C9FE52A}"/>
            </c:ext>
          </c:extLst>
        </c:ser>
        <c:dLbls>
          <c:showLegendKey val="0"/>
          <c:showVal val="0"/>
          <c:showCatName val="0"/>
          <c:showSerName val="0"/>
          <c:showPercent val="0"/>
          <c:showBubbleSize val="0"/>
        </c:dLbls>
        <c:marker val="1"/>
        <c:smooth val="0"/>
        <c:axId val="506006360"/>
        <c:axId val="506006752"/>
      </c:lineChart>
      <c:catAx>
        <c:axId val="506006360"/>
        <c:scaling>
          <c:orientation val="minMax"/>
        </c:scaling>
        <c:delete val="0"/>
        <c:axPos val="b"/>
        <c:numFmt formatCode="ge" sourceLinked="1"/>
        <c:majorTickMark val="none"/>
        <c:minorTickMark val="none"/>
        <c:tickLblPos val="none"/>
        <c:crossAx val="506006752"/>
        <c:crosses val="autoZero"/>
        <c:auto val="0"/>
        <c:lblAlgn val="ctr"/>
        <c:lblOffset val="100"/>
        <c:noMultiLvlLbl val="1"/>
      </c:catAx>
      <c:valAx>
        <c:axId val="506006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006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114.6</c:v>
                </c:pt>
                <c:pt idx="1">
                  <c:v>91</c:v>
                </c:pt>
                <c:pt idx="2">
                  <c:v>74.599999999999994</c:v>
                </c:pt>
                <c:pt idx="3">
                  <c:v>55.9</c:v>
                </c:pt>
                <c:pt idx="4">
                  <c:v>41.3</c:v>
                </c:pt>
              </c:numCache>
            </c:numRef>
          </c:val>
          <c:extLst xmlns:c16r2="http://schemas.microsoft.com/office/drawing/2015/06/chart">
            <c:ext xmlns:c16="http://schemas.microsoft.com/office/drawing/2014/chart" uri="{C3380CC4-5D6E-409C-BE32-E72D297353CC}">
              <c16:uniqueId val="{00000000-5B75-4BC0-AEC3-AA16E5E9B7F6}"/>
            </c:ext>
          </c:extLst>
        </c:ser>
        <c:dLbls>
          <c:showLegendKey val="0"/>
          <c:showVal val="0"/>
          <c:showCatName val="0"/>
          <c:showSerName val="0"/>
          <c:showPercent val="0"/>
          <c:showBubbleSize val="0"/>
        </c:dLbls>
        <c:gapWidth val="180"/>
        <c:overlap val="-90"/>
        <c:axId val="541025408"/>
        <c:axId val="54102580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5B75-4BC0-AEC3-AA16E5E9B7F6}"/>
            </c:ext>
          </c:extLst>
        </c:ser>
        <c:dLbls>
          <c:showLegendKey val="0"/>
          <c:showVal val="0"/>
          <c:showCatName val="0"/>
          <c:showSerName val="0"/>
          <c:showPercent val="0"/>
          <c:showBubbleSize val="0"/>
        </c:dLbls>
        <c:marker val="1"/>
        <c:smooth val="0"/>
        <c:axId val="541025408"/>
        <c:axId val="541025800"/>
      </c:lineChart>
      <c:catAx>
        <c:axId val="541025408"/>
        <c:scaling>
          <c:orientation val="minMax"/>
        </c:scaling>
        <c:delete val="0"/>
        <c:axPos val="b"/>
        <c:numFmt formatCode="ge" sourceLinked="1"/>
        <c:majorTickMark val="none"/>
        <c:minorTickMark val="none"/>
        <c:tickLblPos val="none"/>
        <c:crossAx val="541025800"/>
        <c:crosses val="autoZero"/>
        <c:auto val="0"/>
        <c:lblAlgn val="ctr"/>
        <c:lblOffset val="100"/>
        <c:noMultiLvlLbl val="1"/>
      </c:catAx>
      <c:valAx>
        <c:axId val="541025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102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66.599999999999994</c:v>
                </c:pt>
                <c:pt idx="1">
                  <c:v>69.099999999999994</c:v>
                </c:pt>
                <c:pt idx="2">
                  <c:v>69.7</c:v>
                </c:pt>
                <c:pt idx="3">
                  <c:v>68</c:v>
                </c:pt>
                <c:pt idx="4">
                  <c:v>68.400000000000006</c:v>
                </c:pt>
              </c:numCache>
            </c:numRef>
          </c:val>
          <c:extLst xmlns:c16r2="http://schemas.microsoft.com/office/drawing/2015/06/chart">
            <c:ext xmlns:c16="http://schemas.microsoft.com/office/drawing/2014/chart" uri="{C3380CC4-5D6E-409C-BE32-E72D297353CC}">
              <c16:uniqueId val="{00000000-1A02-40F7-BB6A-E3B8FDD7938F}"/>
            </c:ext>
          </c:extLst>
        </c:ser>
        <c:dLbls>
          <c:showLegendKey val="0"/>
          <c:showVal val="0"/>
          <c:showCatName val="0"/>
          <c:showSerName val="0"/>
          <c:showPercent val="0"/>
          <c:showBubbleSize val="0"/>
        </c:dLbls>
        <c:gapWidth val="180"/>
        <c:overlap val="-90"/>
        <c:axId val="541026584"/>
        <c:axId val="541026976"/>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1A02-40F7-BB6A-E3B8FDD7938F}"/>
            </c:ext>
          </c:extLst>
        </c:ser>
        <c:dLbls>
          <c:showLegendKey val="0"/>
          <c:showVal val="0"/>
          <c:showCatName val="0"/>
          <c:showSerName val="0"/>
          <c:showPercent val="0"/>
          <c:showBubbleSize val="0"/>
        </c:dLbls>
        <c:marker val="1"/>
        <c:smooth val="0"/>
        <c:axId val="541026584"/>
        <c:axId val="541026976"/>
      </c:lineChart>
      <c:catAx>
        <c:axId val="541026584"/>
        <c:scaling>
          <c:orientation val="minMax"/>
        </c:scaling>
        <c:delete val="0"/>
        <c:axPos val="b"/>
        <c:numFmt formatCode="ge" sourceLinked="1"/>
        <c:majorTickMark val="none"/>
        <c:minorTickMark val="none"/>
        <c:tickLblPos val="none"/>
        <c:crossAx val="541026976"/>
        <c:crosses val="autoZero"/>
        <c:auto val="0"/>
        <c:lblAlgn val="ctr"/>
        <c:lblOffset val="100"/>
        <c:noMultiLvlLbl val="1"/>
      </c:catAx>
      <c:valAx>
        <c:axId val="54102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410265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883641" y="7393339"/>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217641" y="7393339"/>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635734" y="7393339"/>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2012188" y="7393339"/>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（最大出力合計71,642kW）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（最大出力合計70,280kW）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（最大出力合計1,362kW）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48856" y="12210802"/>
          <a:ext cx="4661298" cy="2904421"/>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48856" y="15269689"/>
          <a:ext cx="4661298" cy="28960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48856" y="18337480"/>
          <a:ext cx="4661298" cy="28960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48856" y="21387955"/>
          <a:ext cx="4661298" cy="28960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48856" y="24404783"/>
          <a:ext cx="4661298" cy="28960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680379" y="12210802"/>
          <a:ext cx="4661300" cy="2904421"/>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680379" y="15269689"/>
          <a:ext cx="4661300" cy="28960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680379" y="18337480"/>
          <a:ext cx="4661300" cy="28960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680379" y="21387955"/>
          <a:ext cx="4661300" cy="28960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680379" y="24404783"/>
          <a:ext cx="4661300" cy="28960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6927786" y="12210802"/>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6927786" y="15269689"/>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6927786" y="18337480"/>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6927786" y="21387955"/>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6927786" y="24404783"/>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311265" y="12210802"/>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311265" y="15269689"/>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311265" y="18337480"/>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311265" y="21387955"/>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311265" y="24404783"/>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5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5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5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5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5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59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59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59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59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59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59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59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59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59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59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60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60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60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60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60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60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60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60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60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60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61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61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61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61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61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61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61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61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61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61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620"/>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62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62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623"/>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62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P1" zoomScale="70" zoomScaleNormal="70" workbookViewId="0">
      <selection activeCell="AK99" sqref="AK99:AQ117"/>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大分県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9" t="s">
        <v>6</v>
      </c>
      <c r="T2" s="200"/>
      <c r="U2" s="200"/>
      <c r="V2" s="200"/>
      <c r="W2" s="200"/>
      <c r="X2" s="200"/>
      <c r="Y2" s="200"/>
      <c r="Z2" s="200"/>
      <c r="AA2" s="200"/>
      <c r="AB2" s="200"/>
      <c r="AC2" s="200"/>
      <c r="AD2" s="200"/>
      <c r="AE2" s="200"/>
      <c r="AF2" s="200"/>
      <c r="AG2" s="200"/>
      <c r="AH2" s="201"/>
      <c r="AI2" s="1"/>
      <c r="AJ2" s="1"/>
      <c r="AK2" s="196" t="s">
        <v>7</v>
      </c>
      <c r="AL2" s="197"/>
      <c r="AM2" s="197"/>
      <c r="AN2" s="197"/>
      <c r="AO2" s="197"/>
      <c r="AP2" s="197"/>
      <c r="AQ2" s="198"/>
    </row>
    <row r="3" spans="1:43" ht="23.1" customHeight="1">
      <c r="A3" s="1"/>
      <c r="B3" s="180" t="str">
        <f>データ!I6</f>
        <v>法適用</v>
      </c>
      <c r="C3" s="181"/>
      <c r="D3" s="181"/>
      <c r="E3" s="181"/>
      <c r="F3" s="181" t="str">
        <f>データ!J6</f>
        <v>電気事業</v>
      </c>
      <c r="G3" s="181"/>
      <c r="H3" s="181"/>
      <c r="I3" s="181"/>
      <c r="J3" s="181" t="str">
        <f>データ!K6</f>
        <v>自治体職員</v>
      </c>
      <c r="K3" s="181"/>
      <c r="L3" s="181"/>
      <c r="M3" s="181"/>
      <c r="N3" s="182">
        <f>データ!L6</f>
        <v>83.4</v>
      </c>
      <c r="O3" s="182"/>
      <c r="P3" s="182"/>
      <c r="Q3" s="183"/>
      <c r="R3" s="1"/>
      <c r="S3" s="184" t="s">
        <v>264</v>
      </c>
      <c r="T3" s="185"/>
      <c r="U3" s="185"/>
      <c r="V3" s="185"/>
      <c r="W3" s="185"/>
      <c r="X3" s="185"/>
      <c r="Y3" s="185"/>
      <c r="Z3" s="185"/>
      <c r="AA3" s="185"/>
      <c r="AB3" s="185"/>
      <c r="AC3" s="185"/>
      <c r="AD3" s="185"/>
      <c r="AE3" s="185"/>
      <c r="AF3" s="185"/>
      <c r="AG3" s="185"/>
      <c r="AH3" s="186"/>
      <c r="AI3" s="1"/>
      <c r="AJ3" s="1"/>
      <c r="AK3" s="174" t="s">
        <v>265</v>
      </c>
      <c r="AL3" s="175"/>
      <c r="AM3" s="175"/>
      <c r="AN3" s="175"/>
      <c r="AO3" s="175"/>
      <c r="AP3" s="175"/>
      <c r="AQ3" s="176"/>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7"/>
      <c r="T4" s="188"/>
      <c r="U4" s="188"/>
      <c r="V4" s="188"/>
      <c r="W4" s="188"/>
      <c r="X4" s="188"/>
      <c r="Y4" s="188"/>
      <c r="Z4" s="188"/>
      <c r="AA4" s="188"/>
      <c r="AB4" s="188"/>
      <c r="AC4" s="188"/>
      <c r="AD4" s="188"/>
      <c r="AE4" s="188"/>
      <c r="AF4" s="188"/>
      <c r="AG4" s="188"/>
      <c r="AH4" s="189"/>
      <c r="AI4" s="1"/>
      <c r="AJ4" s="1"/>
      <c r="AK4" s="174"/>
      <c r="AL4" s="175"/>
      <c r="AM4" s="175"/>
      <c r="AN4" s="175"/>
      <c r="AO4" s="175"/>
      <c r="AP4" s="175"/>
      <c r="AQ4" s="176"/>
    </row>
    <row r="5" spans="1:43" ht="23.1" customHeight="1">
      <c r="A5" s="1"/>
      <c r="B5" s="193">
        <f>データ!M6</f>
        <v>12</v>
      </c>
      <c r="C5" s="194"/>
      <c r="D5" s="194"/>
      <c r="E5" s="194"/>
      <c r="F5" s="168" t="str">
        <f>データ!N6</f>
        <v>-</v>
      </c>
      <c r="G5" s="168"/>
      <c r="H5" s="168"/>
      <c r="I5" s="168"/>
      <c r="J5" s="168" t="str">
        <f>データ!O6</f>
        <v>-</v>
      </c>
      <c r="K5" s="168"/>
      <c r="L5" s="168"/>
      <c r="M5" s="168"/>
      <c r="N5" s="168">
        <f>データ!P6</f>
        <v>1</v>
      </c>
      <c r="O5" s="168"/>
      <c r="P5" s="168"/>
      <c r="Q5" s="195"/>
      <c r="R5" s="1"/>
      <c r="S5" s="187"/>
      <c r="T5" s="188"/>
      <c r="U5" s="188"/>
      <c r="V5" s="188"/>
      <c r="W5" s="188"/>
      <c r="X5" s="188"/>
      <c r="Y5" s="188"/>
      <c r="Z5" s="188"/>
      <c r="AA5" s="188"/>
      <c r="AB5" s="188"/>
      <c r="AC5" s="188"/>
      <c r="AD5" s="188"/>
      <c r="AE5" s="188"/>
      <c r="AF5" s="188"/>
      <c r="AG5" s="188"/>
      <c r="AH5" s="189"/>
      <c r="AI5" s="1"/>
      <c r="AJ5" s="1"/>
      <c r="AK5" s="174"/>
      <c r="AL5" s="175"/>
      <c r="AM5" s="175"/>
      <c r="AN5" s="175"/>
      <c r="AO5" s="175"/>
      <c r="AP5" s="175"/>
      <c r="AQ5" s="176"/>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7"/>
      <c r="T6" s="188"/>
      <c r="U6" s="188"/>
      <c r="V6" s="188"/>
      <c r="W6" s="188"/>
      <c r="X6" s="188"/>
      <c r="Y6" s="188"/>
      <c r="Z6" s="188"/>
      <c r="AA6" s="188"/>
      <c r="AB6" s="188"/>
      <c r="AC6" s="188"/>
      <c r="AD6" s="188"/>
      <c r="AE6" s="188"/>
      <c r="AF6" s="188"/>
      <c r="AG6" s="188"/>
      <c r="AH6" s="189"/>
      <c r="AI6" s="1"/>
      <c r="AJ6" s="1"/>
      <c r="AK6" s="174"/>
      <c r="AL6" s="175"/>
      <c r="AM6" s="175"/>
      <c r="AN6" s="175"/>
      <c r="AO6" s="175"/>
      <c r="AP6" s="175"/>
      <c r="AQ6" s="176"/>
    </row>
    <row r="7" spans="1:43" ht="22.5" customHeight="1">
      <c r="A7" s="1"/>
      <c r="B7" s="167" t="str">
        <f>データ!Q6</f>
        <v>-</v>
      </c>
      <c r="C7" s="168"/>
      <c r="D7" s="168"/>
      <c r="E7" s="168"/>
      <c r="F7" s="169" t="s">
        <v>126</v>
      </c>
      <c r="G7" s="170"/>
      <c r="H7" s="170"/>
      <c r="I7" s="170"/>
      <c r="J7" s="171" t="s">
        <v>127</v>
      </c>
      <c r="K7" s="171"/>
      <c r="L7" s="171"/>
      <c r="M7" s="171"/>
      <c r="N7" s="172" t="str">
        <f>データ!T6</f>
        <v>無</v>
      </c>
      <c r="O7" s="172"/>
      <c r="P7" s="172"/>
      <c r="Q7" s="173"/>
      <c r="R7" s="1"/>
      <c r="S7" s="187"/>
      <c r="T7" s="188"/>
      <c r="U7" s="188"/>
      <c r="V7" s="188"/>
      <c r="W7" s="188"/>
      <c r="X7" s="188"/>
      <c r="Y7" s="188"/>
      <c r="Z7" s="188"/>
      <c r="AA7" s="188"/>
      <c r="AB7" s="188"/>
      <c r="AC7" s="188"/>
      <c r="AD7" s="188"/>
      <c r="AE7" s="188"/>
      <c r="AF7" s="188"/>
      <c r="AG7" s="188"/>
      <c r="AH7" s="189"/>
      <c r="AI7" s="1"/>
      <c r="AJ7" s="1"/>
      <c r="AK7" s="174"/>
      <c r="AL7" s="175"/>
      <c r="AM7" s="175"/>
      <c r="AN7" s="175"/>
      <c r="AO7" s="175"/>
      <c r="AP7" s="175"/>
      <c r="AQ7" s="176"/>
    </row>
    <row r="8" spans="1:43" ht="23.1" customHeight="1">
      <c r="A8" s="1"/>
      <c r="B8" s="154" t="s">
        <v>16</v>
      </c>
      <c r="C8" s="155"/>
      <c r="D8" s="155"/>
      <c r="E8" s="155"/>
      <c r="F8" s="155" t="s">
        <v>17</v>
      </c>
      <c r="G8" s="155"/>
      <c r="H8" s="155"/>
      <c r="I8" s="155"/>
      <c r="J8" s="155"/>
      <c r="K8" s="155"/>
      <c r="L8" s="155"/>
      <c r="M8" s="155"/>
      <c r="N8" s="155"/>
      <c r="O8" s="155"/>
      <c r="P8" s="155"/>
      <c r="Q8" s="156"/>
      <c r="R8" s="1"/>
      <c r="S8" s="187"/>
      <c r="T8" s="188"/>
      <c r="U8" s="188"/>
      <c r="V8" s="188"/>
      <c r="W8" s="188"/>
      <c r="X8" s="188"/>
      <c r="Y8" s="188"/>
      <c r="Z8" s="188"/>
      <c r="AA8" s="188"/>
      <c r="AB8" s="188"/>
      <c r="AC8" s="188"/>
      <c r="AD8" s="188"/>
      <c r="AE8" s="188"/>
      <c r="AF8" s="188"/>
      <c r="AG8" s="188"/>
      <c r="AH8" s="189"/>
      <c r="AI8" s="1"/>
      <c r="AJ8" s="1"/>
      <c r="AK8" s="174"/>
      <c r="AL8" s="175"/>
      <c r="AM8" s="175"/>
      <c r="AN8" s="175"/>
      <c r="AO8" s="175"/>
      <c r="AP8" s="175"/>
      <c r="AQ8" s="176"/>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7"/>
      <c r="T9" s="188"/>
      <c r="U9" s="188"/>
      <c r="V9" s="188"/>
      <c r="W9" s="188"/>
      <c r="X9" s="188"/>
      <c r="Y9" s="188"/>
      <c r="Z9" s="188"/>
      <c r="AA9" s="188"/>
      <c r="AB9" s="188"/>
      <c r="AC9" s="188"/>
      <c r="AD9" s="188"/>
      <c r="AE9" s="188"/>
      <c r="AF9" s="188"/>
      <c r="AG9" s="188"/>
      <c r="AH9" s="189"/>
      <c r="AI9" s="1"/>
      <c r="AJ9" s="1"/>
      <c r="AK9" s="174"/>
      <c r="AL9" s="175"/>
      <c r="AM9" s="175"/>
      <c r="AN9" s="175"/>
      <c r="AO9" s="175"/>
      <c r="AP9" s="175"/>
      <c r="AQ9" s="176"/>
    </row>
    <row r="10" spans="1:43" ht="27" customHeight="1" thickBot="1">
      <c r="A10" s="1"/>
      <c r="B10" s="6" t="s">
        <v>18</v>
      </c>
      <c r="C10" s="7"/>
      <c r="D10" s="7"/>
      <c r="E10" s="7"/>
      <c r="F10" s="7"/>
      <c r="G10" s="7"/>
      <c r="H10" s="7"/>
      <c r="I10" s="7"/>
      <c r="J10" s="7"/>
      <c r="K10" s="7"/>
      <c r="L10" s="7"/>
      <c r="M10" s="7"/>
      <c r="N10" s="7"/>
      <c r="O10" s="7"/>
      <c r="P10" s="7"/>
      <c r="Q10" s="7"/>
      <c r="R10" s="1"/>
      <c r="S10" s="187"/>
      <c r="T10" s="188"/>
      <c r="U10" s="188"/>
      <c r="V10" s="188"/>
      <c r="W10" s="188"/>
      <c r="X10" s="188"/>
      <c r="Y10" s="188"/>
      <c r="Z10" s="188"/>
      <c r="AA10" s="188"/>
      <c r="AB10" s="188"/>
      <c r="AC10" s="188"/>
      <c r="AD10" s="188"/>
      <c r="AE10" s="188"/>
      <c r="AF10" s="188"/>
      <c r="AG10" s="188"/>
      <c r="AH10" s="189"/>
      <c r="AI10" s="1"/>
      <c r="AJ10" s="1"/>
      <c r="AK10" s="174"/>
      <c r="AL10" s="175"/>
      <c r="AM10" s="175"/>
      <c r="AN10" s="175"/>
      <c r="AO10" s="175"/>
      <c r="AP10" s="175"/>
      <c r="AQ10" s="176"/>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7"/>
      <c r="T11" s="188"/>
      <c r="U11" s="188"/>
      <c r="V11" s="188"/>
      <c r="W11" s="188"/>
      <c r="X11" s="188"/>
      <c r="Y11" s="188"/>
      <c r="Z11" s="188"/>
      <c r="AA11" s="188"/>
      <c r="AB11" s="188"/>
      <c r="AC11" s="188"/>
      <c r="AD11" s="188"/>
      <c r="AE11" s="188"/>
      <c r="AF11" s="188"/>
      <c r="AG11" s="188"/>
      <c r="AH11" s="189"/>
      <c r="AI11" s="1"/>
      <c r="AJ11" s="1"/>
      <c r="AK11" s="174"/>
      <c r="AL11" s="175"/>
      <c r="AM11" s="175"/>
      <c r="AN11" s="175"/>
      <c r="AO11" s="175"/>
      <c r="AP11" s="175"/>
      <c r="AQ11" s="176"/>
    </row>
    <row r="12" spans="1:43" ht="23.1" customHeight="1">
      <c r="A12" s="1"/>
      <c r="B12" s="154" t="s">
        <v>20</v>
      </c>
      <c r="C12" s="155"/>
      <c r="D12" s="155"/>
      <c r="E12" s="155"/>
      <c r="F12" s="150">
        <f>データ!W6</f>
        <v>211606</v>
      </c>
      <c r="G12" s="151"/>
      <c r="H12" s="150">
        <f>データ!X6</f>
        <v>279710</v>
      </c>
      <c r="I12" s="151"/>
      <c r="J12" s="150">
        <f>データ!Y6</f>
        <v>277513</v>
      </c>
      <c r="K12" s="151"/>
      <c r="L12" s="150">
        <f>データ!Z6</f>
        <v>271463</v>
      </c>
      <c r="M12" s="151"/>
      <c r="N12" s="152">
        <f>データ!AA6</f>
        <v>266021</v>
      </c>
      <c r="O12" s="153"/>
      <c r="P12" s="8"/>
      <c r="Q12" s="8"/>
      <c r="R12" s="1"/>
      <c r="S12" s="187"/>
      <c r="T12" s="188"/>
      <c r="U12" s="188"/>
      <c r="V12" s="188"/>
      <c r="W12" s="188"/>
      <c r="X12" s="188"/>
      <c r="Y12" s="188"/>
      <c r="Z12" s="188"/>
      <c r="AA12" s="188"/>
      <c r="AB12" s="188"/>
      <c r="AC12" s="188"/>
      <c r="AD12" s="188"/>
      <c r="AE12" s="188"/>
      <c r="AF12" s="188"/>
      <c r="AG12" s="188"/>
      <c r="AH12" s="189"/>
      <c r="AI12" s="1"/>
      <c r="AJ12" s="1"/>
      <c r="AK12" s="174"/>
      <c r="AL12" s="175"/>
      <c r="AM12" s="175"/>
      <c r="AN12" s="175"/>
      <c r="AO12" s="175"/>
      <c r="AP12" s="175"/>
      <c r="AQ12" s="176"/>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7"/>
      <c r="T13" s="188"/>
      <c r="U13" s="188"/>
      <c r="V13" s="188"/>
      <c r="W13" s="188"/>
      <c r="X13" s="188"/>
      <c r="Y13" s="188"/>
      <c r="Z13" s="188"/>
      <c r="AA13" s="188"/>
      <c r="AB13" s="188"/>
      <c r="AC13" s="188"/>
      <c r="AD13" s="188"/>
      <c r="AE13" s="188"/>
      <c r="AF13" s="188"/>
      <c r="AG13" s="188"/>
      <c r="AH13" s="189"/>
      <c r="AI13" s="1"/>
      <c r="AJ13" s="1"/>
      <c r="AK13" s="174"/>
      <c r="AL13" s="175"/>
      <c r="AM13" s="175"/>
      <c r="AN13" s="175"/>
      <c r="AO13" s="175"/>
      <c r="AP13" s="175"/>
      <c r="AQ13" s="176"/>
    </row>
    <row r="14" spans="1:43" ht="23.1" customHeight="1">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7"/>
      <c r="T14" s="188"/>
      <c r="U14" s="188"/>
      <c r="V14" s="188"/>
      <c r="W14" s="188"/>
      <c r="X14" s="188"/>
      <c r="Y14" s="188"/>
      <c r="Z14" s="188"/>
      <c r="AA14" s="188"/>
      <c r="AB14" s="188"/>
      <c r="AC14" s="188"/>
      <c r="AD14" s="188"/>
      <c r="AE14" s="188"/>
      <c r="AF14" s="188"/>
      <c r="AG14" s="188"/>
      <c r="AH14" s="189"/>
      <c r="AI14" s="1"/>
      <c r="AJ14" s="1"/>
      <c r="AK14" s="174"/>
      <c r="AL14" s="175"/>
      <c r="AM14" s="175"/>
      <c r="AN14" s="175"/>
      <c r="AO14" s="175"/>
      <c r="AP14" s="175"/>
      <c r="AQ14" s="176"/>
    </row>
    <row r="15" spans="1:43" ht="23.1" customHeight="1">
      <c r="A15" s="1"/>
      <c r="B15" s="140" t="s">
        <v>23</v>
      </c>
      <c r="C15" s="141"/>
      <c r="D15" s="141"/>
      <c r="E15" s="142"/>
      <c r="F15" s="143">
        <f>データ!AL6</f>
        <v>1252</v>
      </c>
      <c r="G15" s="143"/>
      <c r="H15" s="143">
        <f>データ!AM6</f>
        <v>1598</v>
      </c>
      <c r="I15" s="143"/>
      <c r="J15" s="143">
        <f>データ!AN6</f>
        <v>1578</v>
      </c>
      <c r="K15" s="143"/>
      <c r="L15" s="143">
        <f>データ!AO6</f>
        <v>1621</v>
      </c>
      <c r="M15" s="143"/>
      <c r="N15" s="144">
        <f>データ!AP6</f>
        <v>1657</v>
      </c>
      <c r="O15" s="145"/>
      <c r="P15" s="8"/>
      <c r="Q15" s="8"/>
      <c r="R15" s="1"/>
      <c r="S15" s="187"/>
      <c r="T15" s="188"/>
      <c r="U15" s="188"/>
      <c r="V15" s="188"/>
      <c r="W15" s="188"/>
      <c r="X15" s="188"/>
      <c r="Y15" s="188"/>
      <c r="Z15" s="188"/>
      <c r="AA15" s="188"/>
      <c r="AB15" s="188"/>
      <c r="AC15" s="188"/>
      <c r="AD15" s="188"/>
      <c r="AE15" s="188"/>
      <c r="AF15" s="188"/>
      <c r="AG15" s="188"/>
      <c r="AH15" s="189"/>
      <c r="AI15" s="1"/>
      <c r="AJ15" s="1"/>
      <c r="AK15" s="174"/>
      <c r="AL15" s="175"/>
      <c r="AM15" s="175"/>
      <c r="AN15" s="175"/>
      <c r="AO15" s="175"/>
      <c r="AP15" s="175"/>
      <c r="AQ15" s="176"/>
    </row>
    <row r="16" spans="1:43" ht="23.1" customHeight="1" thickBot="1">
      <c r="A16" s="1"/>
      <c r="B16" s="133" t="s">
        <v>24</v>
      </c>
      <c r="C16" s="134"/>
      <c r="D16" s="134"/>
      <c r="E16" s="135"/>
      <c r="F16" s="146">
        <f>データ!AQ6</f>
        <v>212858</v>
      </c>
      <c r="G16" s="146"/>
      <c r="H16" s="146">
        <f>データ!AR6</f>
        <v>281308</v>
      </c>
      <c r="I16" s="146"/>
      <c r="J16" s="146">
        <f>データ!AS6</f>
        <v>279091</v>
      </c>
      <c r="K16" s="146"/>
      <c r="L16" s="146">
        <f>データ!AT6</f>
        <v>273084</v>
      </c>
      <c r="M16" s="146"/>
      <c r="N16" s="138">
        <f>データ!AU6</f>
        <v>267678</v>
      </c>
      <c r="O16" s="139"/>
      <c r="P16" s="8"/>
      <c r="Q16" s="8"/>
      <c r="R16" s="1"/>
      <c r="S16" s="187"/>
      <c r="T16" s="188"/>
      <c r="U16" s="188"/>
      <c r="V16" s="188"/>
      <c r="W16" s="188"/>
      <c r="X16" s="188"/>
      <c r="Y16" s="188"/>
      <c r="Z16" s="188"/>
      <c r="AA16" s="188"/>
      <c r="AB16" s="188"/>
      <c r="AC16" s="188"/>
      <c r="AD16" s="188"/>
      <c r="AE16" s="188"/>
      <c r="AF16" s="188"/>
      <c r="AG16" s="188"/>
      <c r="AH16" s="189"/>
      <c r="AI16" s="1"/>
      <c r="AJ16" s="1"/>
      <c r="AK16" s="174"/>
      <c r="AL16" s="175"/>
      <c r="AM16" s="175"/>
      <c r="AN16" s="175"/>
      <c r="AO16" s="175"/>
      <c r="AP16" s="175"/>
      <c r="AQ16" s="176"/>
    </row>
    <row r="17" spans="1:43" ht="15.6" customHeight="1" thickBot="1">
      <c r="A17" s="1"/>
      <c r="B17" s="9"/>
      <c r="C17" s="1"/>
      <c r="D17" s="1"/>
      <c r="E17" s="1"/>
      <c r="F17" s="1"/>
      <c r="G17" s="1"/>
      <c r="H17" s="1"/>
      <c r="I17" s="1"/>
      <c r="J17" s="1"/>
      <c r="K17" s="1"/>
      <c r="L17" s="1"/>
      <c r="M17" s="1"/>
      <c r="N17" s="1"/>
      <c r="O17" s="1"/>
      <c r="P17" s="1"/>
      <c r="Q17" s="1"/>
      <c r="R17" s="1"/>
      <c r="S17" s="187"/>
      <c r="T17" s="188"/>
      <c r="U17" s="188"/>
      <c r="V17" s="188"/>
      <c r="W17" s="188"/>
      <c r="X17" s="188"/>
      <c r="Y17" s="188"/>
      <c r="Z17" s="188"/>
      <c r="AA17" s="188"/>
      <c r="AB17" s="188"/>
      <c r="AC17" s="188"/>
      <c r="AD17" s="188"/>
      <c r="AE17" s="188"/>
      <c r="AF17" s="188"/>
      <c r="AG17" s="188"/>
      <c r="AH17" s="189"/>
      <c r="AI17" s="1"/>
      <c r="AJ17" s="1"/>
      <c r="AK17" s="174"/>
      <c r="AL17" s="175"/>
      <c r="AM17" s="175"/>
      <c r="AN17" s="175"/>
      <c r="AO17" s="175"/>
      <c r="AP17" s="175"/>
      <c r="AQ17" s="176"/>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7"/>
      <c r="T18" s="188"/>
      <c r="U18" s="188"/>
      <c r="V18" s="188"/>
      <c r="W18" s="188"/>
      <c r="X18" s="188"/>
      <c r="Y18" s="188"/>
      <c r="Z18" s="188"/>
      <c r="AA18" s="188"/>
      <c r="AB18" s="188"/>
      <c r="AC18" s="188"/>
      <c r="AD18" s="188"/>
      <c r="AE18" s="188"/>
      <c r="AF18" s="188"/>
      <c r="AG18" s="188"/>
      <c r="AH18" s="189"/>
      <c r="AI18" s="1"/>
      <c r="AJ18" s="1"/>
      <c r="AK18" s="174"/>
      <c r="AL18" s="175"/>
      <c r="AM18" s="175"/>
      <c r="AN18" s="175"/>
      <c r="AO18" s="175"/>
      <c r="AP18" s="175"/>
      <c r="AQ18" s="176"/>
    </row>
    <row r="19" spans="1:43" ht="23.1" customHeight="1" thickBot="1">
      <c r="A19" s="1"/>
      <c r="B19" s="133" t="s">
        <v>27</v>
      </c>
      <c r="C19" s="134"/>
      <c r="D19" s="134"/>
      <c r="E19" s="135"/>
      <c r="F19" s="136">
        <f>データ!AV6</f>
        <v>2144785</v>
      </c>
      <c r="G19" s="136"/>
      <c r="H19" s="136"/>
      <c r="I19" s="136">
        <f>データ!AW6</f>
        <v>65178</v>
      </c>
      <c r="J19" s="136"/>
      <c r="K19" s="136"/>
      <c r="L19" s="136">
        <f>データ!AX6</f>
        <v>2209963</v>
      </c>
      <c r="M19" s="136"/>
      <c r="N19" s="136"/>
      <c r="O19" s="137"/>
      <c r="P19" s="1"/>
      <c r="Q19" s="1"/>
      <c r="R19" s="1"/>
      <c r="S19" s="190"/>
      <c r="T19" s="191"/>
      <c r="U19" s="191"/>
      <c r="V19" s="191"/>
      <c r="W19" s="191"/>
      <c r="X19" s="191"/>
      <c r="Y19" s="191"/>
      <c r="Z19" s="191"/>
      <c r="AA19" s="191"/>
      <c r="AB19" s="191"/>
      <c r="AC19" s="191"/>
      <c r="AD19" s="191"/>
      <c r="AE19" s="191"/>
      <c r="AF19" s="191"/>
      <c r="AG19" s="191"/>
      <c r="AH19" s="192"/>
      <c r="AI19" s="1"/>
      <c r="AJ19" s="1"/>
      <c r="AK19" s="174"/>
      <c r="AL19" s="175"/>
      <c r="AM19" s="175"/>
      <c r="AN19" s="175"/>
      <c r="AO19" s="175"/>
      <c r="AP19" s="175"/>
      <c r="AQ19" s="17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4"/>
      <c r="AL20" s="175"/>
      <c r="AM20" s="175"/>
      <c r="AN20" s="175"/>
      <c r="AO20" s="175"/>
      <c r="AP20" s="175"/>
      <c r="AQ20" s="176"/>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4"/>
      <c r="AL21" s="175"/>
      <c r="AM21" s="175"/>
      <c r="AN21" s="175"/>
      <c r="AO21" s="175"/>
      <c r="AP21" s="175"/>
      <c r="AQ21" s="17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4"/>
      <c r="AL22" s="175"/>
      <c r="AM22" s="175"/>
      <c r="AN22" s="175"/>
      <c r="AO22" s="175"/>
      <c r="AP22" s="175"/>
      <c r="AQ22" s="176"/>
    </row>
    <row r="23" spans="1:43" ht="23.4"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4"/>
      <c r="AL23" s="175"/>
      <c r="AM23" s="175"/>
      <c r="AN23" s="175"/>
      <c r="AO23" s="175"/>
      <c r="AP23" s="175"/>
      <c r="AQ23" s="17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4"/>
      <c r="AL24" s="175"/>
      <c r="AM24" s="175"/>
      <c r="AN24" s="175"/>
      <c r="AO24" s="175"/>
      <c r="AP24" s="175"/>
      <c r="AQ24" s="17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4"/>
      <c r="AL25" s="175"/>
      <c r="AM25" s="175"/>
      <c r="AN25" s="175"/>
      <c r="AO25" s="175"/>
      <c r="AP25" s="175"/>
      <c r="AQ25" s="17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4"/>
      <c r="AL26" s="175"/>
      <c r="AM26" s="175"/>
      <c r="AN26" s="175"/>
      <c r="AO26" s="175"/>
      <c r="AP26" s="175"/>
      <c r="AQ26" s="17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4"/>
      <c r="AL27" s="175"/>
      <c r="AM27" s="175"/>
      <c r="AN27" s="175"/>
      <c r="AO27" s="175"/>
      <c r="AP27" s="175"/>
      <c r="AQ27" s="17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4"/>
      <c r="AL28" s="175"/>
      <c r="AM28" s="175"/>
      <c r="AN28" s="175"/>
      <c r="AO28" s="175"/>
      <c r="AP28" s="175"/>
      <c r="AQ28" s="17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4"/>
      <c r="AL29" s="175"/>
      <c r="AM29" s="175"/>
      <c r="AN29" s="175"/>
      <c r="AO29" s="175"/>
      <c r="AP29" s="175"/>
      <c r="AQ29" s="17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4"/>
      <c r="AL30" s="175"/>
      <c r="AM30" s="175"/>
      <c r="AN30" s="175"/>
      <c r="AO30" s="175"/>
      <c r="AP30" s="175"/>
      <c r="AQ30" s="17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4"/>
      <c r="AL31" s="175"/>
      <c r="AM31" s="175"/>
      <c r="AN31" s="175"/>
      <c r="AO31" s="175"/>
      <c r="AP31" s="175"/>
      <c r="AQ31" s="17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4"/>
      <c r="AL32" s="175"/>
      <c r="AM32" s="175"/>
      <c r="AN32" s="175"/>
      <c r="AO32" s="175"/>
      <c r="AP32" s="175"/>
      <c r="AQ32" s="17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4"/>
      <c r="AL33" s="175"/>
      <c r="AM33" s="175"/>
      <c r="AN33" s="175"/>
      <c r="AO33" s="175"/>
      <c r="AP33" s="175"/>
      <c r="AQ33" s="17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4"/>
      <c r="AL34" s="175"/>
      <c r="AM34" s="175"/>
      <c r="AN34" s="175"/>
      <c r="AO34" s="175"/>
      <c r="AP34" s="175"/>
      <c r="AQ34" s="17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4"/>
      <c r="AL35" s="175"/>
      <c r="AM35" s="175"/>
      <c r="AN35" s="175"/>
      <c r="AO35" s="175"/>
      <c r="AP35" s="175"/>
      <c r="AQ35" s="17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4"/>
      <c r="AL36" s="175"/>
      <c r="AM36" s="175"/>
      <c r="AN36" s="175"/>
      <c r="AO36" s="175"/>
      <c r="AP36" s="175"/>
      <c r="AQ36" s="176"/>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4"/>
      <c r="AL37" s="175"/>
      <c r="AM37" s="175"/>
      <c r="AN37" s="175"/>
      <c r="AO37" s="175"/>
      <c r="AP37" s="175"/>
      <c r="AQ37" s="176"/>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77"/>
      <c r="AL38" s="178"/>
      <c r="AM38" s="178"/>
      <c r="AN38" s="178"/>
      <c r="AO38" s="178"/>
      <c r="AP38" s="178"/>
      <c r="AQ38" s="179"/>
    </row>
    <row r="39" spans="1:43" ht="29.4"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263</v>
      </c>
      <c r="AL40" s="113"/>
      <c r="AM40" s="113"/>
      <c r="AN40" s="113"/>
      <c r="AO40" s="113"/>
      <c r="AP40" s="113"/>
      <c r="AQ40" s="114"/>
    </row>
    <row r="41" spans="1:43" ht="29.4"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266</v>
      </c>
      <c r="AL99" s="124"/>
      <c r="AM99" s="124"/>
      <c r="AN99" s="124"/>
      <c r="AO99" s="124"/>
      <c r="AP99" s="124"/>
      <c r="AQ99" s="125"/>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QLiwUBbYbym5EtE3CblHHrJuRHYGbvKbnbc/ZX1du/C8VSfAswvZBjQOJAiVuln1zWWz/RE66ZU+5Qxdaov/EA==" saltValue="nkzDGUD8iWTyWZ3pxYbuK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39.6">
      <c r="A6" s="49" t="s">
        <v>114</v>
      </c>
      <c r="B6" s="67" t="str">
        <f>B7</f>
        <v>2017</v>
      </c>
      <c r="C6" s="67" t="str">
        <f t="shared" ref="C6:AX6" si="6">C7</f>
        <v>440001</v>
      </c>
      <c r="D6" s="67" t="str">
        <f t="shared" si="6"/>
        <v>46</v>
      </c>
      <c r="E6" s="67" t="str">
        <f t="shared" si="6"/>
        <v>04</v>
      </c>
      <c r="F6" s="67" t="str">
        <f t="shared" si="6"/>
        <v>0</v>
      </c>
      <c r="G6" s="67" t="str">
        <f t="shared" si="6"/>
        <v>000</v>
      </c>
      <c r="H6" s="67" t="str">
        <f t="shared" si="6"/>
        <v>大分県</v>
      </c>
      <c r="I6" s="67" t="str">
        <f t="shared" si="6"/>
        <v>法適用</v>
      </c>
      <c r="J6" s="67" t="str">
        <f t="shared" si="6"/>
        <v>電気事業</v>
      </c>
      <c r="K6" s="67" t="str">
        <f t="shared" si="6"/>
        <v>自治体職員</v>
      </c>
      <c r="L6" s="68">
        <f t="shared" si="6"/>
        <v>83.4</v>
      </c>
      <c r="M6" s="69">
        <f t="shared" si="6"/>
        <v>12</v>
      </c>
      <c r="N6" s="69" t="str">
        <f t="shared" si="6"/>
        <v>-</v>
      </c>
      <c r="O6" s="69" t="str">
        <f t="shared" si="6"/>
        <v>-</v>
      </c>
      <c r="P6" s="69">
        <f t="shared" si="6"/>
        <v>1</v>
      </c>
      <c r="Q6" s="69" t="str">
        <f t="shared" si="6"/>
        <v>-</v>
      </c>
      <c r="R6" s="70" t="str">
        <f>R7</f>
        <v>平成38年3月31日　大野川発電所　他</v>
      </c>
      <c r="S6" s="71" t="str">
        <f t="shared" si="6"/>
        <v>平成45年7月　松岡太陽光発電所</v>
      </c>
      <c r="T6" s="67" t="str">
        <f t="shared" si="6"/>
        <v>無</v>
      </c>
      <c r="U6" s="71" t="str">
        <f t="shared" si="6"/>
        <v>九州電力株式会社</v>
      </c>
      <c r="V6" s="68" t="str">
        <f t="shared" si="6"/>
        <v>-</v>
      </c>
      <c r="W6" s="69">
        <f>W7</f>
        <v>211606</v>
      </c>
      <c r="X6" s="69">
        <f t="shared" si="6"/>
        <v>279710</v>
      </c>
      <c r="Y6" s="69">
        <f t="shared" si="6"/>
        <v>277513</v>
      </c>
      <c r="Z6" s="69">
        <f t="shared" si="6"/>
        <v>271463</v>
      </c>
      <c r="AA6" s="69">
        <f t="shared" si="6"/>
        <v>266021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1252</v>
      </c>
      <c r="AM6" s="69">
        <f t="shared" si="6"/>
        <v>1598</v>
      </c>
      <c r="AN6" s="69">
        <f t="shared" si="6"/>
        <v>1578</v>
      </c>
      <c r="AO6" s="69">
        <f t="shared" si="6"/>
        <v>1621</v>
      </c>
      <c r="AP6" s="69">
        <f t="shared" si="6"/>
        <v>1657</v>
      </c>
      <c r="AQ6" s="69">
        <f t="shared" si="6"/>
        <v>212858</v>
      </c>
      <c r="AR6" s="69">
        <f t="shared" si="6"/>
        <v>281308</v>
      </c>
      <c r="AS6" s="69">
        <f t="shared" si="6"/>
        <v>279091</v>
      </c>
      <c r="AT6" s="69">
        <f t="shared" si="6"/>
        <v>273084</v>
      </c>
      <c r="AU6" s="69">
        <f t="shared" si="6"/>
        <v>267678</v>
      </c>
      <c r="AV6" s="69">
        <f t="shared" si="6"/>
        <v>2144785</v>
      </c>
      <c r="AW6" s="69">
        <f t="shared" si="6"/>
        <v>65178</v>
      </c>
      <c r="AX6" s="69">
        <f t="shared" si="6"/>
        <v>2209963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c r="A7" s="49"/>
      <c r="B7" s="77" t="s">
        <v>115</v>
      </c>
      <c r="C7" s="77" t="s">
        <v>116</v>
      </c>
      <c r="D7" s="77" t="s">
        <v>117</v>
      </c>
      <c r="E7" s="77" t="s">
        <v>118</v>
      </c>
      <c r="F7" s="77" t="s">
        <v>119</v>
      </c>
      <c r="G7" s="77" t="s">
        <v>120</v>
      </c>
      <c r="H7" s="77" t="s">
        <v>121</v>
      </c>
      <c r="I7" s="77" t="s">
        <v>122</v>
      </c>
      <c r="J7" s="77" t="s">
        <v>123</v>
      </c>
      <c r="K7" s="77" t="s">
        <v>124</v>
      </c>
      <c r="L7" s="78">
        <v>83.4</v>
      </c>
      <c r="M7" s="79">
        <v>12</v>
      </c>
      <c r="N7" s="79" t="s">
        <v>125</v>
      </c>
      <c r="O7" s="80" t="s">
        <v>125</v>
      </c>
      <c r="P7" s="80">
        <v>1</v>
      </c>
      <c r="Q7" s="80" t="s">
        <v>125</v>
      </c>
      <c r="R7" s="81" t="s">
        <v>126</v>
      </c>
      <c r="S7" s="81" t="s">
        <v>127</v>
      </c>
      <c r="T7" s="82" t="s">
        <v>128</v>
      </c>
      <c r="U7" s="81" t="s">
        <v>129</v>
      </c>
      <c r="V7" s="78" t="s">
        <v>125</v>
      </c>
      <c r="W7" s="80">
        <v>211606</v>
      </c>
      <c r="X7" s="80">
        <v>279710</v>
      </c>
      <c r="Y7" s="80">
        <v>277513</v>
      </c>
      <c r="Z7" s="80">
        <v>271463</v>
      </c>
      <c r="AA7" s="80">
        <v>266021</v>
      </c>
      <c r="AB7" s="80" t="s">
        <v>125</v>
      </c>
      <c r="AC7" s="80" t="s">
        <v>125</v>
      </c>
      <c r="AD7" s="80" t="s">
        <v>125</v>
      </c>
      <c r="AE7" s="80" t="s">
        <v>125</v>
      </c>
      <c r="AF7" s="80" t="s">
        <v>125</v>
      </c>
      <c r="AG7" s="80" t="s">
        <v>125</v>
      </c>
      <c r="AH7" s="80" t="s">
        <v>125</v>
      </c>
      <c r="AI7" s="80" t="s">
        <v>125</v>
      </c>
      <c r="AJ7" s="80" t="s">
        <v>125</v>
      </c>
      <c r="AK7" s="80" t="s">
        <v>125</v>
      </c>
      <c r="AL7" s="80">
        <v>1252</v>
      </c>
      <c r="AM7" s="80">
        <v>1598</v>
      </c>
      <c r="AN7" s="80">
        <v>1578</v>
      </c>
      <c r="AO7" s="80">
        <v>1621</v>
      </c>
      <c r="AP7" s="80">
        <v>1657</v>
      </c>
      <c r="AQ7" s="80">
        <v>212858</v>
      </c>
      <c r="AR7" s="80">
        <v>281308</v>
      </c>
      <c r="AS7" s="80">
        <v>279091</v>
      </c>
      <c r="AT7" s="80">
        <v>273084</v>
      </c>
      <c r="AU7" s="80">
        <v>267678</v>
      </c>
      <c r="AV7" s="80">
        <v>2144785</v>
      </c>
      <c r="AW7" s="80">
        <v>65178</v>
      </c>
      <c r="AX7" s="80">
        <v>2209963</v>
      </c>
      <c r="AY7" s="83">
        <v>115.4</v>
      </c>
      <c r="AZ7" s="83">
        <v>117</v>
      </c>
      <c r="BA7" s="83">
        <v>117.4</v>
      </c>
      <c r="BB7" s="83">
        <v>120.4</v>
      </c>
      <c r="BC7" s="83">
        <v>129.9</v>
      </c>
      <c r="BD7" s="83">
        <v>119.7</v>
      </c>
      <c r="BE7" s="83">
        <v>125.7</v>
      </c>
      <c r="BF7" s="83">
        <v>129.69999999999999</v>
      </c>
      <c r="BG7" s="83">
        <v>135.9</v>
      </c>
      <c r="BH7" s="83">
        <v>130.5</v>
      </c>
      <c r="BI7" s="83">
        <v>100</v>
      </c>
      <c r="BJ7" s="83">
        <v>116.6</v>
      </c>
      <c r="BK7" s="83">
        <v>117.1</v>
      </c>
      <c r="BL7" s="83">
        <v>120.6</v>
      </c>
      <c r="BM7" s="83">
        <v>119.2</v>
      </c>
      <c r="BN7" s="83">
        <v>128.69999999999999</v>
      </c>
      <c r="BO7" s="83">
        <v>121.8</v>
      </c>
      <c r="BP7" s="83">
        <v>124.8</v>
      </c>
      <c r="BQ7" s="83">
        <v>130.4</v>
      </c>
      <c r="BR7" s="83">
        <v>136.30000000000001</v>
      </c>
      <c r="BS7" s="83">
        <v>130.69999999999999</v>
      </c>
      <c r="BT7" s="83">
        <v>100</v>
      </c>
      <c r="BU7" s="83">
        <v>1167.5999999999999</v>
      </c>
      <c r="BV7" s="83">
        <v>641.1</v>
      </c>
      <c r="BW7" s="83">
        <v>442.8</v>
      </c>
      <c r="BX7" s="83">
        <v>312.5</v>
      </c>
      <c r="BY7" s="83">
        <v>413.3</v>
      </c>
      <c r="BZ7" s="83">
        <v>992.4</v>
      </c>
      <c r="CA7" s="83">
        <v>638.79999999999995</v>
      </c>
      <c r="CB7" s="83">
        <v>716.7</v>
      </c>
      <c r="CC7" s="83">
        <v>688</v>
      </c>
      <c r="CD7" s="83">
        <v>707.7</v>
      </c>
      <c r="CE7" s="83">
        <v>100</v>
      </c>
      <c r="CF7" s="83">
        <v>8911.9</v>
      </c>
      <c r="CG7" s="83">
        <v>6982.8</v>
      </c>
      <c r="CH7" s="83">
        <v>6875.9</v>
      </c>
      <c r="CI7" s="83">
        <v>7243.1</v>
      </c>
      <c r="CJ7" s="83">
        <v>6857.1</v>
      </c>
      <c r="CK7" s="83">
        <v>7914.4</v>
      </c>
      <c r="CL7" s="83">
        <v>7493.6</v>
      </c>
      <c r="CM7" s="83">
        <v>8014.2</v>
      </c>
      <c r="CN7" s="83">
        <v>8260</v>
      </c>
      <c r="CO7" s="83">
        <v>8600.1</v>
      </c>
      <c r="CP7" s="80">
        <v>839361</v>
      </c>
      <c r="CQ7" s="80">
        <v>841410</v>
      </c>
      <c r="CR7" s="80">
        <v>854510</v>
      </c>
      <c r="CS7" s="80">
        <v>893381</v>
      </c>
      <c r="CT7" s="80">
        <v>1012217</v>
      </c>
      <c r="CU7" s="80">
        <v>1160012</v>
      </c>
      <c r="CV7" s="80">
        <v>1146099</v>
      </c>
      <c r="CW7" s="80">
        <v>1494682</v>
      </c>
      <c r="CX7" s="80">
        <v>1543942</v>
      </c>
      <c r="CY7" s="80">
        <v>1467681</v>
      </c>
      <c r="CZ7" s="80">
        <v>71642</v>
      </c>
      <c r="DA7" s="83">
        <v>33.9</v>
      </c>
      <c r="DB7" s="83">
        <v>44.8</v>
      </c>
      <c r="DC7" s="83">
        <v>44.3</v>
      </c>
      <c r="DD7" s="83">
        <v>43.5</v>
      </c>
      <c r="DE7" s="83">
        <v>42.7</v>
      </c>
      <c r="DF7" s="83">
        <v>36.299999999999997</v>
      </c>
      <c r="DG7" s="83">
        <v>38.4</v>
      </c>
      <c r="DH7" s="83">
        <v>37.700000000000003</v>
      </c>
      <c r="DI7" s="83">
        <v>36.200000000000003</v>
      </c>
      <c r="DJ7" s="83">
        <v>36.5</v>
      </c>
      <c r="DK7" s="83">
        <v>28.5</v>
      </c>
      <c r="DL7" s="83">
        <v>32</v>
      </c>
      <c r="DM7" s="83">
        <v>27</v>
      </c>
      <c r="DN7" s="83">
        <v>25</v>
      </c>
      <c r="DO7" s="83">
        <v>21.3</v>
      </c>
      <c r="DP7" s="83">
        <v>22.1</v>
      </c>
      <c r="DQ7" s="83">
        <v>21.1</v>
      </c>
      <c r="DR7" s="83">
        <v>20</v>
      </c>
      <c r="DS7" s="83">
        <v>18.2</v>
      </c>
      <c r="DT7" s="83">
        <v>20.9</v>
      </c>
      <c r="DU7" s="83">
        <v>114.6</v>
      </c>
      <c r="DV7" s="83">
        <v>91</v>
      </c>
      <c r="DW7" s="83">
        <v>74.599999999999994</v>
      </c>
      <c r="DX7" s="83">
        <v>55.9</v>
      </c>
      <c r="DY7" s="83">
        <v>41.3</v>
      </c>
      <c r="DZ7" s="83">
        <v>130.19999999999999</v>
      </c>
      <c r="EA7" s="83">
        <v>128.80000000000001</v>
      </c>
      <c r="EB7" s="83">
        <v>109.9</v>
      </c>
      <c r="EC7" s="83">
        <v>103.6</v>
      </c>
      <c r="ED7" s="83">
        <v>95.7</v>
      </c>
      <c r="EE7" s="83">
        <v>66.599999999999994</v>
      </c>
      <c r="EF7" s="83">
        <v>69.099999999999994</v>
      </c>
      <c r="EG7" s="83">
        <v>69.7</v>
      </c>
      <c r="EH7" s="83">
        <v>68</v>
      </c>
      <c r="EI7" s="83">
        <v>68.400000000000006</v>
      </c>
      <c r="EJ7" s="83">
        <v>57.7</v>
      </c>
      <c r="EK7" s="83">
        <v>59.8</v>
      </c>
      <c r="EL7" s="83">
        <v>59.6</v>
      </c>
      <c r="EM7" s="83">
        <v>60.3</v>
      </c>
      <c r="EN7" s="83">
        <v>60.2</v>
      </c>
      <c r="EO7" s="83">
        <v>2.5</v>
      </c>
      <c r="EP7" s="83">
        <v>3</v>
      </c>
      <c r="EQ7" s="83">
        <v>2.9</v>
      </c>
      <c r="ER7" s="83">
        <v>2.9</v>
      </c>
      <c r="ES7" s="83">
        <v>2.9</v>
      </c>
      <c r="ET7" s="83">
        <v>15.3</v>
      </c>
      <c r="EU7" s="83">
        <v>16.2</v>
      </c>
      <c r="EV7" s="83">
        <v>18.7</v>
      </c>
      <c r="EW7" s="83">
        <v>20.5</v>
      </c>
      <c r="EX7" s="83">
        <v>21.4</v>
      </c>
      <c r="EY7" s="80">
        <v>70280</v>
      </c>
      <c r="EZ7" s="83">
        <v>34.4</v>
      </c>
      <c r="FA7" s="83">
        <v>45.4</v>
      </c>
      <c r="FB7" s="83">
        <v>45</v>
      </c>
      <c r="FC7" s="83">
        <v>44.1</v>
      </c>
      <c r="FD7" s="83">
        <v>43.2</v>
      </c>
      <c r="FE7" s="83">
        <v>37</v>
      </c>
      <c r="FF7" s="83">
        <v>39.5</v>
      </c>
      <c r="FG7" s="83">
        <v>39.1</v>
      </c>
      <c r="FH7" s="83">
        <v>37.299999999999997</v>
      </c>
      <c r="FI7" s="83">
        <v>38</v>
      </c>
      <c r="FJ7" s="83">
        <v>28.8</v>
      </c>
      <c r="FK7" s="83">
        <v>32.6</v>
      </c>
      <c r="FL7" s="83">
        <v>27.7</v>
      </c>
      <c r="FM7" s="83">
        <v>25.5</v>
      </c>
      <c r="FN7" s="83">
        <v>21.8</v>
      </c>
      <c r="FO7" s="83">
        <v>22.6</v>
      </c>
      <c r="FP7" s="83">
        <v>22</v>
      </c>
      <c r="FQ7" s="83">
        <v>21.4</v>
      </c>
      <c r="FR7" s="83">
        <v>19.3</v>
      </c>
      <c r="FS7" s="83">
        <v>20.6</v>
      </c>
      <c r="FT7" s="83">
        <v>117.6</v>
      </c>
      <c r="FU7" s="83">
        <v>93.9</v>
      </c>
      <c r="FV7" s="83">
        <v>76.8</v>
      </c>
      <c r="FW7" s="83">
        <v>57.5</v>
      </c>
      <c r="FX7" s="83">
        <v>42.6</v>
      </c>
      <c r="FY7" s="83">
        <v>120.9</v>
      </c>
      <c r="FZ7" s="83">
        <v>105.7</v>
      </c>
      <c r="GA7" s="83">
        <v>89.4</v>
      </c>
      <c r="GB7" s="83">
        <v>83.3</v>
      </c>
      <c r="GC7" s="83">
        <v>73.2</v>
      </c>
      <c r="GD7" s="83">
        <v>67.8</v>
      </c>
      <c r="GE7" s="83">
        <v>70.2</v>
      </c>
      <c r="GF7" s="83">
        <v>70.8</v>
      </c>
      <c r="GG7" s="83">
        <v>68.900000000000006</v>
      </c>
      <c r="GH7" s="83">
        <v>69.2</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t="s">
        <v>125</v>
      </c>
      <c r="IX7" s="83" t="s">
        <v>125</v>
      </c>
      <c r="IY7" s="83" t="s">
        <v>125</v>
      </c>
      <c r="IZ7" s="83" t="s">
        <v>125</v>
      </c>
      <c r="JA7" s="83" t="s">
        <v>125</v>
      </c>
      <c r="JB7" s="83" t="s">
        <v>125</v>
      </c>
      <c r="JC7" s="83">
        <v>15.1</v>
      </c>
      <c r="JD7" s="83">
        <v>15.1</v>
      </c>
      <c r="JE7" s="83">
        <v>14</v>
      </c>
      <c r="JF7" s="83">
        <v>15.5</v>
      </c>
      <c r="JG7" s="83">
        <v>13.1</v>
      </c>
      <c r="JH7" s="83" t="s">
        <v>125</v>
      </c>
      <c r="JI7" s="83" t="s">
        <v>125</v>
      </c>
      <c r="JJ7" s="83" t="s">
        <v>125</v>
      </c>
      <c r="JK7" s="83" t="s">
        <v>125</v>
      </c>
      <c r="JL7" s="83" t="s">
        <v>125</v>
      </c>
      <c r="JM7" s="83">
        <v>37.700000000000003</v>
      </c>
      <c r="JN7" s="83">
        <v>25.4</v>
      </c>
      <c r="JO7" s="83">
        <v>20.100000000000001</v>
      </c>
      <c r="JP7" s="83">
        <v>28.4</v>
      </c>
      <c r="JQ7" s="83">
        <v>25</v>
      </c>
      <c r="JR7" s="83" t="s">
        <v>125</v>
      </c>
      <c r="JS7" s="83" t="s">
        <v>125</v>
      </c>
      <c r="JT7" s="83" t="s">
        <v>125</v>
      </c>
      <c r="JU7" s="83" t="s">
        <v>125</v>
      </c>
      <c r="JV7" s="83" t="s">
        <v>125</v>
      </c>
      <c r="JW7" s="83">
        <v>259.60000000000002</v>
      </c>
      <c r="JX7" s="83">
        <v>226.2</v>
      </c>
      <c r="JY7" s="83">
        <v>224.7</v>
      </c>
      <c r="JZ7" s="83">
        <v>167.2</v>
      </c>
      <c r="KA7" s="83">
        <v>267.7</v>
      </c>
      <c r="KB7" s="83" t="s">
        <v>125</v>
      </c>
      <c r="KC7" s="83" t="s">
        <v>125</v>
      </c>
      <c r="KD7" s="83" t="s">
        <v>125</v>
      </c>
      <c r="KE7" s="83" t="s">
        <v>125</v>
      </c>
      <c r="KF7" s="83" t="s">
        <v>125</v>
      </c>
      <c r="KG7" s="83">
        <v>25.5</v>
      </c>
      <c r="KH7" s="83">
        <v>45.2</v>
      </c>
      <c r="KI7" s="83">
        <v>48.7</v>
      </c>
      <c r="KJ7" s="83">
        <v>53.3</v>
      </c>
      <c r="KK7" s="83">
        <v>29</v>
      </c>
      <c r="KL7" s="83" t="s">
        <v>125</v>
      </c>
      <c r="KM7" s="83" t="s">
        <v>125</v>
      </c>
      <c r="KN7" s="83" t="s">
        <v>125</v>
      </c>
      <c r="KO7" s="83" t="s">
        <v>125</v>
      </c>
      <c r="KP7" s="83" t="s">
        <v>125</v>
      </c>
      <c r="KQ7" s="83">
        <v>100</v>
      </c>
      <c r="KR7" s="83">
        <v>100</v>
      </c>
      <c r="KS7" s="83">
        <v>100</v>
      </c>
      <c r="KT7" s="83">
        <v>100</v>
      </c>
      <c r="KU7" s="83">
        <v>100</v>
      </c>
      <c r="KV7" s="80">
        <v>1362</v>
      </c>
      <c r="KW7" s="83">
        <v>10.5</v>
      </c>
      <c r="KX7" s="83">
        <v>13.4</v>
      </c>
      <c r="KY7" s="83">
        <v>13.2</v>
      </c>
      <c r="KZ7" s="83">
        <v>13.6</v>
      </c>
      <c r="LA7" s="83">
        <v>13.9</v>
      </c>
      <c r="LB7" s="83">
        <v>7.1</v>
      </c>
      <c r="LC7" s="83">
        <v>8.9</v>
      </c>
      <c r="LD7" s="83">
        <v>11.8</v>
      </c>
      <c r="LE7" s="83">
        <v>15.3</v>
      </c>
      <c r="LF7" s="83">
        <v>15.4</v>
      </c>
      <c r="LG7" s="83">
        <v>12.3</v>
      </c>
      <c r="LH7" s="83">
        <v>0</v>
      </c>
      <c r="LI7" s="83">
        <v>0.7</v>
      </c>
      <c r="LJ7" s="83">
        <v>0.9</v>
      </c>
      <c r="LK7" s="83">
        <v>0</v>
      </c>
      <c r="LL7" s="83">
        <v>8.6</v>
      </c>
      <c r="LM7" s="83">
        <v>2</v>
      </c>
      <c r="LN7" s="83">
        <v>1.4</v>
      </c>
      <c r="LO7" s="83">
        <v>2.4</v>
      </c>
      <c r="LP7" s="83">
        <v>4.0999999999999996</v>
      </c>
      <c r="LQ7" s="83">
        <v>0</v>
      </c>
      <c r="LR7" s="83">
        <v>0</v>
      </c>
      <c r="LS7" s="83">
        <v>0</v>
      </c>
      <c r="LT7" s="83">
        <v>0</v>
      </c>
      <c r="LU7" s="83">
        <v>0</v>
      </c>
      <c r="LV7" s="83">
        <v>1092.0999999999999</v>
      </c>
      <c r="LW7" s="83">
        <v>1128.5999999999999</v>
      </c>
      <c r="LX7" s="83">
        <v>596.79999999999995</v>
      </c>
      <c r="LY7" s="83">
        <v>494.6</v>
      </c>
      <c r="LZ7" s="83">
        <v>469.5</v>
      </c>
      <c r="MA7" s="83">
        <v>3.8</v>
      </c>
      <c r="MB7" s="83">
        <v>8.9</v>
      </c>
      <c r="MC7" s="83">
        <v>14</v>
      </c>
      <c r="MD7" s="83">
        <v>19</v>
      </c>
      <c r="ME7" s="83">
        <v>24.2</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12</v>
      </c>
      <c r="MV7" s="83">
        <v>12</v>
      </c>
      <c r="MW7" s="83">
        <v>12</v>
      </c>
      <c r="MX7" s="83">
        <v>12</v>
      </c>
      <c r="MY7" s="83" t="s">
        <v>125</v>
      </c>
      <c r="MZ7" s="83" t="s">
        <v>125</v>
      </c>
      <c r="NA7" s="83" t="s">
        <v>125</v>
      </c>
      <c r="NB7" s="83" t="s">
        <v>125</v>
      </c>
      <c r="NC7" s="83" t="s">
        <v>125</v>
      </c>
      <c r="ND7" s="83" t="s">
        <v>125</v>
      </c>
      <c r="NE7" s="83" t="s">
        <v>125</v>
      </c>
      <c r="NF7" s="83" t="s">
        <v>125</v>
      </c>
      <c r="NG7" s="83">
        <v>1</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（最大出力合計71,642kW）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（最大出力合計70,280kW）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（最大出力合計1,362kW）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115.4</v>
      </c>
      <c r="AZ11" s="95">
        <f>AZ7</f>
        <v>117</v>
      </c>
      <c r="BA11" s="95">
        <f>BA7</f>
        <v>117.4</v>
      </c>
      <c r="BB11" s="95">
        <f>BB7</f>
        <v>120.4</v>
      </c>
      <c r="BC11" s="95">
        <f>BC7</f>
        <v>129.9</v>
      </c>
      <c r="BD11" s="84"/>
      <c r="BE11" s="84"/>
      <c r="BF11" s="84"/>
      <c r="BG11" s="84"/>
      <c r="BH11" s="84"/>
      <c r="BI11" s="94" t="s">
        <v>138</v>
      </c>
      <c r="BJ11" s="95">
        <f>BJ7</f>
        <v>116.6</v>
      </c>
      <c r="BK11" s="95">
        <f>BK7</f>
        <v>117.1</v>
      </c>
      <c r="BL11" s="95">
        <f>BL7</f>
        <v>120.6</v>
      </c>
      <c r="BM11" s="95">
        <f>BM7</f>
        <v>119.2</v>
      </c>
      <c r="BN11" s="95">
        <f>BN7</f>
        <v>128.69999999999999</v>
      </c>
      <c r="BO11" s="84"/>
      <c r="BP11" s="84"/>
      <c r="BQ11" s="84"/>
      <c r="BR11" s="84"/>
      <c r="BS11" s="84"/>
      <c r="BT11" s="94" t="s">
        <v>138</v>
      </c>
      <c r="BU11" s="95">
        <f>BU7</f>
        <v>1167.5999999999999</v>
      </c>
      <c r="BV11" s="95">
        <f>BV7</f>
        <v>641.1</v>
      </c>
      <c r="BW11" s="95">
        <f>BW7</f>
        <v>442.8</v>
      </c>
      <c r="BX11" s="95">
        <f>BX7</f>
        <v>312.5</v>
      </c>
      <c r="BY11" s="95">
        <f>BY7</f>
        <v>413.3</v>
      </c>
      <c r="BZ11" s="84"/>
      <c r="CA11" s="84"/>
      <c r="CB11" s="84"/>
      <c r="CC11" s="84"/>
      <c r="CD11" s="84"/>
      <c r="CE11" s="94" t="s">
        <v>138</v>
      </c>
      <c r="CF11" s="95">
        <f>CF7</f>
        <v>8911.9</v>
      </c>
      <c r="CG11" s="95">
        <f>CG7</f>
        <v>6982.8</v>
      </c>
      <c r="CH11" s="95">
        <f>CH7</f>
        <v>6875.9</v>
      </c>
      <c r="CI11" s="95">
        <f>CI7</f>
        <v>7243.1</v>
      </c>
      <c r="CJ11" s="95">
        <f>CJ7</f>
        <v>6857.1</v>
      </c>
      <c r="CK11" s="84"/>
      <c r="CL11" s="84"/>
      <c r="CM11" s="84"/>
      <c r="CN11" s="84"/>
      <c r="CO11" s="94" t="s">
        <v>139</v>
      </c>
      <c r="CP11" s="96">
        <f>CP7</f>
        <v>839361</v>
      </c>
      <c r="CQ11" s="96">
        <f>CQ7</f>
        <v>841410</v>
      </c>
      <c r="CR11" s="96">
        <f>CR7</f>
        <v>854510</v>
      </c>
      <c r="CS11" s="96">
        <f>CS7</f>
        <v>893381</v>
      </c>
      <c r="CT11" s="96">
        <f>CT7</f>
        <v>1012217</v>
      </c>
      <c r="CU11" s="84"/>
      <c r="CV11" s="84"/>
      <c r="CW11" s="84"/>
      <c r="CX11" s="84"/>
      <c r="CY11" s="84"/>
      <c r="CZ11" s="94" t="s">
        <v>140</v>
      </c>
      <c r="DA11" s="95">
        <f>DA7</f>
        <v>33.9</v>
      </c>
      <c r="DB11" s="95">
        <f>DB7</f>
        <v>44.8</v>
      </c>
      <c r="DC11" s="95">
        <f>DC7</f>
        <v>44.3</v>
      </c>
      <c r="DD11" s="95">
        <f>DD7</f>
        <v>43.5</v>
      </c>
      <c r="DE11" s="95">
        <f>DE7</f>
        <v>42.7</v>
      </c>
      <c r="DF11" s="84"/>
      <c r="DG11" s="84"/>
      <c r="DH11" s="84"/>
      <c r="DI11" s="84"/>
      <c r="DJ11" s="94" t="s">
        <v>139</v>
      </c>
      <c r="DK11" s="95">
        <f>DK7</f>
        <v>28.5</v>
      </c>
      <c r="DL11" s="95">
        <f>DL7</f>
        <v>32</v>
      </c>
      <c r="DM11" s="95">
        <f>DM7</f>
        <v>27</v>
      </c>
      <c r="DN11" s="95">
        <f>DN7</f>
        <v>25</v>
      </c>
      <c r="DO11" s="95">
        <f>DO7</f>
        <v>21.3</v>
      </c>
      <c r="DP11" s="84"/>
      <c r="DQ11" s="84"/>
      <c r="DR11" s="84"/>
      <c r="DS11" s="84"/>
      <c r="DT11" s="94" t="s">
        <v>138</v>
      </c>
      <c r="DU11" s="95">
        <f>DU7</f>
        <v>114.6</v>
      </c>
      <c r="DV11" s="95">
        <f>DV7</f>
        <v>91</v>
      </c>
      <c r="DW11" s="95">
        <f>DW7</f>
        <v>74.599999999999994</v>
      </c>
      <c r="DX11" s="95">
        <f>DX7</f>
        <v>55.9</v>
      </c>
      <c r="DY11" s="95">
        <f>DY7</f>
        <v>41.3</v>
      </c>
      <c r="DZ11" s="84"/>
      <c r="EA11" s="84"/>
      <c r="EB11" s="84"/>
      <c r="EC11" s="84"/>
      <c r="ED11" s="94" t="s">
        <v>138</v>
      </c>
      <c r="EE11" s="95">
        <f>EE7</f>
        <v>66.599999999999994</v>
      </c>
      <c r="EF11" s="95">
        <f>EF7</f>
        <v>69.099999999999994</v>
      </c>
      <c r="EG11" s="95">
        <f>EG7</f>
        <v>69.7</v>
      </c>
      <c r="EH11" s="95">
        <f>EH7</f>
        <v>68</v>
      </c>
      <c r="EI11" s="95">
        <f>EI7</f>
        <v>68.400000000000006</v>
      </c>
      <c r="EJ11" s="84"/>
      <c r="EK11" s="84"/>
      <c r="EL11" s="84"/>
      <c r="EM11" s="84"/>
      <c r="EN11" s="94" t="s">
        <v>141</v>
      </c>
      <c r="EO11" s="95">
        <f>EO7</f>
        <v>2.5</v>
      </c>
      <c r="EP11" s="95">
        <f>EP7</f>
        <v>3</v>
      </c>
      <c r="EQ11" s="95">
        <f>EQ7</f>
        <v>2.9</v>
      </c>
      <c r="ER11" s="95">
        <f>ER7</f>
        <v>2.9</v>
      </c>
      <c r="ES11" s="95">
        <f>ES7</f>
        <v>2.9</v>
      </c>
      <c r="ET11" s="84"/>
      <c r="EU11" s="84"/>
      <c r="EV11" s="84"/>
      <c r="EW11" s="84"/>
      <c r="EX11" s="84"/>
      <c r="EY11" s="94" t="s">
        <v>141</v>
      </c>
      <c r="EZ11" s="95">
        <f>EZ7</f>
        <v>34.4</v>
      </c>
      <c r="FA11" s="95">
        <f>FA7</f>
        <v>45.4</v>
      </c>
      <c r="FB11" s="95">
        <f>FB7</f>
        <v>45</v>
      </c>
      <c r="FC11" s="95">
        <f>FC7</f>
        <v>44.1</v>
      </c>
      <c r="FD11" s="95">
        <f>FD7</f>
        <v>43.2</v>
      </c>
      <c r="FE11" s="84"/>
      <c r="FF11" s="84"/>
      <c r="FG11" s="84"/>
      <c r="FH11" s="84"/>
      <c r="FI11" s="94" t="s">
        <v>141</v>
      </c>
      <c r="FJ11" s="95">
        <f>FJ7</f>
        <v>28.8</v>
      </c>
      <c r="FK11" s="95">
        <f>FK7</f>
        <v>32.6</v>
      </c>
      <c r="FL11" s="95">
        <f>FL7</f>
        <v>27.7</v>
      </c>
      <c r="FM11" s="95">
        <f>FM7</f>
        <v>25.5</v>
      </c>
      <c r="FN11" s="95">
        <f>FN7</f>
        <v>21.8</v>
      </c>
      <c r="FO11" s="84"/>
      <c r="FP11" s="84"/>
      <c r="FQ11" s="84"/>
      <c r="FR11" s="84"/>
      <c r="FS11" s="94" t="s">
        <v>138</v>
      </c>
      <c r="FT11" s="95">
        <f>FT7</f>
        <v>117.6</v>
      </c>
      <c r="FU11" s="95">
        <f>FU7</f>
        <v>93.9</v>
      </c>
      <c r="FV11" s="95">
        <f>FV7</f>
        <v>76.8</v>
      </c>
      <c r="FW11" s="95">
        <f>FW7</f>
        <v>57.5</v>
      </c>
      <c r="FX11" s="95">
        <f>FX7</f>
        <v>42.6</v>
      </c>
      <c r="FY11" s="84"/>
      <c r="FZ11" s="84"/>
      <c r="GA11" s="84"/>
      <c r="GB11" s="84"/>
      <c r="GC11" s="94" t="s">
        <v>138</v>
      </c>
      <c r="GD11" s="95">
        <f>GD7</f>
        <v>67.8</v>
      </c>
      <c r="GE11" s="95">
        <f>GE7</f>
        <v>70.2</v>
      </c>
      <c r="GF11" s="95">
        <f>GF7</f>
        <v>70.8</v>
      </c>
      <c r="GG11" s="95">
        <f>GG7</f>
        <v>68.900000000000006</v>
      </c>
      <c r="GH11" s="95">
        <f>GH7</f>
        <v>69.2</v>
      </c>
      <c r="GI11" s="84"/>
      <c r="GJ11" s="84"/>
      <c r="GK11" s="84"/>
      <c r="GL11" s="84"/>
      <c r="GM11" s="94" t="s">
        <v>138</v>
      </c>
      <c r="GN11" s="95">
        <f>GN7</f>
        <v>0</v>
      </c>
      <c r="GO11" s="95">
        <f>GO7</f>
        <v>0</v>
      </c>
      <c r="GP11" s="95">
        <f>GP7</f>
        <v>0</v>
      </c>
      <c r="GQ11" s="95">
        <f>GQ7</f>
        <v>0</v>
      </c>
      <c r="GR11" s="95">
        <f>GR7</f>
        <v>0</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f>KW7</f>
        <v>10.5</v>
      </c>
      <c r="KX11" s="95">
        <f>KX7</f>
        <v>13.4</v>
      </c>
      <c r="KY11" s="95">
        <f>KY7</f>
        <v>13.2</v>
      </c>
      <c r="KZ11" s="95">
        <f>KZ7</f>
        <v>13.6</v>
      </c>
      <c r="LA11" s="95">
        <f>LA7</f>
        <v>13.9</v>
      </c>
      <c r="LB11" s="84"/>
      <c r="LC11" s="84"/>
      <c r="LD11" s="84"/>
      <c r="LE11" s="84"/>
      <c r="LF11" s="94" t="s">
        <v>138</v>
      </c>
      <c r="LG11" s="95">
        <f>LG7</f>
        <v>12.3</v>
      </c>
      <c r="LH11" s="95">
        <f>LH7</f>
        <v>0</v>
      </c>
      <c r="LI11" s="95">
        <f>LI7</f>
        <v>0.7</v>
      </c>
      <c r="LJ11" s="95">
        <f>LJ7</f>
        <v>0.9</v>
      </c>
      <c r="LK11" s="95">
        <f>LK7</f>
        <v>0</v>
      </c>
      <c r="LL11" s="84"/>
      <c r="LM11" s="84"/>
      <c r="LN11" s="84"/>
      <c r="LO11" s="84"/>
      <c r="LP11" s="94" t="s">
        <v>138</v>
      </c>
      <c r="LQ11" s="95">
        <f>LQ7</f>
        <v>0</v>
      </c>
      <c r="LR11" s="95">
        <f>LR7</f>
        <v>0</v>
      </c>
      <c r="LS11" s="95">
        <f>LS7</f>
        <v>0</v>
      </c>
      <c r="LT11" s="95">
        <f>LT7</f>
        <v>0</v>
      </c>
      <c r="LU11" s="95">
        <f>LU7</f>
        <v>0</v>
      </c>
      <c r="LV11" s="84"/>
      <c r="LW11" s="84"/>
      <c r="LX11" s="84"/>
      <c r="LY11" s="84"/>
      <c r="LZ11" s="94" t="s">
        <v>138</v>
      </c>
      <c r="MA11" s="95">
        <f>MA7</f>
        <v>3.8</v>
      </c>
      <c r="MB11" s="95">
        <f>MB7</f>
        <v>8.9</v>
      </c>
      <c r="MC11" s="95">
        <f>MC7</f>
        <v>14</v>
      </c>
      <c r="MD11" s="95">
        <f>MD7</f>
        <v>19</v>
      </c>
      <c r="ME11" s="95">
        <f>ME7</f>
        <v>24.2</v>
      </c>
      <c r="MF11" s="84"/>
      <c r="MG11" s="84"/>
      <c r="MH11" s="84"/>
      <c r="MI11" s="84"/>
      <c r="MJ11" s="94" t="s">
        <v>138</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119.7</v>
      </c>
      <c r="AZ12" s="95">
        <f>BE7</f>
        <v>125.7</v>
      </c>
      <c r="BA12" s="95">
        <f>BF7</f>
        <v>129.69999999999999</v>
      </c>
      <c r="BB12" s="95">
        <f>BG7</f>
        <v>135.9</v>
      </c>
      <c r="BC12" s="95">
        <f>BH7</f>
        <v>130.5</v>
      </c>
      <c r="BD12" s="84"/>
      <c r="BE12" s="84"/>
      <c r="BF12" s="84"/>
      <c r="BG12" s="84"/>
      <c r="BH12" s="84"/>
      <c r="BI12" s="94" t="s">
        <v>144</v>
      </c>
      <c r="BJ12" s="95">
        <f>BO7</f>
        <v>121.8</v>
      </c>
      <c r="BK12" s="95">
        <f>BP7</f>
        <v>124.8</v>
      </c>
      <c r="BL12" s="95">
        <f>BQ7</f>
        <v>130.4</v>
      </c>
      <c r="BM12" s="95">
        <f>BR7</f>
        <v>136.30000000000001</v>
      </c>
      <c r="BN12" s="95">
        <f>BS7</f>
        <v>130.69999999999999</v>
      </c>
      <c r="BO12" s="84"/>
      <c r="BP12" s="84"/>
      <c r="BQ12" s="84"/>
      <c r="BR12" s="84"/>
      <c r="BS12" s="84"/>
      <c r="BT12" s="94" t="s">
        <v>144</v>
      </c>
      <c r="BU12" s="95">
        <f>BZ7</f>
        <v>992.4</v>
      </c>
      <c r="BV12" s="95">
        <f>CA7</f>
        <v>638.79999999999995</v>
      </c>
      <c r="BW12" s="95">
        <f>CB7</f>
        <v>716.7</v>
      </c>
      <c r="BX12" s="95">
        <f>CC7</f>
        <v>688</v>
      </c>
      <c r="BY12" s="95">
        <f>CD7</f>
        <v>707.7</v>
      </c>
      <c r="BZ12" s="84"/>
      <c r="CA12" s="84"/>
      <c r="CB12" s="84"/>
      <c r="CC12" s="84"/>
      <c r="CD12" s="84"/>
      <c r="CE12" s="94" t="s">
        <v>144</v>
      </c>
      <c r="CF12" s="95">
        <f>CK7</f>
        <v>7914.4</v>
      </c>
      <c r="CG12" s="95">
        <f>CL7</f>
        <v>7493.6</v>
      </c>
      <c r="CH12" s="95">
        <f>CM7</f>
        <v>8014.2</v>
      </c>
      <c r="CI12" s="95">
        <f>CN7</f>
        <v>8260</v>
      </c>
      <c r="CJ12" s="95">
        <f>CO7</f>
        <v>8600.1</v>
      </c>
      <c r="CK12" s="84"/>
      <c r="CL12" s="84"/>
      <c r="CM12" s="84"/>
      <c r="CN12" s="84"/>
      <c r="CO12" s="94" t="s">
        <v>144</v>
      </c>
      <c r="CP12" s="96">
        <f>CU7</f>
        <v>1160012</v>
      </c>
      <c r="CQ12" s="96">
        <f>CV7</f>
        <v>1146099</v>
      </c>
      <c r="CR12" s="96">
        <f>CW7</f>
        <v>1494682</v>
      </c>
      <c r="CS12" s="96">
        <f>CX7</f>
        <v>1543942</v>
      </c>
      <c r="CT12" s="96">
        <f>CY7</f>
        <v>1467681</v>
      </c>
      <c r="CU12" s="84"/>
      <c r="CV12" s="84"/>
      <c r="CW12" s="84"/>
      <c r="CX12" s="84"/>
      <c r="CY12" s="84"/>
      <c r="CZ12" s="94" t="s">
        <v>144</v>
      </c>
      <c r="DA12" s="95">
        <f>DF7</f>
        <v>36.299999999999997</v>
      </c>
      <c r="DB12" s="95">
        <f>DG7</f>
        <v>38.4</v>
      </c>
      <c r="DC12" s="95">
        <f>DH7</f>
        <v>37.700000000000003</v>
      </c>
      <c r="DD12" s="95">
        <f>DI7</f>
        <v>36.200000000000003</v>
      </c>
      <c r="DE12" s="95">
        <f>DJ7</f>
        <v>36.5</v>
      </c>
      <c r="DF12" s="84"/>
      <c r="DG12" s="84"/>
      <c r="DH12" s="84"/>
      <c r="DI12" s="84"/>
      <c r="DJ12" s="94" t="s">
        <v>144</v>
      </c>
      <c r="DK12" s="95">
        <f>DP7</f>
        <v>22.1</v>
      </c>
      <c r="DL12" s="95">
        <f>DQ7</f>
        <v>21.1</v>
      </c>
      <c r="DM12" s="95">
        <f>DR7</f>
        <v>20</v>
      </c>
      <c r="DN12" s="95">
        <f>DS7</f>
        <v>18.2</v>
      </c>
      <c r="DO12" s="95">
        <f>DT7</f>
        <v>20.9</v>
      </c>
      <c r="DP12" s="84"/>
      <c r="DQ12" s="84"/>
      <c r="DR12" s="84"/>
      <c r="DS12" s="84"/>
      <c r="DT12" s="94" t="s">
        <v>144</v>
      </c>
      <c r="DU12" s="95">
        <f>DZ7</f>
        <v>130.19999999999999</v>
      </c>
      <c r="DV12" s="95">
        <f>EA7</f>
        <v>128.80000000000001</v>
      </c>
      <c r="DW12" s="95">
        <f>EB7</f>
        <v>109.9</v>
      </c>
      <c r="DX12" s="95">
        <f>EC7</f>
        <v>103.6</v>
      </c>
      <c r="DY12" s="95">
        <f>ED7</f>
        <v>95.7</v>
      </c>
      <c r="DZ12" s="84"/>
      <c r="EA12" s="84"/>
      <c r="EB12" s="84"/>
      <c r="EC12" s="84"/>
      <c r="ED12" s="94" t="s">
        <v>144</v>
      </c>
      <c r="EE12" s="95">
        <f>EJ7</f>
        <v>57.7</v>
      </c>
      <c r="EF12" s="95">
        <f>EK7</f>
        <v>59.8</v>
      </c>
      <c r="EG12" s="95">
        <f>EL7</f>
        <v>59.6</v>
      </c>
      <c r="EH12" s="95">
        <f>EM7</f>
        <v>60.3</v>
      </c>
      <c r="EI12" s="95">
        <f>EN7</f>
        <v>60.2</v>
      </c>
      <c r="EJ12" s="84"/>
      <c r="EK12" s="84"/>
      <c r="EL12" s="84"/>
      <c r="EM12" s="84"/>
      <c r="EN12" s="94" t="s">
        <v>144</v>
      </c>
      <c r="EO12" s="95">
        <f>ET7</f>
        <v>15.3</v>
      </c>
      <c r="EP12" s="95">
        <f>EU7</f>
        <v>16.2</v>
      </c>
      <c r="EQ12" s="95">
        <f>EV7</f>
        <v>18.7</v>
      </c>
      <c r="ER12" s="95">
        <f>EW7</f>
        <v>20.5</v>
      </c>
      <c r="ES12" s="95">
        <f>EX7</f>
        <v>21.4</v>
      </c>
      <c r="ET12" s="84"/>
      <c r="EU12" s="84"/>
      <c r="EV12" s="84"/>
      <c r="EW12" s="84"/>
      <c r="EX12" s="84"/>
      <c r="EY12" s="94" t="s">
        <v>145</v>
      </c>
      <c r="EZ12" s="95">
        <f>IF($EZ$8,FE7,"-")</f>
        <v>37</v>
      </c>
      <c r="FA12" s="95">
        <f>IF($EZ$8,FF7,"-")</f>
        <v>39.5</v>
      </c>
      <c r="FB12" s="95">
        <f>IF($EZ$8,FG7,"-")</f>
        <v>39.1</v>
      </c>
      <c r="FC12" s="95">
        <f>IF($EZ$8,FH7,"-")</f>
        <v>37.299999999999997</v>
      </c>
      <c r="FD12" s="95">
        <f>IF($EZ$8,FI7,"-")</f>
        <v>38</v>
      </c>
      <c r="FE12" s="84"/>
      <c r="FF12" s="84"/>
      <c r="FG12" s="84"/>
      <c r="FH12" s="84"/>
      <c r="FI12" s="94" t="s">
        <v>144</v>
      </c>
      <c r="FJ12" s="95">
        <f>IF($FJ$8,FO7,"-")</f>
        <v>22.6</v>
      </c>
      <c r="FK12" s="95">
        <f>IF($FJ$8,FP7,"-")</f>
        <v>22</v>
      </c>
      <c r="FL12" s="95">
        <f>IF($FJ$8,FQ7,"-")</f>
        <v>21.4</v>
      </c>
      <c r="FM12" s="95">
        <f>IF($FJ$8,FR7,"-")</f>
        <v>19.3</v>
      </c>
      <c r="FN12" s="95">
        <f>IF($FJ$8,FS7,"-")</f>
        <v>20.6</v>
      </c>
      <c r="FO12" s="84"/>
      <c r="FP12" s="84"/>
      <c r="FQ12" s="84"/>
      <c r="FR12" s="84"/>
      <c r="FS12" s="94" t="s">
        <v>144</v>
      </c>
      <c r="FT12" s="95">
        <f>IF($FT$8,FY7,"-")</f>
        <v>120.9</v>
      </c>
      <c r="FU12" s="95">
        <f>IF($FT$8,FZ7,"-")</f>
        <v>105.7</v>
      </c>
      <c r="FV12" s="95">
        <f>IF($FT$8,GA7,"-")</f>
        <v>89.4</v>
      </c>
      <c r="FW12" s="95">
        <f>IF($FT$8,GB7,"-")</f>
        <v>83.3</v>
      </c>
      <c r="FX12" s="95">
        <f>IF($FT$8,GC7,"-")</f>
        <v>73.2</v>
      </c>
      <c r="FY12" s="84"/>
      <c r="FZ12" s="84"/>
      <c r="GA12" s="84"/>
      <c r="GB12" s="84"/>
      <c r="GC12" s="94" t="s">
        <v>144</v>
      </c>
      <c r="GD12" s="95">
        <f>IF($GD$8,GI7,"-")</f>
        <v>58.6</v>
      </c>
      <c r="GE12" s="95">
        <f>IF($GD$8,GJ7,"-")</f>
        <v>61.3</v>
      </c>
      <c r="GF12" s="95">
        <f>IF($GD$8,GK7,"-")</f>
        <v>61.7</v>
      </c>
      <c r="GG12" s="95">
        <f>IF($GD$8,GL7,"-")</f>
        <v>62.1</v>
      </c>
      <c r="GH12" s="95">
        <f>IF($GD$8,GM7,"-")</f>
        <v>62.6</v>
      </c>
      <c r="GI12" s="84"/>
      <c r="GJ12" s="84"/>
      <c r="GK12" s="84"/>
      <c r="GL12" s="84"/>
      <c r="GM12" s="94" t="s">
        <v>144</v>
      </c>
      <c r="GN12" s="95">
        <f>IF($GN$8,GS7,"-")</f>
        <v>12.2</v>
      </c>
      <c r="GO12" s="95">
        <f>IF($GN$8,GT7,"-")</f>
        <v>11.9</v>
      </c>
      <c r="GP12" s="95">
        <f>IF($GN$8,GU7,"-")</f>
        <v>13.3</v>
      </c>
      <c r="GQ12" s="95">
        <f>IF($GN$8,GV7,"-")</f>
        <v>14.4</v>
      </c>
      <c r="GR12" s="95">
        <f>IF($GN$8,GW7,"-")</f>
        <v>15.3</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146</v>
      </c>
      <c r="KW12" s="95">
        <f>IF($KW$8,LB7,"-")</f>
        <v>7.1</v>
      </c>
      <c r="KX12" s="95">
        <f>IF($KW$8,LC7,"-")</f>
        <v>8.9</v>
      </c>
      <c r="KY12" s="95">
        <f>IF($KW$8,LD7,"-")</f>
        <v>11.8</v>
      </c>
      <c r="KZ12" s="95">
        <f>IF($KW$8,LE7,"-")</f>
        <v>15.3</v>
      </c>
      <c r="LA12" s="95">
        <f>IF($KW$8,LF7,"-")</f>
        <v>15.4</v>
      </c>
      <c r="LB12" s="84"/>
      <c r="LC12" s="84"/>
      <c r="LD12" s="84"/>
      <c r="LE12" s="84"/>
      <c r="LF12" s="94" t="s">
        <v>144</v>
      </c>
      <c r="LG12" s="95">
        <f>IF($LG$8,LL7,"-")</f>
        <v>8.6</v>
      </c>
      <c r="LH12" s="95">
        <f>IF($LG$8,LM7,"-")</f>
        <v>2</v>
      </c>
      <c r="LI12" s="95">
        <f>IF($LG$8,LN7,"-")</f>
        <v>1.4</v>
      </c>
      <c r="LJ12" s="95">
        <f>IF($LG$8,LO7,"-")</f>
        <v>2.4</v>
      </c>
      <c r="LK12" s="95">
        <f>IF($LG$8,LP7,"-")</f>
        <v>4.0999999999999996</v>
      </c>
      <c r="LL12" s="84"/>
      <c r="LM12" s="84"/>
      <c r="LN12" s="84"/>
      <c r="LO12" s="84"/>
      <c r="LP12" s="94" t="s">
        <v>145</v>
      </c>
      <c r="LQ12" s="95">
        <f>IF($LQ$8,LV7,"-")</f>
        <v>1092.0999999999999</v>
      </c>
      <c r="LR12" s="95">
        <f>IF($LQ$8,LW7,"-")</f>
        <v>1128.5999999999999</v>
      </c>
      <c r="LS12" s="95">
        <f>IF($LQ$8,LX7,"-")</f>
        <v>596.79999999999995</v>
      </c>
      <c r="LT12" s="95">
        <f>IF($LQ$8,LY7,"-")</f>
        <v>494.6</v>
      </c>
      <c r="LU12" s="95">
        <f>IF($LQ$8,LZ7,"-")</f>
        <v>469.5</v>
      </c>
      <c r="LV12" s="84"/>
      <c r="LW12" s="84"/>
      <c r="LX12" s="84"/>
      <c r="LY12" s="84"/>
      <c r="LZ12" s="94" t="s">
        <v>145</v>
      </c>
      <c r="MA12" s="95">
        <f>IF($MA$8,MF7,"-")</f>
        <v>2.9</v>
      </c>
      <c r="MB12" s="95">
        <f>IF($MA$8,MG7,"-")</f>
        <v>3.4</v>
      </c>
      <c r="MC12" s="95">
        <f>IF($MA$8,MH7,"-")</f>
        <v>5.6</v>
      </c>
      <c r="MD12" s="95">
        <f>IF($MA$8,MI7,"-")</f>
        <v>11.5</v>
      </c>
      <c r="ME12" s="95">
        <f>IF($MA$8,MJ7,"-")</f>
        <v>16.100000000000001</v>
      </c>
      <c r="MF12" s="84"/>
      <c r="MG12" s="84"/>
      <c r="MH12" s="84"/>
      <c r="MI12" s="84"/>
      <c r="MJ12" s="94" t="s">
        <v>144</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148</v>
      </c>
      <c r="C14" s="99"/>
      <c r="D14" s="100"/>
      <c r="E14" s="99"/>
      <c r="F14" s="212" t="s">
        <v>149</v>
      </c>
      <c r="G14" s="212"/>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202" t="s">
        <v>150</v>
      </c>
      <c r="C15" s="202"/>
      <c r="D15" s="100"/>
      <c r="E15" s="97">
        <v>1</v>
      </c>
      <c r="F15" s="202" t="s">
        <v>151</v>
      </c>
      <c r="G15" s="202"/>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202" t="s">
        <v>154</v>
      </c>
      <c r="C16" s="202"/>
      <c r="D16" s="100"/>
      <c r="E16" s="97">
        <f>E15+1</f>
        <v>2</v>
      </c>
      <c r="F16" s="202" t="s">
        <v>155</v>
      </c>
      <c r="G16" s="202"/>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202" t="s">
        <v>157</v>
      </c>
      <c r="C17" s="202"/>
      <c r="D17" s="100"/>
      <c r="E17" s="97">
        <f t="shared" ref="E17" si="8">E16+1</f>
        <v>3</v>
      </c>
      <c r="F17" s="202" t="s">
        <v>158</v>
      </c>
      <c r="G17" s="202"/>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115.4</v>
      </c>
      <c r="AZ17" s="106">
        <f t="shared" ref="AZ17:BC17" si="9">IF(AZ7="-",NA(),AZ7)</f>
        <v>117</v>
      </c>
      <c r="BA17" s="106">
        <f t="shared" si="9"/>
        <v>117.4</v>
      </c>
      <c r="BB17" s="106">
        <f t="shared" si="9"/>
        <v>120.4</v>
      </c>
      <c r="BC17" s="106">
        <f t="shared" si="9"/>
        <v>129.9</v>
      </c>
      <c r="BD17" s="100"/>
      <c r="BE17" s="100"/>
      <c r="BF17" s="100"/>
      <c r="BG17" s="100"/>
      <c r="BH17" s="100"/>
      <c r="BI17" s="105" t="s">
        <v>160</v>
      </c>
      <c r="BJ17" s="106">
        <f>IF(BJ7="-",NA(),BJ7)</f>
        <v>116.6</v>
      </c>
      <c r="BK17" s="106">
        <f t="shared" ref="BK17:BN17" si="10">IF(BK7="-",NA(),BK7)</f>
        <v>117.1</v>
      </c>
      <c r="BL17" s="106">
        <f t="shared" si="10"/>
        <v>120.6</v>
      </c>
      <c r="BM17" s="106">
        <f t="shared" si="10"/>
        <v>119.2</v>
      </c>
      <c r="BN17" s="106">
        <f t="shared" si="10"/>
        <v>128.69999999999999</v>
      </c>
      <c r="BO17" s="100"/>
      <c r="BP17" s="100"/>
      <c r="BQ17" s="100"/>
      <c r="BR17" s="100"/>
      <c r="BS17" s="100"/>
      <c r="BT17" s="105" t="s">
        <v>160</v>
      </c>
      <c r="BU17" s="106">
        <f>IF(BU7="-",NA(),BU7)</f>
        <v>1167.5999999999999</v>
      </c>
      <c r="BV17" s="106">
        <f t="shared" ref="BV17:BY17" si="11">IF(BV7="-",NA(),BV7)</f>
        <v>641.1</v>
      </c>
      <c r="BW17" s="106">
        <f t="shared" si="11"/>
        <v>442.8</v>
      </c>
      <c r="BX17" s="106">
        <f t="shared" si="11"/>
        <v>312.5</v>
      </c>
      <c r="BY17" s="106">
        <f t="shared" si="11"/>
        <v>413.3</v>
      </c>
      <c r="BZ17" s="100"/>
      <c r="CA17" s="100"/>
      <c r="CB17" s="100"/>
      <c r="CC17" s="100"/>
      <c r="CD17" s="100"/>
      <c r="CE17" s="105" t="s">
        <v>160</v>
      </c>
      <c r="CF17" s="106">
        <f>IF(CF7="-",NA(),CF7)</f>
        <v>8911.9</v>
      </c>
      <c r="CG17" s="106">
        <f t="shared" ref="CG17:CJ17" si="12">IF(CG7="-",NA(),CG7)</f>
        <v>6982.8</v>
      </c>
      <c r="CH17" s="106">
        <f t="shared" si="12"/>
        <v>6875.9</v>
      </c>
      <c r="CI17" s="106">
        <f t="shared" si="12"/>
        <v>7243.1</v>
      </c>
      <c r="CJ17" s="106">
        <f t="shared" si="12"/>
        <v>6857.1</v>
      </c>
      <c r="CK17" s="100"/>
      <c r="CL17" s="100"/>
      <c r="CM17" s="100"/>
      <c r="CN17" s="100"/>
      <c r="CO17" s="105" t="s">
        <v>160</v>
      </c>
      <c r="CP17" s="107">
        <f>IF(CP7="-",NA(),CP7)</f>
        <v>839361</v>
      </c>
      <c r="CQ17" s="107">
        <f t="shared" ref="CQ17:CT17" si="13">IF(CQ7="-",NA(),CQ7)</f>
        <v>841410</v>
      </c>
      <c r="CR17" s="107">
        <f t="shared" si="13"/>
        <v>854510</v>
      </c>
      <c r="CS17" s="107">
        <f t="shared" si="13"/>
        <v>893381</v>
      </c>
      <c r="CT17" s="107">
        <f t="shared" si="13"/>
        <v>1012217</v>
      </c>
      <c r="CU17" s="100"/>
      <c r="CV17" s="100"/>
      <c r="CW17" s="100"/>
      <c r="CX17" s="100"/>
      <c r="CY17" s="100"/>
      <c r="CZ17" s="105" t="s">
        <v>160</v>
      </c>
      <c r="DA17" s="106">
        <f>IF(DA7="-",NA(),DA7)</f>
        <v>33.9</v>
      </c>
      <c r="DB17" s="106">
        <f t="shared" ref="DB17:DE17" si="14">IF(DB7="-",NA(),DB7)</f>
        <v>44.8</v>
      </c>
      <c r="DC17" s="106">
        <f t="shared" si="14"/>
        <v>44.3</v>
      </c>
      <c r="DD17" s="106">
        <f t="shared" si="14"/>
        <v>43.5</v>
      </c>
      <c r="DE17" s="106">
        <f t="shared" si="14"/>
        <v>42.7</v>
      </c>
      <c r="DF17" s="100"/>
      <c r="DG17" s="100"/>
      <c r="DH17" s="100"/>
      <c r="DI17" s="100"/>
      <c r="DJ17" s="105" t="s">
        <v>160</v>
      </c>
      <c r="DK17" s="106">
        <f>IF(DK7="-",NA(),DK7)</f>
        <v>28.5</v>
      </c>
      <c r="DL17" s="106">
        <f t="shared" ref="DL17:DO17" si="15">IF(DL7="-",NA(),DL7)</f>
        <v>32</v>
      </c>
      <c r="DM17" s="106">
        <f t="shared" si="15"/>
        <v>27</v>
      </c>
      <c r="DN17" s="106">
        <f t="shared" si="15"/>
        <v>25</v>
      </c>
      <c r="DO17" s="106">
        <f t="shared" si="15"/>
        <v>21.3</v>
      </c>
      <c r="DP17" s="100"/>
      <c r="DQ17" s="100"/>
      <c r="DR17" s="100"/>
      <c r="DS17" s="100"/>
      <c r="DT17" s="105" t="s">
        <v>161</v>
      </c>
      <c r="DU17" s="106">
        <f>IF(DU7="-",NA(),DU7)</f>
        <v>114.6</v>
      </c>
      <c r="DV17" s="106">
        <f t="shared" ref="DV17:DY17" si="16">IF(DV7="-",NA(),DV7)</f>
        <v>91</v>
      </c>
      <c r="DW17" s="106">
        <f t="shared" si="16"/>
        <v>74.599999999999994</v>
      </c>
      <c r="DX17" s="106">
        <f t="shared" si="16"/>
        <v>55.9</v>
      </c>
      <c r="DY17" s="106">
        <f t="shared" si="16"/>
        <v>41.3</v>
      </c>
      <c r="DZ17" s="100"/>
      <c r="EA17" s="100"/>
      <c r="EB17" s="100"/>
      <c r="EC17" s="100"/>
      <c r="ED17" s="105" t="s">
        <v>161</v>
      </c>
      <c r="EE17" s="106">
        <f>IF(EE7="-",NA(),EE7)</f>
        <v>66.599999999999994</v>
      </c>
      <c r="EF17" s="106">
        <f t="shared" ref="EF17:EI17" si="17">IF(EF7="-",NA(),EF7)</f>
        <v>69.099999999999994</v>
      </c>
      <c r="EG17" s="106">
        <f t="shared" si="17"/>
        <v>69.7</v>
      </c>
      <c r="EH17" s="106">
        <f t="shared" si="17"/>
        <v>68</v>
      </c>
      <c r="EI17" s="106">
        <f t="shared" si="17"/>
        <v>68.400000000000006</v>
      </c>
      <c r="EJ17" s="100"/>
      <c r="EK17" s="100"/>
      <c r="EL17" s="100"/>
      <c r="EM17" s="100"/>
      <c r="EN17" s="105" t="s">
        <v>160</v>
      </c>
      <c r="EO17" s="106">
        <f>IF(EO7="-",NA(),EO7)</f>
        <v>2.5</v>
      </c>
      <c r="EP17" s="106">
        <f t="shared" ref="EP17:ES17" si="18">IF(EP7="-",NA(),EP7)</f>
        <v>3</v>
      </c>
      <c r="EQ17" s="106">
        <f t="shared" si="18"/>
        <v>2.9</v>
      </c>
      <c r="ER17" s="106">
        <f t="shared" si="18"/>
        <v>2.9</v>
      </c>
      <c r="ES17" s="106">
        <f t="shared" si="18"/>
        <v>2.9</v>
      </c>
      <c r="ET17" s="100"/>
      <c r="EU17" s="100"/>
      <c r="EV17" s="100"/>
      <c r="EW17" s="100"/>
      <c r="EX17" s="100"/>
      <c r="EY17" s="105" t="s">
        <v>160</v>
      </c>
      <c r="EZ17" s="106">
        <f>IF(EZ7="-",NA(),EZ7)</f>
        <v>34.4</v>
      </c>
      <c r="FA17" s="106">
        <f t="shared" ref="FA17:FD17" si="19">IF(FA7="-",NA(),FA7)</f>
        <v>45.4</v>
      </c>
      <c r="FB17" s="106">
        <f t="shared" si="19"/>
        <v>45</v>
      </c>
      <c r="FC17" s="106">
        <f t="shared" si="19"/>
        <v>44.1</v>
      </c>
      <c r="FD17" s="106">
        <f t="shared" si="19"/>
        <v>43.2</v>
      </c>
      <c r="FE17" s="100"/>
      <c r="FF17" s="100"/>
      <c r="FG17" s="100"/>
      <c r="FH17" s="100"/>
      <c r="FI17" s="105" t="s">
        <v>160</v>
      </c>
      <c r="FJ17" s="106">
        <f>IF(FJ7="-",NA(),FJ7)</f>
        <v>28.8</v>
      </c>
      <c r="FK17" s="106">
        <f t="shared" ref="FK17:FN17" si="20">IF(FK7="-",NA(),FK7)</f>
        <v>32.6</v>
      </c>
      <c r="FL17" s="106">
        <f t="shared" si="20"/>
        <v>27.7</v>
      </c>
      <c r="FM17" s="106">
        <f t="shared" si="20"/>
        <v>25.5</v>
      </c>
      <c r="FN17" s="106">
        <f t="shared" si="20"/>
        <v>21.8</v>
      </c>
      <c r="FO17" s="100"/>
      <c r="FP17" s="100"/>
      <c r="FQ17" s="100"/>
      <c r="FR17" s="100"/>
      <c r="FS17" s="105" t="s">
        <v>160</v>
      </c>
      <c r="FT17" s="106">
        <f>IF(FT7="-",NA(),FT7)</f>
        <v>117.6</v>
      </c>
      <c r="FU17" s="106">
        <f t="shared" ref="FU17:FX17" si="21">IF(FU7="-",NA(),FU7)</f>
        <v>93.9</v>
      </c>
      <c r="FV17" s="106">
        <f t="shared" si="21"/>
        <v>76.8</v>
      </c>
      <c r="FW17" s="106">
        <f t="shared" si="21"/>
        <v>57.5</v>
      </c>
      <c r="FX17" s="106">
        <f t="shared" si="21"/>
        <v>42.6</v>
      </c>
      <c r="FY17" s="100"/>
      <c r="FZ17" s="100"/>
      <c r="GA17" s="100"/>
      <c r="GB17" s="100"/>
      <c r="GC17" s="105" t="s">
        <v>161</v>
      </c>
      <c r="GD17" s="106">
        <f>IF(GD7="-",NA(),GD7)</f>
        <v>67.8</v>
      </c>
      <c r="GE17" s="106">
        <f t="shared" ref="GE17:GH17" si="22">IF(GE7="-",NA(),GE7)</f>
        <v>70.2</v>
      </c>
      <c r="GF17" s="106">
        <f t="shared" si="22"/>
        <v>70.8</v>
      </c>
      <c r="GG17" s="106">
        <f t="shared" si="22"/>
        <v>68.900000000000006</v>
      </c>
      <c r="GH17" s="106">
        <f t="shared" si="22"/>
        <v>69.2</v>
      </c>
      <c r="GI17" s="100"/>
      <c r="GJ17" s="100"/>
      <c r="GK17" s="100"/>
      <c r="GL17" s="100"/>
      <c r="GM17" s="105" t="s">
        <v>160</v>
      </c>
      <c r="GN17" s="106">
        <f>IF(GN7="-",NA(),GN7)</f>
        <v>0</v>
      </c>
      <c r="GO17" s="106">
        <f t="shared" ref="GO17:GR17" si="23">IF(GO7="-",NA(),GO7)</f>
        <v>0</v>
      </c>
      <c r="GP17" s="106">
        <f t="shared" si="23"/>
        <v>0</v>
      </c>
      <c r="GQ17" s="106">
        <f t="shared" si="23"/>
        <v>0</v>
      </c>
      <c r="GR17" s="106">
        <f t="shared" si="23"/>
        <v>0</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f>IF(KW7="-",NA(),KW7)</f>
        <v>10.5</v>
      </c>
      <c r="KX17" s="106">
        <f t="shared" ref="KX17:LA17" si="34">IF(KX7="-",NA(),KX7)</f>
        <v>13.4</v>
      </c>
      <c r="KY17" s="106">
        <f t="shared" si="34"/>
        <v>13.2</v>
      </c>
      <c r="KZ17" s="106">
        <f t="shared" si="34"/>
        <v>13.6</v>
      </c>
      <c r="LA17" s="106">
        <f t="shared" si="34"/>
        <v>13.9</v>
      </c>
      <c r="LB17" s="100"/>
      <c r="LC17" s="100"/>
      <c r="LD17" s="100"/>
      <c r="LE17" s="100"/>
      <c r="LF17" s="105" t="s">
        <v>160</v>
      </c>
      <c r="LG17" s="106">
        <f>IF(LG7="-",NA(),LG7)</f>
        <v>12.3</v>
      </c>
      <c r="LH17" s="106">
        <f t="shared" ref="LH17:LK17" si="35">IF(LH7="-",NA(),LH7)</f>
        <v>0</v>
      </c>
      <c r="LI17" s="106">
        <f t="shared" si="35"/>
        <v>0.7</v>
      </c>
      <c r="LJ17" s="106">
        <f t="shared" si="35"/>
        <v>0.9</v>
      </c>
      <c r="LK17" s="106">
        <f t="shared" si="35"/>
        <v>0</v>
      </c>
      <c r="LL17" s="100"/>
      <c r="LM17" s="100"/>
      <c r="LN17" s="100"/>
      <c r="LO17" s="100"/>
      <c r="LP17" s="105" t="s">
        <v>160</v>
      </c>
      <c r="LQ17" s="106">
        <f>IF(LQ7="-",NA(),LQ7)</f>
        <v>0</v>
      </c>
      <c r="LR17" s="106">
        <f t="shared" ref="LR17:LU17" si="36">IF(LR7="-",NA(),LR7)</f>
        <v>0</v>
      </c>
      <c r="LS17" s="106">
        <f t="shared" si="36"/>
        <v>0</v>
      </c>
      <c r="LT17" s="106">
        <f t="shared" si="36"/>
        <v>0</v>
      </c>
      <c r="LU17" s="106">
        <f t="shared" si="36"/>
        <v>0</v>
      </c>
      <c r="LV17" s="100"/>
      <c r="LW17" s="100"/>
      <c r="LX17" s="100"/>
      <c r="LY17" s="100"/>
      <c r="LZ17" s="105" t="s">
        <v>160</v>
      </c>
      <c r="MA17" s="106">
        <f>IF(MA7="-",NA(),MA7)</f>
        <v>3.8</v>
      </c>
      <c r="MB17" s="106">
        <f t="shared" ref="MB17:ME17" si="37">IF(MB7="-",NA(),MB7)</f>
        <v>8.9</v>
      </c>
      <c r="MC17" s="106">
        <f t="shared" si="37"/>
        <v>14</v>
      </c>
      <c r="MD17" s="106">
        <f t="shared" si="37"/>
        <v>19</v>
      </c>
      <c r="ME17" s="106">
        <f t="shared" si="37"/>
        <v>24.2</v>
      </c>
      <c r="MF17" s="100"/>
      <c r="MG17" s="100"/>
      <c r="MH17" s="100"/>
      <c r="MI17" s="100"/>
      <c r="MJ17" s="105" t="s">
        <v>161</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202" t="s">
        <v>162</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163</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163</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163</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164</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163</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163</v>
      </c>
      <c r="DK18" s="106">
        <f>IF(DP7="-",NA(),DP7)</f>
        <v>22.1</v>
      </c>
      <c r="DL18" s="106">
        <f t="shared" ref="DL18:DO18" si="45">IF(DQ7="-",NA(),DQ7)</f>
        <v>21.1</v>
      </c>
      <c r="DM18" s="106">
        <f t="shared" si="45"/>
        <v>20</v>
      </c>
      <c r="DN18" s="106">
        <f t="shared" si="45"/>
        <v>18.2</v>
      </c>
      <c r="DO18" s="106">
        <f t="shared" si="45"/>
        <v>20.9</v>
      </c>
      <c r="DP18" s="100"/>
      <c r="DQ18" s="100"/>
      <c r="DR18" s="100"/>
      <c r="DS18" s="100"/>
      <c r="DT18" s="105" t="s">
        <v>163</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163</v>
      </c>
      <c r="EE18" s="106">
        <f>IF(EJ7="-",NA(),EJ7)</f>
        <v>57.7</v>
      </c>
      <c r="EF18" s="106">
        <f t="shared" ref="EF18:EI18" si="47">IF(EK7="-",NA(),EK7)</f>
        <v>59.8</v>
      </c>
      <c r="EG18" s="106">
        <f t="shared" si="47"/>
        <v>59.6</v>
      </c>
      <c r="EH18" s="106">
        <f t="shared" si="47"/>
        <v>60.3</v>
      </c>
      <c r="EI18" s="106">
        <f t="shared" si="47"/>
        <v>60.2</v>
      </c>
      <c r="EJ18" s="100"/>
      <c r="EK18" s="100"/>
      <c r="EL18" s="100"/>
      <c r="EM18" s="100"/>
      <c r="EN18" s="105" t="s">
        <v>163</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163</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163</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163</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164</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164</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163</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163</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163</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163</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202" t="s">
        <v>165</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202" t="s">
        <v>166</v>
      </c>
      <c r="C20" s="202"/>
      <c r="D20" s="100"/>
    </row>
    <row r="21" spans="1:374">
      <c r="A21" s="97">
        <f t="shared" si="7"/>
        <v>7</v>
      </c>
      <c r="B21" s="202" t="s">
        <v>167</v>
      </c>
      <c r="C21" s="202"/>
      <c r="D21" s="100"/>
    </row>
    <row r="22" spans="1:374">
      <c r="A22" s="97">
        <f t="shared" si="7"/>
        <v>8</v>
      </c>
      <c r="B22" s="202" t="s">
        <v>168</v>
      </c>
      <c r="C22" s="202"/>
      <c r="D22" s="100"/>
      <c r="E22" s="203" t="s">
        <v>169</v>
      </c>
      <c r="F22" s="204"/>
      <c r="G22" s="204"/>
      <c r="H22" s="204"/>
      <c r="I22" s="205"/>
    </row>
    <row r="23" spans="1:374">
      <c r="A23" s="97">
        <f t="shared" si="7"/>
        <v>9</v>
      </c>
      <c r="B23" s="202" t="s">
        <v>170</v>
      </c>
      <c r="C23" s="202"/>
      <c r="D23" s="100"/>
      <c r="E23" s="206"/>
      <c r="F23" s="207"/>
      <c r="G23" s="207"/>
      <c r="H23" s="207"/>
      <c r="I23" s="208"/>
    </row>
    <row r="24" spans="1:374">
      <c r="A24" s="97">
        <f t="shared" si="7"/>
        <v>10</v>
      </c>
      <c r="B24" s="202" t="s">
        <v>171</v>
      </c>
      <c r="C24" s="202"/>
      <c r="D24" s="100"/>
      <c r="E24" s="206"/>
      <c r="F24" s="207"/>
      <c r="G24" s="207"/>
      <c r="H24" s="207"/>
      <c r="I24" s="208"/>
    </row>
    <row r="25" spans="1:374">
      <c r="A25" s="97">
        <f t="shared" si="7"/>
        <v>11</v>
      </c>
      <c r="B25" s="202" t="s">
        <v>172</v>
      </c>
      <c r="C25" s="202"/>
      <c r="D25" s="100"/>
      <c r="E25" s="206"/>
      <c r="F25" s="207"/>
      <c r="G25" s="207"/>
      <c r="H25" s="207"/>
      <c r="I25" s="208"/>
    </row>
    <row r="26" spans="1:374">
      <c r="A26" s="97">
        <f t="shared" si="7"/>
        <v>12</v>
      </c>
      <c r="B26" s="202" t="s">
        <v>173</v>
      </c>
      <c r="C26" s="202"/>
      <c r="D26" s="100"/>
      <c r="E26" s="206"/>
      <c r="F26" s="207"/>
      <c r="G26" s="207"/>
      <c r="H26" s="207"/>
      <c r="I26" s="208"/>
    </row>
    <row r="27" spans="1:374">
      <c r="A27" s="97">
        <f t="shared" si="7"/>
        <v>13</v>
      </c>
      <c r="B27" s="202" t="s">
        <v>174</v>
      </c>
      <c r="C27" s="202"/>
      <c r="D27" s="100"/>
      <c r="E27" s="206"/>
      <c r="F27" s="207"/>
      <c r="G27" s="207"/>
      <c r="H27" s="207"/>
      <c r="I27" s="208"/>
    </row>
    <row r="28" spans="1:374">
      <c r="A28" s="97">
        <f t="shared" si="7"/>
        <v>14</v>
      </c>
      <c r="B28" s="202" t="s">
        <v>175</v>
      </c>
      <c r="C28" s="202"/>
      <c r="D28" s="100"/>
      <c r="E28" s="206"/>
      <c r="F28" s="207"/>
      <c r="G28" s="207"/>
      <c r="H28" s="207"/>
      <c r="I28" s="208"/>
    </row>
    <row r="29" spans="1:374">
      <c r="A29" s="97">
        <f t="shared" si="7"/>
        <v>15</v>
      </c>
      <c r="B29" s="202" t="s">
        <v>176</v>
      </c>
      <c r="C29" s="202"/>
      <c r="D29" s="100"/>
      <c r="E29" s="206"/>
      <c r="F29" s="207"/>
      <c r="G29" s="207"/>
      <c r="H29" s="207"/>
      <c r="I29" s="208"/>
    </row>
    <row r="30" spans="1:374">
      <c r="A30" s="97">
        <f t="shared" si="7"/>
        <v>16</v>
      </c>
      <c r="B30" s="202" t="s">
        <v>177</v>
      </c>
      <c r="C30" s="202"/>
      <c r="D30" s="100"/>
      <c r="E30" s="206"/>
      <c r="F30" s="207"/>
      <c r="G30" s="207"/>
      <c r="H30" s="207"/>
      <c r="I30" s="208"/>
    </row>
    <row r="31" spans="1:374">
      <c r="A31" s="97">
        <f t="shared" si="7"/>
        <v>17</v>
      </c>
      <c r="B31" s="202" t="s">
        <v>178</v>
      </c>
      <c r="C31" s="202"/>
      <c r="D31" s="100"/>
      <c r="E31" s="206"/>
      <c r="F31" s="207"/>
      <c r="G31" s="207"/>
      <c r="H31" s="207"/>
      <c r="I31" s="208"/>
    </row>
    <row r="32" spans="1:374">
      <c r="A32" s="97">
        <f t="shared" si="7"/>
        <v>18</v>
      </c>
      <c r="B32" s="202" t="s">
        <v>179</v>
      </c>
      <c r="C32" s="202"/>
      <c r="D32" s="100"/>
      <c r="E32" s="206"/>
      <c r="F32" s="207"/>
      <c r="G32" s="207"/>
      <c r="H32" s="207"/>
      <c r="I32" s="208"/>
    </row>
    <row r="33" spans="1:9">
      <c r="A33" s="97">
        <f t="shared" si="7"/>
        <v>19</v>
      </c>
      <c r="B33" s="202" t="s">
        <v>180</v>
      </c>
      <c r="C33" s="202"/>
      <c r="D33" s="100"/>
      <c r="E33" s="206"/>
      <c r="F33" s="207"/>
      <c r="G33" s="207"/>
      <c r="H33" s="207"/>
      <c r="I33" s="208"/>
    </row>
    <row r="34" spans="1:9">
      <c r="A34" s="97">
        <f t="shared" si="7"/>
        <v>20</v>
      </c>
      <c r="B34" s="202" t="s">
        <v>181</v>
      </c>
      <c r="C34" s="202"/>
      <c r="D34" s="100"/>
      <c r="E34" s="206"/>
      <c r="F34" s="207"/>
      <c r="G34" s="207"/>
      <c r="H34" s="207"/>
      <c r="I34" s="208"/>
    </row>
    <row r="35" spans="1:9" ht="25.5" customHeight="1">
      <c r="E35" s="209"/>
      <c r="F35" s="210"/>
      <c r="G35" s="210"/>
      <c r="H35" s="210"/>
      <c r="I35" s="211"/>
    </row>
    <row r="36" spans="1:9">
      <c r="A36" t="s">
        <v>182</v>
      </c>
      <c r="B36" t="s">
        <v>183</v>
      </c>
    </row>
    <row r="37" spans="1:9">
      <c r="A37" t="s">
        <v>184</v>
      </c>
      <c r="B37" t="s">
        <v>185</v>
      </c>
    </row>
    <row r="38" spans="1:9">
      <c r="A38" t="s">
        <v>186</v>
      </c>
      <c r="B38" t="s">
        <v>187</v>
      </c>
    </row>
    <row r="39" spans="1:9">
      <c r="A39" t="s">
        <v>188</v>
      </c>
      <c r="B39" t="s">
        <v>189</v>
      </c>
    </row>
    <row r="40" spans="1:9">
      <c r="A40" t="s">
        <v>190</v>
      </c>
      <c r="B40" t="s">
        <v>191</v>
      </c>
    </row>
    <row r="41" spans="1:9">
      <c r="A41" t="s">
        <v>192</v>
      </c>
      <c r="B41" t="s">
        <v>193</v>
      </c>
    </row>
    <row r="42" spans="1:9">
      <c r="A42" t="s">
        <v>194</v>
      </c>
      <c r="B42" t="s">
        <v>195</v>
      </c>
    </row>
    <row r="43" spans="1:9">
      <c r="A43" t="s">
        <v>196</v>
      </c>
      <c r="B43" t="s">
        <v>197</v>
      </c>
    </row>
    <row r="44" spans="1:9">
      <c r="A44" t="s">
        <v>198</v>
      </c>
      <c r="B44" t="s">
        <v>199</v>
      </c>
    </row>
    <row r="45" spans="1:9">
      <c r="A45" t="s">
        <v>200</v>
      </c>
      <c r="B45" t="s">
        <v>201</v>
      </c>
    </row>
    <row r="46" spans="1:9">
      <c r="A46" t="s">
        <v>202</v>
      </c>
      <c r="B46" t="s">
        <v>203</v>
      </c>
    </row>
    <row r="47" spans="1:9">
      <c r="A47" t="s">
        <v>204</v>
      </c>
      <c r="B47" t="s">
        <v>205</v>
      </c>
    </row>
    <row r="48" spans="1:9">
      <c r="A48" t="s">
        <v>206</v>
      </c>
      <c r="B48" t="s">
        <v>207</v>
      </c>
    </row>
    <row r="49" spans="1:2">
      <c r="A49" t="s">
        <v>208</v>
      </c>
      <c r="B49" t="s">
        <v>209</v>
      </c>
    </row>
    <row r="50" spans="1:2">
      <c r="A50" t="s">
        <v>210</v>
      </c>
      <c r="B50" t="s">
        <v>211</v>
      </c>
    </row>
    <row r="51" spans="1:2">
      <c r="A51" t="s">
        <v>212</v>
      </c>
      <c r="B51" t="s">
        <v>213</v>
      </c>
    </row>
    <row r="52" spans="1:2">
      <c r="A52" t="s">
        <v>214</v>
      </c>
      <c r="B52" t="s">
        <v>215</v>
      </c>
    </row>
    <row r="53" spans="1:2">
      <c r="A53" t="s">
        <v>216</v>
      </c>
      <c r="B53" t="s">
        <v>217</v>
      </c>
    </row>
    <row r="54" spans="1:2">
      <c r="A54" t="s">
        <v>218</v>
      </c>
      <c r="B54" t="s">
        <v>219</v>
      </c>
    </row>
    <row r="55" spans="1:2">
      <c r="A55" t="s">
        <v>220</v>
      </c>
      <c r="B55" t="s">
        <v>221</v>
      </c>
    </row>
    <row r="56" spans="1:2">
      <c r="A56" t="s">
        <v>222</v>
      </c>
      <c r="B56" t="s">
        <v>223</v>
      </c>
    </row>
    <row r="57" spans="1:2">
      <c r="A57" t="s">
        <v>224</v>
      </c>
      <c r="B57" t="s">
        <v>225</v>
      </c>
    </row>
    <row r="58" spans="1:2">
      <c r="A58" t="s">
        <v>226</v>
      </c>
      <c r="B58" t="s">
        <v>227</v>
      </c>
    </row>
    <row r="59" spans="1:2">
      <c r="A59" t="s">
        <v>228</v>
      </c>
      <c r="B59" t="s">
        <v>229</v>
      </c>
    </row>
    <row r="60" spans="1:2">
      <c r="A60" t="s">
        <v>230</v>
      </c>
      <c r="B60" t="s">
        <v>231</v>
      </c>
    </row>
    <row r="61" spans="1:2">
      <c r="A61" t="s">
        <v>232</v>
      </c>
      <c r="B61" t="s">
        <v>233</v>
      </c>
    </row>
    <row r="62" spans="1:2">
      <c r="A62" t="s">
        <v>234</v>
      </c>
      <c r="B62" t="s">
        <v>235</v>
      </c>
    </row>
    <row r="63" spans="1:2">
      <c r="A63" t="s">
        <v>236</v>
      </c>
      <c r="B63" t="s">
        <v>237</v>
      </c>
    </row>
    <row r="64" spans="1:2">
      <c r="A64" t="s">
        <v>238</v>
      </c>
      <c r="B64" t="s">
        <v>239</v>
      </c>
    </row>
    <row r="65" spans="1:2">
      <c r="A65" t="s">
        <v>240</v>
      </c>
      <c r="B65" t="s">
        <v>241</v>
      </c>
    </row>
    <row r="66" spans="1:2">
      <c r="A66" t="s">
        <v>242</v>
      </c>
      <c r="B66" t="s">
        <v>243</v>
      </c>
    </row>
    <row r="67" spans="1:2">
      <c r="A67" t="s">
        <v>244</v>
      </c>
      <c r="B67" t="s">
        <v>243</v>
      </c>
    </row>
    <row r="68" spans="1:2">
      <c r="A68" t="s">
        <v>245</v>
      </c>
      <c r="B68" t="s">
        <v>243</v>
      </c>
    </row>
    <row r="69" spans="1:2">
      <c r="A69" t="s">
        <v>246</v>
      </c>
      <c r="B69" t="s">
        <v>243</v>
      </c>
    </row>
    <row r="70" spans="1:2">
      <c r="A70" t="s">
        <v>247</v>
      </c>
      <c r="B70" t="s">
        <v>243</v>
      </c>
    </row>
    <row r="71" spans="1:2">
      <c r="A71" t="s">
        <v>248</v>
      </c>
      <c r="B71" t="s">
        <v>243</v>
      </c>
    </row>
    <row r="72" spans="1:2">
      <c r="A72" t="s">
        <v>249</v>
      </c>
      <c r="B72" t="s">
        <v>243</v>
      </c>
    </row>
    <row r="73" spans="1:2">
      <c r="A73" t="s">
        <v>250</v>
      </c>
      <c r="B73" t="s">
        <v>243</v>
      </c>
    </row>
    <row r="74" spans="1:2">
      <c r="A74" t="s">
        <v>251</v>
      </c>
      <c r="B74" t="s">
        <v>243</v>
      </c>
    </row>
    <row r="75" spans="1:2">
      <c r="A75" t="s">
        <v>252</v>
      </c>
      <c r="B75" t="s">
        <v>243</v>
      </c>
    </row>
    <row r="76" spans="1:2">
      <c r="A76" t="s">
        <v>253</v>
      </c>
      <c r="B76" t="s">
        <v>243</v>
      </c>
    </row>
    <row r="77" spans="1:2">
      <c r="A77" t="s">
        <v>254</v>
      </c>
      <c r="B77" t="s">
        <v>243</v>
      </c>
    </row>
    <row r="78" spans="1:2">
      <c r="A78" t="s">
        <v>255</v>
      </c>
      <c r="B78" t="s">
        <v>243</v>
      </c>
    </row>
    <row r="79" spans="1:2">
      <c r="A79" t="s">
        <v>256</v>
      </c>
      <c r="B79" t="s">
        <v>243</v>
      </c>
    </row>
    <row r="80" spans="1:2">
      <c r="A80" t="s">
        <v>257</v>
      </c>
      <c r="B80" t="s">
        <v>243</v>
      </c>
    </row>
    <row r="81" spans="1:2">
      <c r="A81" t="s">
        <v>258</v>
      </c>
      <c r="B81" t="s">
        <v>243</v>
      </c>
    </row>
    <row r="82" spans="1:2">
      <c r="A82" t="s">
        <v>259</v>
      </c>
      <c r="B82" t="s">
        <v>243</v>
      </c>
    </row>
    <row r="83" spans="1:2">
      <c r="A83" t="s">
        <v>260</v>
      </c>
      <c r="B83" t="s">
        <v>243</v>
      </c>
    </row>
    <row r="84" spans="1:2">
      <c r="A84" t="s">
        <v>261</v>
      </c>
      <c r="B84" t="s">
        <v>243</v>
      </c>
    </row>
    <row r="85" spans="1:2">
      <c r="A85" t="s">
        <v>262</v>
      </c>
      <c r="B85" t="s">
        <v>243</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2019-02-07T01:09:43Z</cp:lastPrinted>
  <dcterms:created xsi:type="dcterms:W3CDTF">2018-12-13T02:08:08Z</dcterms:created>
  <dcterms:modified xsi:type="dcterms:W3CDTF">2019-02-07T01:09:49Z</dcterms:modified>
  <cp:category/>
</cp:coreProperties>
</file>