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4"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<sst xmlns="http://schemas.openxmlformats.org/spreadsheetml/2006/main" count="235" uniqueCount="119">
  <si>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</si>
  <si>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</si>
  <si>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</si>
  <si>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</si>
  <si>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</si>
  <si>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</si>
  <si>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</si>
  <si>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</si>
  <si>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</si>
  <si>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</si>
  <si>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</si>
  <si>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</si>
  <si>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</si>
  <si>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</si>
  <si>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</si>
  <si>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</si>
  <si>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</si>
  <si>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</si>
  <si>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</si>
  <si>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</si>
  <si>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</si>
  <si>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</si>
  <si>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</si>
  <si>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</si>
  <si>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</si>
  <si>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</si>
  <si>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</si>
  <si>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</si>
  <si>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</si>
  <si>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</si>
  <si>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</si>
  <si>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</si>
  <si>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</si>
  <si>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</si>
  <si>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</si>
  <si>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</si>
  <si>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</si>
  <si>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</si>
  <si>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</si>
  <si>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</si>
  <si>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</si>
  <si>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</si>
  <si>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</si>
  <si>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</si>
  <si>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</si>
  <si>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</si>
  <si>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</si>
  <si>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</si>
  <si>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</si>
  <si>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</si>
  <si>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</si>
  <si>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</si>
  <si>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</si>
  <si>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</si>
  <si>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</si>
  <si>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</si>
  <si>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</si>
  <si>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</si>
  <si>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</si>
  <si>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</si>
  <si>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</si>
  <si>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</si>
  <si>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</si>
  <si>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</si>
  <si>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</si>
  <si>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</si>
  <si>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</si>
  <si>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</si>
  <si>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</si>
  <si>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</si>
  <si>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</si>
  <si>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</si>
  <si>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</si>
  <si>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</si>
  <si>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</si>
  <si>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</si>
  <si>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</si>
  <si>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</si>
  <si>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</si>
  <si>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</si>
  <si>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</si>
  <si>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</si>
  <si>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</si>
  <si>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</si>
  <si>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</si>
  <si>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</si>
  <si>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</si>
  <si>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</si>
  <si>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</si>
  <si>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</si>
  <si>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</si>
  <si>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</si>
  <si>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</si>
  <si>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</si>
  <si>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</si>
  <si>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</si>
  <si>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</si>
  <si>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</si>
  <si>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</si>
  <si>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</si>
  <si>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</si>
  <si>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</si>
  <si>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</si>
  <si>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</si>
  <si>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福岡地区水道企業団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</si>
  <si>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</si>
  <si>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</si>
  <si>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</si>
  <si>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</si>
  <si>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</si>
  <si>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</si>
  <si>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</si>
  <si>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</si>
  <si>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</si>
  <si>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</si>
  <si>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</si>
  <si>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福岡地区水道企業団の経営状況は、平成38年度までの長期財政収支見通しにおいて、必要な事業計画の策定や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なお、水資源機構への償還金の残高を含めると267.76%(H29)であり、類似団体を下回る。
　効率性については、給水原価が類似団体に対して高額であるが、筑後川からの流域外導水（約25km）や海水淡水化センター等にかかる施設整備に多額の経費がかかるためであり、コストの削減に努めた結果徐々に下がっている。
　また、施設利用率は類似団体に比較し高率で推移しており、有収率は100%で推移している。</t>
    <rPh sb="1" eb="3">
      <t>フクオカ</t>
    </rPh>
    <rPh sb="3" eb="5">
      <t>チク</t>
    </rPh>
    <rPh sb="5" eb="7">
      <t>スイドウ</t>
    </rPh>
    <rPh sb="7" eb="9">
      <t>キギョウ</t>
    </rPh>
    <rPh sb="9" eb="10">
      <t>ダン</t>
    </rPh>
    <rPh sb="11" eb="13">
      <t>ケイエイ</t>
    </rPh>
    <rPh sb="13" eb="15">
      <t>ジョウキョウ</t>
    </rPh>
    <rPh sb="17" eb="19">
      <t>ヘイセイ</t>
    </rPh>
    <rPh sb="21" eb="23">
      <t>ネンド</t>
    </rPh>
    <rPh sb="26" eb="28">
      <t>チョウキ</t>
    </rPh>
    <rPh sb="28" eb="30">
      <t>ザイセイ</t>
    </rPh>
    <rPh sb="30" eb="32">
      <t>シュウシ</t>
    </rPh>
    <rPh sb="32" eb="34">
      <t>ミトオ</t>
    </rPh>
    <rPh sb="40" eb="42">
      <t>ヒツヨウ</t>
    </rPh>
    <rPh sb="43" eb="45">
      <t>ジギョウ</t>
    </rPh>
    <rPh sb="45" eb="47">
      <t>ケイカク</t>
    </rPh>
    <rPh sb="48" eb="50">
      <t>サクテイ</t>
    </rPh>
    <rPh sb="51" eb="53">
      <t>テキセツ</t>
    </rPh>
    <rPh sb="54" eb="57">
      <t>ジギョウヒ</t>
    </rPh>
    <rPh sb="58" eb="60">
      <t>ミコ</t>
    </rPh>
    <rPh sb="61" eb="63">
      <t>リョウキン</t>
    </rPh>
    <rPh sb="63" eb="65">
      <t>セッテイ</t>
    </rPh>
    <rPh sb="66" eb="67">
      <t>オコナ</t>
    </rPh>
    <rPh sb="84" eb="87">
      <t>カイシュウリツ</t>
    </rPh>
    <rPh sb="95" eb="96">
      <t>コ</t>
    </rPh>
    <rPh sb="116" eb="118">
      <t>リュウドウ</t>
    </rPh>
    <rPh sb="118" eb="120">
      <t>ヒリツ</t>
    </rPh>
    <rPh sb="126" eb="127">
      <t>コ</t>
    </rPh>
    <rPh sb="148" eb="151">
      <t>キギョウサイ</t>
    </rPh>
    <rPh sb="151" eb="153">
      <t>ザンダカ</t>
    </rPh>
    <rPh sb="159" eb="161">
      <t>カリイレ</t>
    </rPh>
    <rPh sb="161" eb="163">
      <t>リソク</t>
    </rPh>
    <rPh sb="163" eb="165">
      <t>ケイゲン</t>
    </rPh>
    <rPh sb="165" eb="166">
      <t>オヨ</t>
    </rPh>
    <rPh sb="167" eb="169">
      <t>カリイレ</t>
    </rPh>
    <rPh sb="169" eb="171">
      <t>ザンダカ</t>
    </rPh>
    <rPh sb="172" eb="174">
      <t>シュクゲン</t>
    </rPh>
    <rPh sb="178" eb="181">
      <t>キギョウサイ</t>
    </rPh>
    <rPh sb="181" eb="183">
      <t>カリイレ</t>
    </rPh>
    <rPh sb="184" eb="186">
      <t>ヨクセイ</t>
    </rPh>
    <rPh sb="194" eb="196">
      <t>ゲンショウ</t>
    </rPh>
    <rPh sb="196" eb="198">
      <t>ケイコウ</t>
    </rPh>
    <rPh sb="207" eb="210">
      <t>ミズシゲン</t>
    </rPh>
    <rPh sb="210" eb="212">
      <t>キコウ</t>
    </rPh>
    <rPh sb="214" eb="217">
      <t>ショウカンキン</t>
    </rPh>
    <rPh sb="218" eb="220">
      <t>ザンダカ</t>
    </rPh>
    <rPh sb="221" eb="222">
      <t>フク</t>
    </rPh>
    <rPh sb="241" eb="243">
      <t>ルイジ</t>
    </rPh>
    <rPh sb="243" eb="245">
      <t>ダンタイ</t>
    </rPh>
    <rPh sb="246" eb="248">
      <t>シタマワ</t>
    </rPh>
    <rPh sb="252" eb="255">
      <t>コウリツセイ</t>
    </rPh>
    <rPh sb="261" eb="263">
      <t>キュウスイ</t>
    </rPh>
    <rPh sb="263" eb="265">
      <t>ゲンカ</t>
    </rPh>
    <rPh sb="266" eb="268">
      <t>ルイジ</t>
    </rPh>
    <rPh sb="268" eb="270">
      <t>ダンタイ</t>
    </rPh>
    <rPh sb="271" eb="272">
      <t>タイ</t>
    </rPh>
    <rPh sb="274" eb="276">
      <t>コウガク</t>
    </rPh>
    <rPh sb="281" eb="284">
      <t>チクゴガワ</t>
    </rPh>
    <rPh sb="287" eb="289">
      <t>リュウイキ</t>
    </rPh>
    <rPh sb="289" eb="290">
      <t>ガイ</t>
    </rPh>
    <rPh sb="290" eb="292">
      <t>ドウスイ</t>
    </rPh>
    <rPh sb="293" eb="294">
      <t>ヤク</t>
    </rPh>
    <rPh sb="300" eb="302">
      <t>カイスイ</t>
    </rPh>
    <rPh sb="302" eb="305">
      <t>タンスイカ</t>
    </rPh>
    <rPh sb="309" eb="310">
      <t>トウ</t>
    </rPh>
    <rPh sb="314" eb="316">
      <t>シセツ</t>
    </rPh>
    <rPh sb="316" eb="318">
      <t>セイビ</t>
    </rPh>
    <rPh sb="319" eb="321">
      <t>タガク</t>
    </rPh>
    <rPh sb="322" eb="324">
      <t>ケイヒ</t>
    </rPh>
    <rPh sb="338" eb="340">
      <t>サクゲン</t>
    </rPh>
    <rPh sb="341" eb="342">
      <t>ツト</t>
    </rPh>
    <rPh sb="344" eb="346">
      <t>ケッカ</t>
    </rPh>
    <rPh sb="346" eb="348">
      <t>ジョジョ</t>
    </rPh>
    <rPh sb="349" eb="350">
      <t>サ</t>
    </rPh>
    <rPh sb="361" eb="363">
      <t>シセツ</t>
    </rPh>
    <rPh sb="363" eb="366">
      <t>リヨウリツ</t>
    </rPh>
    <rPh sb="372" eb="374">
      <t>ヒカク</t>
    </rPh>
    <rPh sb="375" eb="377">
      <t>コウリツ</t>
    </rPh>
    <rPh sb="378" eb="380">
      <t>スイイ</t>
    </rPh>
    <phoneticPr fontId="16"/>
  </si>
  <si>
    <t xml:space="preserve">　福岡地区水道企業団は昭和48年度に設立し、昭和49年度から管路整備を始めており、設置から40年を超えた管路が出てきたことから管路経年化率は上昇している。
　当企業団は、管体調査の結果を受けて、管路整備計画で実耐用年数を80年と設定し、優先度の高いものから更新することとしている。
</t>
    <phoneticPr fontId="16"/>
  </si>
  <si>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rPh sb="1" eb="3">
      <t>ケイエイ</t>
    </rPh>
    <rPh sb="3" eb="5">
      <t>ヒカク</t>
    </rPh>
    <rPh sb="5" eb="7">
      <t>ブンセキ</t>
    </rPh>
    <rPh sb="8" eb="10">
      <t>ケッカ</t>
    </rPh>
    <rPh sb="11" eb="13">
      <t>フクオカ</t>
    </rPh>
    <rPh sb="13" eb="15">
      <t>チク</t>
    </rPh>
    <rPh sb="15" eb="17">
      <t>スイドウ</t>
    </rPh>
    <rPh sb="17" eb="19">
      <t>キギョウ</t>
    </rPh>
    <rPh sb="19" eb="20">
      <t>ダン</t>
    </rPh>
    <rPh sb="21" eb="23">
      <t>ケイエイ</t>
    </rPh>
    <rPh sb="23" eb="25">
      <t>ジョウキョウ</t>
    </rPh>
    <rPh sb="26" eb="27">
      <t>オオム</t>
    </rPh>
    <rPh sb="28" eb="30">
      <t>アンテイ</t>
    </rPh>
    <rPh sb="37" eb="39">
      <t>フクオカ</t>
    </rPh>
    <rPh sb="39" eb="42">
      <t>トシケン</t>
    </rPh>
    <rPh sb="43" eb="45">
      <t>アンシン</t>
    </rPh>
    <rPh sb="46" eb="48">
      <t>カイテキ</t>
    </rPh>
    <rPh sb="49" eb="51">
      <t>ジュウミン</t>
    </rPh>
    <rPh sb="51" eb="53">
      <t>セイカツ</t>
    </rPh>
    <rPh sb="54" eb="55">
      <t>ササ</t>
    </rPh>
    <rPh sb="57" eb="59">
      <t>スイドウ</t>
    </rPh>
    <rPh sb="63" eb="65">
      <t>ショウライ</t>
    </rPh>
    <rPh sb="71" eb="74">
      <t>コウリツテキ</t>
    </rPh>
    <rPh sb="75" eb="77">
      <t>ケイエイ</t>
    </rPh>
    <rPh sb="82" eb="84">
      <t>アンゼン</t>
    </rPh>
    <rPh sb="85" eb="87">
      <t>リョウシツ</t>
    </rPh>
    <rPh sb="88" eb="90">
      <t>スイドウ</t>
    </rPh>
    <rPh sb="90" eb="92">
      <t>ヨウスイ</t>
    </rPh>
    <rPh sb="93" eb="95">
      <t>ケイゾク</t>
    </rPh>
    <rPh sb="97" eb="100">
      <t>アンテイテキ</t>
    </rPh>
    <rPh sb="101" eb="103">
      <t>キョウキュウ</t>
    </rPh>
    <rPh sb="113" eb="11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</si>
</sst>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0E-45D4-89F9-FCDEBC504966}"/>
            </c:ext>
          </c:extLst>
        </c:ser>
        <c:dLbls>
          <c:showLegendKey val="0"/>
          <c:showVal val="0"/>
          <c:showCatName val="0"/>
          <c:showSerName val="0"/>
          <c:showPercent val="0"/>
          <c:showBubbleSize val="0"/>
        </c:dLbls>
        <c:gapWidth val="150"/>
        <c:axId val="52161152"/>
        <c:axId val="637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610E-45D4-89F9-FCDEBC504966}"/>
            </c:ext>
          </c:extLst>
        </c:ser>
        <c:dLbls>
          <c:showLegendKey val="0"/>
          <c:showVal val="0"/>
          <c:showCatName val="0"/>
          <c:showSerName val="0"/>
          <c:showPercent val="0"/>
          <c:showBubbleSize val="0"/>
        </c:dLbls>
        <c:marker val="1"/>
        <c:smooth val="0"/>
        <c:axId val="52161152"/>
        <c:axId val="63772160"/>
      </c:lineChart>
      <c:dateAx>
        <c:axId val="52161152"/>
        <c:scaling>
          <c:orientation val="minMax"/>
        </c:scaling>
        <c:delete val="1"/>
        <c:axPos val="b"/>
        <c:numFmt formatCode="ge" sourceLinked="1"/>
        <c:majorTickMark val="none"/>
        <c:minorTickMark val="none"/>
        <c:tickLblPos val="none"/>
        <c:crossAx val="63772160"/>
        <c:crosses val="autoZero"/>
        <c:auto val="1"/>
        <c:lblOffset val="100"/>
        <c:baseTimeUnit val="years"/>
      </c:dateAx>
      <c:valAx>
        <c:axId val="637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91.86</c:v>
                </c:pt>
                <c:pt idx="1">
                  <c:v>91.89</c:v>
                </c:pt>
                <c:pt idx="2">
                  <c:v>93.25</c:v>
                </c:pt>
                <c:pt idx="3">
                  <c:v>94.19</c:v>
                </c:pt>
                <c:pt idx="4">
                  <c:v>94.25</c:v>
                </c:pt>
              </c:numCache>
            </c:numRef>
          </c:val>
          <c:extLst xmlns:c16r2="http://schemas.microsoft.com/office/drawing/2015/06/chart">
            <c:ext xmlns:c16="http://schemas.microsoft.com/office/drawing/2014/chart" uri="{C3380CC4-5D6E-409C-BE32-E72D297353CC}">
              <c16:uniqueId val="{00000000-5F41-4FDB-8486-032F6B5B4DAC}"/>
            </c:ext>
          </c:extLst>
        </c:ser>
        <c:dLbls>
          <c:showLegendKey val="0"/>
          <c:showVal val="0"/>
          <c:showCatName val="0"/>
          <c:showSerName val="0"/>
          <c:showPercent val="0"/>
          <c:showBubbleSize val="0"/>
        </c:dLbls>
        <c:gapWidth val="150"/>
        <c:axId val="36200448"/>
        <c:axId val="362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5F41-4FDB-8486-032F6B5B4DAC}"/>
            </c:ext>
          </c:extLst>
        </c:ser>
        <c:dLbls>
          <c:showLegendKey val="0"/>
          <c:showVal val="0"/>
          <c:showCatName val="0"/>
          <c:showSerName val="0"/>
          <c:showPercent val="0"/>
          <c:showBubbleSize val="0"/>
        </c:dLbls>
        <c:marker val="1"/>
        <c:smooth val="0"/>
        <c:axId val="36200448"/>
        <c:axId val="36201984"/>
      </c:lineChart>
      <c:dateAx>
        <c:axId val="36200448"/>
        <c:scaling>
          <c:orientation val="minMax"/>
        </c:scaling>
        <c:delete val="1"/>
        <c:axPos val="b"/>
        <c:numFmt formatCode="ge" sourceLinked="1"/>
        <c:majorTickMark val="none"/>
        <c:minorTickMark val="none"/>
        <c:tickLblPos val="none"/>
        <c:crossAx val="36201984"/>
        <c:crosses val="autoZero"/>
        <c:auto val="1"/>
        <c:lblOffset val="100"/>
        <c:baseTimeUnit val="years"/>
      </c:dateAx>
      <c:valAx>
        <c:axId val="362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744-4888-8242-B7510EA52BC9}"/>
            </c:ext>
          </c:extLst>
        </c:ser>
        <c:dLbls>
          <c:showLegendKey val="0"/>
          <c:showVal val="0"/>
          <c:showCatName val="0"/>
          <c:showSerName val="0"/>
          <c:showPercent val="0"/>
          <c:showBubbleSize val="0"/>
        </c:dLbls>
        <c:gapWidth val="150"/>
        <c:axId val="36212096"/>
        <c:axId val="362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1744-4888-8242-B7510EA52BC9}"/>
            </c:ext>
          </c:extLst>
        </c:ser>
        <c:dLbls>
          <c:showLegendKey val="0"/>
          <c:showVal val="0"/>
          <c:showCatName val="0"/>
          <c:showSerName val="0"/>
          <c:showPercent val="0"/>
          <c:showBubbleSize val="0"/>
        </c:dLbls>
        <c:marker val="1"/>
        <c:smooth val="0"/>
        <c:axId val="36212096"/>
        <c:axId val="36234752"/>
      </c:lineChart>
      <c:dateAx>
        <c:axId val="36212096"/>
        <c:scaling>
          <c:orientation val="minMax"/>
        </c:scaling>
        <c:delete val="1"/>
        <c:axPos val="b"/>
        <c:numFmt formatCode="ge" sourceLinked="1"/>
        <c:majorTickMark val="none"/>
        <c:minorTickMark val="none"/>
        <c:tickLblPos val="none"/>
        <c:crossAx val="36234752"/>
        <c:crosses val="autoZero"/>
        <c:auto val="1"/>
        <c:lblOffset val="100"/>
        <c:baseTimeUnit val="years"/>
      </c:dateAx>
      <c:valAx>
        <c:axId val="36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99.5</c:v>
                </c:pt>
                <c:pt idx="1">
                  <c:v>107.03</c:v>
                </c:pt>
                <c:pt idx="2">
                  <c:v>105.35</c:v>
                </c:pt>
                <c:pt idx="3">
                  <c:v>113.07</c:v>
                </c:pt>
                <c:pt idx="4">
                  <c:v>116.13</c:v>
                </c:pt>
              </c:numCache>
            </c:numRef>
          </c:val>
          <c:extLst xmlns:c16r2="http://schemas.microsoft.com/office/drawing/2015/06/chart">
            <c:ext xmlns:c16="http://schemas.microsoft.com/office/drawing/2014/chart" uri="{C3380CC4-5D6E-409C-BE32-E72D297353CC}">
              <c16:uniqueId val="{00000000-81F7-4F2E-A426-DB1FA35FCD48}"/>
            </c:ext>
          </c:extLst>
        </c:ser>
        <c:dLbls>
          <c:showLegendKey val="0"/>
          <c:showVal val="0"/>
          <c:showCatName val="0"/>
          <c:showSerName val="0"/>
          <c:showPercent val="0"/>
          <c:showBubbleSize val="0"/>
        </c:dLbls>
        <c:gapWidth val="150"/>
        <c:axId val="86642688"/>
        <c:axId val="866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81F7-4F2E-A426-DB1FA35FCD48}"/>
            </c:ext>
          </c:extLst>
        </c:ser>
        <c:dLbls>
          <c:showLegendKey val="0"/>
          <c:showVal val="0"/>
          <c:showCatName val="0"/>
          <c:showSerName val="0"/>
          <c:showPercent val="0"/>
          <c:showBubbleSize val="0"/>
        </c:dLbls>
        <c:marker val="1"/>
        <c:smooth val="0"/>
        <c:axId val="86642688"/>
        <c:axId val="86644608"/>
      </c:lineChart>
      <c:dateAx>
        <c:axId val="86642688"/>
        <c:scaling>
          <c:orientation val="minMax"/>
        </c:scaling>
        <c:delete val="1"/>
        <c:axPos val="b"/>
        <c:numFmt formatCode="ge" sourceLinked="1"/>
        <c:majorTickMark val="none"/>
        <c:minorTickMark val="none"/>
        <c:tickLblPos val="none"/>
        <c:crossAx val="86644608"/>
        <c:crosses val="autoZero"/>
        <c:auto val="1"/>
        <c:lblOffset val="100"/>
        <c:baseTimeUnit val="years"/>
      </c:dateAx>
      <c:valAx>
        <c:axId val="8664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c:v>
                </c:pt>
                <c:pt idx="1">
                  <c:v>43.69</c:v>
                </c:pt>
                <c:pt idx="2">
                  <c:v>45.57</c:v>
                </c:pt>
                <c:pt idx="3">
                  <c:v>47.43</c:v>
                </c:pt>
                <c:pt idx="4">
                  <c:v>49.57</c:v>
                </c:pt>
              </c:numCache>
            </c:numRef>
          </c:val>
          <c:extLst xmlns:c16r2="http://schemas.microsoft.com/office/drawing/2015/06/chart">
            <c:ext xmlns:c16="http://schemas.microsoft.com/office/drawing/2014/chart" uri="{C3380CC4-5D6E-409C-BE32-E72D297353CC}">
              <c16:uniqueId val="{00000000-2FE4-49F6-9174-8AE3BAD8C0BD}"/>
            </c:ext>
          </c:extLst>
        </c:ser>
        <c:dLbls>
          <c:showLegendKey val="0"/>
          <c:showVal val="0"/>
          <c:showCatName val="0"/>
          <c:showSerName val="0"/>
          <c:showPercent val="0"/>
          <c:showBubbleSize val="0"/>
        </c:dLbls>
        <c:gapWidth val="150"/>
        <c:axId val="86870272"/>
        <c:axId val="882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2FE4-49F6-9174-8AE3BAD8C0BD}"/>
            </c:ext>
          </c:extLst>
        </c:ser>
        <c:dLbls>
          <c:showLegendKey val="0"/>
          <c:showVal val="0"/>
          <c:showCatName val="0"/>
          <c:showSerName val="0"/>
          <c:showPercent val="0"/>
          <c:showBubbleSize val="0"/>
        </c:dLbls>
        <c:marker val="1"/>
        <c:smooth val="0"/>
        <c:axId val="86870272"/>
        <c:axId val="88270336"/>
      </c:lineChart>
      <c:dateAx>
        <c:axId val="86870272"/>
        <c:scaling>
          <c:orientation val="minMax"/>
        </c:scaling>
        <c:delete val="1"/>
        <c:axPos val="b"/>
        <c:numFmt formatCode="ge" sourceLinked="1"/>
        <c:majorTickMark val="none"/>
        <c:minorTickMark val="none"/>
        <c:tickLblPos val="none"/>
        <c:crossAx val="88270336"/>
        <c:crosses val="autoZero"/>
        <c:auto val="1"/>
        <c:lblOffset val="100"/>
        <c:baseTimeUnit val="years"/>
      </c:dateAx>
      <c:valAx>
        <c:axId val="88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6.26</c:v>
                </c:pt>
                <c:pt idx="2">
                  <c:v>12.67</c:v>
                </c:pt>
                <c:pt idx="3">
                  <c:v>16.57</c:v>
                </c:pt>
                <c:pt idx="4">
                  <c:v>19.5</c:v>
                </c:pt>
              </c:numCache>
            </c:numRef>
          </c:val>
          <c:extLst xmlns:c16r2="http://schemas.microsoft.com/office/drawing/2015/06/chart">
            <c:ext xmlns:c16="http://schemas.microsoft.com/office/drawing/2014/chart" uri="{C3380CC4-5D6E-409C-BE32-E72D297353CC}">
              <c16:uniqueId val="{00000000-568F-4C09-A10E-5C398F6DCF37}"/>
            </c:ext>
          </c:extLst>
        </c:ser>
        <c:dLbls>
          <c:showLegendKey val="0"/>
          <c:showVal val="0"/>
          <c:showCatName val="0"/>
          <c:showSerName val="0"/>
          <c:showPercent val="0"/>
          <c:showBubbleSize val="0"/>
        </c:dLbls>
        <c:gapWidth val="150"/>
        <c:axId val="92878720"/>
        <c:axId val="931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568F-4C09-A10E-5C398F6DCF37}"/>
            </c:ext>
          </c:extLst>
        </c:ser>
        <c:dLbls>
          <c:showLegendKey val="0"/>
          <c:showVal val="0"/>
          <c:showCatName val="0"/>
          <c:showSerName val="0"/>
          <c:showPercent val="0"/>
          <c:showBubbleSize val="0"/>
        </c:dLbls>
        <c:marker val="1"/>
        <c:smooth val="0"/>
        <c:axId val="92878720"/>
        <c:axId val="93154304"/>
      </c:lineChart>
      <c:dateAx>
        <c:axId val="92878720"/>
        <c:scaling>
          <c:orientation val="minMax"/>
        </c:scaling>
        <c:delete val="1"/>
        <c:axPos val="b"/>
        <c:numFmt formatCode="ge" sourceLinked="1"/>
        <c:majorTickMark val="none"/>
        <c:minorTickMark val="none"/>
        <c:tickLblPos val="none"/>
        <c:crossAx val="93154304"/>
        <c:crosses val="autoZero"/>
        <c:auto val="1"/>
        <c:lblOffset val="100"/>
        <c:baseTimeUnit val="years"/>
      </c:dateAx>
      <c:valAx>
        <c:axId val="93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82-4A7D-9CC5-B1A3649FDE26}"/>
            </c:ext>
          </c:extLst>
        </c:ser>
        <c:dLbls>
          <c:showLegendKey val="0"/>
          <c:showVal val="0"/>
          <c:showCatName val="0"/>
          <c:showSerName val="0"/>
          <c:showPercent val="0"/>
          <c:showBubbleSize val="0"/>
        </c:dLbls>
        <c:gapWidth val="150"/>
        <c:axId val="103782656"/>
        <c:axId val="1043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9A82-4A7D-9CC5-B1A3649FDE26}"/>
            </c:ext>
          </c:extLst>
        </c:ser>
        <c:dLbls>
          <c:showLegendKey val="0"/>
          <c:showVal val="0"/>
          <c:showCatName val="0"/>
          <c:showSerName val="0"/>
          <c:showPercent val="0"/>
          <c:showBubbleSize val="0"/>
        </c:dLbls>
        <c:marker val="1"/>
        <c:smooth val="0"/>
        <c:axId val="103782656"/>
        <c:axId val="104319232"/>
      </c:lineChart>
      <c:dateAx>
        <c:axId val="103782656"/>
        <c:scaling>
          <c:orientation val="minMax"/>
        </c:scaling>
        <c:delete val="1"/>
        <c:axPos val="b"/>
        <c:numFmt formatCode="ge" sourceLinked="1"/>
        <c:majorTickMark val="none"/>
        <c:minorTickMark val="none"/>
        <c:tickLblPos val="none"/>
        <c:crossAx val="104319232"/>
        <c:crosses val="autoZero"/>
        <c:auto val="1"/>
        <c:lblOffset val="100"/>
        <c:baseTimeUnit val="years"/>
      </c:dateAx>
      <c:valAx>
        <c:axId val="1043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306.39</c:v>
                </c:pt>
                <c:pt idx="1">
                  <c:v>137.49</c:v>
                </c:pt>
                <c:pt idx="2">
                  <c:v>146.77000000000001</c:v>
                </c:pt>
                <c:pt idx="3">
                  <c:v>174.74</c:v>
                </c:pt>
                <c:pt idx="4">
                  <c:v>200.02</c:v>
                </c:pt>
              </c:numCache>
            </c:numRef>
          </c:val>
          <c:extLst xmlns:c16r2="http://schemas.microsoft.com/office/drawing/2015/06/chart">
            <c:ext xmlns:c16="http://schemas.microsoft.com/office/drawing/2014/chart" uri="{C3380CC4-5D6E-409C-BE32-E72D297353CC}">
              <c16:uniqueId val="{00000000-845F-4EAE-B410-F7C3D58B6811}"/>
            </c:ext>
          </c:extLst>
        </c:ser>
        <c:dLbls>
          <c:showLegendKey val="0"/>
          <c:showVal val="0"/>
          <c:showCatName val="0"/>
          <c:showSerName val="0"/>
          <c:showPercent val="0"/>
          <c:showBubbleSize val="0"/>
        </c:dLbls>
        <c:gapWidth val="150"/>
        <c:axId val="106976768"/>
        <c:axId val="1069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845F-4EAE-B410-F7C3D58B6811}"/>
            </c:ext>
          </c:extLst>
        </c:ser>
        <c:dLbls>
          <c:showLegendKey val="0"/>
          <c:showVal val="0"/>
          <c:showCatName val="0"/>
          <c:showSerName val="0"/>
          <c:showPercent val="0"/>
          <c:showBubbleSize val="0"/>
        </c:dLbls>
        <c:marker val="1"/>
        <c:smooth val="0"/>
        <c:axId val="106976768"/>
        <c:axId val="106978688"/>
      </c:lineChart>
      <c:dateAx>
        <c:axId val="106976768"/>
        <c:scaling>
          <c:orientation val="minMax"/>
        </c:scaling>
        <c:delete val="1"/>
        <c:axPos val="b"/>
        <c:numFmt formatCode="ge" sourceLinked="1"/>
        <c:majorTickMark val="none"/>
        <c:minorTickMark val="none"/>
        <c:tickLblPos val="none"/>
        <c:crossAx val="106978688"/>
        <c:crosses val="autoZero"/>
        <c:auto val="1"/>
        <c:lblOffset val="100"/>
        <c:baseTimeUnit val="years"/>
      </c:dateAx>
      <c:valAx>
        <c:axId val="1069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211.39</c:v>
                </c:pt>
                <c:pt idx="1">
                  <c:v>208.65</c:v>
                </c:pt>
                <c:pt idx="2">
                  <c:v>200.17</c:v>
                </c:pt>
                <c:pt idx="3">
                  <c:v>193.39</c:v>
                </c:pt>
                <c:pt idx="4">
                  <c:v>174.93</c:v>
                </c:pt>
              </c:numCache>
            </c:numRef>
          </c:val>
          <c:extLst xmlns:c16r2="http://schemas.microsoft.com/office/drawing/2015/06/chart">
            <c:ext xmlns:c16="http://schemas.microsoft.com/office/drawing/2014/chart" uri="{C3380CC4-5D6E-409C-BE32-E72D297353CC}">
              <c16:uniqueId val="{00000000-52A5-4E88-B2BC-55260B2111F8}"/>
            </c:ext>
          </c:extLst>
        </c:ser>
        <c:dLbls>
          <c:showLegendKey val="0"/>
          <c:showVal val="0"/>
          <c:showCatName val="0"/>
          <c:showSerName val="0"/>
          <c:showPercent val="0"/>
          <c:showBubbleSize val="0"/>
        </c:dLbls>
        <c:gapWidth val="150"/>
        <c:axId val="132232320"/>
        <c:axId val="1322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52A5-4E88-B2BC-55260B2111F8}"/>
            </c:ext>
          </c:extLst>
        </c:ser>
        <c:dLbls>
          <c:showLegendKey val="0"/>
          <c:showVal val="0"/>
          <c:showCatName val="0"/>
          <c:showSerName val="0"/>
          <c:showPercent val="0"/>
          <c:showBubbleSize val="0"/>
        </c:dLbls>
        <c:marker val="1"/>
        <c:smooth val="0"/>
        <c:axId val="132232320"/>
        <c:axId val="132293760"/>
      </c:lineChart>
      <c:dateAx>
        <c:axId val="132232320"/>
        <c:scaling>
          <c:orientation val="minMax"/>
        </c:scaling>
        <c:delete val="1"/>
        <c:axPos val="b"/>
        <c:numFmt formatCode="ge" sourceLinked="1"/>
        <c:majorTickMark val="none"/>
        <c:minorTickMark val="none"/>
        <c:tickLblPos val="none"/>
        <c:crossAx val="132293760"/>
        <c:crosses val="autoZero"/>
        <c:auto val="1"/>
        <c:lblOffset val="100"/>
        <c:baseTimeUnit val="years"/>
      </c:dateAx>
      <c:valAx>
        <c:axId val="13229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2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96.62</c:v>
                </c:pt>
                <c:pt idx="1">
                  <c:v>103.71</c:v>
                </c:pt>
                <c:pt idx="2">
                  <c:v>102.07</c:v>
                </c:pt>
                <c:pt idx="3">
                  <c:v>110.86</c:v>
                </c:pt>
                <c:pt idx="4">
                  <c:v>114.63</c:v>
                </c:pt>
              </c:numCache>
            </c:numRef>
          </c:val>
          <c:extLst xmlns:c16r2="http://schemas.microsoft.com/office/drawing/2015/06/chart">
            <c:ext xmlns:c16="http://schemas.microsoft.com/office/drawing/2014/chart" uri="{C3380CC4-5D6E-409C-BE32-E72D297353CC}">
              <c16:uniqueId val="{00000000-7390-4A81-BDDA-30B006F05B9D}"/>
            </c:ext>
          </c:extLst>
        </c:ser>
        <c:dLbls>
          <c:showLegendKey val="0"/>
          <c:showVal val="0"/>
          <c:showCatName val="0"/>
          <c:showSerName val="0"/>
          <c:showPercent val="0"/>
          <c:showBubbleSize val="0"/>
        </c:dLbls>
        <c:gapWidth val="150"/>
        <c:axId val="140985088"/>
        <c:axId val="140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7390-4A81-BDDA-30B006F05B9D}"/>
            </c:ext>
          </c:extLst>
        </c:ser>
        <c:dLbls>
          <c:showLegendKey val="0"/>
          <c:showVal val="0"/>
          <c:showCatName val="0"/>
          <c:showSerName val="0"/>
          <c:showPercent val="0"/>
          <c:showBubbleSize val="0"/>
        </c:dLbls>
        <c:marker val="1"/>
        <c:smooth val="0"/>
        <c:axId val="140985088"/>
        <c:axId val="140987392"/>
      </c:lineChart>
      <c:dateAx>
        <c:axId val="140985088"/>
        <c:scaling>
          <c:orientation val="minMax"/>
        </c:scaling>
        <c:delete val="1"/>
        <c:axPos val="b"/>
        <c:numFmt formatCode="ge" sourceLinked="1"/>
        <c:majorTickMark val="none"/>
        <c:minorTickMark val="none"/>
        <c:tickLblPos val="none"/>
        <c:crossAx val="140987392"/>
        <c:crosses val="autoZero"/>
        <c:auto val="1"/>
        <c:lblOffset val="100"/>
        <c:baseTimeUnit val="years"/>
      </c:dateAx>
      <c:valAx>
        <c:axId val="1409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119.97</c:v>
                </c:pt>
                <c:pt idx="1">
                  <c:v>111.74</c:v>
                </c:pt>
                <c:pt idx="2">
                  <c:v>112.02</c:v>
                </c:pt>
                <c:pt idx="3">
                  <c:v>102.87</c:v>
                </c:pt>
                <c:pt idx="4">
                  <c:v>99.42</c:v>
                </c:pt>
              </c:numCache>
            </c:numRef>
          </c:val>
          <c:extLst xmlns:c16r2="http://schemas.microsoft.com/office/drawing/2015/06/chart">
            <c:ext xmlns:c16="http://schemas.microsoft.com/office/drawing/2014/chart" uri="{C3380CC4-5D6E-409C-BE32-E72D297353CC}">
              <c16:uniqueId val="{00000000-4F06-4B67-BB1A-414AED042D84}"/>
            </c:ext>
          </c:extLst>
        </c:ser>
        <c:dLbls>
          <c:showLegendKey val="0"/>
          <c:showVal val="0"/>
          <c:showCatName val="0"/>
          <c:showSerName val="0"/>
          <c:showPercent val="0"/>
          <c:showBubbleSize val="0"/>
        </c:dLbls>
        <c:gapWidth val="150"/>
        <c:axId val="141421568"/>
        <c:axId val="1448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4F06-4B67-BB1A-414AED042D84}"/>
            </c:ext>
          </c:extLst>
        </c:ser>
        <c:dLbls>
          <c:showLegendKey val="0"/>
          <c:showVal val="0"/>
          <c:showCatName val="0"/>
          <c:showSerName val="0"/>
          <c:showPercent val="0"/>
          <c:showBubbleSize val="0"/>
        </c:dLbls>
        <c:marker val="1"/>
        <c:smooth val="0"/>
        <c:axId val="141421568"/>
        <c:axId val="144888960"/>
      </c:lineChart>
      <c:dateAx>
        <c:axId val="141421568"/>
        <c:scaling>
          <c:orientation val="minMax"/>
        </c:scaling>
        <c:delete val="1"/>
        <c:axPos val="b"/>
        <c:numFmt formatCode="ge" sourceLinked="1"/>
        <c:majorTickMark val="none"/>
        <c:minorTickMark val="none"/>
        <c:tickLblPos val="none"/>
        <c:crossAx val="144888960"/>
        <c:crosses val="autoZero"/>
        <c:auto val="1"/>
        <c:lblOffset val="100"/>
        <c:baseTimeUnit val="years"/>
      </c:dateAx>
      <c:valAx>
        <c:axId val="144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59" sqref="BJ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福岡県　福岡地区水道企業団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81.75</v>
      </c>
      <c r="J10" s="51"/>
      <c r="K10" s="51"/>
      <c r="L10" s="51"/>
      <c r="M10" s="51"/>
      <c r="N10" s="51"/>
      <c r="O10" s="62"/>
      <c r="P10" s="52">
        <f>データ!$P$6</f>
        <v>95.34</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2391883</v>
      </c>
      <c r="AM10" s="59"/>
      <c r="AN10" s="59"/>
      <c r="AO10" s="59"/>
      <c r="AP10" s="59"/>
      <c r="AQ10" s="59"/>
      <c r="AR10" s="59"/>
      <c r="AS10" s="59"/>
      <c r="AT10" s="50">
        <f>データ!$V$6</f>
        <v>551.75</v>
      </c>
      <c r="AU10" s="51"/>
      <c r="AV10" s="51"/>
      <c r="AW10" s="51"/>
      <c r="AX10" s="51"/>
      <c r="AY10" s="51"/>
      <c r="AZ10" s="51"/>
      <c r="BA10" s="51"/>
      <c r="BB10" s="52">
        <f>データ!$W$6</f>
        <v>4335.08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116</v>
      </c>
      <c r="BM16" s="95"/>
      <c r="BN16" s="95"/>
      <c r="BO16" s="95"/>
      <c r="BP16" s="95"/>
      <c r="BQ16" s="95"/>
      <c r="BR16" s="95"/>
      <c r="BS16" s="95"/>
      <c r="BT16" s="95"/>
      <c r="BU16" s="95"/>
      <c r="BV16" s="95"/>
      <c r="BW16" s="95"/>
      <c r="BX16" s="95"/>
      <c r="BY16" s="95"/>
      <c r="BZ16" s="9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118</v>
      </c>
      <c r="BM66" s="98"/>
      <c r="BN66" s="98"/>
      <c r="BO66" s="98"/>
      <c r="BP66" s="98"/>
      <c r="BQ66" s="98"/>
      <c r="BR66" s="98"/>
      <c r="BS66" s="98"/>
      <c r="BT66" s="98"/>
      <c r="BU66" s="98"/>
      <c r="BV66" s="98"/>
      <c r="BW66" s="98"/>
      <c r="BX66" s="98"/>
      <c r="BY66" s="98"/>
      <c r="BZ66" s="99"/>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7"/>
      <c r="BM79" s="98"/>
      <c r="BN79" s="98"/>
      <c r="BO79" s="98"/>
      <c r="BP79" s="98"/>
      <c r="BQ79" s="98"/>
      <c r="BR79" s="98"/>
      <c r="BS79" s="98"/>
      <c r="BT79" s="98"/>
      <c r="BU79" s="98"/>
      <c r="BV79" s="98"/>
      <c r="BW79" s="98"/>
      <c r="BX79" s="98"/>
      <c r="BY79" s="98"/>
      <c r="BZ79" s="99"/>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7"/>
      <c r="BM80" s="98"/>
      <c r="BN80" s="98"/>
      <c r="BO80" s="98"/>
      <c r="BP80" s="98"/>
      <c r="BQ80" s="98"/>
      <c r="BR80" s="98"/>
      <c r="BS80" s="98"/>
      <c r="BT80" s="98"/>
      <c r="BU80" s="98"/>
      <c r="BV80" s="98"/>
      <c r="BW80" s="98"/>
      <c r="BX80" s="98"/>
      <c r="BY80" s="98"/>
      <c r="BZ80" s="99"/>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7"/>
      <c r="BM81" s="98"/>
      <c r="BN81" s="98"/>
      <c r="BO81" s="98"/>
      <c r="BP81" s="98"/>
      <c r="BQ81" s="98"/>
      <c r="BR81" s="98"/>
      <c r="BS81" s="98"/>
      <c r="BT81" s="98"/>
      <c r="BU81" s="98"/>
      <c r="BV81" s="98"/>
      <c r="BW81" s="98"/>
      <c r="BX81" s="98"/>
      <c r="BY81" s="98"/>
      <c r="BZ81" s="9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0"/>
      <c r="BM82" s="101"/>
      <c r="BN82" s="101"/>
      <c r="BO82" s="101"/>
      <c r="BP82" s="101"/>
      <c r="BQ82" s="101"/>
      <c r="BR82" s="101"/>
      <c r="BS82" s="101"/>
      <c r="BT82" s="101"/>
      <c r="BU82" s="101"/>
      <c r="BV82" s="101"/>
      <c r="BW82" s="101"/>
      <c r="BX82" s="101"/>
      <c r="BY82" s="101"/>
      <c r="BZ82" s="102"/>
    </row>
    <row r="83" spans="1:78">
      <c r="C83" s="25" t="s">
        <v>40</v>
      </c>
    </row>
    <row r="84" spans="1:78" ht="13.15"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7" sqref="CP7"/>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409197</v>
      </c>
      <c r="D6" s="33">
        <f t="shared" si="3"/>
        <v>46</v>
      </c>
      <c r="E6" s="33">
        <f t="shared" si="3"/>
        <v>1</v>
      </c>
      <c r="F6" s="33">
        <f t="shared" si="3"/>
        <v>0</v>
      </c>
      <c r="G6" s="33">
        <f t="shared" si="3"/>
        <v>2</v>
      </c>
      <c r="H6" s="33" t="str">
        <f t="shared" si="3"/>
        <v>福岡県　福岡地区水道企業団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81.75</v>
      </c>
      <c r="P6" s="34">
        <f t="shared" si="3"/>
        <v>95.34</v>
      </c>
      <c r="Q6" s="34">
        <f t="shared" si="3"/>
        <v>0</v>
      </c>
      <c r="R6" s="34" t="str">
        <f t="shared" si="3"/>
        <v>-</v>
      </c>
      <c r="S6" s="34" t="str">
        <f t="shared" si="3"/>
        <v>-</v>
      </c>
      <c r="T6" s="34" t="str">
        <f t="shared" si="3"/>
        <v>-</v>
      </c>
      <c r="U6" s="34">
        <f t="shared" si="3"/>
        <v>2391883</v>
      </c>
      <c r="V6" s="34">
        <f t="shared" si="3"/>
        <v>551.75</v>
      </c>
      <c r="W6" s="34">
        <f t="shared" si="3"/>
        <v>4335.08</v>
      </c>
      <c r="X6" s="35">
        <f>IF(X7="",NA(),X7)</f>
        <v>99.5</v>
      </c>
      <c r="Y6" s="35">
        <f t="shared" ref="Y6:AG6" si="4">IF(Y7="",NA(),Y7)</f>
        <v>107.03</v>
      </c>
      <c r="Z6" s="35">
        <f t="shared" si="4"/>
        <v>105.35</v>
      </c>
      <c r="AA6" s="35">
        <f t="shared" si="4"/>
        <v>113.07</v>
      </c>
      <c r="AB6" s="35">
        <f t="shared" si="4"/>
        <v>116.13</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306.39</v>
      </c>
      <c r="AU6" s="35">
        <f t="shared" ref="AU6:BC6" si="6">IF(AU7="",NA(),AU7)</f>
        <v>137.49</v>
      </c>
      <c r="AV6" s="35">
        <f t="shared" si="6"/>
        <v>146.77000000000001</v>
      </c>
      <c r="AW6" s="35">
        <f t="shared" si="6"/>
        <v>174.74</v>
      </c>
      <c r="AX6" s="35">
        <f t="shared" si="6"/>
        <v>200.02</v>
      </c>
      <c r="AY6" s="35">
        <f t="shared" si="6"/>
        <v>634.53</v>
      </c>
      <c r="AZ6" s="35">
        <f t="shared" si="6"/>
        <v>200.22</v>
      </c>
      <c r="BA6" s="35">
        <f t="shared" si="6"/>
        <v>212.95</v>
      </c>
      <c r="BB6" s="35">
        <f t="shared" si="6"/>
        <v>224.41</v>
      </c>
      <c r="BC6" s="35">
        <f t="shared" si="6"/>
        <v>243.44</v>
      </c>
      <c r="BD6" s="34" t="str">
        <f>IF(BD7="","",IF(BD7="-","【-】","【"&amp;SUBSTITUTE(TEXT(BD7,"#,##0.00"),"-","△")&amp;"】"))</f>
        <v>【243.44】</v>
      </c>
      <c r="BE6" s="35">
        <f>IF(BE7="",NA(),BE7)</f>
        <v>211.39</v>
      </c>
      <c r="BF6" s="35">
        <f t="shared" ref="BF6:BN6" si="7">IF(BF7="",NA(),BF7)</f>
        <v>208.65</v>
      </c>
      <c r="BG6" s="35">
        <f t="shared" si="7"/>
        <v>200.17</v>
      </c>
      <c r="BH6" s="35">
        <f t="shared" si="7"/>
        <v>193.39</v>
      </c>
      <c r="BI6" s="35">
        <f t="shared" si="7"/>
        <v>174.93</v>
      </c>
      <c r="BJ6" s="35">
        <f t="shared" si="7"/>
        <v>368.94</v>
      </c>
      <c r="BK6" s="35">
        <f t="shared" si="7"/>
        <v>351.06</v>
      </c>
      <c r="BL6" s="35">
        <f t="shared" si="7"/>
        <v>333.48</v>
      </c>
      <c r="BM6" s="35">
        <f t="shared" si="7"/>
        <v>320.31</v>
      </c>
      <c r="BN6" s="35">
        <f t="shared" si="7"/>
        <v>303.26</v>
      </c>
      <c r="BO6" s="34" t="str">
        <f>IF(BO7="","",IF(BO7="-","【-】","【"&amp;SUBSTITUTE(TEXT(BO7,"#,##0.00"),"-","△")&amp;"】"))</f>
        <v>【303.26】</v>
      </c>
      <c r="BP6" s="35">
        <f>IF(BP7="",NA(),BP7)</f>
        <v>96.62</v>
      </c>
      <c r="BQ6" s="35">
        <f t="shared" ref="BQ6:BY6" si="8">IF(BQ7="",NA(),BQ7)</f>
        <v>103.71</v>
      </c>
      <c r="BR6" s="35">
        <f t="shared" si="8"/>
        <v>102.07</v>
      </c>
      <c r="BS6" s="35">
        <f t="shared" si="8"/>
        <v>110.86</v>
      </c>
      <c r="BT6" s="35">
        <f t="shared" si="8"/>
        <v>114.63</v>
      </c>
      <c r="BU6" s="35">
        <f t="shared" si="8"/>
        <v>111.12</v>
      </c>
      <c r="BV6" s="35">
        <f t="shared" si="8"/>
        <v>112.92</v>
      </c>
      <c r="BW6" s="35">
        <f t="shared" si="8"/>
        <v>112.81</v>
      </c>
      <c r="BX6" s="35">
        <f t="shared" si="8"/>
        <v>113.88</v>
      </c>
      <c r="BY6" s="35">
        <f t="shared" si="8"/>
        <v>114.14</v>
      </c>
      <c r="BZ6" s="34" t="str">
        <f>IF(BZ7="","",IF(BZ7="-","【-】","【"&amp;SUBSTITUTE(TEXT(BZ7,"#,##0.00"),"-","△")&amp;"】"))</f>
        <v>【114.14】</v>
      </c>
      <c r="CA6" s="35">
        <f>IF(CA7="",NA(),CA7)</f>
        <v>119.97</v>
      </c>
      <c r="CB6" s="35">
        <f t="shared" ref="CB6:CJ6" si="9">IF(CB7="",NA(),CB7)</f>
        <v>111.74</v>
      </c>
      <c r="CC6" s="35">
        <f t="shared" si="9"/>
        <v>112.02</v>
      </c>
      <c r="CD6" s="35">
        <f t="shared" si="9"/>
        <v>102.87</v>
      </c>
      <c r="CE6" s="35">
        <f t="shared" si="9"/>
        <v>99.42</v>
      </c>
      <c r="CF6" s="35">
        <f t="shared" si="9"/>
        <v>75.75</v>
      </c>
      <c r="CG6" s="35">
        <f t="shared" si="9"/>
        <v>75.3</v>
      </c>
      <c r="CH6" s="35">
        <f t="shared" si="9"/>
        <v>75.3</v>
      </c>
      <c r="CI6" s="35">
        <f t="shared" si="9"/>
        <v>74.02</v>
      </c>
      <c r="CJ6" s="35">
        <f t="shared" si="9"/>
        <v>73.03</v>
      </c>
      <c r="CK6" s="34" t="str">
        <f>IF(CK7="","",IF(CK7="-","【-】","【"&amp;SUBSTITUTE(TEXT(CK7,"#,##0.00"),"-","△")&amp;"】"))</f>
        <v>【73.03】</v>
      </c>
      <c r="CL6" s="35">
        <f>IF(CL7="",NA(),CL7)</f>
        <v>91.86</v>
      </c>
      <c r="CM6" s="35">
        <f t="shared" ref="CM6:CU6" si="10">IF(CM7="",NA(),CM7)</f>
        <v>91.89</v>
      </c>
      <c r="CN6" s="35">
        <f t="shared" si="10"/>
        <v>93.25</v>
      </c>
      <c r="CO6" s="35">
        <f t="shared" si="10"/>
        <v>94.19</v>
      </c>
      <c r="CP6" s="35">
        <f t="shared" si="10"/>
        <v>94.25</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42.6</v>
      </c>
      <c r="DI6" s="35">
        <f t="shared" ref="DI6:DQ6" si="12">IF(DI7="",NA(),DI7)</f>
        <v>43.69</v>
      </c>
      <c r="DJ6" s="35">
        <f t="shared" si="12"/>
        <v>45.57</v>
      </c>
      <c r="DK6" s="35">
        <f t="shared" si="12"/>
        <v>47.43</v>
      </c>
      <c r="DL6" s="35">
        <f t="shared" si="12"/>
        <v>49.57</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5">
        <f t="shared" ref="DT6:EB6" si="13">IF(DT7="",NA(),DT7)</f>
        <v>6.26</v>
      </c>
      <c r="DU6" s="35">
        <f t="shared" si="13"/>
        <v>12.67</v>
      </c>
      <c r="DV6" s="35">
        <f t="shared" si="13"/>
        <v>16.57</v>
      </c>
      <c r="DW6" s="35">
        <f t="shared" si="13"/>
        <v>19.5</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c r="A7" s="28"/>
      <c r="B7" s="37">
        <v>2017</v>
      </c>
      <c r="C7" s="37">
        <v>409197</v>
      </c>
      <c r="D7" s="37">
        <v>46</v>
      </c>
      <c r="E7" s="37">
        <v>1</v>
      </c>
      <c r="F7" s="37">
        <v>0</v>
      </c>
      <c r="G7" s="37">
        <v>2</v>
      </c>
      <c r="H7" s="37" t="s">
        <v>104</v>
      </c>
      <c r="I7" s="37" t="s">
        <v>105</v>
      </c>
      <c r="J7" s="37" t="s">
        <v>106</v>
      </c>
      <c r="K7" s="37" t="s">
        <v>107</v>
      </c>
      <c r="L7" s="37" t="s">
        <v>108</v>
      </c>
      <c r="M7" s="37" t="s">
        <v>109</v>
      </c>
      <c r="N7" s="38" t="s">
        <v>110</v>
      </c>
      <c r="O7" s="38">
        <v>81.75</v>
      </c>
      <c r="P7" s="38">
        <v>95.34</v>
      </c>
      <c r="Q7" s="38">
        <v>0</v>
      </c>
      <c r="R7" s="38" t="s">
        <v>110</v>
      </c>
      <c r="S7" s="38" t="s">
        <v>110</v>
      </c>
      <c r="T7" s="38" t="s">
        <v>110</v>
      </c>
      <c r="U7" s="38">
        <v>2391883</v>
      </c>
      <c r="V7" s="38">
        <v>551.75</v>
      </c>
      <c r="W7" s="38">
        <v>4335.08</v>
      </c>
      <c r="X7" s="38">
        <v>99.5</v>
      </c>
      <c r="Y7" s="38">
        <v>107.03</v>
      </c>
      <c r="Z7" s="38">
        <v>105.35</v>
      </c>
      <c r="AA7" s="38">
        <v>113.07</v>
      </c>
      <c r="AB7" s="38">
        <v>116.13</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306.39</v>
      </c>
      <c r="AU7" s="38">
        <v>137.49</v>
      </c>
      <c r="AV7" s="38">
        <v>146.77000000000001</v>
      </c>
      <c r="AW7" s="38">
        <v>174.74</v>
      </c>
      <c r="AX7" s="38">
        <v>200.02</v>
      </c>
      <c r="AY7" s="38">
        <v>634.53</v>
      </c>
      <c r="AZ7" s="38">
        <v>200.22</v>
      </c>
      <c r="BA7" s="38">
        <v>212.95</v>
      </c>
      <c r="BB7" s="38">
        <v>224.41</v>
      </c>
      <c r="BC7" s="38">
        <v>243.44</v>
      </c>
      <c r="BD7" s="38">
        <v>243.44</v>
      </c>
      <c r="BE7" s="38">
        <v>211.39</v>
      </c>
      <c r="BF7" s="38">
        <v>208.65</v>
      </c>
      <c r="BG7" s="38">
        <v>200.17</v>
      </c>
      <c r="BH7" s="38">
        <v>193.39</v>
      </c>
      <c r="BI7" s="38">
        <v>174.93</v>
      </c>
      <c r="BJ7" s="38">
        <v>368.94</v>
      </c>
      <c r="BK7" s="38">
        <v>351.06</v>
      </c>
      <c r="BL7" s="38">
        <v>333.48</v>
      </c>
      <c r="BM7" s="38">
        <v>320.31</v>
      </c>
      <c r="BN7" s="38">
        <v>303.26</v>
      </c>
      <c r="BO7" s="38">
        <v>303.26</v>
      </c>
      <c r="BP7" s="38">
        <v>96.62</v>
      </c>
      <c r="BQ7" s="38">
        <v>103.71</v>
      </c>
      <c r="BR7" s="38">
        <v>102.07</v>
      </c>
      <c r="BS7" s="38">
        <v>110.86</v>
      </c>
      <c r="BT7" s="38">
        <v>114.63</v>
      </c>
      <c r="BU7" s="38">
        <v>111.12</v>
      </c>
      <c r="BV7" s="38">
        <v>112.92</v>
      </c>
      <c r="BW7" s="38">
        <v>112.81</v>
      </c>
      <c r="BX7" s="38">
        <v>113.88</v>
      </c>
      <c r="BY7" s="38">
        <v>114.14</v>
      </c>
      <c r="BZ7" s="38">
        <v>114.14</v>
      </c>
      <c r="CA7" s="38">
        <v>119.97</v>
      </c>
      <c r="CB7" s="38">
        <v>111.74</v>
      </c>
      <c r="CC7" s="38">
        <v>112.02</v>
      </c>
      <c r="CD7" s="38">
        <v>102.87</v>
      </c>
      <c r="CE7" s="38">
        <v>99.42</v>
      </c>
      <c r="CF7" s="38">
        <v>75.75</v>
      </c>
      <c r="CG7" s="38">
        <v>75.3</v>
      </c>
      <c r="CH7" s="38">
        <v>75.3</v>
      </c>
      <c r="CI7" s="38">
        <v>74.02</v>
      </c>
      <c r="CJ7" s="38">
        <v>73.03</v>
      </c>
      <c r="CK7" s="38">
        <v>73.03</v>
      </c>
      <c r="CL7" s="38">
        <v>91.86</v>
      </c>
      <c r="CM7" s="38">
        <v>91.89</v>
      </c>
      <c r="CN7" s="38">
        <v>93.25</v>
      </c>
      <c r="CO7" s="38">
        <v>94.19</v>
      </c>
      <c r="CP7" s="38">
        <v>94.25</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42.6</v>
      </c>
      <c r="DI7" s="38">
        <v>43.69</v>
      </c>
      <c r="DJ7" s="38">
        <v>45.57</v>
      </c>
      <c r="DK7" s="38">
        <v>47.43</v>
      </c>
      <c r="DL7" s="38">
        <v>49.57</v>
      </c>
      <c r="DM7" s="38">
        <v>39.81</v>
      </c>
      <c r="DN7" s="38">
        <v>51.44</v>
      </c>
      <c r="DO7" s="38">
        <v>52.4</v>
      </c>
      <c r="DP7" s="38">
        <v>53.56</v>
      </c>
      <c r="DQ7" s="38">
        <v>54.73</v>
      </c>
      <c r="DR7" s="38">
        <v>54.73</v>
      </c>
      <c r="DS7" s="38">
        <v>0</v>
      </c>
      <c r="DT7" s="38">
        <v>6.26</v>
      </c>
      <c r="DU7" s="38">
        <v>12.67</v>
      </c>
      <c r="DV7" s="38">
        <v>16.57</v>
      </c>
      <c r="DW7" s="38">
        <v>19.5</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ht="13.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