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20496" windowHeight="7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6" i="10"/>
  <c r="AO35" i="10"/>
  <c r="AO34"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BW32" i="10"/>
  <c r="BW31"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U32" i="10" l="1"/>
  <c r="AM31" i="10" s="1"/>
  <c r="AM32" i="10" s="1"/>
  <c r="AM33" i="10" s="1"/>
  <c r="AM34" i="10" s="1"/>
  <c r="AM35" i="10" s="1"/>
  <c r="AM36" i="10" s="1"/>
  <c r="BE31" i="10" s="1"/>
  <c r="BE32" i="10" l="1"/>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<sst xmlns="http://schemas.openxmlformats.org/spreadsheetml/2006/main" count="1152" uniqueCount="607">
  <si>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</si>
  <si>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</si>
  <si>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</si>
  <si>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</si>
  <si>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</si>
  <si>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</si>
  <si>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</si>
  <si>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</si>
  <si>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</si>
  <si>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</si>
  <si>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</si>
  <si>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</si>
  <si>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</si>
  <si>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</si>
  <si>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</si>
  <si>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</si>
  <si>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</si>
  <si>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</si>
  <si>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</si>
  <si>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</si>
  <si>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</si>
  <si>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</si>
  <si>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</si>
  <si>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</si>
  <si>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</si>
  <si>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</si>
  <si>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</si>
  <si>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</si>
  <si>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</si>
  <si>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</si>
  <si>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</si>
  <si>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</si>
  <si>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</si>
  <si>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</si>
  <si>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</si>
  <si>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</si>
  <si>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</si>
  <si>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</si>
  <si>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</si>
  <si>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</si>
  <si>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</si>
  <si>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</si>
  <si>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</si>
  <si>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</si>
  <si>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</si>
  <si>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</si>
  <si>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</si>
  <si>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</si>
  <si>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</si>
  <si>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</si>
  <si>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</si>
  <si>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</si>
  <si>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</si>
  <si>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</si>
  <si>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</si>
  <si>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</si>
  <si>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</si>
  <si>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</si>
  <si>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</si>
  <si>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</si>
  <si>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</si>
  <si>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</si>
  <si>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</si>
  <si>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</si>
  <si>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</si>
  <si>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</si>
  <si>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</si>
  <si>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</si>
  <si>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</si>
  <si>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</si>
  <si>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</si>
  <si>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</si>
  <si>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</si>
  <si>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</si>
  <si>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茨城県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</si>
  <si>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</si>
  <si>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</si>
  <si>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</si>
  <si>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</si>
  <si>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</si>
  <si>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</si>
  <si>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</si>
  <si>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</si>
  <si>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</si>
  <si>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</si>
  <si>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</si>
  <si>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</si>
  <si>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</si>
  <si>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</si>
  <si>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</si>
  <si>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</si>
  <si>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</si>
  <si>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</si>
  <si>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</si>
  <si>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</si>
  <si>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</si>
  <si>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</si>
  <si>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</si>
  <si>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</si>
  <si>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</si>
  <si>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</si>
  <si>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</si>
  <si>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</si>
  <si>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</si>
  <si>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</si>
  <si>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</si>
  <si>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</si>
  <si>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</si>
  <si>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</si>
  <si>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</si>
  <si>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</si>
  <si>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</si>
  <si>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</si>
  <si>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</si>
  <si>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</si>
  <si>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</si>
  <si>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</si>
  <si>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</si>
  <si>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</si>
  <si>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</si>
  <si>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</si>
  <si>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</si>
  <si>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</si>
  <si>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</si>
  <si>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</si>
  <si>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</si>
  <si>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</si>
  <si>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</si>
  <si>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</si>
  <si>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</si>
  <si>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</si>
  <si>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</si>
  <si>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</si>
  <si>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</si>
  <si>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</si>
  <si>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</si>
  <si>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</si>
  <si>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</si>
  <si>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</si>
  <si>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</si>
  <si>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</si>
  <si>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</si>
  <si>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</si>
  <si>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</si>
  <si>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</si>
  <si>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</si>
  <si>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</si>
  <si>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</si>
  <si>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</si>
  <si>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</si>
  <si>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</si>
  <si>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</si>
  <si>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</si>
  <si>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</si>
  <si>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</si>
  <si>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</si>
  <si>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</si>
  <si>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</si>
  <si>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</si>
  <si>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</si>
  <si>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</si>
  <si>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</si>
  <si>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</si>
  <si>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</si>
  <si>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</si>
  <si>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</si>
  <si>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</si>
  <si>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</si>
  <si>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</si>
  <si>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</si>
  <si>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</si>
  <si>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</si>
  <si>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</si>
  <si>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</si>
  <si>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</si>
  <si>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</si>
  <si>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</si>
  <si>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</si>
  <si>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</si>
  <si>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</si>
  <si>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</si>
  <si>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茨城県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</si>
  <si>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</si>
  <si>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</si>
  <si>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</si>
  <si>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</si>
  <si>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</si>
  <si>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</si>
  <si>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</si>
  <si>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</si>
  <si>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</si>
  <si>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</si>
  <si>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</si>
  <si>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</si>
  <si>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</si>
  <si>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</si>
  <si>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</si>
  <si>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</si>
  <si>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</si>
  <si>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</si>
  <si>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</si>
  <si>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</si>
  <si>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</si>
  <si>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</si>
  <si>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</si>
  <si>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</si>
  <si>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</si>
  <si>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</si>
  <si>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</si>
  <si>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</si>
  <si>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</si>
  <si>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</si>
  <si>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</si>
  <si>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</si>
  <si>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</si>
  <si>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</si>
  <si>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</si>
  <si>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</si>
  <si>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</si>
  <si>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</si>
  <si>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</si>
  <si>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</si>
  <si>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</si>
  <si>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</si>
  <si>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</si>
  <si>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</si>
  <si>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</si>
  <si>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</si>
  <si>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</si>
  <si>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</si>
  <si>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</si>
  <si>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</si>
  <si>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</si>
  <si>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</si>
  <si>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</si>
  <si>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t>
    <phoneticPr fontId="5"/>
  </si>
  <si>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</si>
  <si>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</si>
  <si>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</si>
  <si>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</si>
  <si>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</si>
  <si>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</si>
  <si>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</si>
  <si>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</si>
  <si>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</si>
  <si>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</si>
  <si>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</si>
  <si>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</si>
  <si>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</si>
  <si>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</si>
  <si>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</si>
  <si>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</si>
  <si>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</si>
  <si>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</si>
  <si>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</si>
  <si>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</si>
  <si>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</si>
  <si>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</si>
  <si>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</si>
  <si>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</si>
  <si>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</si>
  <si>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</si>
  <si>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</si>
  <si>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</si>
  <si>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</si>
  <si>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</si>
  <si>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</si>
  <si>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</si>
  <si>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</si>
  <si>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</si>
  <si>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</si>
  <si>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</si>
  <si>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</si>
  <si>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</si>
  <si>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</si>
  <si>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</si>
  <si>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</si>
  <si>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</si>
  <si>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</si>
  <si>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</si>
  <si>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</si>
  <si>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</si>
  <si>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</si>
  <si>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</si>
  <si>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</si>
  <si>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</si>
  <si>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</si>
  <si>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</si>
  <si>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</si>
  <si>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</si>
  <si>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</si>
  <si>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</si>
  <si>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</si>
  <si>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</si>
  <si>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</si>
  <si>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</si>
  <si>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</si>
  <si>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</si>
  <si>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</si>
  <si>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</si>
  <si>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</si>
  <si>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</si>
  <si>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</si>
  <si>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</si>
  <si>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</si>
  <si>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</si>
  <si>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</si>
  <si>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</si>
  <si>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</si>
  <si>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</si>
  <si>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</si>
  <si>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</si>
  <si>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</si>
  <si>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</si>
  <si>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</si>
  <si>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</si>
  <si>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</si>
  <si>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</si>
  <si>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</si>
  <si>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</si>
  <si>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</si>
  <si>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</si>
  <si>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</si>
  <si>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</si>
  <si>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</si>
  <si>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</si>
  <si>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</si>
  <si>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茨城県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</si>
  <si>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</si>
  <si>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</si>
  <si>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</si>
  <si>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</si>
  <si>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</si>
  <si>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</si>
  <si>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</si>
  <si>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</si>
  <si>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</si>
  <si>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</si>
  <si>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</si>
  <si>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</si>
  <si>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</si>
  <si>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</si>
  <si>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</si>
  <si>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</si>
  <si>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</si>
  <si>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</si>
  <si>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</si>
  <si>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</si>
  <si>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</si>
  <si>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市町村振興資金特別会計</t>
    <phoneticPr fontId="5"/>
  </si>
  <si>
    <t>鹿島臨海工業地帯造成事業特別会計</t>
    <phoneticPr fontId="5"/>
  </si>
  <si>
    <t>母子・父子・寡婦福祉資金特別会計</t>
    <phoneticPr fontId="5"/>
  </si>
  <si>
    <t>中小企業事業資金特別会計</t>
    <phoneticPr fontId="5"/>
  </si>
  <si>
    <t>農業改良資金特別会計</t>
    <phoneticPr fontId="5"/>
  </si>
  <si>
    <t>公共用地先行取得事業特別会計</t>
    <phoneticPr fontId="5"/>
  </si>
  <si>
    <t>-</t>
    <phoneticPr fontId="5"/>
  </si>
  <si>
    <t>林業・木材産業改善資金特別会計</t>
    <phoneticPr fontId="5"/>
  </si>
  <si>
    <t>沿岸漁業改善資金特別会計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</si>
  <si>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</si>
  <si>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</si>
  <si>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</si>
  <si>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</si>
  <si>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</si>
  <si>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</si>
  <si>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</si>
  <si>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</si>
  <si>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</si>
  <si>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</si>
  <si>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</si>
  <si>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</si>
  <si>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</si>
  <si>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</si>
  <si>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</si>
  <si>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県立医療大学付属病院特別会計</t>
    <phoneticPr fontId="5"/>
  </si>
  <si>
    <t>水道事業会計</t>
    <phoneticPr fontId="5"/>
  </si>
  <si>
    <t>法適用企業</t>
    <phoneticPr fontId="5"/>
  </si>
  <si>
    <t>工業用水道事業会計</t>
    <phoneticPr fontId="5"/>
  </si>
  <si>
    <t>法適用企業</t>
    <phoneticPr fontId="5"/>
  </si>
  <si>
    <t>病院事業会計</t>
    <phoneticPr fontId="5"/>
  </si>
  <si>
    <t>流域下水道事業会計</t>
    <phoneticPr fontId="5"/>
  </si>
  <si>
    <t>鹿島臨海都市計画下水道事業会計</t>
    <phoneticPr fontId="5"/>
  </si>
  <si>
    <t>法適用企業</t>
    <phoneticPr fontId="5"/>
  </si>
  <si>
    <t>地域振興事業会計</t>
    <phoneticPr fontId="5"/>
  </si>
  <si>
    <t>港湾事業特別会計</t>
    <phoneticPr fontId="5"/>
  </si>
  <si>
    <t>-</t>
    <phoneticPr fontId="5"/>
  </si>
  <si>
    <t>法非適用企業</t>
    <phoneticPr fontId="5"/>
  </si>
  <si>
    <t>都市計画事業土地区画整理事業特別会計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</si>
  <si>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</si>
  <si>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</si>
  <si>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</si>
  <si>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</si>
  <si>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</si>
  <si>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</si>
  <si>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</si>
  <si>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</si>
  <si>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</si>
  <si>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</si>
  <si>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</si>
  <si>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</si>
  <si>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</si>
  <si>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</si>
  <si>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</si>
  <si>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</si>
  <si>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</si>
  <si>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</si>
  <si>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</si>
  <si>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</si>
  <si>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</si>
  <si>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</si>
  <si>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</si>
  <si>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</si>
  <si>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</si>
  <si>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</si>
  <si>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</si>
  <si>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</si>
  <si>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</si>
  <si>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</si>
  <si>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</si>
  <si>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</si>
  <si>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</si>
  <si>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</si>
  <si>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</si>
  <si>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</si>
  <si>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</si>
  <si>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</si>
  <si>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</si>
  <si>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</si>
  <si>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</si>
  <si>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</si>
  <si>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</si>
  <si>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</si>
  <si>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</si>
  <si>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</si>
  <si>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</si>
  <si>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</si>
  <si>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</si>
  <si>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</si>
  <si>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</si>
  <si>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</si>
  <si>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</si>
  <si>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</si>
  <si>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</si>
  <si>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</si>
  <si>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</si>
  <si>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</si>
  <si>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</si>
  <si>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</si>
  <si>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</si>
  <si>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</si>
  <si>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</si>
  <si>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</si>
  <si>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都市計画事業土地区画整理事業特別会計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</si>
  <si>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</si>
  <si>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</si>
  <si>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t>
    <phoneticPr fontId="5"/>
  </si>
  <si>
    <t xml:space="preserve">基準財政需要額算入見込額 </t>
    <rPh sb="0" eb="2">
      <t>キジュン</t>
    </rPh>
    <rPh sb="2" eb="4">
      <t>ザイセイ</t>
    </rPh>
    <rPh sb="4" eb="7">
      <t>ジュヨウガク</t>
    </rPh>
    <rPh sb="7" eb="9">
      <t>サンニュウ</t>
    </rPh>
    <rPh sb="9" eb="12">
      <t>ミコミガク</t>
    </rPh>
    <phoneticPr fontId="24"/>
  </si>
  <si>
    <t>流域下水道事業会計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</si>
  <si>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</si>
  <si>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</si>
  <si>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</si>
  <si>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</si>
  <si>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</si>
  <si>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</si>
  <si>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</si>
  <si>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</si>
  <si>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</si>
  <si>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</si>
  <si>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</si>
  <si>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</si>
  <si>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</si>
  <si>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</si>
  <si>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</si>
  <si>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</si>
  <si>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</si>
  <si>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</si>
  <si>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</si>
  <si>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</si>
  <si>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</si>
  <si>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</si>
  <si>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</si>
  <si>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</si>
  <si>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</si>
  <si>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</si>
  <si>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</si>
  <si>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</si>
  <si>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</si>
  <si>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</si>
  <si>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</si>
  <si>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</si>
  <si>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</si>
  <si>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</si>
  <si>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</si>
  <si>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</si>
  <si>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</si>
  <si>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</si>
  <si>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</si>
  <si>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</si>
  <si>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</si>
  <si>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</si>
  <si>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</si>
  <si>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</si>
  <si>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</si>
  <si>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</si>
  <si>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</si>
  <si>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</si>
  <si>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</si>
  <si>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</si>
  <si>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</si>
  <si>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</si>
  <si>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</si>
  <si>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</si>
  <si>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</si>
  <si>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</si>
  <si>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</si>
  <si>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</si>
  <si>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</si>
  <si>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</si>
  <si>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</si>
  <si>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</si>
  <si>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</si>
  <si>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</si>
  <si>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</si>
  <si>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</si>
  <si>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</si>
  <si>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</si>
  <si>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</si>
  <si>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</si>
  <si>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</si>
  <si>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</si>
  <si>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</si>
  <si>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</si>
  <si>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</si>
  <si>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</si>
  <si>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</si>
  <si>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</si>
  <si>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</si>
  <si>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</si>
  <si>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</si>
  <si>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</si>
  <si>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</si>
  <si>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</si>
  <si>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</si>
  <si>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</si>
  <si>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</si>
  <si>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</si>
  <si>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0.19</t>
  </si>
  <si>
    <t>水道事業会計</t>
  </si>
  <si>
    <t>工業用水道事業会計</t>
  </si>
  <si>
    <t>鹿島臨海都市計画下水道事業会計</t>
  </si>
  <si>
    <t>一般会計</t>
  </si>
  <si>
    <t>病院事業会計</t>
  </si>
  <si>
    <t>流域下水道事業会計</t>
  </si>
  <si>
    <t>鹿島臨海工業地帯造成事業特別会計</t>
  </si>
  <si>
    <t>地域振興事業会計</t>
  </si>
  <si>
    <t>その他会計（赤字）</t>
  </si>
  <si>
    <t>その他会計（黒字）</t>
  </si>
  <si>
    <t>-</t>
    <phoneticPr fontId="2"/>
  </si>
  <si>
    <t>鹿島都市開発</t>
    <rPh sb="0" eb="2">
      <t>カシマ</t>
    </rPh>
    <rPh sb="2" eb="4">
      <t>トシ</t>
    </rPh>
    <rPh sb="4" eb="6">
      <t>カイハツ</t>
    </rPh>
    <phoneticPr fontId="33"/>
  </si>
  <si>
    <t>鹿島臨海鉄道</t>
    <rPh sb="0" eb="2">
      <t>カシマ</t>
    </rPh>
    <rPh sb="2" eb="4">
      <t>リンカイ</t>
    </rPh>
    <rPh sb="4" eb="6">
      <t>テツドウ</t>
    </rPh>
    <phoneticPr fontId="33"/>
  </si>
  <si>
    <t>いばらき文化振興財団</t>
    <rPh sb="4" eb="6">
      <t>ブンカ</t>
    </rPh>
    <rPh sb="6" eb="8">
      <t>シンコウ</t>
    </rPh>
    <rPh sb="8" eb="10">
      <t>ザイダン</t>
    </rPh>
    <phoneticPr fontId="33"/>
  </si>
  <si>
    <t>茨城県国際交流協会</t>
    <rPh sb="0" eb="3">
      <t>イバラキケン</t>
    </rPh>
    <rPh sb="3" eb="5">
      <t>コクサイ</t>
    </rPh>
    <rPh sb="5" eb="7">
      <t>コウリュウ</t>
    </rPh>
    <rPh sb="7" eb="9">
      <t>キョウカイ</t>
    </rPh>
    <phoneticPr fontId="33"/>
  </si>
  <si>
    <t>茨城県環境保全事業団</t>
    <rPh sb="0" eb="3">
      <t>イバラキケン</t>
    </rPh>
    <rPh sb="3" eb="5">
      <t>カンキョウ</t>
    </rPh>
    <rPh sb="5" eb="7">
      <t>ホゼン</t>
    </rPh>
    <rPh sb="7" eb="10">
      <t>ジギョウダン</t>
    </rPh>
    <phoneticPr fontId="33"/>
  </si>
  <si>
    <t>茨城県消防協会</t>
    <rPh sb="0" eb="3">
      <t>イバラキケン</t>
    </rPh>
    <rPh sb="3" eb="5">
      <t>ショウボウ</t>
    </rPh>
    <rPh sb="5" eb="7">
      <t>キョウカイ</t>
    </rPh>
    <phoneticPr fontId="33"/>
  </si>
  <si>
    <t>茨城県看護教育財団</t>
    <rPh sb="0" eb="3">
      <t>イバラキケン</t>
    </rPh>
    <rPh sb="3" eb="5">
      <t>カンゴ</t>
    </rPh>
    <rPh sb="5" eb="7">
      <t>キョウイク</t>
    </rPh>
    <rPh sb="7" eb="9">
      <t>ザイダン</t>
    </rPh>
    <phoneticPr fontId="33"/>
  </si>
  <si>
    <t>いばらき腎臓財団</t>
    <rPh sb="4" eb="6">
      <t>ジンゾウ</t>
    </rPh>
    <rPh sb="6" eb="8">
      <t>ザイダン</t>
    </rPh>
    <phoneticPr fontId="33"/>
  </si>
  <si>
    <t>茨城県中小企業振興公社</t>
    <rPh sb="0" eb="3">
      <t>イバラキケン</t>
    </rPh>
    <rPh sb="3" eb="5">
      <t>チュウショウ</t>
    </rPh>
    <rPh sb="5" eb="7">
      <t>キギョウ</t>
    </rPh>
    <rPh sb="7" eb="9">
      <t>シンコウ</t>
    </rPh>
    <rPh sb="9" eb="11">
      <t>コウシャ</t>
    </rPh>
    <phoneticPr fontId="33"/>
  </si>
  <si>
    <t>ひたちなかテクノセンター</t>
  </si>
  <si>
    <t>茨城カウンセリングセンター</t>
    <rPh sb="0" eb="2">
      <t>イバラキ</t>
    </rPh>
    <phoneticPr fontId="33"/>
  </si>
  <si>
    <t>茨城県科学技術振興財団</t>
    <rPh sb="0" eb="3">
      <t>イバラキケン</t>
    </rPh>
    <rPh sb="3" eb="5">
      <t>カガク</t>
    </rPh>
    <rPh sb="5" eb="7">
      <t>ギジュツ</t>
    </rPh>
    <rPh sb="7" eb="9">
      <t>シンコウ</t>
    </rPh>
    <rPh sb="9" eb="11">
      <t>ザイダン</t>
    </rPh>
    <phoneticPr fontId="33"/>
  </si>
  <si>
    <t>茨城県開発公社</t>
    <rPh sb="0" eb="3">
      <t>イバラキケン</t>
    </rPh>
    <rPh sb="3" eb="5">
      <t>カイハツ</t>
    </rPh>
    <rPh sb="5" eb="7">
      <t>コウシャ</t>
    </rPh>
    <phoneticPr fontId="33"/>
  </si>
  <si>
    <t>茨城県中央食肉公社</t>
    <rPh sb="0" eb="3">
      <t>イバラキケン</t>
    </rPh>
    <rPh sb="3" eb="5">
      <t>チュウオウ</t>
    </rPh>
    <rPh sb="5" eb="7">
      <t>ショクニク</t>
    </rPh>
    <rPh sb="7" eb="9">
      <t>コウシャ</t>
    </rPh>
    <phoneticPr fontId="33"/>
  </si>
  <si>
    <t>茨城県農林振興公社（林業公社）</t>
    <rPh sb="0" eb="3">
      <t>イバラキケン</t>
    </rPh>
    <rPh sb="3" eb="5">
      <t>ノウリン</t>
    </rPh>
    <rPh sb="5" eb="7">
      <t>シンコウ</t>
    </rPh>
    <rPh sb="7" eb="9">
      <t>コウシャ</t>
    </rPh>
    <rPh sb="10" eb="12">
      <t>リンギョウ</t>
    </rPh>
    <rPh sb="12" eb="14">
      <t>コウシャ</t>
    </rPh>
    <phoneticPr fontId="33"/>
  </si>
  <si>
    <t>いばらき森林サービス</t>
    <rPh sb="4" eb="6">
      <t>シンリン</t>
    </rPh>
    <phoneticPr fontId="33"/>
  </si>
  <si>
    <t>茨城県栽培漁業協会</t>
    <rPh sb="0" eb="3">
      <t>イバラキケン</t>
    </rPh>
    <rPh sb="3" eb="5">
      <t>サイバイ</t>
    </rPh>
    <rPh sb="5" eb="7">
      <t>ギョギョウ</t>
    </rPh>
    <rPh sb="7" eb="9">
      <t>キョウカイ</t>
    </rPh>
    <phoneticPr fontId="33"/>
  </si>
  <si>
    <t>那珂川沿岸土地改良基金協会</t>
    <rPh sb="0" eb="3">
      <t>ナカガワ</t>
    </rPh>
    <rPh sb="3" eb="5">
      <t>エンガン</t>
    </rPh>
    <rPh sb="5" eb="7">
      <t>トチ</t>
    </rPh>
    <rPh sb="7" eb="9">
      <t>カイリョウ</t>
    </rPh>
    <rPh sb="9" eb="11">
      <t>キキン</t>
    </rPh>
    <rPh sb="11" eb="13">
      <t>キョウカイ</t>
    </rPh>
    <phoneticPr fontId="33"/>
  </si>
  <si>
    <t>茨城県建設技術管理センター</t>
    <rPh sb="0" eb="3">
      <t>イバラキケン</t>
    </rPh>
    <rPh sb="3" eb="5">
      <t>ケンセツ</t>
    </rPh>
    <rPh sb="5" eb="7">
      <t>ギジュツ</t>
    </rPh>
    <rPh sb="7" eb="9">
      <t>カンリ</t>
    </rPh>
    <phoneticPr fontId="33"/>
  </si>
  <si>
    <t>茨城県道路公社</t>
    <rPh sb="0" eb="3">
      <t>イバラキケン</t>
    </rPh>
    <rPh sb="3" eb="5">
      <t>ドウロ</t>
    </rPh>
    <rPh sb="5" eb="7">
      <t>コウシャ</t>
    </rPh>
    <phoneticPr fontId="33"/>
  </si>
  <si>
    <t>鹿島埠頭</t>
    <rPh sb="0" eb="2">
      <t>カシマ</t>
    </rPh>
    <rPh sb="2" eb="4">
      <t>フトウ</t>
    </rPh>
    <phoneticPr fontId="33"/>
  </si>
  <si>
    <t>茨城ポートオーソリティ</t>
    <rPh sb="0" eb="2">
      <t>イバラキ</t>
    </rPh>
    <phoneticPr fontId="33"/>
  </si>
  <si>
    <t>茨城県土地開発公社</t>
    <rPh sb="0" eb="3">
      <t>イバラキケン</t>
    </rPh>
    <rPh sb="3" eb="5">
      <t>トチ</t>
    </rPh>
    <rPh sb="5" eb="7">
      <t>カイハツ</t>
    </rPh>
    <rPh sb="7" eb="9">
      <t>コウシャ</t>
    </rPh>
    <phoneticPr fontId="33"/>
  </si>
  <si>
    <t>茨城県企業公社</t>
    <rPh sb="0" eb="3">
      <t>イバラキケン</t>
    </rPh>
    <rPh sb="3" eb="5">
      <t>キギョウ</t>
    </rPh>
    <rPh sb="5" eb="7">
      <t>コウシャ</t>
    </rPh>
    <phoneticPr fontId="33"/>
  </si>
  <si>
    <t>茨城県教育財団</t>
    <rPh sb="0" eb="3">
      <t>イバラキケン</t>
    </rPh>
    <rPh sb="3" eb="5">
      <t>キョウイク</t>
    </rPh>
    <rPh sb="5" eb="7">
      <t>ザイダン</t>
    </rPh>
    <phoneticPr fontId="33"/>
  </si>
  <si>
    <t>茨城県体育協会</t>
    <rPh sb="0" eb="3">
      <t>イバラキケン</t>
    </rPh>
    <rPh sb="3" eb="5">
      <t>タイイク</t>
    </rPh>
    <rPh sb="5" eb="7">
      <t>キョウカイ</t>
    </rPh>
    <phoneticPr fontId="33"/>
  </si>
  <si>
    <t>茨城県暴力追放推進センター</t>
    <rPh sb="0" eb="3">
      <t>イバラキケン</t>
    </rPh>
    <rPh sb="3" eb="5">
      <t>ボウリョク</t>
    </rPh>
    <rPh sb="5" eb="7">
      <t>ツイホウ</t>
    </rPh>
    <rPh sb="7" eb="9">
      <t>スイシン</t>
    </rPh>
    <phoneticPr fontId="33"/>
  </si>
  <si>
    <t>首都圏新都市鉄道</t>
    <rPh sb="0" eb="3">
      <t>シュトケン</t>
    </rPh>
    <rPh sb="3" eb="6">
      <t>シントシ</t>
    </rPh>
    <rPh sb="6" eb="8">
      <t>テツドウ</t>
    </rPh>
    <phoneticPr fontId="33"/>
  </si>
  <si>
    <t>○</t>
    <phoneticPr fontId="2"/>
  </si>
  <si>
    <t>○</t>
    <phoneticPr fontId="2"/>
  </si>
  <si>
    <t>○</t>
    <phoneticPr fontId="2"/>
  </si>
  <si>
    <t>-</t>
    <phoneticPr fontId="2"/>
  </si>
  <si>
    <t>国民体育大会・障害者スポーツ大会開催基金</t>
  </si>
  <si>
    <t>公共施設長寿命化等推進基金</t>
  </si>
  <si>
    <t>国民健康保険財政安定化基金</t>
  </si>
  <si>
    <t>地域医療介護総合確保基金</t>
  </si>
  <si>
    <t>後期高齢者医療財政安定化基金</t>
  </si>
  <si>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</si>
  <si>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</si>
  <si>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</si>
  <si>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</si>
  <si>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</si>
  <si>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xml:space="preserve">　類似団体と比較すると，将来負担比率は高いが，実質公債費率は低い状況となっている。将来負担比率については，標準財政規模から算入公債費等を差し引いた分母に対する充当可能基金の割合が，類似団体の平均に比べ30.4ポイント低いことなどが主な要因として考えられる。基金については，引き続き，その規模や管理などについて十分検討を行った上で，必要な積立てを行う必要がある。また，実質公債費比率については，分母に対する元利償還金及び積立不足額を考慮して算定した額が低いことなどが主な要因として考えられる。引き続き公債費の抑制と，減債基金に積立不足を生じないような計画的な積立てに取り組んでいく。        </t>
    <rPh sb="1" eb="3">
      <t>ルイジ</t>
    </rPh>
    <rPh sb="3" eb="5">
      <t>ダンタイ</t>
    </rPh>
    <rPh sb="6" eb="8">
      <t>ヒカク</t>
    </rPh>
    <rPh sb="12" eb="14">
      <t>ショウライ</t>
    </rPh>
    <rPh sb="14" eb="16">
      <t>フタン</t>
    </rPh>
    <rPh sb="16" eb="18">
      <t>ヒリツ</t>
    </rPh>
    <rPh sb="19" eb="20">
      <t>タカ</t>
    </rPh>
    <rPh sb="23" eb="25">
      <t>ジッシツ</t>
    </rPh>
    <rPh sb="25" eb="28">
      <t>コウサイヒ</t>
    </rPh>
    <rPh sb="28" eb="29">
      <t>リツ</t>
    </rPh>
    <rPh sb="30" eb="31">
      <t>ヒク</t>
    </rPh>
    <rPh sb="32" eb="34">
      <t>ジョウキョウ</t>
    </rPh>
    <rPh sb="90" eb="92">
      <t>ルイジ</t>
    </rPh>
    <rPh sb="92" eb="94">
      <t>ダンタイ</t>
    </rPh>
    <rPh sb="282" eb="283">
      <t>ト</t>
    </rPh>
    <rPh sb="284" eb="285">
      <t>ク</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</si>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</sst>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5"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4"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F89A-4F10-A6E4-0F88C927A9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49164</c:v>
                </c:pt>
                <c:pt idx="1">
                  <c:v>53490</c:v>
                </c:pt>
                <c:pt idx="2">
                  <c:v>48164</c:v>
                </c:pt>
                <c:pt idx="3">
                  <c:v>52060</c:v>
                </c:pt>
                <c:pt idx="4">
                  <c:v>49029</c:v>
                </c:pt>
              </c:numCache>
            </c:numRef>
          </c:val>
          <c:smooth val="0"/>
          <c:extLst>
            <c:ext xmlns:c16="http://schemas.microsoft.com/office/drawing/2014/chart" uri="{C3380CC4-5D6E-409C-BE32-E72D297353CC}">
              <c16:uniqueId val="{00000001-F89A-4F10-A6E4-0F88C927A967}"/>
            </c:ext>
          </c:extLst>
        </c:ser>
        <c:dLbls>
          <c:showLegendKey val="0"/>
          <c:showVal val="0"/>
          <c:showCatName val="0"/>
          <c:showSerName val="0"/>
          <c:showPercent val="0"/>
          <c:showBubbleSize val="0"/>
        </c:dLbls>
        <c:marker val="1"/>
        <c:smooth val="0"/>
        <c:axId val="229068400"/>
        <c:axId val="229064480"/>
      </c:lineChart>
      <c:catAx>
        <c:axId val="229068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064480"/>
        <c:crosses val="autoZero"/>
        <c:auto val="1"/>
        <c:lblAlgn val="ctr"/>
        <c:lblOffset val="100"/>
        <c:tickLblSkip val="1"/>
        <c:tickMarkSkip val="1"/>
        <c:noMultiLvlLbl val="0"/>
      </c:catAx>
      <c:valAx>
        <c:axId val="2290644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068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0.6</c:v>
                </c:pt>
                <c:pt idx="1">
                  <c:v>0.92</c:v>
                </c:pt>
                <c:pt idx="2">
                  <c:v>1.46</c:v>
                </c:pt>
                <c:pt idx="3">
                  <c:v>1.06</c:v>
                </c:pt>
                <c:pt idx="4">
                  <c:v>1.1000000000000001</c:v>
                </c:pt>
              </c:numCache>
            </c:numRef>
          </c:val>
          <c:extLst>
            <c:ext xmlns:c16="http://schemas.microsoft.com/office/drawing/2014/chart" uri="{C3380CC4-5D6E-409C-BE32-E72D297353CC}">
              <c16:uniqueId val="{00000000-75EE-45E2-AAEB-3DBF74FFDF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0.43</c:v>
                </c:pt>
                <c:pt idx="1">
                  <c:v>2.94</c:v>
                </c:pt>
                <c:pt idx="2">
                  <c:v>2.88</c:v>
                </c:pt>
                <c:pt idx="3">
                  <c:v>2.89</c:v>
                </c:pt>
                <c:pt idx="4">
                  <c:v>2.87</c:v>
                </c:pt>
              </c:numCache>
            </c:numRef>
          </c:val>
          <c:extLst>
            <c:ext xmlns:c16="http://schemas.microsoft.com/office/drawing/2014/chart" uri="{C3380CC4-5D6E-409C-BE32-E72D297353CC}">
              <c16:uniqueId val="{00000001-75EE-45E2-AAEB-3DBF74FFDF89}"/>
            </c:ext>
          </c:extLst>
        </c:ser>
        <c:dLbls>
          <c:showLegendKey val="0"/>
          <c:showVal val="0"/>
          <c:showCatName val="0"/>
          <c:showSerName val="0"/>
          <c:showPercent val="0"/>
          <c:showBubbleSize val="0"/>
        </c:dLbls>
        <c:gapWidth val="250"/>
        <c:overlap val="100"/>
        <c:axId val="229067616"/>
        <c:axId val="229065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-0.19</c:v>
                </c:pt>
                <c:pt idx="1">
                  <c:v>2.84</c:v>
                </c:pt>
                <c:pt idx="2">
                  <c:v>0.56000000000000005</c:v>
                </c:pt>
                <c:pt idx="3">
                  <c:v>0.01</c:v>
                </c:pt>
                <c:pt idx="4">
                  <c:v>0.87</c:v>
                </c:pt>
              </c:numCache>
            </c:numRef>
          </c:val>
          <c:smooth val="0"/>
          <c:extLst>
            <c:ext xmlns:c16="http://schemas.microsoft.com/office/drawing/2014/chart" uri="{C3380CC4-5D6E-409C-BE32-E72D297353CC}">
              <c16:uniqueId val="{00000002-75EE-45E2-AAEB-3DBF74FFDF89}"/>
            </c:ext>
          </c:extLst>
        </c:ser>
        <c:dLbls>
          <c:showLegendKey val="0"/>
          <c:showVal val="0"/>
          <c:showCatName val="0"/>
          <c:showSerName val="0"/>
          <c:showPercent val="0"/>
          <c:showBubbleSize val="0"/>
        </c:dLbls>
        <c:marker val="1"/>
        <c:smooth val="0"/>
        <c:axId val="229067616"/>
        <c:axId val="229065264"/>
      </c:lineChart>
      <c:catAx>
        <c:axId val="22906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065264"/>
        <c:crosses val="autoZero"/>
        <c:auto val="1"/>
        <c:lblAlgn val="ctr"/>
        <c:lblOffset val="100"/>
        <c:tickLblSkip val="1"/>
        <c:tickMarkSkip val="1"/>
        <c:noMultiLvlLbl val="0"/>
      </c:catAx>
      <c:valAx>
        <c:axId val="22906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06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0.35</c:v>
                </c:pt>
                <c:pt idx="2">
                  <c:v>#N/A</c:v>
                </c:pt>
                <c:pt idx="3">
                  <c:v>0.44</c:v>
                </c:pt>
                <c:pt idx="4">
                  <c:v>#N/A</c:v>
                </c:pt>
                <c:pt idx="5">
                  <c:v>0.7</c:v>
                </c:pt>
                <c:pt idx="6">
                  <c:v>#N/A</c:v>
                </c:pt>
                <c:pt idx="7">
                  <c:v>0.47</c:v>
                </c:pt>
                <c:pt idx="8">
                  <c:v>#N/A</c:v>
                </c:pt>
                <c:pt idx="9">
                  <c:v>0.42</c:v>
                </c:pt>
              </c:numCache>
            </c:numRef>
          </c:val>
          <c:extLst>
            <c:ext xmlns:c16="http://schemas.microsoft.com/office/drawing/2014/chart" uri="{C3380CC4-5D6E-409C-BE32-E72D297353CC}">
              <c16:uniqueId val="{00000000-D2C5-4CCE-91BB-9FDA66722C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C5-4CCE-91BB-9FDA66722C7C}"/>
            </c:ext>
          </c:extLst>
        </c:ser>
        <c:ser>
          <c:idx val="2"/>
          <c:order val="2"/>
          <c:tx>
            <c:strRef>
              <c:f>データシート!$A$29</c:f>
              <c:strCache>
                <c:ptCount val="1"/>
                <c:pt idx="0">
                  <c:v>地域振興事業会計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0.15</c:v>
                </c:pt>
                <c:pt idx="4">
                  <c:v>#N/A</c:v>
                </c:pt>
                <c:pt idx="5">
                  <c:v>0</c:v>
                </c:pt>
                <c:pt idx="6">
                  <c:v>#N/A</c:v>
                </c:pt>
                <c:pt idx="7">
                  <c:v>0.26</c:v>
                </c:pt>
                <c:pt idx="8">
                  <c:v>#N/A</c:v>
                </c:pt>
                <c:pt idx="9">
                  <c:v>0.28999999999999998</c:v>
                </c:pt>
              </c:numCache>
            </c:numRef>
          </c:val>
          <c:extLst>
            <c:ext xmlns:c16="http://schemas.microsoft.com/office/drawing/2014/chart" uri="{C3380CC4-5D6E-409C-BE32-E72D297353CC}">
              <c16:uniqueId val="{00000002-D2C5-4CCE-91BB-9FDA66722C7C}"/>
            </c:ext>
          </c:extLst>
        </c:ser>
        <c:ser>
          <c:idx val="3"/>
          <c:order val="3"/>
          <c:tx>
            <c:strRef>
              <c:f>データシート!$A$30</c:f>
              <c:strCache>
                <c:ptCount val="1"/>
                <c:pt idx="0">
                  <c:v>鹿島臨海工業地帯造成事業特別会計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0.22</c:v>
                </c:pt>
                <c:pt idx="2">
                  <c:v>#N/A</c:v>
                </c:pt>
                <c:pt idx="3">
                  <c:v>0.26</c:v>
                </c:pt>
                <c:pt idx="4">
                  <c:v>#N/A</c:v>
                </c:pt>
                <c:pt idx="5">
                  <c:v>0.17</c:v>
                </c:pt>
                <c:pt idx="6">
                  <c:v>#N/A</c:v>
                </c:pt>
                <c:pt idx="7">
                  <c:v>0.13</c:v>
                </c:pt>
                <c:pt idx="8">
                  <c:v>#N/A</c:v>
                </c:pt>
                <c:pt idx="9">
                  <c:v>0.28999999999999998</c:v>
                </c:pt>
              </c:numCache>
            </c:numRef>
          </c:val>
          <c:extLst>
            <c:ext xmlns:c16="http://schemas.microsoft.com/office/drawing/2014/chart" uri="{C3380CC4-5D6E-409C-BE32-E72D297353CC}">
              <c16:uniqueId val="{00000003-D2C5-4CCE-91BB-9FDA66722C7C}"/>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0.23</c:v>
                </c:pt>
                <c:pt idx="2">
                  <c:v>#N/A</c:v>
                </c:pt>
                <c:pt idx="3">
                  <c:v>0.25</c:v>
                </c:pt>
                <c:pt idx="4">
                  <c:v>#N/A</c:v>
                </c:pt>
                <c:pt idx="5">
                  <c:v>0.41</c:v>
                </c:pt>
                <c:pt idx="6">
                  <c:v>#N/A</c:v>
                </c:pt>
                <c:pt idx="7">
                  <c:v>0.42</c:v>
                </c:pt>
                <c:pt idx="8">
                  <c:v>#N/A</c:v>
                </c:pt>
                <c:pt idx="9">
                  <c:v>0.35</c:v>
                </c:pt>
              </c:numCache>
            </c:numRef>
          </c:val>
          <c:extLst>
            <c:ext xmlns:c16="http://schemas.microsoft.com/office/drawing/2014/chart" uri="{C3380CC4-5D6E-409C-BE32-E72D297353CC}">
              <c16:uniqueId val="{00000004-D2C5-4CCE-91BB-9FDA66722C7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1.18</c:v>
                </c:pt>
                <c:pt idx="2">
                  <c:v>#N/A</c:v>
                </c:pt>
                <c:pt idx="3">
                  <c:v>1.2</c:v>
                </c:pt>
                <c:pt idx="4">
                  <c:v>#N/A</c:v>
                </c:pt>
                <c:pt idx="5">
                  <c:v>1.17</c:v>
                </c:pt>
                <c:pt idx="6">
                  <c:v>#N/A</c:v>
                </c:pt>
                <c:pt idx="7">
                  <c:v>1.1399999999999999</c:v>
                </c:pt>
                <c:pt idx="8">
                  <c:v>#N/A</c:v>
                </c:pt>
                <c:pt idx="9">
                  <c:v>0.91</c:v>
                </c:pt>
              </c:numCache>
            </c:numRef>
          </c:val>
          <c:extLst>
            <c:ext xmlns:c16="http://schemas.microsoft.com/office/drawing/2014/chart" uri="{C3380CC4-5D6E-409C-BE32-E72D297353CC}">
              <c16:uniqueId val="{00000005-D2C5-4CCE-91BB-9FDA66722C7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0.59</c:v>
                </c:pt>
                <c:pt idx="2">
                  <c:v>#N/A</c:v>
                </c:pt>
                <c:pt idx="3">
                  <c:v>0.78</c:v>
                </c:pt>
                <c:pt idx="4">
                  <c:v>#N/A</c:v>
                </c:pt>
                <c:pt idx="5">
                  <c:v>1.2</c:v>
                </c:pt>
                <c:pt idx="6">
                  <c:v>#N/A</c:v>
                </c:pt>
                <c:pt idx="7">
                  <c:v>1.08</c:v>
                </c:pt>
                <c:pt idx="8">
                  <c:v>#N/A</c:v>
                </c:pt>
                <c:pt idx="9">
                  <c:v>1.02</c:v>
                </c:pt>
              </c:numCache>
            </c:numRef>
          </c:val>
          <c:extLst>
            <c:ext xmlns:c16="http://schemas.microsoft.com/office/drawing/2014/chart" uri="{C3380CC4-5D6E-409C-BE32-E72D297353CC}">
              <c16:uniqueId val="{00000006-D2C5-4CCE-91BB-9FDA66722C7C}"/>
            </c:ext>
          </c:extLst>
        </c:ser>
        <c:ser>
          <c:idx val="7"/>
          <c:order val="7"/>
          <c:tx>
            <c:strRef>
              <c:f>データシート!$A$34</c:f>
              <c:strCache>
                <c:ptCount val="1"/>
                <c:pt idx="0">
                  <c:v>鹿島臨海都市計画下水道事業会計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1.1200000000000001</c:v>
                </c:pt>
                <c:pt idx="2">
                  <c:v>#N/A</c:v>
                </c:pt>
                <c:pt idx="3">
                  <c:v>1.08</c:v>
                </c:pt>
                <c:pt idx="4">
                  <c:v>#N/A</c:v>
                </c:pt>
                <c:pt idx="5">
                  <c:v>1.1399999999999999</c:v>
                </c:pt>
                <c:pt idx="6">
                  <c:v>#N/A</c:v>
                </c:pt>
                <c:pt idx="7">
                  <c:v>1.22</c:v>
                </c:pt>
                <c:pt idx="8">
                  <c:v>#N/A</c:v>
                </c:pt>
                <c:pt idx="9">
                  <c:v>1.28</c:v>
                </c:pt>
              </c:numCache>
            </c:numRef>
          </c:val>
          <c:extLst>
            <c:ext xmlns:c16="http://schemas.microsoft.com/office/drawing/2014/chart" uri="{C3380CC4-5D6E-409C-BE32-E72D297353CC}">
              <c16:uniqueId val="{00000007-D2C5-4CCE-91BB-9FDA66722C7C}"/>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2.33</c:v>
                </c:pt>
                <c:pt idx="2">
                  <c:v>#N/A</c:v>
                </c:pt>
                <c:pt idx="3">
                  <c:v>2.1</c:v>
                </c:pt>
                <c:pt idx="4">
                  <c:v>#N/A</c:v>
                </c:pt>
                <c:pt idx="5">
                  <c:v>2.0499999999999998</c:v>
                </c:pt>
                <c:pt idx="6">
                  <c:v>#N/A</c:v>
                </c:pt>
                <c:pt idx="7">
                  <c:v>2.44</c:v>
                </c:pt>
                <c:pt idx="8">
                  <c:v>#N/A</c:v>
                </c:pt>
                <c:pt idx="9">
                  <c:v>2.56</c:v>
                </c:pt>
              </c:numCache>
            </c:numRef>
          </c:val>
          <c:extLst>
            <c:ext xmlns:c16="http://schemas.microsoft.com/office/drawing/2014/chart" uri="{C3380CC4-5D6E-409C-BE32-E72D297353CC}">
              <c16:uniqueId val="{00000008-D2C5-4CCE-91BB-9FDA66722C7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2.2599999999999998</c:v>
                </c:pt>
                <c:pt idx="2">
                  <c:v>#N/A</c:v>
                </c:pt>
                <c:pt idx="3">
                  <c:v>2.2799999999999998</c:v>
                </c:pt>
                <c:pt idx="4">
                  <c:v>#N/A</c:v>
                </c:pt>
                <c:pt idx="5">
                  <c:v>2.17</c:v>
                </c:pt>
                <c:pt idx="6">
                  <c:v>#N/A</c:v>
                </c:pt>
                <c:pt idx="7">
                  <c:v>2.4300000000000002</c:v>
                </c:pt>
                <c:pt idx="8">
                  <c:v>#N/A</c:v>
                </c:pt>
                <c:pt idx="9">
                  <c:v>2.65</c:v>
                </c:pt>
              </c:numCache>
            </c:numRef>
          </c:val>
          <c:extLst>
            <c:ext xmlns:c16="http://schemas.microsoft.com/office/drawing/2014/chart" uri="{C3380CC4-5D6E-409C-BE32-E72D297353CC}">
              <c16:uniqueId val="{00000009-D2C5-4CCE-91BB-9FDA66722C7C}"/>
            </c:ext>
          </c:extLst>
        </c:ser>
        <c:dLbls>
          <c:showLegendKey val="0"/>
          <c:showVal val="0"/>
          <c:showCatName val="0"/>
          <c:showSerName val="0"/>
          <c:showPercent val="0"/>
          <c:showBubbleSize val="0"/>
        </c:dLbls>
        <c:gapWidth val="150"/>
        <c:overlap val="100"/>
        <c:axId val="229068792"/>
        <c:axId val="229069184"/>
      </c:barChart>
      <c:catAx>
        <c:axId val="229068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069184"/>
        <c:crosses val="autoZero"/>
        <c:auto val="1"/>
        <c:lblAlgn val="ctr"/>
        <c:lblOffset val="100"/>
        <c:tickLblSkip val="1"/>
        <c:tickMarkSkip val="1"/>
        <c:noMultiLvlLbl val="0"/>
      </c:catAx>
      <c:valAx>
        <c:axId val="22906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068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89193</c:v>
                </c:pt>
                <c:pt idx="5">
                  <c:v>95137</c:v>
                </c:pt>
                <c:pt idx="8">
                  <c:v>97941</c:v>
                </c:pt>
                <c:pt idx="11">
                  <c:v>104073</c:v>
                </c:pt>
                <c:pt idx="14">
                  <c:v>102677</c:v>
                </c:pt>
              </c:numCache>
            </c:numRef>
          </c:val>
          <c:extLst>
            <c:ext xmlns:c16="http://schemas.microsoft.com/office/drawing/2014/chart" uri="{C3380CC4-5D6E-409C-BE32-E72D297353CC}">
              <c16:uniqueId val="{00000000-472F-490F-B3B9-5AC0BF78BE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4</c:v>
                </c:pt>
                <c:pt idx="6">
                  <c:v>3</c:v>
                </c:pt>
                <c:pt idx="9">
                  <c:v>0</c:v>
                </c:pt>
                <c:pt idx="12">
                  <c:v>0</c:v>
                </c:pt>
              </c:numCache>
            </c:numRef>
          </c:val>
          <c:extLst>
            <c:ext xmlns:c16="http://schemas.microsoft.com/office/drawing/2014/chart" uri="{C3380CC4-5D6E-409C-BE32-E72D297353CC}">
              <c16:uniqueId val="{00000001-472F-490F-B3B9-5AC0BF78BE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7150</c:v>
                </c:pt>
                <c:pt idx="3">
                  <c:v>6489</c:v>
                </c:pt>
                <c:pt idx="6">
                  <c:v>4158</c:v>
                </c:pt>
                <c:pt idx="9">
                  <c:v>3901</c:v>
                </c:pt>
                <c:pt idx="12">
                  <c:v>2400</c:v>
                </c:pt>
              </c:numCache>
            </c:numRef>
          </c:val>
          <c:extLst>
            <c:ext xmlns:c16="http://schemas.microsoft.com/office/drawing/2014/chart" uri="{C3380CC4-5D6E-409C-BE32-E72D297353CC}">
              <c16:uniqueId val="{00000002-472F-490F-B3B9-5AC0BF78BE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2F-490F-B3B9-5AC0BF78BE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4804</c:v>
                </c:pt>
                <c:pt idx="3">
                  <c:v>6177</c:v>
                </c:pt>
                <c:pt idx="6">
                  <c:v>4564</c:v>
                </c:pt>
                <c:pt idx="9">
                  <c:v>3052</c:v>
                </c:pt>
                <c:pt idx="12">
                  <c:v>3098</c:v>
                </c:pt>
              </c:numCache>
            </c:numRef>
          </c:val>
          <c:extLst>
            <c:ext xmlns:c16="http://schemas.microsoft.com/office/drawing/2014/chart" uri="{C3380CC4-5D6E-409C-BE32-E72D297353CC}">
              <c16:uniqueId val="{00000004-472F-490F-B3B9-5AC0BF78BE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19471</c:v>
                </c:pt>
                <c:pt idx="3">
                  <c:v>18591</c:v>
                </c:pt>
                <c:pt idx="6">
                  <c:v>19053</c:v>
                </c:pt>
                <c:pt idx="9">
                  <c:v>17273</c:v>
                </c:pt>
                <c:pt idx="12">
                  <c:v>19378</c:v>
                </c:pt>
              </c:numCache>
            </c:numRef>
          </c:val>
          <c:extLst>
            <c:ext xmlns:c16="http://schemas.microsoft.com/office/drawing/2014/chart" uri="{C3380CC4-5D6E-409C-BE32-E72D297353CC}">
              <c16:uniqueId val="{00000005-472F-490F-B3B9-5AC0BF78BE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8512</c:v>
                </c:pt>
                <c:pt idx="3">
                  <c:v>5988</c:v>
                </c:pt>
                <c:pt idx="6">
                  <c:v>7965</c:v>
                </c:pt>
                <c:pt idx="9">
                  <c:v>7202</c:v>
                </c:pt>
                <c:pt idx="12">
                  <c:v>7465</c:v>
                </c:pt>
              </c:numCache>
            </c:numRef>
          </c:val>
          <c:extLst>
            <c:ext xmlns:c16="http://schemas.microsoft.com/office/drawing/2014/chart" uri="{C3380CC4-5D6E-409C-BE32-E72D297353CC}">
              <c16:uniqueId val="{00000006-472F-490F-B3B9-5AC0BF78BE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119041</c:v>
                </c:pt>
                <c:pt idx="3">
                  <c:v>124392</c:v>
                </c:pt>
                <c:pt idx="6">
                  <c:v>120394</c:v>
                </c:pt>
                <c:pt idx="9">
                  <c:v>126249</c:v>
                </c:pt>
                <c:pt idx="12">
                  <c:v>124825</c:v>
                </c:pt>
              </c:numCache>
            </c:numRef>
          </c:val>
          <c:extLst>
            <c:ext xmlns:c16="http://schemas.microsoft.com/office/drawing/2014/chart" uri="{C3380CC4-5D6E-409C-BE32-E72D297353CC}">
              <c16:uniqueId val="{00000007-472F-490F-B3B9-5AC0BF78BEEE}"/>
            </c:ext>
          </c:extLst>
        </c:ser>
        <c:dLbls>
          <c:showLegendKey val="0"/>
          <c:showVal val="0"/>
          <c:showCatName val="0"/>
          <c:showSerName val="0"/>
          <c:showPercent val="0"/>
          <c:showBubbleSize val="0"/>
        </c:dLbls>
        <c:gapWidth val="100"/>
        <c:overlap val="100"/>
        <c:axId val="229065656"/>
        <c:axId val="51331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69786</c:v>
                </c:pt>
                <c:pt idx="2">
                  <c:v>#N/A</c:v>
                </c:pt>
                <c:pt idx="3">
                  <c:v>#N/A</c:v>
                </c:pt>
                <c:pt idx="4">
                  <c:v>66504</c:v>
                </c:pt>
                <c:pt idx="5">
                  <c:v>#N/A</c:v>
                </c:pt>
                <c:pt idx="6">
                  <c:v>#N/A</c:v>
                </c:pt>
                <c:pt idx="7">
                  <c:v>58196</c:v>
                </c:pt>
                <c:pt idx="8">
                  <c:v>#N/A</c:v>
                </c:pt>
                <c:pt idx="9">
                  <c:v>#N/A</c:v>
                </c:pt>
                <c:pt idx="10">
                  <c:v>53604</c:v>
                </c:pt>
                <c:pt idx="11">
                  <c:v>#N/A</c:v>
                </c:pt>
                <c:pt idx="12">
                  <c:v>#N/A</c:v>
                </c:pt>
                <c:pt idx="13">
                  <c:v>54489</c:v>
                </c:pt>
                <c:pt idx="14">
                  <c:v>#N/A</c:v>
                </c:pt>
              </c:numCache>
            </c:numRef>
          </c:val>
          <c:smooth val="0"/>
          <c:extLst>
            <c:ext xmlns:c16="http://schemas.microsoft.com/office/drawing/2014/chart" uri="{C3380CC4-5D6E-409C-BE32-E72D297353CC}">
              <c16:uniqueId val="{00000008-472F-490F-B3B9-5AC0BF78BEEE}"/>
            </c:ext>
          </c:extLst>
        </c:ser>
        <c:dLbls>
          <c:showLegendKey val="0"/>
          <c:showVal val="0"/>
          <c:showCatName val="0"/>
          <c:showSerName val="0"/>
          <c:showPercent val="0"/>
          <c:showBubbleSize val="0"/>
        </c:dLbls>
        <c:marker val="1"/>
        <c:smooth val="0"/>
        <c:axId val="229065656"/>
        <c:axId val="513314352"/>
      </c:lineChart>
      <c:catAx>
        <c:axId val="229065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314352"/>
        <c:crosses val="autoZero"/>
        <c:auto val="1"/>
        <c:lblAlgn val="ctr"/>
        <c:lblOffset val="100"/>
        <c:tickLblSkip val="1"/>
        <c:tickMarkSkip val="1"/>
        <c:noMultiLvlLbl val="0"/>
      </c:catAx>
      <c:valAx>
        <c:axId val="51331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065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1171380</c:v>
                </c:pt>
                <c:pt idx="5">
                  <c:v>1210967</c:v>
                </c:pt>
                <c:pt idx="8">
                  <c:v>1226809</c:v>
                </c:pt>
                <c:pt idx="11">
                  <c:v>1228023</c:v>
                </c:pt>
                <c:pt idx="14">
                  <c:v>1225111</c:v>
                </c:pt>
              </c:numCache>
            </c:numRef>
          </c:val>
          <c:extLst>
            <c:ext xmlns:c16="http://schemas.microsoft.com/office/drawing/2014/chart" uri="{C3380CC4-5D6E-409C-BE32-E72D297353CC}">
              <c16:uniqueId val="{00000000-4C61-4D43-B985-19D5A03D94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127026</c:v>
                </c:pt>
                <c:pt idx="5">
                  <c:v>116743</c:v>
                </c:pt>
                <c:pt idx="8">
                  <c:v>131095</c:v>
                </c:pt>
                <c:pt idx="11">
                  <c:v>122732</c:v>
                </c:pt>
                <c:pt idx="14">
                  <c:v>113974</c:v>
                </c:pt>
              </c:numCache>
            </c:numRef>
          </c:val>
          <c:extLst>
            <c:ext xmlns:c16="http://schemas.microsoft.com/office/drawing/2014/chart" uri="{C3380CC4-5D6E-409C-BE32-E72D297353CC}">
              <c16:uniqueId val="{00000001-4C61-4D43-B985-19D5A03D94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97065</c:v>
                </c:pt>
                <c:pt idx="5">
                  <c:v>105687</c:v>
                </c:pt>
                <c:pt idx="8">
                  <c:v>132377</c:v>
                </c:pt>
                <c:pt idx="11">
                  <c:v>140508</c:v>
                </c:pt>
                <c:pt idx="14">
                  <c:v>145152</c:v>
                </c:pt>
              </c:numCache>
            </c:numRef>
          </c:val>
          <c:extLst>
            <c:ext xmlns:c16="http://schemas.microsoft.com/office/drawing/2014/chart" uri="{C3380CC4-5D6E-409C-BE32-E72D297353CC}">
              <c16:uniqueId val="{00000002-4C61-4D43-B985-19D5A03D94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61-4D43-B985-19D5A03D94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61-4D43-B985-19D5A03D94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1368</c:v>
                </c:pt>
                <c:pt idx="3">
                  <c:v>1232</c:v>
                </c:pt>
                <c:pt idx="6">
                  <c:v>821</c:v>
                </c:pt>
                <c:pt idx="9">
                  <c:v>915</c:v>
                </c:pt>
                <c:pt idx="12">
                  <c:v>643</c:v>
                </c:pt>
              </c:numCache>
            </c:numRef>
          </c:val>
          <c:extLst>
            <c:ext xmlns:c16="http://schemas.microsoft.com/office/drawing/2014/chart" uri="{C3380CC4-5D6E-409C-BE32-E72D297353CC}">
              <c16:uniqueId val="{00000005-4C61-4D43-B985-19D5A03D94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324160</c:v>
                </c:pt>
                <c:pt idx="3">
                  <c:v>300673</c:v>
                </c:pt>
                <c:pt idx="6">
                  <c:v>298050</c:v>
                </c:pt>
                <c:pt idx="9">
                  <c:v>288852</c:v>
                </c:pt>
                <c:pt idx="12">
                  <c:v>265494</c:v>
                </c:pt>
              </c:numCache>
            </c:numRef>
          </c:val>
          <c:extLst>
            <c:ext xmlns:c16="http://schemas.microsoft.com/office/drawing/2014/chart" uri="{C3380CC4-5D6E-409C-BE32-E72D297353CC}">
              <c16:uniqueId val="{00000006-4C61-4D43-B985-19D5A03D94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C61-4D43-B985-19D5A03D94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165924</c:v>
                </c:pt>
                <c:pt idx="3">
                  <c:v>128914</c:v>
                </c:pt>
                <c:pt idx="6">
                  <c:v>123354</c:v>
                </c:pt>
                <c:pt idx="9">
                  <c:v>123329</c:v>
                </c:pt>
                <c:pt idx="12">
                  <c:v>114955</c:v>
                </c:pt>
              </c:numCache>
            </c:numRef>
          </c:val>
          <c:extLst>
            <c:ext xmlns:c16="http://schemas.microsoft.com/office/drawing/2014/chart" uri="{C3380CC4-5D6E-409C-BE32-E72D297353CC}">
              <c16:uniqueId val="{00000008-4C61-4D43-B985-19D5A03D94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55205</c:v>
                </c:pt>
                <c:pt idx="3">
                  <c:v>45498</c:v>
                </c:pt>
                <c:pt idx="6">
                  <c:v>39997</c:v>
                </c:pt>
                <c:pt idx="9">
                  <c:v>35569</c:v>
                </c:pt>
                <c:pt idx="12">
                  <c:v>31630</c:v>
                </c:pt>
              </c:numCache>
            </c:numRef>
          </c:val>
          <c:extLst>
            <c:ext xmlns:c16="http://schemas.microsoft.com/office/drawing/2014/chart" uri="{C3380CC4-5D6E-409C-BE32-E72D297353CC}">
              <c16:uniqueId val="{00000009-4C61-4D43-B985-19D5A03D94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2179757</c:v>
                </c:pt>
                <c:pt idx="3">
                  <c:v>2221064</c:v>
                </c:pt>
                <c:pt idx="6">
                  <c:v>2250008</c:v>
                </c:pt>
                <c:pt idx="9">
                  <c:v>2235564</c:v>
                </c:pt>
                <c:pt idx="12">
                  <c:v>2229066</c:v>
                </c:pt>
              </c:numCache>
            </c:numRef>
          </c:val>
          <c:extLst>
            <c:ext xmlns:c16="http://schemas.microsoft.com/office/drawing/2014/chart" uri="{C3380CC4-5D6E-409C-BE32-E72D297353CC}">
              <c16:uniqueId val="{0000000A-4C61-4D43-B985-19D5A03D9497}"/>
            </c:ext>
          </c:extLst>
        </c:ser>
        <c:dLbls>
          <c:showLegendKey val="0"/>
          <c:showVal val="0"/>
          <c:showCatName val="0"/>
          <c:showSerName val="0"/>
          <c:showPercent val="0"/>
          <c:showBubbleSize val="0"/>
        </c:dLbls>
        <c:gapWidth val="100"/>
        <c:overlap val="100"/>
        <c:axId val="513315528"/>
        <c:axId val="51331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1330943</c:v>
                </c:pt>
                <c:pt idx="2">
                  <c:v>#N/A</c:v>
                </c:pt>
                <c:pt idx="3">
                  <c:v>#N/A</c:v>
                </c:pt>
                <c:pt idx="4">
                  <c:v>1263983</c:v>
                </c:pt>
                <c:pt idx="5">
                  <c:v>#N/A</c:v>
                </c:pt>
                <c:pt idx="6">
                  <c:v>#N/A</c:v>
                </c:pt>
                <c:pt idx="7">
                  <c:v>1221950</c:v>
                </c:pt>
                <c:pt idx="8">
                  <c:v>#N/A</c:v>
                </c:pt>
                <c:pt idx="9">
                  <c:v>#N/A</c:v>
                </c:pt>
                <c:pt idx="10">
                  <c:v>1192965</c:v>
                </c:pt>
                <c:pt idx="11">
                  <c:v>#N/A</c:v>
                </c:pt>
                <c:pt idx="12">
                  <c:v>#N/A</c:v>
                </c:pt>
                <c:pt idx="13">
                  <c:v>1157550</c:v>
                </c:pt>
                <c:pt idx="14">
                  <c:v>#N/A</c:v>
                </c:pt>
              </c:numCache>
            </c:numRef>
          </c:val>
          <c:smooth val="0"/>
          <c:extLst>
            <c:ext xmlns:c16="http://schemas.microsoft.com/office/drawing/2014/chart" uri="{C3380CC4-5D6E-409C-BE32-E72D297353CC}">
              <c16:uniqueId val="{0000000B-4C61-4D43-B985-19D5A03D9497}"/>
            </c:ext>
          </c:extLst>
        </c:ser>
        <c:dLbls>
          <c:showLegendKey val="0"/>
          <c:showVal val="0"/>
          <c:showCatName val="0"/>
          <c:showSerName val="0"/>
          <c:showPercent val="0"/>
          <c:showBubbleSize val="0"/>
        </c:dLbls>
        <c:marker val="1"/>
        <c:smooth val="0"/>
        <c:axId val="513315528"/>
        <c:axId val="513313568"/>
      </c:lineChart>
      <c:catAx>
        <c:axId val="51331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3313568"/>
        <c:crosses val="autoZero"/>
        <c:auto val="1"/>
        <c:lblAlgn val="ctr"/>
        <c:lblOffset val="100"/>
        <c:tickLblSkip val="1"/>
        <c:tickMarkSkip val="1"/>
        <c:noMultiLvlLbl val="0"/>
      </c:catAx>
      <c:valAx>
        <c:axId val="51331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315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18298</c:v>
                </c:pt>
                <c:pt idx="1">
                  <c:v>18303</c:v>
                </c:pt>
                <c:pt idx="2">
                  <c:v>18305</c:v>
                </c:pt>
              </c:numCache>
            </c:numRef>
          </c:val>
          <c:extLst>
            <c:ext xmlns:c16="http://schemas.microsoft.com/office/drawing/2014/chart" uri="{C3380CC4-5D6E-409C-BE32-E72D297353CC}">
              <c16:uniqueId val="{00000000-5153-4EEE-A467-486E06CE44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41241</c:v>
                </c:pt>
                <c:pt idx="1">
                  <c:v>47195</c:v>
                </c:pt>
                <c:pt idx="2">
                  <c:v>47203</c:v>
                </c:pt>
              </c:numCache>
            </c:numRef>
          </c:val>
          <c:extLst>
            <c:ext xmlns:c16="http://schemas.microsoft.com/office/drawing/2014/chart" uri="{C3380CC4-5D6E-409C-BE32-E72D297353CC}">
              <c16:uniqueId val="{00000001-5153-4EEE-A467-486E06CE44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37265</c:v>
                </c:pt>
                <c:pt idx="1">
                  <c:v>49019</c:v>
                </c:pt>
                <c:pt idx="2">
                  <c:v>51953</c:v>
                </c:pt>
              </c:numCache>
            </c:numRef>
          </c:val>
          <c:extLst>
            <c:ext xmlns:c16="http://schemas.microsoft.com/office/drawing/2014/chart" uri="{C3380CC4-5D6E-409C-BE32-E72D297353CC}">
              <c16:uniqueId val="{00000002-5153-4EEE-A467-486E06CE4420}"/>
            </c:ext>
          </c:extLst>
        </c:ser>
        <c:dLbls>
          <c:showLegendKey val="0"/>
          <c:showVal val="0"/>
          <c:showCatName val="0"/>
          <c:showSerName val="0"/>
          <c:showPercent val="0"/>
          <c:showBubbleSize val="0"/>
        </c:dLbls>
        <c:gapWidth val="120"/>
        <c:overlap val="100"/>
        <c:axId val="513317880"/>
        <c:axId val="513315920"/>
      </c:barChart>
      <c:catAx>
        <c:axId val="51331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3315920"/>
        <c:crosses val="autoZero"/>
        <c:auto val="1"/>
        <c:lblAlgn val="ctr"/>
        <c:lblOffset val="100"/>
        <c:tickLblSkip val="1"/>
        <c:tickMarkSkip val="1"/>
        <c:noMultiLvlLbl val="0"/>
      </c:catAx>
      <c:valAx>
        <c:axId val="513315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3317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{C2118E56-2DF4-40B4-BFAF-81CC7DFB6AB9}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1EC-4DF9-AE38-0D20201CFD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{F2FA9A9A-4C94-437B-BF57-5DA44C9ECD4C}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EC-4DF9-AE38-0D20201CFD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{08FB7763-50AF-41EA-8E16-B3C4E2BF7551}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EC-4DF9-AE38-0D20201CFD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{45440A10-7BE5-4D2D-82BF-68C6B3A05FE9}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EC-4DF9-AE38-0D20201CFD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{011C4BD8-57B0-4922-8444-9A86BC8D6225}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EC-4DF9-AE38-0D20201CFDA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{6CA29161-621A-4B5D-A675-B2109F1A4446}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1EC-4DF9-AE38-0D20201CFDA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{1F596790-2722-4C7A-8438-31332235094B}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1EC-4DF9-AE38-0D20201CFDA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{04F40232-AECD-418E-8174-5BBC89FFB547}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1EC-4DF9-AE38-0D20201CFDA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{9788C0E1-D0AF-44D9-BA8C-9145791A0407}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1EC-4DF9-AE38-0D20201CFD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1EC-4DF9-AE38-0D20201CFDA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{361F45B6-A7B7-4B1C-A049-A8FCB1D9EE73}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1EC-4DF9-AE38-0D20201CFD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{EFC8AA81-4728-4171-A8A2-118EC81ADCE6}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EC-4DF9-AE38-0D20201CFD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{D74CD388-5695-4E73-AD55-0B841E9F7E60}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EC-4DF9-AE38-0D20201CFD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{4E614D7A-065B-4453-A336-75C94A18203B}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EC-4DF9-AE38-0D20201CFD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{8F197B06-7240-4312-9581-3D85C05AF97E}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EC-4DF9-AE38-0D20201CFDA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{47E04B4C-639C-4167-A8AB-560F41321631}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1EC-4DF9-AE38-0D20201CFDA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{27019010-D64E-4D8C-83A6-AB91764EFBE5}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1EC-4DF9-AE38-0D20201CFDA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{EB5C816C-BB9A-4030-82CE-F861A62BFEF2}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1EC-4DF9-AE38-0D20201CFDA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{83AE085A-C3F6-450A-A4AB-AD39483EFF18}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1EC-4DF9-AE38-0D20201CFD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31EC-4DF9-AE38-0D20201CFDA0}"/>
            </c:ext>
          </c:extLst>
        </c:ser>
        <c:dLbls>
          <c:showLegendKey val="0"/>
          <c:showVal val="1"/>
          <c:showCatName val="0"/>
          <c:showSerName val="0"/>
          <c:showPercent val="0"/>
          <c:showBubbleSize val="0"/>
        </c:dLbls>
        <c:axId val="-12333008"/>
        <c:axId val="-12330832"/>
      </c:scatterChart>
      <c:valAx>
        <c:axId val="-123330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30832"/>
        <c:crosses val="autoZero"/>
        <c:crossBetween val="midCat"/>
      </c:valAx>
      <c:valAx>
        <c:axId val="-12330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33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{6763184C-D39A-4C8E-BEC6-278F13B8065F}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47D-429C-AA50-7D6ABDCD86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{E3003EFC-F802-4A3E-9DEC-954972C69EA0}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7D-429C-AA50-7D6ABDCD86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{5E138AB0-5F83-4EA1-8920-4DE18A17A91E}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7D-429C-AA50-7D6ABDCD86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{901D278F-698B-4BB8-8058-FE18E41AD4A2}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7D-429C-AA50-7D6ABDCD86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{51203792-BC7C-4D6D-B3B5-11D5D46A6F24}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7D-429C-AA50-7D6ABDCD86F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{D5E399BD-33C1-465E-8E00-22A57EFAA9BA}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47D-429C-AA50-7D6ABDCD86F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{37C14E29-F904-4716-84E7-B0CE54A101F0}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47D-429C-AA50-7D6ABDCD86F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{62366856-CFB0-4CC5-B09D-ACD06A20B804}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47D-429C-AA50-7D6ABDCD86F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{672920CE-4D8B-41D1-B118-99BB77B68E89}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47D-429C-AA50-7D6ABDCD86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13.3</c:v>
                </c:pt>
                <c:pt idx="16">
                  <c:v>12.1</c:v>
                </c:pt>
                <c:pt idx="24">
                  <c:v>11</c:v>
                </c:pt>
                <c:pt idx="32">
                  <c:v>10.199999999999999</c:v>
                </c:pt>
              </c:numCache>
            </c:numRef>
          </c:xVal>
          <c:yVal>
            <c:numRef>
              <c:f>公会計指標分析・財政指標組合せ分析表!$BP$73:$DC$73</c:f>
              <c:numCache>
                <c:formatCode>#,##0.0;"▲ "#,##0.0</c:formatCode>
                <c:ptCount val="40"/>
                <c:pt idx="0">
                  <c:v>250.1</c:v>
                </c:pt>
                <c:pt idx="8">
                  <c:v>237.1</c:v>
                </c:pt>
                <c:pt idx="16">
                  <c:v>224.9</c:v>
                </c:pt>
                <c:pt idx="24">
                  <c:v>221</c:v>
                </c:pt>
                <c:pt idx="32">
                  <c:v>213.3</c:v>
                </c:pt>
              </c:numCache>
            </c:numRef>
          </c:yVal>
          <c:smooth val="0"/>
          <c:extLst>
            <c:ext xmlns:c16="http://schemas.microsoft.com/office/drawing/2014/chart" uri="{C3380CC4-5D6E-409C-BE32-E72D297353CC}">
              <c16:uniqueId val="{00000009-B47D-429C-AA50-7D6ABDCD86FC}"/>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{13E79481-CBF2-4B13-A81B-B8B14D32F372}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47D-429C-AA50-7D6ABDCD86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{ACB4DFE4-C144-4D50-9DDA-F1AA2B36A72F}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7D-429C-AA50-7D6ABDCD86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{3AF50B02-E4EA-4754-960B-08483134DCA1}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7D-429C-AA50-7D6ABDCD86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{B2C8CE86-7805-4C44-B2E4-A413F08BB075}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7D-429C-AA50-7D6ABDCD86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{7756E64A-CE56-4B73-94B2-014057AFD214}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7D-429C-AA50-7D6ABDCD86F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{113AE5BD-B969-4CA1-AA4E-5A9F5187DCA8}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47D-429C-AA50-7D6ABDCD86F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{959AC510-F046-491C-9095-5649B6516A5D}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47D-429C-AA50-7D6ABDCD86F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{289753CF-8560-465F-A09B-A024392576D3}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47D-429C-AA50-7D6ABDCD86F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{505CA9ED-7C10-497D-9082-F3494762A35B}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47D-429C-AA50-7D6ABDCD86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B47D-429C-AA50-7D6ABDCD86FC}"/>
            </c:ext>
          </c:extLst>
        </c:ser>
        <c:dLbls>
          <c:showLegendKey val="0"/>
          <c:showVal val="1"/>
          <c:showCatName val="0"/>
          <c:showSerName val="0"/>
          <c:showPercent val="0"/>
          <c:showBubbleSize val="0"/>
        </c:dLbls>
        <c:axId val="-12330288"/>
        <c:axId val="-12329200"/>
      </c:scatterChart>
      <c:valAx>
        <c:axId val="-12330288"/>
        <c:scaling>
          <c:orientation val="minMax"/>
          <c:max val="14.799999999999999"/>
          <c:min val="9.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29200"/>
        <c:crosses val="autoZero"/>
        <c:crossBetween val="midCat"/>
      </c:valAx>
      <c:valAx>
        <c:axId val="-12329200"/>
        <c:scaling>
          <c:orientation val="minMax"/>
          <c:max val="260"/>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302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2,951,087
2,889,169
6,097.19
1,055,682,801
1,029,034,715
7,020,356
637,229,070
2,181,111,963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東京都を除いた道府県の中で最も上位のグループ（財政力指数が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未満）に分類されており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全国では高い方から</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番目となっている。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近年は</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企業収益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の回復などに伴い，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年連続で改善している（</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0.63726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0.64490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69" name="直線コネクタ 68"/>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26307</xdr:rowOff>
    </xdr:to>
    <xdr:cxnSp macro="">
      <xdr:nvCxnSpPr>
        <xdr:cNvPr id="72" name="直線コネクタ 71"/>
        <xdr:cNvCxnSpPr/>
      </xdr:nvCxnSpPr>
      <xdr:spPr>
        <a:xfrm flipV="1">
          <a:off x="3225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60778</xdr:rowOff>
    </xdr:to>
    <xdr:cxnSp macro="">
      <xdr:nvCxnSpPr>
        <xdr:cNvPr id="75" name="直線コネクタ 74"/>
        <xdr:cNvCxnSpPr/>
      </xdr:nvCxnSpPr>
      <xdr:spPr>
        <a:xfrm flipV="1">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95250</xdr:rowOff>
    </xdr:to>
    <xdr:cxnSp macro="">
      <xdr:nvCxnSpPr>
        <xdr:cNvPr id="78" name="直線コネクタ 77"/>
        <xdr:cNvCxnSpPr/>
      </xdr:nvCxnSpPr>
      <xdr:spPr>
        <a:xfrm flipV="1">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2" name="テキスト ボックス 81"/>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8" name="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89"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0" name="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1" name="テキスト ボックス 90"/>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2" name="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3" name="テキスト ボックス 92"/>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4" name="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分子である経常経費充当一般財源の人件費や補助等が増加したが，県税収入などの増加により，分母である経常一般財源の増加が大きかっため，昨年度と比較して</a:t>
          </a:r>
          <a:r>
            <a:rPr kumimoji="1" lang="en-US" altLang="ja-JP" sz="1300">
              <a:latin typeface="ＭＳ ゴシック" panose="020B0609070205080204" pitchFamily="49" charset="-128"/>
              <a:ea typeface="ＭＳ ゴシック" panose="020B0609070205080204" pitchFamily="49" charset="-128"/>
            </a:rPr>
            <a:t>0.8</a:t>
          </a:r>
          <a:r>
            <a:rPr kumimoji="1" lang="ja-JP" altLang="en-US" sz="1300">
              <a:latin typeface="ＭＳ ゴシック" panose="020B0609070205080204" pitchFamily="49" charset="-128"/>
              <a:ea typeface="ＭＳ ゴシック" panose="020B0609070205080204" pitchFamily="49" charset="-128"/>
            </a:rPr>
            <a:t>ポイント減少となった。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他の都道府県との比較では，グループ内では１番目に低く，全国的には低い方から</a:t>
          </a:r>
          <a:r>
            <a:rPr kumimoji="1" lang="en-US" altLang="ja-JP" sz="1300">
              <a:latin typeface="ＭＳ ゴシック" panose="020B0609070205080204" pitchFamily="49" charset="-128"/>
              <a:ea typeface="ＭＳ ゴシック" panose="020B0609070205080204" pitchFamily="49" charset="-128"/>
            </a:rPr>
            <a:t>11</a:t>
          </a:r>
          <a:r>
            <a:rPr kumimoji="1" lang="ja-JP" altLang="en-US" sz="1300">
              <a:latin typeface="ＭＳ ゴシック" panose="020B0609070205080204" pitchFamily="49" charset="-128"/>
              <a:ea typeface="ＭＳ ゴシック" panose="020B0609070205080204" pitchFamily="49" charset="-128"/>
            </a:rPr>
            <a:t>番目となっている。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今後とも，課税の適正化や県有財産の有効活用などによる自主財源確保に努めるとともに，職員の適正配置や事務事業の見直しなどを行うことで財政の弾力性確保に努めていく。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1411</xdr:rowOff>
    </xdr:from>
    <xdr:to>
      <xdr:col>23</xdr:col>
      <xdr:colOff>133350</xdr:colOff>
      <xdr:row>66</xdr:row>
      <xdr:rowOff>82550</xdr:rowOff>
    </xdr:to>
    <xdr:cxnSp macro="">
      <xdr:nvCxnSpPr>
        <xdr:cNvPr id="125" name="直線コネクタ 124"/>
        <xdr:cNvCxnSpPr/>
      </xdr:nvCxnSpPr>
      <xdr:spPr>
        <a:xfrm flipV="1">
          <a:off x="4953000" y="10459861"/>
          <a:ext cx="0" cy="938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87788</xdr:rowOff>
    </xdr:from>
    <xdr:ext cx="762000" cy="259045"/>
    <xdr:sp macro="" textlink="">
      <xdr:nvSpPr>
        <xdr:cNvPr id="128" name="財政構造の弾力性最大値テキスト"/>
        <xdr:cNvSpPr txBox="1"/>
      </xdr:nvSpPr>
      <xdr:spPr>
        <a:xfrm>
          <a:off x="5041900" y="1020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1411</xdr:rowOff>
    </xdr:from>
    <xdr:to>
      <xdr:col>24</xdr:col>
      <xdr:colOff>12700</xdr:colOff>
      <xdr:row>61</xdr:row>
      <xdr:rowOff>1411</xdr:rowOff>
    </xdr:to>
    <xdr:cxnSp macro="">
      <xdr:nvCxnSpPr>
        <xdr:cNvPr id="129" name="直線コネクタ 128"/>
        <xdr:cNvCxnSpPr/>
      </xdr:nvCxnSpPr>
      <xdr:spPr>
        <a:xfrm>
          <a:off x="4864100" y="1045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1411</xdr:rowOff>
    </xdr:from>
    <xdr:to>
      <xdr:col>23</xdr:col>
      <xdr:colOff>133350</xdr:colOff>
      <xdr:row>61</xdr:row>
      <xdr:rowOff>108655</xdr:rowOff>
    </xdr:to>
    <xdr:cxnSp macro="">
      <xdr:nvCxnSpPr>
        <xdr:cNvPr id="130" name="直線コネクタ 129"/>
        <xdr:cNvCxnSpPr/>
      </xdr:nvCxnSpPr>
      <xdr:spPr>
        <a:xfrm flipV="1">
          <a:off x="4114800" y="1045986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22172</xdr:rowOff>
    </xdr:from>
    <xdr:ext cx="762000" cy="259045"/>
    <xdr:sp macro="" textlink="">
      <xdr:nvSpPr>
        <xdr:cNvPr id="131" name="財政構造の弾力性平均値テキスト"/>
        <xdr:cNvSpPr txBox="1"/>
      </xdr:nvSpPr>
      <xdr:spPr>
        <a:xfrm>
          <a:off x="5041900" y="1082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50095</xdr:rowOff>
    </xdr:from>
    <xdr:to>
      <xdr:col>23</xdr:col>
      <xdr:colOff>184150</xdr:colOff>
      <xdr:row>63</xdr:row>
      <xdr:rowOff>151695</xdr:rowOff>
    </xdr:to>
    <xdr:sp macro="" textlink="">
      <xdr:nvSpPr>
        <xdr:cNvPr id="132" name="フローチャート: 判断 131"/>
        <xdr:cNvSpPr/>
      </xdr:nvSpPr>
      <xdr:spPr>
        <a:xfrm>
          <a:off x="49022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65617</xdr:rowOff>
    </xdr:from>
    <xdr:to>
      <xdr:col>19</xdr:col>
      <xdr:colOff>133350</xdr:colOff>
      <xdr:row>61</xdr:row>
      <xdr:rowOff>108655</xdr:rowOff>
    </xdr:to>
    <xdr:cxnSp macro="">
      <xdr:nvCxnSpPr>
        <xdr:cNvPr id="133" name="直線コネクタ 132"/>
        <xdr:cNvCxnSpPr/>
      </xdr:nvCxnSpPr>
      <xdr:spPr>
        <a:xfrm>
          <a:off x="3225800" y="10352617"/>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170745</xdr:rowOff>
    </xdr:from>
    <xdr:to>
      <xdr:col>19</xdr:col>
      <xdr:colOff>184150</xdr:colOff>
      <xdr:row>64</xdr:row>
      <xdr:rowOff>100895</xdr:rowOff>
    </xdr:to>
    <xdr:sp macro="" textlink="">
      <xdr:nvSpPr>
        <xdr:cNvPr id="134" name="フローチャート: 判断 133"/>
        <xdr:cNvSpPr/>
      </xdr:nvSpPr>
      <xdr:spPr>
        <a:xfrm>
          <a:off x="4064000" y="1097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85672</xdr:rowOff>
    </xdr:from>
    <xdr:ext cx="736600" cy="259045"/>
    <xdr:sp macro="" textlink="">
      <xdr:nvSpPr>
        <xdr:cNvPr id="135" name="テキスト ボックス 134"/>
        <xdr:cNvSpPr txBox="1"/>
      </xdr:nvSpPr>
      <xdr:spPr>
        <a:xfrm>
          <a:off x="3733800" y="1105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100189</xdr:rowOff>
    </xdr:from>
    <xdr:to>
      <xdr:col>15</xdr:col>
      <xdr:colOff>82550</xdr:colOff>
      <xdr:row>60</xdr:row>
      <xdr:rowOff>65617</xdr:rowOff>
    </xdr:to>
    <xdr:cxnSp macro="">
      <xdr:nvCxnSpPr>
        <xdr:cNvPr id="136" name="直線コネクタ 135"/>
        <xdr:cNvCxnSpPr/>
      </xdr:nvCxnSpPr>
      <xdr:spPr>
        <a:xfrm>
          <a:off x="2336800" y="10044289"/>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7" name="フローチャート: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38" name="テキスト ボックス 137"/>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100189</xdr:rowOff>
    </xdr:from>
    <xdr:to>
      <xdr:col>11</xdr:col>
      <xdr:colOff>31750</xdr:colOff>
      <xdr:row>58</xdr:row>
      <xdr:rowOff>140405</xdr:rowOff>
    </xdr:to>
    <xdr:cxnSp macro="">
      <xdr:nvCxnSpPr>
        <xdr:cNvPr id="139" name="直線コネクタ 138"/>
        <xdr:cNvCxnSpPr/>
      </xdr:nvCxnSpPr>
      <xdr:spPr>
        <a:xfrm flipV="1">
          <a:off x="1447800" y="100442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71261</xdr:rowOff>
    </xdr:from>
    <xdr:to>
      <xdr:col>11</xdr:col>
      <xdr:colOff>82550</xdr:colOff>
      <xdr:row>62</xdr:row>
      <xdr:rowOff>1411</xdr:rowOff>
    </xdr:to>
    <xdr:sp macro="" textlink="">
      <xdr:nvSpPr>
        <xdr:cNvPr id="140" name="フローチャート: 判断 139"/>
        <xdr:cNvSpPr/>
      </xdr:nvSpPr>
      <xdr:spPr>
        <a:xfrm>
          <a:off x="2286000" y="105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157638</xdr:rowOff>
    </xdr:from>
    <xdr:ext cx="762000" cy="259045"/>
    <xdr:sp macro="" textlink="">
      <xdr:nvSpPr>
        <xdr:cNvPr id="141" name="テキスト ボックス 140"/>
        <xdr:cNvSpPr txBox="1"/>
      </xdr:nvSpPr>
      <xdr:spPr>
        <a:xfrm>
          <a:off x="1955800" y="106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138289</xdr:rowOff>
    </xdr:from>
    <xdr:to>
      <xdr:col>7</xdr:col>
      <xdr:colOff>31750</xdr:colOff>
      <xdr:row>62</xdr:row>
      <xdr:rowOff>68439</xdr:rowOff>
    </xdr:to>
    <xdr:sp macro="" textlink="">
      <xdr:nvSpPr>
        <xdr:cNvPr id="142" name="フローチャート: 判断 141"/>
        <xdr:cNvSpPr/>
      </xdr:nvSpPr>
      <xdr:spPr>
        <a:xfrm>
          <a:off x="1397000" y="1059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53216</xdr:rowOff>
    </xdr:from>
    <xdr:ext cx="762000" cy="259045"/>
    <xdr:sp macro="" textlink="">
      <xdr:nvSpPr>
        <xdr:cNvPr id="143" name="テキスト ボックス 142"/>
        <xdr:cNvSpPr txBox="1"/>
      </xdr:nvSpPr>
      <xdr:spPr>
        <a:xfrm>
          <a:off x="1066800" y="1068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122061</xdr:rowOff>
    </xdr:from>
    <xdr:to>
      <xdr:col>23</xdr:col>
      <xdr:colOff>184150</xdr:colOff>
      <xdr:row>61</xdr:row>
      <xdr:rowOff>52211</xdr:rowOff>
    </xdr:to>
    <xdr:sp macro="" textlink="">
      <xdr:nvSpPr>
        <xdr:cNvPr id="149" name="楕円 148"/>
        <xdr:cNvSpPr/>
      </xdr:nvSpPr>
      <xdr:spPr>
        <a:xfrm>
          <a:off x="4902200" y="104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43338</xdr:rowOff>
    </xdr:from>
    <xdr:ext cx="762000" cy="259045"/>
    <xdr:sp macro="" textlink="">
      <xdr:nvSpPr>
        <xdr:cNvPr id="150" name="財政構造の弾力性該当値テキスト"/>
        <xdr:cNvSpPr txBox="1"/>
      </xdr:nvSpPr>
      <xdr:spPr>
        <a:xfrm>
          <a:off x="5041900" y="1033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57855</xdr:rowOff>
    </xdr:from>
    <xdr:to>
      <xdr:col>19</xdr:col>
      <xdr:colOff>184150</xdr:colOff>
      <xdr:row>61</xdr:row>
      <xdr:rowOff>159455</xdr:rowOff>
    </xdr:to>
    <xdr:sp macro="" textlink="">
      <xdr:nvSpPr>
        <xdr:cNvPr id="151" name="楕円 150"/>
        <xdr:cNvSpPr/>
      </xdr:nvSpPr>
      <xdr:spPr>
        <a:xfrm>
          <a:off x="4064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169632</xdr:rowOff>
    </xdr:from>
    <xdr:ext cx="736600" cy="259045"/>
    <xdr:sp macro="" textlink="">
      <xdr:nvSpPr>
        <xdr:cNvPr id="152" name="テキスト ボックス 151"/>
        <xdr:cNvSpPr txBox="1"/>
      </xdr:nvSpPr>
      <xdr:spPr>
        <a:xfrm>
          <a:off x="3733800" y="1028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14817</xdr:rowOff>
    </xdr:from>
    <xdr:to>
      <xdr:col>15</xdr:col>
      <xdr:colOff>133350</xdr:colOff>
      <xdr:row>60</xdr:row>
      <xdr:rowOff>116417</xdr:rowOff>
    </xdr:to>
    <xdr:sp macro="" textlink="">
      <xdr:nvSpPr>
        <xdr:cNvPr id="153" name="楕円 152"/>
        <xdr:cNvSpPr/>
      </xdr:nvSpPr>
      <xdr:spPr>
        <a:xfrm>
          <a:off x="3175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54" name="テキスト ボックス 153"/>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49389</xdr:rowOff>
    </xdr:from>
    <xdr:to>
      <xdr:col>11</xdr:col>
      <xdr:colOff>82550</xdr:colOff>
      <xdr:row>58</xdr:row>
      <xdr:rowOff>150989</xdr:rowOff>
    </xdr:to>
    <xdr:sp macro="" textlink="">
      <xdr:nvSpPr>
        <xdr:cNvPr id="155" name="楕円 154"/>
        <xdr:cNvSpPr/>
      </xdr:nvSpPr>
      <xdr:spPr>
        <a:xfrm>
          <a:off x="2286000" y="99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161166</xdr:rowOff>
    </xdr:from>
    <xdr:ext cx="762000" cy="259045"/>
    <xdr:sp macro="" textlink="">
      <xdr:nvSpPr>
        <xdr:cNvPr id="156" name="テキスト ボックス 155"/>
        <xdr:cNvSpPr txBox="1"/>
      </xdr:nvSpPr>
      <xdr:spPr>
        <a:xfrm>
          <a:off x="1955800" y="97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89605</xdr:rowOff>
    </xdr:from>
    <xdr:to>
      <xdr:col>7</xdr:col>
      <xdr:colOff>31750</xdr:colOff>
      <xdr:row>59</xdr:row>
      <xdr:rowOff>19755</xdr:rowOff>
    </xdr:to>
    <xdr:sp macro="" textlink="">
      <xdr:nvSpPr>
        <xdr:cNvPr id="157" name="楕円 156"/>
        <xdr:cNvSpPr/>
      </xdr:nvSpPr>
      <xdr:spPr>
        <a:xfrm>
          <a:off x="1397000" y="100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29932</xdr:rowOff>
    </xdr:from>
    <xdr:ext cx="762000" cy="259045"/>
    <xdr:sp macro="" textlink="">
      <xdr:nvSpPr>
        <xdr:cNvPr id="158" name="テキスト ボックス 157"/>
        <xdr:cNvSpPr txBox="1"/>
      </xdr:nvSpPr>
      <xdr:spPr>
        <a:xfrm>
          <a:off x="1066800" y="980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年度は，給与改定による人件費の増や</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施設管理に係る維持</a:t>
          </a:r>
          <a:r>
            <a:rPr kumimoji="1" lang="ja-JP" altLang="en-US" sz="1300">
              <a:latin typeface="ＭＳ ゴシック" panose="020B0609070205080204" pitchFamily="49" charset="-128"/>
              <a:ea typeface="ＭＳ ゴシック" panose="020B0609070205080204" pitchFamily="49" charset="-128"/>
            </a:rPr>
            <a:t>補修費などの増により，昨年度と比較して</a:t>
          </a:r>
          <a:r>
            <a:rPr kumimoji="1" lang="en-US" altLang="ja-JP" sz="1300">
              <a:latin typeface="ＭＳ ゴシック" panose="020B0609070205080204" pitchFamily="49" charset="-128"/>
              <a:ea typeface="ＭＳ ゴシック" panose="020B0609070205080204" pitchFamily="49" charset="-128"/>
            </a:rPr>
            <a:t>2,097</a:t>
          </a:r>
          <a:r>
            <a:rPr kumimoji="1" lang="ja-JP" altLang="en-US" sz="1300">
              <a:latin typeface="ＭＳ ゴシック" panose="020B0609070205080204" pitchFamily="49" charset="-128"/>
              <a:ea typeface="ＭＳ ゴシック" panose="020B0609070205080204" pitchFamily="49" charset="-128"/>
            </a:rPr>
            <a:t>円増加している。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グループ内の平均を上回っているが，全国では低い方から</a:t>
          </a:r>
          <a:r>
            <a:rPr kumimoji="1" lang="en-US" altLang="ja-JP" sz="1300">
              <a:latin typeface="ＭＳ ゴシック" panose="020B0609070205080204" pitchFamily="49" charset="-128"/>
              <a:ea typeface="ＭＳ ゴシック" panose="020B0609070205080204" pitchFamily="49" charset="-128"/>
            </a:rPr>
            <a:t>16</a:t>
          </a:r>
          <a:r>
            <a:rPr kumimoji="1" lang="ja-JP" altLang="en-US" sz="1300">
              <a:latin typeface="ＭＳ ゴシック" panose="020B0609070205080204" pitchFamily="49" charset="-128"/>
              <a:ea typeface="ＭＳ ゴシック" panose="020B0609070205080204" pitchFamily="49" charset="-128"/>
            </a:rPr>
            <a:t>番目となっている。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今後とも，職員の適正な定数管理や職員給与等の適正化に努めるとともに，公共施設等の効率的・計画的な維持管理に努めていく。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6" name="直線コネクタ 185"/>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7"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8" name="直線コネクタ 187"/>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9"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90" name="直線コネクタ 189"/>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125113</xdr:rowOff>
    </xdr:from>
    <xdr:to>
      <xdr:col>23</xdr:col>
      <xdr:colOff>133350</xdr:colOff>
      <xdr:row>84</xdr:row>
      <xdr:rowOff>153225</xdr:rowOff>
    </xdr:to>
    <xdr:cxnSp macro="">
      <xdr:nvCxnSpPr>
        <xdr:cNvPr id="191" name="直線コネクタ 190"/>
        <xdr:cNvCxnSpPr/>
      </xdr:nvCxnSpPr>
      <xdr:spPr>
        <a:xfrm>
          <a:off x="4114800" y="14526913"/>
          <a:ext cx="8382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131779</xdr:rowOff>
    </xdr:from>
    <xdr:ext cx="762000" cy="259045"/>
    <xdr:sp macro="" textlink="">
      <xdr:nvSpPr>
        <xdr:cNvPr id="192" name="人件費・物件費等の状況平均値テキスト"/>
        <xdr:cNvSpPr txBox="1"/>
      </xdr:nvSpPr>
      <xdr:spPr>
        <a:xfrm>
          <a:off x="5041900" y="1401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3" name="フローチャート: 判断 192"/>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125113</xdr:rowOff>
    </xdr:from>
    <xdr:to>
      <xdr:col>19</xdr:col>
      <xdr:colOff>133350</xdr:colOff>
      <xdr:row>84</xdr:row>
      <xdr:rowOff>127257</xdr:rowOff>
    </xdr:to>
    <xdr:cxnSp macro="">
      <xdr:nvCxnSpPr>
        <xdr:cNvPr id="194" name="直線コネクタ 193"/>
        <xdr:cNvCxnSpPr/>
      </xdr:nvCxnSpPr>
      <xdr:spPr>
        <a:xfrm flipV="1">
          <a:off x="3225800" y="14526913"/>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5" name="フローチャート: 判断 194"/>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6" name="テキスト ボックス 195"/>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118611</xdr:rowOff>
    </xdr:from>
    <xdr:to>
      <xdr:col>15</xdr:col>
      <xdr:colOff>82550</xdr:colOff>
      <xdr:row>84</xdr:row>
      <xdr:rowOff>127257</xdr:rowOff>
    </xdr:to>
    <xdr:cxnSp macro="">
      <xdr:nvCxnSpPr>
        <xdr:cNvPr id="197" name="直線コネクタ 196"/>
        <xdr:cNvCxnSpPr/>
      </xdr:nvCxnSpPr>
      <xdr:spPr>
        <a:xfrm>
          <a:off x="2336800" y="14520411"/>
          <a:ext cx="8890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8" name="フローチャート: 判断 197"/>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199" name="テキスト ボックス 198"/>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61757</xdr:rowOff>
    </xdr:from>
    <xdr:to>
      <xdr:col>11</xdr:col>
      <xdr:colOff>31750</xdr:colOff>
      <xdr:row>84</xdr:row>
      <xdr:rowOff>118611</xdr:rowOff>
    </xdr:to>
    <xdr:cxnSp macro="">
      <xdr:nvCxnSpPr>
        <xdr:cNvPr id="200" name="直線コネクタ 199"/>
        <xdr:cNvCxnSpPr/>
      </xdr:nvCxnSpPr>
      <xdr:spPr>
        <a:xfrm>
          <a:off x="1447800" y="14463557"/>
          <a:ext cx="889000" cy="5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201" name="フローチャート: 判断 200"/>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144967</xdr:rowOff>
    </xdr:from>
    <xdr:ext cx="762000" cy="259045"/>
    <xdr:sp macro="" textlink="">
      <xdr:nvSpPr>
        <xdr:cNvPr id="202" name="テキスト ボックス 201"/>
        <xdr:cNvSpPr txBox="1"/>
      </xdr:nvSpPr>
      <xdr:spPr>
        <a:xfrm>
          <a:off x="1955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xdr:nvSpPr>
        <xdr:cNvPr id="203" name="フローチャート: 判断 202"/>
        <xdr:cNvSpPr/>
      </xdr:nvSpPr>
      <xdr:spPr>
        <a:xfrm>
          <a:off x="1397000" y="142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122593</xdr:rowOff>
    </xdr:from>
    <xdr:ext cx="762000" cy="259045"/>
    <xdr:sp macro="" textlink="">
      <xdr:nvSpPr>
        <xdr:cNvPr id="204" name="テキスト ボックス 203"/>
        <xdr:cNvSpPr txBox="1"/>
      </xdr:nvSpPr>
      <xdr:spPr>
        <a:xfrm>
          <a:off x="1066800" y="1401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102425</xdr:rowOff>
    </xdr:from>
    <xdr:to>
      <xdr:col>23</xdr:col>
      <xdr:colOff>184150</xdr:colOff>
      <xdr:row>85</xdr:row>
      <xdr:rowOff>32575</xdr:rowOff>
    </xdr:to>
    <xdr:sp macro="" textlink="">
      <xdr:nvSpPr>
        <xdr:cNvPr id="210" name="楕円 209"/>
        <xdr:cNvSpPr/>
      </xdr:nvSpPr>
      <xdr:spPr>
        <a:xfrm>
          <a:off x="4902200" y="145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74502</xdr:rowOff>
    </xdr:from>
    <xdr:ext cx="762000" cy="259045"/>
    <xdr:sp macro="" textlink="">
      <xdr:nvSpPr>
        <xdr:cNvPr id="211" name="人件費・物件費等の状況該当値テキスト"/>
        <xdr:cNvSpPr txBox="1"/>
      </xdr:nvSpPr>
      <xdr:spPr>
        <a:xfrm>
          <a:off x="5041900" y="1447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74313</xdr:rowOff>
    </xdr:from>
    <xdr:to>
      <xdr:col>19</xdr:col>
      <xdr:colOff>184150</xdr:colOff>
      <xdr:row>85</xdr:row>
      <xdr:rowOff>4463</xdr:rowOff>
    </xdr:to>
    <xdr:sp macro="" textlink="">
      <xdr:nvSpPr>
        <xdr:cNvPr id="212" name="楕円 211"/>
        <xdr:cNvSpPr/>
      </xdr:nvSpPr>
      <xdr:spPr>
        <a:xfrm>
          <a:off x="4064000" y="1447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160690</xdr:rowOff>
    </xdr:from>
    <xdr:ext cx="736600" cy="259045"/>
    <xdr:sp macro="" textlink="">
      <xdr:nvSpPr>
        <xdr:cNvPr id="213" name="テキスト ボックス 212"/>
        <xdr:cNvSpPr txBox="1"/>
      </xdr:nvSpPr>
      <xdr:spPr>
        <a:xfrm>
          <a:off x="3733800" y="14562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76457</xdr:rowOff>
    </xdr:from>
    <xdr:to>
      <xdr:col>15</xdr:col>
      <xdr:colOff>133350</xdr:colOff>
      <xdr:row>85</xdr:row>
      <xdr:rowOff>6607</xdr:rowOff>
    </xdr:to>
    <xdr:sp macro="" textlink="">
      <xdr:nvSpPr>
        <xdr:cNvPr id="214" name="楕円 213"/>
        <xdr:cNvSpPr/>
      </xdr:nvSpPr>
      <xdr:spPr>
        <a:xfrm>
          <a:off x="3175000" y="144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162834</xdr:rowOff>
    </xdr:from>
    <xdr:ext cx="762000" cy="259045"/>
    <xdr:sp macro="" textlink="">
      <xdr:nvSpPr>
        <xdr:cNvPr id="215" name="テキスト ボックス 214"/>
        <xdr:cNvSpPr txBox="1"/>
      </xdr:nvSpPr>
      <xdr:spPr>
        <a:xfrm>
          <a:off x="2844800" y="145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67811</xdr:rowOff>
    </xdr:from>
    <xdr:to>
      <xdr:col>11</xdr:col>
      <xdr:colOff>82550</xdr:colOff>
      <xdr:row>84</xdr:row>
      <xdr:rowOff>169411</xdr:rowOff>
    </xdr:to>
    <xdr:sp macro="" textlink="">
      <xdr:nvSpPr>
        <xdr:cNvPr id="216" name="楕円 215"/>
        <xdr:cNvSpPr/>
      </xdr:nvSpPr>
      <xdr:spPr>
        <a:xfrm>
          <a:off x="2286000" y="14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154188</xdr:rowOff>
    </xdr:from>
    <xdr:ext cx="762000" cy="259045"/>
    <xdr:sp macro="" textlink="">
      <xdr:nvSpPr>
        <xdr:cNvPr id="217" name="テキスト ボックス 216"/>
        <xdr:cNvSpPr txBox="1"/>
      </xdr:nvSpPr>
      <xdr:spPr>
        <a:xfrm>
          <a:off x="1955800" y="1455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10957</xdr:rowOff>
    </xdr:from>
    <xdr:to>
      <xdr:col>7</xdr:col>
      <xdr:colOff>31750</xdr:colOff>
      <xdr:row>84</xdr:row>
      <xdr:rowOff>112557</xdr:rowOff>
    </xdr:to>
    <xdr:sp macro="" textlink="">
      <xdr:nvSpPr>
        <xdr:cNvPr id="218" name="楕円 217"/>
        <xdr:cNvSpPr/>
      </xdr:nvSpPr>
      <xdr:spPr>
        <a:xfrm>
          <a:off x="1397000" y="144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97334</xdr:rowOff>
    </xdr:from>
    <xdr:ext cx="762000" cy="259045"/>
    <xdr:sp macro="" textlink="">
      <xdr:nvSpPr>
        <xdr:cNvPr id="219" name="テキスト ボックス 218"/>
        <xdr:cNvSpPr txBox="1"/>
      </xdr:nvSpPr>
      <xdr:spPr>
        <a:xfrm>
          <a:off x="1066800" y="1449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特定職員，一般職員ともに，「特に良好」，「極めて良好」の昇給号給数が国よりも低いこと，さらに，一般職員については，それらを適用する職員の割合が国よりも少ないことから，平成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年のラスパイレス指数は低下する見込みである。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他の都道府県との比較では，グループ内の平均を上回っていることから，引き続き，国や他団体の状況，民間給与の状況等を踏まえながら，職員給与の適正化を図っていく。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6" name="直線コネクタ 245"/>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7"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8" name="直線コネクタ 247"/>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1" name="直線コネクタ 250"/>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2"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3" name="フローチャート: 判断 252"/>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112184</xdr:rowOff>
    </xdr:to>
    <xdr:cxnSp macro="">
      <xdr:nvCxnSpPr>
        <xdr:cNvPr id="254" name="直線コネクタ 253"/>
        <xdr:cNvCxnSpPr/>
      </xdr:nvCxnSpPr>
      <xdr:spPr>
        <a:xfrm>
          <a:off x="15290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6" name="テキスト ボックス 25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71966</xdr:rowOff>
    </xdr:to>
    <xdr:cxnSp macro="">
      <xdr:nvCxnSpPr>
        <xdr:cNvPr id="257" name="直線コネクタ 256"/>
        <xdr:cNvCxnSpPr/>
      </xdr:nvCxnSpPr>
      <xdr:spPr>
        <a:xfrm>
          <a:off x="14401800" y="144843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9" name="テキスト ボックス 25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152400</xdr:rowOff>
    </xdr:to>
    <xdr:cxnSp macro="">
      <xdr:nvCxnSpPr>
        <xdr:cNvPr id="260" name="直線コネクタ 259"/>
        <xdr:cNvCxnSpPr/>
      </xdr:nvCxnSpPr>
      <xdr:spPr>
        <a:xfrm flipV="1">
          <a:off x="13512800" y="144843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1" name="フローチャート: 判断 260"/>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2" name="テキスト ボックス 261"/>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3" name="フローチャート: 判断 262"/>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4" name="テキスト ボックス 263"/>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0" name="楕円 269"/>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1"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2" name="楕円 271"/>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3" name="テキスト ボックス 272"/>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4" name="楕円 273"/>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5" name="テキスト ボックス 27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6" name="楕円 27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7" name="テキスト ボックス 276"/>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8" name="楕円 27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9" name="テキスト ボックス 278"/>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定員適正化計画において，組織再編や民間委託の推進などの業務効率化により普通会計で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人を削減し，人口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万人当たりの職員数は普通会計ベースでは全国で少ない方から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番目，政令市を除く人口ベースでは全国で少ない方から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番目となっていることから，今後とも現行のスリムな人員体制を基本とした職員の適正配置に努めていく。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7" name="直線コネクタ 306"/>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8"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9" name="直線コネクタ 308"/>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0"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1" name="直線コネクタ 310"/>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3034</xdr:rowOff>
    </xdr:from>
    <xdr:to>
      <xdr:col>81</xdr:col>
      <xdr:colOff>44450</xdr:colOff>
      <xdr:row>64</xdr:row>
      <xdr:rowOff>9992</xdr:rowOff>
    </xdr:to>
    <xdr:cxnSp macro="">
      <xdr:nvCxnSpPr>
        <xdr:cNvPr id="312" name="直線コネクタ 311"/>
        <xdr:cNvCxnSpPr/>
      </xdr:nvCxnSpPr>
      <xdr:spPr>
        <a:xfrm>
          <a:off x="16179800" y="10975834"/>
          <a:ext cx="8382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13"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4" name="フローチャート: 判断 313"/>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169638</xdr:rowOff>
    </xdr:from>
    <xdr:to>
      <xdr:col>77</xdr:col>
      <xdr:colOff>44450</xdr:colOff>
      <xdr:row>64</xdr:row>
      <xdr:rowOff>3034</xdr:rowOff>
    </xdr:to>
    <xdr:cxnSp macro="">
      <xdr:nvCxnSpPr>
        <xdr:cNvPr id="315" name="直線コネクタ 314"/>
        <xdr:cNvCxnSpPr/>
      </xdr:nvCxnSpPr>
      <xdr:spPr>
        <a:xfrm>
          <a:off x="15290800" y="10970988"/>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6" name="フローチャート: 判断 315"/>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17" name="テキスト ボックス 316"/>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168532</xdr:rowOff>
    </xdr:from>
    <xdr:to>
      <xdr:col>72</xdr:col>
      <xdr:colOff>203200</xdr:colOff>
      <xdr:row>63</xdr:row>
      <xdr:rowOff>169638</xdr:rowOff>
    </xdr:to>
    <xdr:cxnSp macro="">
      <xdr:nvCxnSpPr>
        <xdr:cNvPr id="318" name="直線コネクタ 317"/>
        <xdr:cNvCxnSpPr/>
      </xdr:nvCxnSpPr>
      <xdr:spPr>
        <a:xfrm>
          <a:off x="14401800" y="10969882"/>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9" name="フローチャート: 判断 318"/>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20" name="テキスト ボックス 319"/>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161816</xdr:rowOff>
    </xdr:from>
    <xdr:to>
      <xdr:col>68</xdr:col>
      <xdr:colOff>152400</xdr:colOff>
      <xdr:row>63</xdr:row>
      <xdr:rowOff>168532</xdr:rowOff>
    </xdr:to>
    <xdr:cxnSp macro="">
      <xdr:nvCxnSpPr>
        <xdr:cNvPr id="321" name="直線コネクタ 320"/>
        <xdr:cNvCxnSpPr/>
      </xdr:nvCxnSpPr>
      <xdr:spPr>
        <a:xfrm>
          <a:off x="13512800" y="10963166"/>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2" name="フローチャート: 判断 321"/>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163620</xdr:rowOff>
    </xdr:from>
    <xdr:ext cx="762000" cy="259045"/>
    <xdr:sp macro="" textlink="">
      <xdr:nvSpPr>
        <xdr:cNvPr id="323" name="テキスト ボックス 322"/>
        <xdr:cNvSpPr txBox="1"/>
      </xdr:nvSpPr>
      <xdr:spPr>
        <a:xfrm>
          <a:off x="14020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4" name="フローチャート: 判断 323"/>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150108</xdr:rowOff>
    </xdr:from>
    <xdr:ext cx="762000" cy="259045"/>
    <xdr:sp macro="" textlink="">
      <xdr:nvSpPr>
        <xdr:cNvPr id="325" name="テキスト ボックス 324"/>
        <xdr:cNvSpPr txBox="1"/>
      </xdr:nvSpPr>
      <xdr:spPr>
        <a:xfrm>
          <a:off x="13131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130642</xdr:rowOff>
    </xdr:from>
    <xdr:to>
      <xdr:col>81</xdr:col>
      <xdr:colOff>95250</xdr:colOff>
      <xdr:row>64</xdr:row>
      <xdr:rowOff>60792</xdr:rowOff>
    </xdr:to>
    <xdr:sp macro="" textlink="">
      <xdr:nvSpPr>
        <xdr:cNvPr id="331" name="楕円 330"/>
        <xdr:cNvSpPr/>
      </xdr:nvSpPr>
      <xdr:spPr>
        <a:xfrm>
          <a:off x="16967200" y="1093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102719</xdr:rowOff>
    </xdr:from>
    <xdr:ext cx="762000" cy="259045"/>
    <xdr:sp macro="" textlink="">
      <xdr:nvSpPr>
        <xdr:cNvPr id="332" name="定員管理の状況該当値テキスト"/>
        <xdr:cNvSpPr txBox="1"/>
      </xdr:nvSpPr>
      <xdr:spPr>
        <a:xfrm>
          <a:off x="17106900" y="1090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123684</xdr:rowOff>
    </xdr:from>
    <xdr:to>
      <xdr:col>77</xdr:col>
      <xdr:colOff>95250</xdr:colOff>
      <xdr:row>64</xdr:row>
      <xdr:rowOff>53834</xdr:rowOff>
    </xdr:to>
    <xdr:sp macro="" textlink="">
      <xdr:nvSpPr>
        <xdr:cNvPr id="333" name="楕円 332"/>
        <xdr:cNvSpPr/>
      </xdr:nvSpPr>
      <xdr:spPr>
        <a:xfrm>
          <a:off x="16129000" y="1092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38611</xdr:rowOff>
    </xdr:from>
    <xdr:ext cx="736600" cy="259045"/>
    <xdr:sp macro="" textlink="">
      <xdr:nvSpPr>
        <xdr:cNvPr id="334" name="テキスト ボックス 333"/>
        <xdr:cNvSpPr txBox="1"/>
      </xdr:nvSpPr>
      <xdr:spPr>
        <a:xfrm>
          <a:off x="15798800" y="1101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118838</xdr:rowOff>
    </xdr:from>
    <xdr:to>
      <xdr:col>73</xdr:col>
      <xdr:colOff>44450</xdr:colOff>
      <xdr:row>64</xdr:row>
      <xdr:rowOff>48988</xdr:rowOff>
    </xdr:to>
    <xdr:sp macro="" textlink="">
      <xdr:nvSpPr>
        <xdr:cNvPr id="335" name="楕円 334"/>
        <xdr:cNvSpPr/>
      </xdr:nvSpPr>
      <xdr:spPr>
        <a:xfrm>
          <a:off x="15240000" y="109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33765</xdr:rowOff>
    </xdr:from>
    <xdr:ext cx="762000" cy="259045"/>
    <xdr:sp macro="" textlink="">
      <xdr:nvSpPr>
        <xdr:cNvPr id="336" name="テキスト ボックス 335"/>
        <xdr:cNvSpPr txBox="1"/>
      </xdr:nvSpPr>
      <xdr:spPr>
        <a:xfrm>
          <a:off x="14909800" y="110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117732</xdr:rowOff>
    </xdr:from>
    <xdr:to>
      <xdr:col>68</xdr:col>
      <xdr:colOff>203200</xdr:colOff>
      <xdr:row>64</xdr:row>
      <xdr:rowOff>47882</xdr:rowOff>
    </xdr:to>
    <xdr:sp macro="" textlink="">
      <xdr:nvSpPr>
        <xdr:cNvPr id="337" name="楕円 336"/>
        <xdr:cNvSpPr/>
      </xdr:nvSpPr>
      <xdr:spPr>
        <a:xfrm>
          <a:off x="14351000" y="109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32659</xdr:rowOff>
    </xdr:from>
    <xdr:ext cx="762000" cy="259045"/>
    <xdr:sp macro="" textlink="">
      <xdr:nvSpPr>
        <xdr:cNvPr id="338" name="テキスト ボックス 337"/>
        <xdr:cNvSpPr txBox="1"/>
      </xdr:nvSpPr>
      <xdr:spPr>
        <a:xfrm>
          <a:off x="14020800" y="1100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111016</xdr:rowOff>
    </xdr:from>
    <xdr:to>
      <xdr:col>64</xdr:col>
      <xdr:colOff>152400</xdr:colOff>
      <xdr:row>64</xdr:row>
      <xdr:rowOff>41166</xdr:rowOff>
    </xdr:to>
    <xdr:sp macro="" textlink="">
      <xdr:nvSpPr>
        <xdr:cNvPr id="339" name="楕円 338"/>
        <xdr:cNvSpPr/>
      </xdr:nvSpPr>
      <xdr:spPr>
        <a:xfrm>
          <a:off x="13462000" y="109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25943</xdr:rowOff>
    </xdr:from>
    <xdr:ext cx="762000" cy="259045"/>
    <xdr:sp macro="" textlink="">
      <xdr:nvSpPr>
        <xdr:cNvPr id="340" name="テキスト ボックス 339"/>
        <xdr:cNvSpPr txBox="1"/>
      </xdr:nvSpPr>
      <xdr:spPr>
        <a:xfrm>
          <a:off x="13131800" y="1099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昨年度に続きグループの平均を下回っており，全国で低い方から</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番目となっている。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年度以降，公共投資の重点化に努めてきたことにより比率は改善傾向にある。高利の既発債の償還により利子が減少したことなどから，</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財政健全化目標として当該指標の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全国中位以下の維持を掲げており，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公共投資に充てる県債の発行額については引き続き適切にコントロールしていく。</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8" name="直線コネクタ 367"/>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9"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0" name="直線コネクタ 369"/>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71"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2" name="直線コネクタ 371"/>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48683</xdr:rowOff>
    </xdr:from>
    <xdr:to>
      <xdr:col>81</xdr:col>
      <xdr:colOff>44450</xdr:colOff>
      <xdr:row>37</xdr:row>
      <xdr:rowOff>38100</xdr:rowOff>
    </xdr:to>
    <xdr:cxnSp macro="">
      <xdr:nvCxnSpPr>
        <xdr:cNvPr id="373" name="直線コネクタ 372"/>
        <xdr:cNvCxnSpPr/>
      </xdr:nvCxnSpPr>
      <xdr:spPr>
        <a:xfrm flipV="1">
          <a:off x="16179800" y="622088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4"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5" name="フローチャート: 判断 374"/>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38</xdr:row>
      <xdr:rowOff>87842</xdr:rowOff>
    </xdr:to>
    <xdr:cxnSp macro="">
      <xdr:nvCxnSpPr>
        <xdr:cNvPr id="376" name="直線コネクタ 375"/>
        <xdr:cNvCxnSpPr/>
      </xdr:nvCxnSpPr>
      <xdr:spPr>
        <a:xfrm flipV="1">
          <a:off x="15290800" y="638175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7" name="フローチャート: 判断 376"/>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78" name="テキスト ボックス 377"/>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87842</xdr:rowOff>
    </xdr:from>
    <xdr:to>
      <xdr:col>72</xdr:col>
      <xdr:colOff>203200</xdr:colOff>
      <xdr:row>39</xdr:row>
      <xdr:rowOff>157692</xdr:rowOff>
    </xdr:to>
    <xdr:cxnSp macro="">
      <xdr:nvCxnSpPr>
        <xdr:cNvPr id="379" name="直線コネクタ 378"/>
        <xdr:cNvCxnSpPr/>
      </xdr:nvCxnSpPr>
      <xdr:spPr>
        <a:xfrm flipV="1">
          <a:off x="14401800" y="660294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0" name="フローチャート: 判断 379"/>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1" name="テキスト ボックス 380"/>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157692</xdr:rowOff>
    </xdr:from>
    <xdr:to>
      <xdr:col>68</xdr:col>
      <xdr:colOff>152400</xdr:colOff>
      <xdr:row>40</xdr:row>
      <xdr:rowOff>106892</xdr:rowOff>
    </xdr:to>
    <xdr:cxnSp macro="">
      <xdr:nvCxnSpPr>
        <xdr:cNvPr id="382" name="直線コネクタ 381"/>
        <xdr:cNvCxnSpPr/>
      </xdr:nvCxnSpPr>
      <xdr:spPr>
        <a:xfrm flipV="1">
          <a:off x="13512800" y="68442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3" name="フローチャート: 判断 382"/>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384" name="テキスト ボックス 383"/>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5" name="フローチャート: 判断 38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6" name="テキスト ボックス 38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169333</xdr:rowOff>
    </xdr:from>
    <xdr:to>
      <xdr:col>81</xdr:col>
      <xdr:colOff>95250</xdr:colOff>
      <xdr:row>36</xdr:row>
      <xdr:rowOff>99483</xdr:rowOff>
    </xdr:to>
    <xdr:sp macro="" textlink="">
      <xdr:nvSpPr>
        <xdr:cNvPr id="392" name="楕円 391"/>
        <xdr:cNvSpPr/>
      </xdr:nvSpPr>
      <xdr:spPr>
        <a:xfrm>
          <a:off x="16967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14410</xdr:rowOff>
    </xdr:from>
    <xdr:ext cx="762000" cy="259045"/>
    <xdr:sp macro="" textlink="">
      <xdr:nvSpPr>
        <xdr:cNvPr id="393" name="公債費負担の状況該当値テキスト"/>
        <xdr:cNvSpPr txBox="1"/>
      </xdr:nvSpPr>
      <xdr:spPr>
        <a:xfrm>
          <a:off x="17106900" y="601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394" name="楕円 393"/>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95" name="テキスト ボックス 394"/>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37042</xdr:rowOff>
    </xdr:from>
    <xdr:to>
      <xdr:col>73</xdr:col>
      <xdr:colOff>44450</xdr:colOff>
      <xdr:row>38</xdr:row>
      <xdr:rowOff>138642</xdr:rowOff>
    </xdr:to>
    <xdr:sp macro="" textlink="">
      <xdr:nvSpPr>
        <xdr:cNvPr id="396" name="楕円 395"/>
        <xdr:cNvSpPr/>
      </xdr:nvSpPr>
      <xdr:spPr>
        <a:xfrm>
          <a:off x="15240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148819</xdr:rowOff>
    </xdr:from>
    <xdr:ext cx="762000" cy="259045"/>
    <xdr:sp macro="" textlink="">
      <xdr:nvSpPr>
        <xdr:cNvPr id="397" name="テキスト ボックス 396"/>
        <xdr:cNvSpPr txBox="1"/>
      </xdr:nvSpPr>
      <xdr:spPr>
        <a:xfrm>
          <a:off x="14909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106892</xdr:rowOff>
    </xdr:from>
    <xdr:to>
      <xdr:col>68</xdr:col>
      <xdr:colOff>203200</xdr:colOff>
      <xdr:row>40</xdr:row>
      <xdr:rowOff>37042</xdr:rowOff>
    </xdr:to>
    <xdr:sp macro="" textlink="">
      <xdr:nvSpPr>
        <xdr:cNvPr id="398" name="楕円 397"/>
        <xdr:cNvSpPr/>
      </xdr:nvSpPr>
      <xdr:spPr>
        <a:xfrm>
          <a:off x="14351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47219</xdr:rowOff>
    </xdr:from>
    <xdr:ext cx="762000" cy="259045"/>
    <xdr:sp macro="" textlink="">
      <xdr:nvSpPr>
        <xdr:cNvPr id="399" name="テキスト ボックス 398"/>
        <xdr:cNvSpPr txBox="1"/>
      </xdr:nvSpPr>
      <xdr:spPr>
        <a:xfrm>
          <a:off x="14020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400" name="楕円 399"/>
        <xdr:cNvSpPr/>
      </xdr:nvSpPr>
      <xdr:spPr>
        <a:xfrm>
          <a:off x="13462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167869</xdr:rowOff>
    </xdr:from>
    <xdr:ext cx="762000" cy="259045"/>
    <xdr:sp macro="" textlink="">
      <xdr:nvSpPr>
        <xdr:cNvPr id="401" name="テキスト ボックス 400"/>
        <xdr:cNvSpPr txBox="1"/>
      </xdr:nvSpPr>
      <xdr:spPr>
        <a:xfrm>
          <a:off x="13131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将来負担額から充当可能財源等を差し引いた分子の減（△</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億円）等により，前年度と比較し，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分子の減については，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退職支給率</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の減による退職手当支給予定額の減（△</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億円），県債残高の減（△</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億円）等によるもの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他の都道府県との比較では，昨年度と同様グループ内及び全国の平均を上回っており，全国でも高い方から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番目となっている。　引き続き，保有土地等に係る将来負担額（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億円）の計画的な解消に取り組み，財政の健全化を推進していく。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7" name="直線コネクタ 426"/>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8"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9" name="直線コネクタ 428"/>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0"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1" name="直線コネクタ 430"/>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83236</xdr:rowOff>
    </xdr:from>
    <xdr:to>
      <xdr:col>81</xdr:col>
      <xdr:colOff>44450</xdr:colOff>
      <xdr:row>17</xdr:row>
      <xdr:rowOff>120396</xdr:rowOff>
    </xdr:to>
    <xdr:cxnSp macro="">
      <xdr:nvCxnSpPr>
        <xdr:cNvPr id="432" name="直線コネクタ 431"/>
        <xdr:cNvCxnSpPr/>
      </xdr:nvCxnSpPr>
      <xdr:spPr>
        <a:xfrm flipV="1">
          <a:off x="16179800" y="2997886"/>
          <a:ext cx="8382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146575</xdr:rowOff>
    </xdr:from>
    <xdr:ext cx="762000" cy="259045"/>
    <xdr:sp macro="" textlink="">
      <xdr:nvSpPr>
        <xdr:cNvPr id="433" name="将来負担の状況平均値テキスト"/>
        <xdr:cNvSpPr txBox="1"/>
      </xdr:nvSpPr>
      <xdr:spPr>
        <a:xfrm>
          <a:off x="17106900" y="271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4" name="フローチャート: 判断 433"/>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120396</xdr:rowOff>
    </xdr:from>
    <xdr:to>
      <xdr:col>77</xdr:col>
      <xdr:colOff>44450</xdr:colOff>
      <xdr:row>17</xdr:row>
      <xdr:rowOff>139217</xdr:rowOff>
    </xdr:to>
    <xdr:cxnSp macro="">
      <xdr:nvCxnSpPr>
        <xdr:cNvPr id="435" name="直線コネクタ 434"/>
        <xdr:cNvCxnSpPr/>
      </xdr:nvCxnSpPr>
      <xdr:spPr>
        <a:xfrm flipV="1">
          <a:off x="15290800" y="3035046"/>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6" name="フローチャート: 判断 435"/>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61688</xdr:rowOff>
    </xdr:from>
    <xdr:ext cx="736600" cy="259045"/>
    <xdr:sp macro="" textlink="">
      <xdr:nvSpPr>
        <xdr:cNvPr id="437" name="テキスト ボックス 436"/>
        <xdr:cNvSpPr txBox="1"/>
      </xdr:nvSpPr>
      <xdr:spPr>
        <a:xfrm>
          <a:off x="15798800" y="263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139217</xdr:rowOff>
    </xdr:from>
    <xdr:to>
      <xdr:col>72</xdr:col>
      <xdr:colOff>203200</xdr:colOff>
      <xdr:row>18</xdr:row>
      <xdr:rowOff>26645</xdr:rowOff>
    </xdr:to>
    <xdr:cxnSp macro="">
      <xdr:nvCxnSpPr>
        <xdr:cNvPr id="438" name="直線コネクタ 437"/>
        <xdr:cNvCxnSpPr/>
      </xdr:nvCxnSpPr>
      <xdr:spPr>
        <a:xfrm flipV="1">
          <a:off x="14401800" y="3053867"/>
          <a:ext cx="88900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39" name="フローチャート: 判断 438"/>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62171</xdr:rowOff>
    </xdr:from>
    <xdr:ext cx="762000" cy="259045"/>
    <xdr:sp macro="" textlink="">
      <xdr:nvSpPr>
        <xdr:cNvPr id="440" name="テキスト ボックス 439"/>
        <xdr:cNvSpPr txBox="1"/>
      </xdr:nvSpPr>
      <xdr:spPr>
        <a:xfrm>
          <a:off x="14909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26645</xdr:rowOff>
    </xdr:from>
    <xdr:to>
      <xdr:col>68</xdr:col>
      <xdr:colOff>152400</xdr:colOff>
      <xdr:row>18</xdr:row>
      <xdr:rowOff>89383</xdr:rowOff>
    </xdr:to>
    <xdr:cxnSp macro="">
      <xdr:nvCxnSpPr>
        <xdr:cNvPr id="441" name="直線コネクタ 440"/>
        <xdr:cNvCxnSpPr/>
      </xdr:nvCxnSpPr>
      <xdr:spPr>
        <a:xfrm flipV="1">
          <a:off x="13512800" y="311274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2" name="フローチャート: 判断 441"/>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126357</xdr:rowOff>
    </xdr:from>
    <xdr:ext cx="762000" cy="259045"/>
    <xdr:sp macro="" textlink="">
      <xdr:nvSpPr>
        <xdr:cNvPr id="443" name="テキスト ボックス 442"/>
        <xdr:cNvSpPr txBox="1"/>
      </xdr:nvSpPr>
      <xdr:spPr>
        <a:xfrm>
          <a:off x="14020800" y="26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4" name="フローチャート: 判断 443"/>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25366</xdr:rowOff>
    </xdr:from>
    <xdr:ext cx="762000" cy="259045"/>
    <xdr:sp macro="" textlink="">
      <xdr:nvSpPr>
        <xdr:cNvPr id="445" name="テキスト ボックス 444"/>
        <xdr:cNvSpPr txBox="1"/>
      </xdr:nvSpPr>
      <xdr:spPr>
        <a:xfrm>
          <a:off x="13131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32436</xdr:rowOff>
    </xdr:from>
    <xdr:to>
      <xdr:col>81</xdr:col>
      <xdr:colOff>95250</xdr:colOff>
      <xdr:row>17</xdr:row>
      <xdr:rowOff>134036</xdr:rowOff>
    </xdr:to>
    <xdr:sp macro="" textlink="">
      <xdr:nvSpPr>
        <xdr:cNvPr id="451" name="楕円 450"/>
        <xdr:cNvSpPr/>
      </xdr:nvSpPr>
      <xdr:spPr>
        <a:xfrm>
          <a:off x="16967200" y="29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4513</xdr:rowOff>
    </xdr:from>
    <xdr:ext cx="762000" cy="259045"/>
    <xdr:sp macro="" textlink="">
      <xdr:nvSpPr>
        <xdr:cNvPr id="452" name="将来負担の状況該当値テキスト"/>
        <xdr:cNvSpPr txBox="1"/>
      </xdr:nvSpPr>
      <xdr:spPr>
        <a:xfrm>
          <a:off x="17106900" y="291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69596</xdr:rowOff>
    </xdr:from>
    <xdr:to>
      <xdr:col>77</xdr:col>
      <xdr:colOff>95250</xdr:colOff>
      <xdr:row>17</xdr:row>
      <xdr:rowOff>171196</xdr:rowOff>
    </xdr:to>
    <xdr:sp macro="" textlink="">
      <xdr:nvSpPr>
        <xdr:cNvPr id="453" name="楕円 452"/>
        <xdr:cNvSpPr/>
      </xdr:nvSpPr>
      <xdr:spPr>
        <a:xfrm>
          <a:off x="16129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155973</xdr:rowOff>
    </xdr:from>
    <xdr:ext cx="736600" cy="259045"/>
    <xdr:sp macro="" textlink="">
      <xdr:nvSpPr>
        <xdr:cNvPr id="454" name="テキスト ボックス 453"/>
        <xdr:cNvSpPr txBox="1"/>
      </xdr:nvSpPr>
      <xdr:spPr>
        <a:xfrm>
          <a:off x="15798800" y="307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88417</xdr:rowOff>
    </xdr:from>
    <xdr:to>
      <xdr:col>73</xdr:col>
      <xdr:colOff>44450</xdr:colOff>
      <xdr:row>18</xdr:row>
      <xdr:rowOff>18567</xdr:rowOff>
    </xdr:to>
    <xdr:sp macro="" textlink="">
      <xdr:nvSpPr>
        <xdr:cNvPr id="455" name="楕円 454"/>
        <xdr:cNvSpPr/>
      </xdr:nvSpPr>
      <xdr:spPr>
        <a:xfrm>
          <a:off x="15240000" y="30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3344</xdr:rowOff>
    </xdr:from>
    <xdr:ext cx="762000" cy="259045"/>
    <xdr:sp macro="" textlink="">
      <xdr:nvSpPr>
        <xdr:cNvPr id="456" name="テキスト ボックス 455"/>
        <xdr:cNvSpPr txBox="1"/>
      </xdr:nvSpPr>
      <xdr:spPr>
        <a:xfrm>
          <a:off x="14909800" y="308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147295</xdr:rowOff>
    </xdr:from>
    <xdr:to>
      <xdr:col>68</xdr:col>
      <xdr:colOff>203200</xdr:colOff>
      <xdr:row>18</xdr:row>
      <xdr:rowOff>77445</xdr:rowOff>
    </xdr:to>
    <xdr:sp macro="" textlink="">
      <xdr:nvSpPr>
        <xdr:cNvPr id="457" name="楕円 456"/>
        <xdr:cNvSpPr/>
      </xdr:nvSpPr>
      <xdr:spPr>
        <a:xfrm>
          <a:off x="14351000" y="30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62222</xdr:rowOff>
    </xdr:from>
    <xdr:ext cx="762000" cy="259045"/>
    <xdr:sp macro="" textlink="">
      <xdr:nvSpPr>
        <xdr:cNvPr id="458" name="テキスト ボックス 457"/>
        <xdr:cNvSpPr txBox="1"/>
      </xdr:nvSpPr>
      <xdr:spPr>
        <a:xfrm>
          <a:off x="14020800" y="314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38583</xdr:rowOff>
    </xdr:from>
    <xdr:to>
      <xdr:col>64</xdr:col>
      <xdr:colOff>152400</xdr:colOff>
      <xdr:row>18</xdr:row>
      <xdr:rowOff>140183</xdr:rowOff>
    </xdr:to>
    <xdr:sp macro="" textlink="">
      <xdr:nvSpPr>
        <xdr:cNvPr id="459" name="楕円 458"/>
        <xdr:cNvSpPr/>
      </xdr:nvSpPr>
      <xdr:spPr>
        <a:xfrm>
          <a:off x="13462000" y="31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124960</xdr:rowOff>
    </xdr:from>
    <xdr:ext cx="762000" cy="259045"/>
    <xdr:sp macro="" textlink="">
      <xdr:nvSpPr>
        <xdr:cNvPr id="460" name="テキスト ボックス 459"/>
        <xdr:cNvSpPr txBox="1"/>
      </xdr:nvSpPr>
      <xdr:spPr>
        <a:xfrm>
          <a:off x="13131800" y="321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2,951,087
2,889,169
6,097.19
1,055,682,801
1,029,034,715
7,020,356
637,229,070
2,181,111,963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平成</a:t>
          </a:r>
          <a:r>
            <a:rPr kumimoji="1" lang="en-US" altLang="ja-JP" sz="1100">
              <a:latin typeface="ＭＳ ゴシック" panose="020B0609070205080204" pitchFamily="49" charset="-128"/>
              <a:ea typeface="ＭＳ ゴシック" panose="020B0609070205080204" pitchFamily="49" charset="-128"/>
            </a:rPr>
            <a:t>26</a:t>
          </a:r>
          <a:r>
            <a:rPr kumimoji="1" lang="ja-JP" altLang="en-US" sz="1100">
              <a:latin typeface="ＭＳ ゴシック" panose="020B0609070205080204" pitchFamily="49" charset="-128"/>
              <a:ea typeface="ＭＳ ゴシック" panose="020B0609070205080204" pitchFamily="49" charset="-128"/>
            </a:rPr>
            <a:t>年度以降は給与カットの廃止や給与改定などにより人件費が増加傾向となっている。平成</a:t>
          </a:r>
          <a:r>
            <a:rPr kumimoji="1" lang="en-US" altLang="ja-JP" sz="1100">
              <a:latin typeface="ＭＳ ゴシック" panose="020B0609070205080204" pitchFamily="49" charset="-128"/>
              <a:ea typeface="ＭＳ ゴシック" panose="020B0609070205080204" pitchFamily="49" charset="-128"/>
            </a:rPr>
            <a:t>29</a:t>
          </a:r>
          <a:r>
            <a:rPr kumimoji="1" lang="ja-JP" altLang="en-US" sz="1100">
              <a:latin typeface="ＭＳ ゴシック" panose="020B0609070205080204" pitchFamily="49" charset="-128"/>
              <a:ea typeface="ＭＳ ゴシック" panose="020B0609070205080204" pitchFamily="49" charset="-128"/>
            </a:rPr>
            <a:t>年度については，給与改定などにより人件費が増となったが，県税収入の増等により分母の増が大きかったため，昨年度と比較して</a:t>
          </a:r>
          <a:r>
            <a:rPr kumimoji="1" lang="en-US" altLang="ja-JP" sz="1100">
              <a:latin typeface="ＭＳ ゴシック" panose="020B0609070205080204" pitchFamily="49" charset="-128"/>
              <a:ea typeface="ＭＳ ゴシック" panose="020B0609070205080204" pitchFamily="49" charset="-128"/>
            </a:rPr>
            <a:t>0.5</a:t>
          </a:r>
          <a:r>
            <a:rPr kumimoji="1" lang="ja-JP" altLang="en-US" sz="1100">
              <a:latin typeface="ＭＳ ゴシック" panose="020B0609070205080204" pitchFamily="49" charset="-128"/>
              <a:ea typeface="ＭＳ ゴシック" panose="020B0609070205080204" pitchFamily="49" charset="-128"/>
            </a:rPr>
            <a:t>ポイント減少している。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グループ内の平均を上回っており，全国では高い方から</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番目となっている。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引き続き，「茨城県総合計画」に基づき職員数の適正化に取り組むとともに，国や他団体の状況等を踏まえた職員給与等の適正な管理を進めていく。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167822</xdr:rowOff>
    </xdr:from>
    <xdr:to>
      <xdr:col>24</xdr:col>
      <xdr:colOff>25400</xdr:colOff>
      <xdr:row>40</xdr:row>
      <xdr:rowOff>78015</xdr:rowOff>
    </xdr:to>
    <xdr:cxnSp macro="">
      <xdr:nvCxnSpPr>
        <xdr:cNvPr id="67" name="直線コネクタ 66"/>
        <xdr:cNvCxnSpPr/>
      </xdr:nvCxnSpPr>
      <xdr:spPr>
        <a:xfrm flipV="1">
          <a:off x="3987800" y="68543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8"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40</xdr:row>
      <xdr:rowOff>78015</xdr:rowOff>
    </xdr:to>
    <xdr:cxnSp macro="">
      <xdr:nvCxnSpPr>
        <xdr:cNvPr id="70" name="直線コネクタ 69"/>
        <xdr:cNvCxnSpPr/>
      </xdr:nvCxnSpPr>
      <xdr:spPr>
        <a:xfrm>
          <a:off x="3098800" y="67564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57349</xdr:rowOff>
    </xdr:from>
    <xdr:ext cx="736600" cy="259045"/>
    <xdr:sp macro="" textlink="">
      <xdr:nvSpPr>
        <xdr:cNvPr id="72" name="テキスト ボックス 71"/>
        <xdr:cNvSpPr txBox="1"/>
      </xdr:nvSpPr>
      <xdr:spPr>
        <a:xfrm>
          <a:off x="3606800" y="657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78015</xdr:rowOff>
    </xdr:from>
    <xdr:to>
      <xdr:col>15</xdr:col>
      <xdr:colOff>98425</xdr:colOff>
      <xdr:row>39</xdr:row>
      <xdr:rowOff>69850</xdr:rowOff>
    </xdr:to>
    <xdr:cxnSp macro="">
      <xdr:nvCxnSpPr>
        <xdr:cNvPr id="73" name="直線コネクタ 72"/>
        <xdr:cNvCxnSpPr/>
      </xdr:nvCxnSpPr>
      <xdr:spPr>
        <a:xfrm>
          <a:off x="2209800" y="65931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61685</xdr:rowOff>
    </xdr:from>
    <xdr:to>
      <xdr:col>11</xdr:col>
      <xdr:colOff>9525</xdr:colOff>
      <xdr:row>38</xdr:row>
      <xdr:rowOff>78015</xdr:rowOff>
    </xdr:to>
    <xdr:cxnSp macro="">
      <xdr:nvCxnSpPr>
        <xdr:cNvPr id="76" name="直線コネクタ 75"/>
        <xdr:cNvCxnSpPr/>
      </xdr:nvCxnSpPr>
      <xdr:spPr>
        <a:xfrm>
          <a:off x="1320800" y="6576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78" name="テキスト ボックス 77"/>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79" name="フローチャート: 判断 78"/>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80" name="テキスト ボックス 79"/>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117022</xdr:rowOff>
    </xdr:from>
    <xdr:to>
      <xdr:col>24</xdr:col>
      <xdr:colOff>76200</xdr:colOff>
      <xdr:row>40</xdr:row>
      <xdr:rowOff>47172</xdr:rowOff>
    </xdr:to>
    <xdr:sp macro="" textlink="">
      <xdr:nvSpPr>
        <xdr:cNvPr id="86" name="楕円 85"/>
        <xdr:cNvSpPr/>
      </xdr:nvSpPr>
      <xdr:spPr>
        <a:xfrm>
          <a:off x="47752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89099</xdr:rowOff>
    </xdr:from>
    <xdr:ext cx="762000" cy="259045"/>
    <xdr:sp macro="" textlink="">
      <xdr:nvSpPr>
        <xdr:cNvPr id="87" name="人件費該当値テキスト"/>
        <xdr:cNvSpPr txBox="1"/>
      </xdr:nvSpPr>
      <xdr:spPr>
        <a:xfrm>
          <a:off x="49149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27215</xdr:rowOff>
    </xdr:from>
    <xdr:to>
      <xdr:col>20</xdr:col>
      <xdr:colOff>38100</xdr:colOff>
      <xdr:row>40</xdr:row>
      <xdr:rowOff>128815</xdr:rowOff>
    </xdr:to>
    <xdr:sp macro="" textlink="">
      <xdr:nvSpPr>
        <xdr:cNvPr id="88" name="楕円 87"/>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113592</xdr:rowOff>
    </xdr:from>
    <xdr:ext cx="736600" cy="259045"/>
    <xdr:sp macro="" textlink="">
      <xdr:nvSpPr>
        <xdr:cNvPr id="89" name="テキスト ボックス 88"/>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0" name="楕円 89"/>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91" name="テキスト ボックス 90"/>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27215</xdr:rowOff>
    </xdr:from>
    <xdr:to>
      <xdr:col>11</xdr:col>
      <xdr:colOff>60325</xdr:colOff>
      <xdr:row>38</xdr:row>
      <xdr:rowOff>128815</xdr:rowOff>
    </xdr:to>
    <xdr:sp macro="" textlink="">
      <xdr:nvSpPr>
        <xdr:cNvPr id="92" name="楕円 91"/>
        <xdr:cNvSpPr/>
      </xdr:nvSpPr>
      <xdr:spPr>
        <a:xfrm>
          <a:off x="2159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138991</xdr:rowOff>
    </xdr:from>
    <xdr:ext cx="762000" cy="259045"/>
    <xdr:sp macro="" textlink="">
      <xdr:nvSpPr>
        <xdr:cNvPr id="93" name="テキスト ボックス 92"/>
        <xdr:cNvSpPr txBox="1"/>
      </xdr:nvSpPr>
      <xdr:spPr>
        <a:xfrm>
          <a:off x="1828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94" name="楕円 93"/>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122663</xdr:rowOff>
    </xdr:from>
    <xdr:ext cx="762000" cy="259045"/>
    <xdr:sp macro="" textlink="">
      <xdr:nvSpPr>
        <xdr:cNvPr id="95" name="テキスト ボックス 94"/>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グループ内の平均を上回っており，昨年度と比較して</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ポイント増加していることから，事務事業のスクラップアンドビルドなどにより内部管理経費の節減に継続して取り組み，経常的な経費の節減に努めていく。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69850</xdr:rowOff>
    </xdr:from>
    <xdr:to>
      <xdr:col>82</xdr:col>
      <xdr:colOff>107950</xdr:colOff>
      <xdr:row>19</xdr:row>
      <xdr:rowOff>12700</xdr:rowOff>
    </xdr:to>
    <xdr:cxnSp macro="">
      <xdr:nvCxnSpPr>
        <xdr:cNvPr id="122" name="直線コネクタ 121"/>
        <xdr:cNvCxnSpPr/>
      </xdr:nvCxnSpPr>
      <xdr:spPr>
        <a:xfrm>
          <a:off x="15671800" y="3155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69850</xdr:rowOff>
    </xdr:to>
    <xdr:cxnSp macro="">
      <xdr:nvCxnSpPr>
        <xdr:cNvPr id="125" name="直線コネクタ 124"/>
        <xdr:cNvCxnSpPr/>
      </xdr:nvCxnSpPr>
      <xdr:spPr>
        <a:xfrm>
          <a:off x="14782800" y="3098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127000</xdr:rowOff>
    </xdr:from>
    <xdr:to>
      <xdr:col>73</xdr:col>
      <xdr:colOff>180975</xdr:colOff>
      <xdr:row>18</xdr:row>
      <xdr:rowOff>12700</xdr:rowOff>
    </xdr:to>
    <xdr:cxnSp macro="">
      <xdr:nvCxnSpPr>
        <xdr:cNvPr id="128" name="直線コネクタ 127"/>
        <xdr:cNvCxnSpPr/>
      </xdr:nvCxnSpPr>
      <xdr:spPr>
        <a:xfrm>
          <a:off x="13893800" y="3041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127000</xdr:rowOff>
    </xdr:from>
    <xdr:to>
      <xdr:col>69</xdr:col>
      <xdr:colOff>92075</xdr:colOff>
      <xdr:row>17</xdr:row>
      <xdr:rowOff>127000</xdr:rowOff>
    </xdr:to>
    <xdr:cxnSp macro="">
      <xdr:nvCxnSpPr>
        <xdr:cNvPr id="131" name="直線コネクタ 130"/>
        <xdr:cNvCxnSpPr/>
      </xdr:nvCxnSpPr>
      <xdr:spPr>
        <a:xfrm>
          <a:off x="13004800" y="3041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3" name="テキスト ボックス 132"/>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4" name="フローチャート: 判断 133"/>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73677</xdr:rowOff>
    </xdr:from>
    <xdr:ext cx="762000" cy="259045"/>
    <xdr:sp macro="" textlink="">
      <xdr:nvSpPr>
        <xdr:cNvPr id="135" name="テキスト ボックス 134"/>
        <xdr:cNvSpPr txBox="1"/>
      </xdr:nvSpPr>
      <xdr:spPr>
        <a:xfrm>
          <a:off x="12623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41" name="楕円 140"/>
        <xdr:cNvSpPr/>
      </xdr:nvSpPr>
      <xdr:spPr>
        <a:xfrm>
          <a:off x="164592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105427</xdr:rowOff>
    </xdr:from>
    <xdr:ext cx="762000" cy="259045"/>
    <xdr:sp macro="" textlink="">
      <xdr:nvSpPr>
        <xdr:cNvPr id="142" name="物件費該当値テキスト"/>
        <xdr:cNvSpPr txBox="1"/>
      </xdr:nvSpPr>
      <xdr:spPr>
        <a:xfrm>
          <a:off x="165989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19050</xdr:rowOff>
    </xdr:from>
    <xdr:to>
      <xdr:col>78</xdr:col>
      <xdr:colOff>120650</xdr:colOff>
      <xdr:row>18</xdr:row>
      <xdr:rowOff>120650</xdr:rowOff>
    </xdr:to>
    <xdr:sp macro="" textlink="">
      <xdr:nvSpPr>
        <xdr:cNvPr id="143" name="楕円 142"/>
        <xdr:cNvSpPr/>
      </xdr:nvSpPr>
      <xdr:spPr>
        <a:xfrm>
          <a:off x="15621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105427</xdr:rowOff>
    </xdr:from>
    <xdr:ext cx="736600" cy="259045"/>
    <xdr:sp macro="" textlink="">
      <xdr:nvSpPr>
        <xdr:cNvPr id="144" name="テキスト ボックス 143"/>
        <xdr:cNvSpPr txBox="1"/>
      </xdr:nvSpPr>
      <xdr:spPr>
        <a:xfrm>
          <a:off x="15290800" y="319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5" name="楕円 144"/>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6" name="テキスト ボックス 145"/>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76200</xdr:rowOff>
    </xdr:from>
    <xdr:to>
      <xdr:col>69</xdr:col>
      <xdr:colOff>142875</xdr:colOff>
      <xdr:row>18</xdr:row>
      <xdr:rowOff>6350</xdr:rowOff>
    </xdr:to>
    <xdr:sp macro="" textlink="">
      <xdr:nvSpPr>
        <xdr:cNvPr id="147" name="楕円 146"/>
        <xdr:cNvSpPr/>
      </xdr:nvSpPr>
      <xdr:spPr>
        <a:xfrm>
          <a:off x="13843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162577</xdr:rowOff>
    </xdr:from>
    <xdr:ext cx="762000" cy="259045"/>
    <xdr:sp macro="" textlink="">
      <xdr:nvSpPr>
        <xdr:cNvPr id="148" name="テキスト ボックス 147"/>
        <xdr:cNvSpPr txBox="1"/>
      </xdr:nvSpPr>
      <xdr:spPr>
        <a:xfrm>
          <a:off x="13512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76200</xdr:rowOff>
    </xdr:from>
    <xdr:to>
      <xdr:col>65</xdr:col>
      <xdr:colOff>53975</xdr:colOff>
      <xdr:row>18</xdr:row>
      <xdr:rowOff>6350</xdr:rowOff>
    </xdr:to>
    <xdr:sp macro="" textlink="">
      <xdr:nvSpPr>
        <xdr:cNvPr id="149" name="楕円 148"/>
        <xdr:cNvSpPr/>
      </xdr:nvSpPr>
      <xdr:spPr>
        <a:xfrm>
          <a:off x="12954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162577</xdr:rowOff>
    </xdr:from>
    <xdr:ext cx="762000" cy="259045"/>
    <xdr:sp macro="" textlink="">
      <xdr:nvSpPr>
        <xdr:cNvPr id="150" name="テキスト ボックス 149"/>
        <xdr:cNvSpPr txBox="1"/>
      </xdr:nvSpPr>
      <xdr:spPr>
        <a:xfrm>
          <a:off x="12623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児童措置費や難病対策費の増等により，分子である扶助費が増加したが、県税収入等の増により分母も増加したことから，割合は横ばいとなっている。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グループ内の平均を下回っており、全国では、低い方から</a:t>
          </a:r>
          <a:r>
            <a:rPr kumimoji="1" lang="en-US" altLang="ja-JP" sz="1300">
              <a:latin typeface="ＭＳ ゴシック" panose="020B0609070205080204" pitchFamily="49" charset="-128"/>
              <a:ea typeface="ＭＳ ゴシック" panose="020B0609070205080204" pitchFamily="49" charset="-128"/>
            </a:rPr>
            <a:t>17</a:t>
          </a:r>
          <a:r>
            <a:rPr kumimoji="1" lang="ja-JP" altLang="en-US" sz="1300">
              <a:latin typeface="ＭＳ ゴシック" panose="020B0609070205080204" pitchFamily="49" charset="-128"/>
              <a:ea typeface="ＭＳ ゴシック" panose="020B0609070205080204" pitchFamily="49" charset="-128"/>
            </a:rPr>
            <a:t>番目となっている。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引き続き，扶助費の適切な執行に努めていく。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1" name="直線コネクタ 180"/>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2"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4" name="直線コネクタ 183"/>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87" name="直線コネクタ 186"/>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9" name="テキスト ボックス 18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0" name="直線コネクタ 189"/>
        <xdr:cNvCxnSpPr/>
      </xdr:nvCxnSpPr>
      <xdr:spPr>
        <a:xfrm flipV="1">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0" name="楕円 199"/>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1"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2" name="楕円 201"/>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3" name="テキスト ボックス 202"/>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4" name="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6" name="楕円 205"/>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7" name="テキスト ボックス 206"/>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8" name="楕円 207"/>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9" name="テキスト ボックス 208"/>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その他の主な内容は道路や学校等に係る維持補修費となっており，昨年度と比較して</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ポイント増加している。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グループ内の平均を上回っており，全国では，低い方から</a:t>
          </a:r>
          <a:r>
            <a:rPr kumimoji="1" lang="en-US" altLang="ja-JP" sz="1300">
              <a:latin typeface="ＭＳ ゴシック" panose="020B0609070205080204" pitchFamily="49" charset="-128"/>
              <a:ea typeface="ＭＳ ゴシック" panose="020B0609070205080204" pitchFamily="49" charset="-128"/>
            </a:rPr>
            <a:t>26</a:t>
          </a:r>
          <a:r>
            <a:rPr kumimoji="1" lang="ja-JP" altLang="en-US" sz="1300">
              <a:latin typeface="ＭＳ ゴシック" panose="020B0609070205080204" pitchFamily="49" charset="-128"/>
              <a:ea typeface="ＭＳ ゴシック" panose="020B0609070205080204" pitchFamily="49" charset="-128"/>
            </a:rPr>
            <a:t>番目となっている。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引き続き，効率的・計画的な維持管理・更新等を推進していく。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149860</xdr:rowOff>
    </xdr:to>
    <xdr:cxnSp macro="">
      <xdr:nvCxnSpPr>
        <xdr:cNvPr id="237" name="直線コネクタ 236"/>
        <xdr:cNvCxnSpPr/>
      </xdr:nvCxnSpPr>
      <xdr:spPr>
        <a:xfrm>
          <a:off x="15671800" y="9659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104157</xdr:rowOff>
    </xdr:from>
    <xdr:ext cx="762000" cy="259045"/>
    <xdr:sp macro="" textlink="">
      <xdr:nvSpPr>
        <xdr:cNvPr id="238" name="その他平均値テキスト"/>
        <xdr:cNvSpPr txBox="1"/>
      </xdr:nvSpPr>
      <xdr:spPr>
        <a:xfrm>
          <a:off x="16598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58420</xdr:rowOff>
    </xdr:to>
    <xdr:cxnSp macro="">
      <xdr:nvCxnSpPr>
        <xdr:cNvPr id="240" name="直線コネクタ 239"/>
        <xdr:cNvCxnSpPr/>
      </xdr:nvCxnSpPr>
      <xdr:spPr>
        <a:xfrm>
          <a:off x="14782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2" name="テキスト ボックス 241"/>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58420</xdr:rowOff>
    </xdr:to>
    <xdr:cxnSp macro="">
      <xdr:nvCxnSpPr>
        <xdr:cNvPr id="243" name="直線コネクタ 242"/>
        <xdr:cNvCxnSpPr/>
      </xdr:nvCxnSpPr>
      <xdr:spPr>
        <a:xfrm>
          <a:off x="13893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45" name="テキスト ボックス 24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12700</xdr:rowOff>
    </xdr:to>
    <xdr:cxnSp macro="">
      <xdr:nvCxnSpPr>
        <xdr:cNvPr id="246" name="直線コネクタ 245"/>
        <xdr:cNvCxnSpPr/>
      </xdr:nvCxnSpPr>
      <xdr:spPr>
        <a:xfrm>
          <a:off x="13004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48" name="テキスト ボックス 247"/>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50" name="テキスト ボックス 249"/>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6" name="楕円 255"/>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57"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58" name="楕円 257"/>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9" name="テキスト ボックス 258"/>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0" name="楕円 259"/>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1" name="テキスト ボックス 26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2" name="楕円 261"/>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3" name="テキスト ボックス 262"/>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64" name="楕円 263"/>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128287</xdr:rowOff>
    </xdr:from>
    <xdr:ext cx="762000" cy="259045"/>
    <xdr:sp macro="" textlink="">
      <xdr:nvSpPr>
        <xdr:cNvPr id="265" name="テキスト ボックス 264"/>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平成</a:t>
          </a:r>
          <a:r>
            <a:rPr kumimoji="1" lang="en-US" altLang="ja-JP" sz="1100">
              <a:latin typeface="ＭＳ ゴシック" panose="020B0609070205080204" pitchFamily="49" charset="-128"/>
              <a:ea typeface="ＭＳ ゴシック" panose="020B0609070205080204" pitchFamily="49" charset="-128"/>
            </a:rPr>
            <a:t>23</a:t>
          </a:r>
          <a:r>
            <a:rPr kumimoji="1" lang="ja-JP" altLang="en-US" sz="1100">
              <a:latin typeface="ＭＳ ゴシック" panose="020B0609070205080204" pitchFamily="49" charset="-128"/>
              <a:ea typeface="ＭＳ ゴシック" panose="020B0609070205080204" pitchFamily="49" charset="-128"/>
            </a:rPr>
            <a:t>年度以降，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補助費等が増加傾向となって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100">
              <a:latin typeface="ＭＳ ゴシック" panose="020B0609070205080204" pitchFamily="49" charset="-128"/>
              <a:ea typeface="ＭＳ ゴシック" panose="020B0609070205080204" pitchFamily="49" charset="-128"/>
            </a:rPr>
            <a:t>後期高齢者医療給付費負担金など，法令に基づく社会保障関係の補助費が増となったが，県税収入の増等による分母の増加が大きかったため，前年度と比較して</a:t>
          </a:r>
          <a:r>
            <a:rPr kumimoji="1" lang="en-US" altLang="ja-JP" sz="1100">
              <a:latin typeface="ＭＳ ゴシック" panose="020B0609070205080204" pitchFamily="49" charset="-128"/>
              <a:ea typeface="ＭＳ ゴシック" panose="020B0609070205080204" pitchFamily="49" charset="-128"/>
            </a:rPr>
            <a:t>0.3</a:t>
          </a:r>
          <a:r>
            <a:rPr kumimoji="1" lang="ja-JP" altLang="en-US" sz="1100">
              <a:latin typeface="ＭＳ ゴシック" panose="020B0609070205080204" pitchFamily="49" charset="-128"/>
              <a:ea typeface="ＭＳ ゴシック" panose="020B0609070205080204" pitchFamily="49" charset="-128"/>
            </a:rPr>
            <a:t>ポイント減少している。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グループ内の平均は下回っており，引き続き，補助対象や補助率などの見直しを行うなど補助金の適正化を推進していく。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3" name="直線コネクタ 292"/>
        <xdr:cNvCxnSpPr/>
      </xdr:nvCxnSpPr>
      <xdr:spPr>
        <a:xfrm flipV="1">
          <a:off x="16510000" y="57059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55534</xdr:rowOff>
    </xdr:from>
    <xdr:ext cx="762000" cy="259045"/>
    <xdr:sp macro="" textlink="">
      <xdr:nvSpPr>
        <xdr:cNvPr id="29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5" name="直線コネクタ 29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134455</xdr:rowOff>
    </xdr:from>
    <xdr:ext cx="762000" cy="259045"/>
    <xdr:sp macro="" textlink="">
      <xdr:nvSpPr>
        <xdr:cNvPr id="296" name="補助費等最大値テキスト"/>
        <xdr:cNvSpPr txBox="1"/>
      </xdr:nvSpPr>
      <xdr:spPr>
        <a:xfrm>
          <a:off x="16598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7" name="直線コネクタ 296"/>
        <xdr:cNvCxnSpPr/>
      </xdr:nvCxnSpPr>
      <xdr:spPr>
        <a:xfrm>
          <a:off x="16421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9978</xdr:rowOff>
    </xdr:from>
    <xdr:to>
      <xdr:col>82</xdr:col>
      <xdr:colOff>107950</xdr:colOff>
      <xdr:row>35</xdr:row>
      <xdr:rowOff>42636</xdr:rowOff>
    </xdr:to>
    <xdr:cxnSp macro="">
      <xdr:nvCxnSpPr>
        <xdr:cNvPr id="298" name="直線コネクタ 297"/>
        <xdr:cNvCxnSpPr/>
      </xdr:nvCxnSpPr>
      <xdr:spPr>
        <a:xfrm flipV="1">
          <a:off x="15671800" y="60107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9"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0" name="フローチャート: 判断 299"/>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42636</xdr:rowOff>
    </xdr:to>
    <xdr:cxnSp macro="">
      <xdr:nvCxnSpPr>
        <xdr:cNvPr id="301" name="直線コネクタ 300"/>
        <xdr:cNvCxnSpPr/>
      </xdr:nvCxnSpPr>
      <xdr:spPr>
        <a:xfrm>
          <a:off x="14782800" y="5956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02" name="フローチャート: 判断 301"/>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50999</xdr:rowOff>
    </xdr:from>
    <xdr:ext cx="736600" cy="259045"/>
    <xdr:sp macro="" textlink="">
      <xdr:nvSpPr>
        <xdr:cNvPr id="303" name="テキスト ボックス 302"/>
        <xdr:cNvSpPr txBox="1"/>
      </xdr:nvSpPr>
      <xdr:spPr>
        <a:xfrm>
          <a:off x="15290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18143</xdr:rowOff>
    </xdr:from>
    <xdr:to>
      <xdr:col>73</xdr:col>
      <xdr:colOff>180975</xdr:colOff>
      <xdr:row>34</xdr:row>
      <xdr:rowOff>127000</xdr:rowOff>
    </xdr:to>
    <xdr:cxnSp macro="">
      <xdr:nvCxnSpPr>
        <xdr:cNvPr id="304" name="直線コネクタ 303"/>
        <xdr:cNvCxnSpPr/>
      </xdr:nvCxnSpPr>
      <xdr:spPr>
        <a:xfrm>
          <a:off x="13893800" y="5847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5" name="フローチャート: 判断 30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06" name="テキスト ボックス 30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167822</xdr:rowOff>
    </xdr:from>
    <xdr:to>
      <xdr:col>69</xdr:col>
      <xdr:colOff>92075</xdr:colOff>
      <xdr:row>34</xdr:row>
      <xdr:rowOff>18143</xdr:rowOff>
    </xdr:to>
    <xdr:cxnSp macro="">
      <xdr:nvCxnSpPr>
        <xdr:cNvPr id="307" name="直線コネクタ 306"/>
        <xdr:cNvCxnSpPr/>
      </xdr:nvCxnSpPr>
      <xdr:spPr>
        <a:xfrm>
          <a:off x="13004800" y="582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08" name="フローチャート: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09" name="テキスト ボックス 308"/>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10" name="フローチャート: 判断 309"/>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11" name="テキスト ボックス 310"/>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130628</xdr:rowOff>
    </xdr:from>
    <xdr:to>
      <xdr:col>82</xdr:col>
      <xdr:colOff>158750</xdr:colOff>
      <xdr:row>35</xdr:row>
      <xdr:rowOff>60778</xdr:rowOff>
    </xdr:to>
    <xdr:sp macro="" textlink="">
      <xdr:nvSpPr>
        <xdr:cNvPr id="317" name="楕円 316"/>
        <xdr:cNvSpPr/>
      </xdr:nvSpPr>
      <xdr:spPr>
        <a:xfrm>
          <a:off x="16459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147155</xdr:rowOff>
    </xdr:from>
    <xdr:ext cx="762000" cy="259045"/>
    <xdr:sp macro="" textlink="">
      <xdr:nvSpPr>
        <xdr:cNvPr id="318" name="補助費等該当値テキスト"/>
        <xdr:cNvSpPr txBox="1"/>
      </xdr:nvSpPr>
      <xdr:spPr>
        <a:xfrm>
          <a:off x="16598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163286</xdr:rowOff>
    </xdr:from>
    <xdr:to>
      <xdr:col>78</xdr:col>
      <xdr:colOff>120650</xdr:colOff>
      <xdr:row>35</xdr:row>
      <xdr:rowOff>93436</xdr:rowOff>
    </xdr:to>
    <xdr:sp macro="" textlink="">
      <xdr:nvSpPr>
        <xdr:cNvPr id="319" name="楕円 318"/>
        <xdr:cNvSpPr/>
      </xdr:nvSpPr>
      <xdr:spPr>
        <a:xfrm>
          <a:off x="15621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103613</xdr:rowOff>
    </xdr:from>
    <xdr:ext cx="736600" cy="259045"/>
    <xdr:sp macro="" textlink="">
      <xdr:nvSpPr>
        <xdr:cNvPr id="320" name="テキスト ボックス 319"/>
        <xdr:cNvSpPr txBox="1"/>
      </xdr:nvSpPr>
      <xdr:spPr>
        <a:xfrm>
          <a:off x="15290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21" name="楕円 320"/>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22" name="テキスト ボックス 321"/>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138793</xdr:rowOff>
    </xdr:from>
    <xdr:to>
      <xdr:col>69</xdr:col>
      <xdr:colOff>142875</xdr:colOff>
      <xdr:row>34</xdr:row>
      <xdr:rowOff>68943</xdr:rowOff>
    </xdr:to>
    <xdr:sp macro="" textlink="">
      <xdr:nvSpPr>
        <xdr:cNvPr id="323" name="楕円 322"/>
        <xdr:cNvSpPr/>
      </xdr:nvSpPr>
      <xdr:spPr>
        <a:xfrm>
          <a:off x="13843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79120</xdr:rowOff>
    </xdr:from>
    <xdr:ext cx="762000" cy="259045"/>
    <xdr:sp macro="" textlink="">
      <xdr:nvSpPr>
        <xdr:cNvPr id="324" name="テキスト ボックス 323"/>
        <xdr:cNvSpPr txBox="1"/>
      </xdr:nvSpPr>
      <xdr:spPr>
        <a:xfrm>
          <a:off x="13512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117022</xdr:rowOff>
    </xdr:from>
    <xdr:to>
      <xdr:col>65</xdr:col>
      <xdr:colOff>53975</xdr:colOff>
      <xdr:row>34</xdr:row>
      <xdr:rowOff>47172</xdr:rowOff>
    </xdr:to>
    <xdr:sp macro="" textlink="">
      <xdr:nvSpPr>
        <xdr:cNvPr id="325" name="楕円 324"/>
        <xdr:cNvSpPr/>
      </xdr:nvSpPr>
      <xdr:spPr>
        <a:xfrm>
          <a:off x="12954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57349</xdr:rowOff>
    </xdr:from>
    <xdr:ext cx="762000" cy="259045"/>
    <xdr:sp macro="" textlink="">
      <xdr:nvSpPr>
        <xdr:cNvPr id="326" name="テキスト ボックス 325"/>
        <xdr:cNvSpPr txBox="1"/>
      </xdr:nvSpPr>
      <xdr:spPr>
        <a:xfrm>
          <a:off x="12623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高利の既発債の償還による利子の減等により，分子である公債費が減少したため，昨年度と比較して</a:t>
          </a:r>
          <a:r>
            <a:rPr kumimoji="1" lang="en-US" altLang="ja-JP" sz="1200">
              <a:latin typeface="ＭＳ ゴシック" panose="020B0609070205080204" pitchFamily="49" charset="-128"/>
              <a:ea typeface="ＭＳ ゴシック" panose="020B0609070205080204" pitchFamily="49" charset="-128"/>
            </a:rPr>
            <a:t>0.4</a:t>
          </a:r>
          <a:r>
            <a:rPr kumimoji="1" lang="ja-JP" altLang="en-US" sz="1200">
              <a:latin typeface="ＭＳ ゴシック" panose="020B0609070205080204" pitchFamily="49" charset="-128"/>
              <a:ea typeface="ＭＳ ゴシック" panose="020B0609070205080204" pitchFamily="49" charset="-128"/>
            </a:rPr>
            <a:t>ポイント減少している。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グループ内の平均を下回っており，全国では，低い方から</a:t>
          </a:r>
          <a:r>
            <a:rPr kumimoji="1" lang="en-US" altLang="ja-JP" sz="1200">
              <a:latin typeface="ＭＳ ゴシック" panose="020B0609070205080204" pitchFamily="49" charset="-128"/>
              <a:ea typeface="ＭＳ ゴシック" panose="020B0609070205080204" pitchFamily="49" charset="-128"/>
            </a:rPr>
            <a:t>5</a:t>
          </a:r>
          <a:r>
            <a:rPr kumimoji="1" lang="ja-JP" altLang="en-US" sz="1200">
              <a:latin typeface="ＭＳ ゴシック" panose="020B0609070205080204" pitchFamily="49" charset="-128"/>
              <a:ea typeface="ＭＳ ゴシック" panose="020B0609070205080204" pitchFamily="49" charset="-128"/>
            </a:rPr>
            <a:t>番目となっている。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公共投資に充てる県債の発行額等については，引き続き適切にコントロールし，更なる公債費負担の抑制に努めていく。</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2" name="直線コネクタ 351"/>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3"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4" name="直線コネクタ 353"/>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5"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6" name="直線コネクタ 355"/>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139700</xdr:rowOff>
    </xdr:from>
    <xdr:to>
      <xdr:col>24</xdr:col>
      <xdr:colOff>25400</xdr:colOff>
      <xdr:row>75</xdr:row>
      <xdr:rowOff>19050</xdr:rowOff>
    </xdr:to>
    <xdr:cxnSp macro="">
      <xdr:nvCxnSpPr>
        <xdr:cNvPr id="357" name="直線コネクタ 356"/>
        <xdr:cNvCxnSpPr/>
      </xdr:nvCxnSpPr>
      <xdr:spPr>
        <a:xfrm flipV="1">
          <a:off x="3987800" y="12827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8"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9" name="フローチャート: 判断 358"/>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19050</xdr:rowOff>
    </xdr:from>
    <xdr:to>
      <xdr:col>19</xdr:col>
      <xdr:colOff>187325</xdr:colOff>
      <xdr:row>75</xdr:row>
      <xdr:rowOff>82550</xdr:rowOff>
    </xdr:to>
    <xdr:cxnSp macro="">
      <xdr:nvCxnSpPr>
        <xdr:cNvPr id="360" name="直線コネクタ 359"/>
        <xdr:cNvCxnSpPr/>
      </xdr:nvCxnSpPr>
      <xdr:spPr>
        <a:xfrm flipV="1">
          <a:off x="3098800" y="1287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61" name="フローチャート: 判断 360"/>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62" name="テキスト ボックス 361"/>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82550</xdr:rowOff>
    </xdr:to>
    <xdr:cxnSp macro="">
      <xdr:nvCxnSpPr>
        <xdr:cNvPr id="363" name="直線コネクタ 362"/>
        <xdr:cNvCxnSpPr/>
      </xdr:nvCxnSpPr>
      <xdr:spPr>
        <a:xfrm>
          <a:off x="2209800" y="1292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4" name="フローチャート: 判断 363"/>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60977</xdr:rowOff>
    </xdr:from>
    <xdr:ext cx="762000" cy="259045"/>
    <xdr:sp macro="" textlink="">
      <xdr:nvSpPr>
        <xdr:cNvPr id="365" name="テキスト ボックス 364"/>
        <xdr:cNvSpPr txBox="1"/>
      </xdr:nvSpPr>
      <xdr:spPr>
        <a:xfrm>
          <a:off x="2717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158750</xdr:rowOff>
    </xdr:to>
    <xdr:cxnSp macro="">
      <xdr:nvCxnSpPr>
        <xdr:cNvPr id="366" name="直線コネクタ 365"/>
        <xdr:cNvCxnSpPr/>
      </xdr:nvCxnSpPr>
      <xdr:spPr>
        <a:xfrm flipV="1">
          <a:off x="1320800" y="1292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7" name="フローチャート: 判断 366"/>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68" name="テキスト ボックス 36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9" name="フローチャート: 判断 368"/>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99077</xdr:rowOff>
    </xdr:from>
    <xdr:ext cx="762000" cy="259045"/>
    <xdr:sp macro="" textlink="">
      <xdr:nvSpPr>
        <xdr:cNvPr id="370" name="テキスト ボックス 369"/>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88900</xdr:rowOff>
    </xdr:from>
    <xdr:to>
      <xdr:col>24</xdr:col>
      <xdr:colOff>76200</xdr:colOff>
      <xdr:row>75</xdr:row>
      <xdr:rowOff>19050</xdr:rowOff>
    </xdr:to>
    <xdr:sp macro="" textlink="">
      <xdr:nvSpPr>
        <xdr:cNvPr id="376" name="楕円 375"/>
        <xdr:cNvSpPr/>
      </xdr:nvSpPr>
      <xdr:spPr>
        <a:xfrm>
          <a:off x="47752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105427</xdr:rowOff>
    </xdr:from>
    <xdr:ext cx="762000" cy="259045"/>
    <xdr:sp macro="" textlink="">
      <xdr:nvSpPr>
        <xdr:cNvPr id="377" name="公債費該当値テキスト"/>
        <xdr:cNvSpPr txBox="1"/>
      </xdr:nvSpPr>
      <xdr:spPr>
        <a:xfrm>
          <a:off x="49149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139700</xdr:rowOff>
    </xdr:from>
    <xdr:to>
      <xdr:col>20</xdr:col>
      <xdr:colOff>38100</xdr:colOff>
      <xdr:row>75</xdr:row>
      <xdr:rowOff>69850</xdr:rowOff>
    </xdr:to>
    <xdr:sp macro="" textlink="">
      <xdr:nvSpPr>
        <xdr:cNvPr id="378" name="楕円 377"/>
        <xdr:cNvSpPr/>
      </xdr:nvSpPr>
      <xdr:spPr>
        <a:xfrm>
          <a:off x="3937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80027</xdr:rowOff>
    </xdr:from>
    <xdr:ext cx="736600" cy="259045"/>
    <xdr:sp macro="" textlink="">
      <xdr:nvSpPr>
        <xdr:cNvPr id="379" name="テキスト ボックス 378"/>
        <xdr:cNvSpPr txBox="1"/>
      </xdr:nvSpPr>
      <xdr:spPr>
        <a:xfrm>
          <a:off x="3606800" y="1259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31750</xdr:rowOff>
    </xdr:from>
    <xdr:to>
      <xdr:col>15</xdr:col>
      <xdr:colOff>149225</xdr:colOff>
      <xdr:row>75</xdr:row>
      <xdr:rowOff>133350</xdr:rowOff>
    </xdr:to>
    <xdr:sp macro="" textlink="">
      <xdr:nvSpPr>
        <xdr:cNvPr id="380" name="楕円 379"/>
        <xdr:cNvSpPr/>
      </xdr:nvSpPr>
      <xdr:spPr>
        <a:xfrm>
          <a:off x="3048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143527</xdr:rowOff>
    </xdr:from>
    <xdr:ext cx="762000" cy="259045"/>
    <xdr:sp macro="" textlink="">
      <xdr:nvSpPr>
        <xdr:cNvPr id="381" name="テキスト ボックス 380"/>
        <xdr:cNvSpPr txBox="1"/>
      </xdr:nvSpPr>
      <xdr:spPr>
        <a:xfrm>
          <a:off x="2717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82" name="楕円 381"/>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83" name="テキスト ボックス 382"/>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107950</xdr:rowOff>
    </xdr:from>
    <xdr:to>
      <xdr:col>6</xdr:col>
      <xdr:colOff>171450</xdr:colOff>
      <xdr:row>76</xdr:row>
      <xdr:rowOff>38100</xdr:rowOff>
    </xdr:to>
    <xdr:sp macro="" textlink="">
      <xdr:nvSpPr>
        <xdr:cNvPr id="384" name="楕円 383"/>
        <xdr:cNvSpPr/>
      </xdr:nvSpPr>
      <xdr:spPr>
        <a:xfrm>
          <a:off x="1270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48277</xdr:rowOff>
    </xdr:from>
    <xdr:ext cx="762000" cy="259045"/>
    <xdr:sp macro="" textlink="">
      <xdr:nvSpPr>
        <xdr:cNvPr id="385" name="テキスト ボックス 384"/>
        <xdr:cNvSpPr txBox="1"/>
      </xdr:nvSpPr>
      <xdr:spPr>
        <a:xfrm>
          <a:off x="939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社会保障関係経費の増や給与改定による人件費の増などにより，公債費以外の経費が増加しているが，県税収入の増などによる分母の増加が大きかったため，昨年度と比較して</a:t>
          </a:r>
          <a:r>
            <a:rPr kumimoji="1" lang="en-US" altLang="ja-JP" sz="1100">
              <a:latin typeface="ＭＳ ゴシック" panose="020B0609070205080204" pitchFamily="49" charset="-128"/>
              <a:ea typeface="ＭＳ ゴシック" panose="020B0609070205080204" pitchFamily="49" charset="-128"/>
            </a:rPr>
            <a:t>0.4</a:t>
          </a:r>
          <a:r>
            <a:rPr kumimoji="1" lang="ja-JP" altLang="en-US" sz="1100">
              <a:latin typeface="ＭＳ ゴシック" panose="020B0609070205080204" pitchFamily="49" charset="-128"/>
              <a:ea typeface="ＭＳ ゴシック" panose="020B0609070205080204" pitchFamily="49" charset="-128"/>
            </a:rPr>
            <a:t>ポイント減少している。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グループ内の平均を下回っており，全国では，低い方から</a:t>
          </a:r>
          <a:r>
            <a:rPr kumimoji="1" lang="en-US" altLang="ja-JP" sz="1100">
              <a:latin typeface="ＭＳ ゴシック" panose="020B0609070205080204" pitchFamily="49" charset="-128"/>
              <a:ea typeface="ＭＳ ゴシック" panose="020B0609070205080204" pitchFamily="49" charset="-128"/>
            </a:rPr>
            <a:t>35</a:t>
          </a:r>
          <a:r>
            <a:rPr kumimoji="1" lang="ja-JP" altLang="en-US" sz="1100">
              <a:latin typeface="ＭＳ ゴシック" panose="020B0609070205080204" pitchFamily="49" charset="-128"/>
              <a:ea typeface="ＭＳ ゴシック" panose="020B0609070205080204" pitchFamily="49" charset="-128"/>
            </a:rPr>
            <a:t>番目となっている。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引き続き，「茨城県総合計画」に基づき，定員の適正化や事務事業をの見直しによるコスト削減や事業の効率化に努めていく。</a:t>
          </a: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11" name="直線コネクタ 410"/>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2"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3" name="直線コネクタ 412"/>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5" name="直線コネクタ 41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25400</xdr:rowOff>
    </xdr:from>
    <xdr:to>
      <xdr:col>82</xdr:col>
      <xdr:colOff>107950</xdr:colOff>
      <xdr:row>78</xdr:row>
      <xdr:rowOff>76200</xdr:rowOff>
    </xdr:to>
    <xdr:cxnSp macro="">
      <xdr:nvCxnSpPr>
        <xdr:cNvPr id="416" name="直線コネクタ 415"/>
        <xdr:cNvCxnSpPr/>
      </xdr:nvCxnSpPr>
      <xdr:spPr>
        <a:xfrm flipV="1">
          <a:off x="15671800" y="13398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17"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8" name="フローチャート: 判断 417"/>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152400</xdr:rowOff>
    </xdr:from>
    <xdr:to>
      <xdr:col>78</xdr:col>
      <xdr:colOff>69850</xdr:colOff>
      <xdr:row>78</xdr:row>
      <xdr:rowOff>76200</xdr:rowOff>
    </xdr:to>
    <xdr:cxnSp macro="">
      <xdr:nvCxnSpPr>
        <xdr:cNvPr id="419" name="直線コネクタ 418"/>
        <xdr:cNvCxnSpPr/>
      </xdr:nvCxnSpPr>
      <xdr:spPr>
        <a:xfrm>
          <a:off x="14782800" y="13182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20" name="フローチャート: 判断 419"/>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21" name="テキスト ボックス 420"/>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44450</xdr:rowOff>
    </xdr:from>
    <xdr:to>
      <xdr:col>73</xdr:col>
      <xdr:colOff>180975</xdr:colOff>
      <xdr:row>76</xdr:row>
      <xdr:rowOff>152400</xdr:rowOff>
    </xdr:to>
    <xdr:cxnSp macro="">
      <xdr:nvCxnSpPr>
        <xdr:cNvPr id="422" name="直線コネクタ 421"/>
        <xdr:cNvCxnSpPr/>
      </xdr:nvCxnSpPr>
      <xdr:spPr>
        <a:xfrm>
          <a:off x="13893800" y="12903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3" name="フローチャート: 判断 422"/>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4" name="テキスト ボックス 423"/>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165100</xdr:rowOff>
    </xdr:from>
    <xdr:to>
      <xdr:col>69</xdr:col>
      <xdr:colOff>92075</xdr:colOff>
      <xdr:row>75</xdr:row>
      <xdr:rowOff>44450</xdr:rowOff>
    </xdr:to>
    <xdr:cxnSp macro="">
      <xdr:nvCxnSpPr>
        <xdr:cNvPr id="425" name="直線コネクタ 424"/>
        <xdr:cNvCxnSpPr/>
      </xdr:nvCxnSpPr>
      <xdr:spPr>
        <a:xfrm>
          <a:off x="13004800" y="1285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6" name="フローチャート: 判断 425"/>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27" name="テキスト ボックス 426"/>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28" name="フローチャート: 判断 427"/>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29" name="テキスト ボックス 428"/>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5" name="楕円 434"/>
        <xdr:cNvSpPr/>
      </xdr:nvSpPr>
      <xdr:spPr>
        <a:xfrm>
          <a:off x="164592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36"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25400</xdr:rowOff>
    </xdr:from>
    <xdr:to>
      <xdr:col>78</xdr:col>
      <xdr:colOff>120650</xdr:colOff>
      <xdr:row>78</xdr:row>
      <xdr:rowOff>127000</xdr:rowOff>
    </xdr:to>
    <xdr:sp macro="" textlink="">
      <xdr:nvSpPr>
        <xdr:cNvPr id="437" name="楕円 436"/>
        <xdr:cNvSpPr/>
      </xdr:nvSpPr>
      <xdr:spPr>
        <a:xfrm>
          <a:off x="15621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137177</xdr:rowOff>
    </xdr:from>
    <xdr:ext cx="736600" cy="259045"/>
    <xdr:sp macro="" textlink="">
      <xdr:nvSpPr>
        <xdr:cNvPr id="438" name="テキスト ボックス 437"/>
        <xdr:cNvSpPr txBox="1"/>
      </xdr:nvSpPr>
      <xdr:spPr>
        <a:xfrm>
          <a:off x="15290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101600</xdr:rowOff>
    </xdr:from>
    <xdr:to>
      <xdr:col>74</xdr:col>
      <xdr:colOff>31750</xdr:colOff>
      <xdr:row>77</xdr:row>
      <xdr:rowOff>31750</xdr:rowOff>
    </xdr:to>
    <xdr:sp macro="" textlink="">
      <xdr:nvSpPr>
        <xdr:cNvPr id="439" name="楕円 438"/>
        <xdr:cNvSpPr/>
      </xdr:nvSpPr>
      <xdr:spPr>
        <a:xfrm>
          <a:off x="14732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41927</xdr:rowOff>
    </xdr:from>
    <xdr:ext cx="762000" cy="259045"/>
    <xdr:sp macro="" textlink="">
      <xdr:nvSpPr>
        <xdr:cNvPr id="440" name="テキスト ボックス 439"/>
        <xdr:cNvSpPr txBox="1"/>
      </xdr:nvSpPr>
      <xdr:spPr>
        <a:xfrm>
          <a:off x="14401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165100</xdr:rowOff>
    </xdr:from>
    <xdr:to>
      <xdr:col>69</xdr:col>
      <xdr:colOff>142875</xdr:colOff>
      <xdr:row>75</xdr:row>
      <xdr:rowOff>95250</xdr:rowOff>
    </xdr:to>
    <xdr:sp macro="" textlink="">
      <xdr:nvSpPr>
        <xdr:cNvPr id="441" name="楕円 440"/>
        <xdr:cNvSpPr/>
      </xdr:nvSpPr>
      <xdr:spPr>
        <a:xfrm>
          <a:off x="13843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105427</xdr:rowOff>
    </xdr:from>
    <xdr:ext cx="762000" cy="259045"/>
    <xdr:sp macro="" textlink="">
      <xdr:nvSpPr>
        <xdr:cNvPr id="442" name="テキスト ボックス 441"/>
        <xdr:cNvSpPr txBox="1"/>
      </xdr:nvSpPr>
      <xdr:spPr>
        <a:xfrm>
          <a:off x="13512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114300</xdr:rowOff>
    </xdr:from>
    <xdr:to>
      <xdr:col>65</xdr:col>
      <xdr:colOff>53975</xdr:colOff>
      <xdr:row>75</xdr:row>
      <xdr:rowOff>44450</xdr:rowOff>
    </xdr:to>
    <xdr:sp macro="" textlink="">
      <xdr:nvSpPr>
        <xdr:cNvPr id="443" name="楕円 442"/>
        <xdr:cNvSpPr/>
      </xdr:nvSpPr>
      <xdr:spPr>
        <a:xfrm>
          <a:off x="12954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54627</xdr:rowOff>
    </xdr:from>
    <xdr:ext cx="762000" cy="259045"/>
    <xdr:sp macro="" textlink="">
      <xdr:nvSpPr>
        <xdr:cNvPr id="444" name="テキスト ボックス 443"/>
        <xdr:cNvSpPr txBox="1"/>
      </xdr:nvSpPr>
      <xdr:spPr>
        <a:xfrm>
          <a:off x="12623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136411</xdr:rowOff>
    </xdr:from>
    <xdr:to>
      <xdr:col>29</xdr:col>
      <xdr:colOff>127000</xdr:colOff>
      <xdr:row>13</xdr:row>
      <xdr:rowOff>163309</xdr:rowOff>
    </xdr:to>
    <xdr:cxnSp macro="">
      <xdr:nvCxnSpPr>
        <xdr:cNvPr id="50" name="直線コネクタ 49"/>
        <xdr:cNvCxnSpPr/>
      </xdr:nvCxnSpPr>
      <xdr:spPr bwMode="auto">
        <a:xfrm flipV="1">
          <a:off x="5003800" y="2412886"/>
          <a:ext cx="647700" cy="2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163309</xdr:rowOff>
    </xdr:from>
    <xdr:to>
      <xdr:col>26</xdr:col>
      <xdr:colOff>50800</xdr:colOff>
      <xdr:row>13</xdr:row>
      <xdr:rowOff>168853</xdr:rowOff>
    </xdr:to>
    <xdr:cxnSp macro="">
      <xdr:nvCxnSpPr>
        <xdr:cNvPr id="53" name="直線コネクタ 52"/>
        <xdr:cNvCxnSpPr/>
      </xdr:nvCxnSpPr>
      <xdr:spPr bwMode="auto">
        <a:xfrm flipV="1">
          <a:off x="4305300" y="2439784"/>
          <a:ext cx="698500" cy="5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168853</xdr:rowOff>
    </xdr:from>
    <xdr:to>
      <xdr:col>22</xdr:col>
      <xdr:colOff>114300</xdr:colOff>
      <xdr:row>14</xdr:row>
      <xdr:rowOff>6795</xdr:rowOff>
    </xdr:to>
    <xdr:cxnSp macro="">
      <xdr:nvCxnSpPr>
        <xdr:cNvPr id="56" name="直線コネクタ 55"/>
        <xdr:cNvCxnSpPr/>
      </xdr:nvCxnSpPr>
      <xdr:spPr bwMode="auto">
        <a:xfrm flipV="1">
          <a:off x="3606800" y="2445328"/>
          <a:ext cx="698500" cy="9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6795</xdr:rowOff>
    </xdr:from>
    <xdr:to>
      <xdr:col>18</xdr:col>
      <xdr:colOff>177800</xdr:colOff>
      <xdr:row>14</xdr:row>
      <xdr:rowOff>70326</xdr:rowOff>
    </xdr:to>
    <xdr:cxnSp macro="">
      <xdr:nvCxnSpPr>
        <xdr:cNvPr id="59" name="直線コネクタ 58"/>
        <xdr:cNvCxnSpPr/>
      </xdr:nvCxnSpPr>
      <xdr:spPr bwMode="auto">
        <a:xfrm flipV="1">
          <a:off x="2908300" y="2454720"/>
          <a:ext cx="698500" cy="63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67575</xdr:rowOff>
    </xdr:from>
    <xdr:ext cx="762000" cy="259045"/>
    <xdr:sp macro="" textlink="">
      <xdr:nvSpPr>
        <xdr:cNvPr id="61" name="テキスト ボックス 60"/>
        <xdr:cNvSpPr txBox="1"/>
      </xdr:nvSpPr>
      <xdr:spPr>
        <a:xfrm>
          <a:off x="32258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133259</xdr:rowOff>
    </xdr:from>
    <xdr:ext cx="762000" cy="259045"/>
    <xdr:sp macro="" textlink="">
      <xdr:nvSpPr>
        <xdr:cNvPr id="63" name="テキスト ボックス 62"/>
        <xdr:cNvSpPr txBox="1"/>
      </xdr:nvSpPr>
      <xdr:spPr>
        <a:xfrm>
          <a:off x="2527300" y="27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85611</xdr:rowOff>
    </xdr:from>
    <xdr:to>
      <xdr:col>29</xdr:col>
      <xdr:colOff>177800</xdr:colOff>
      <xdr:row>14</xdr:row>
      <xdr:rowOff>15761</xdr:rowOff>
    </xdr:to>
    <xdr:sp macro="" textlink="">
      <xdr:nvSpPr>
        <xdr:cNvPr id="69" name="楕円 68"/>
        <xdr:cNvSpPr/>
      </xdr:nvSpPr>
      <xdr:spPr bwMode="auto">
        <a:xfrm>
          <a:off x="5600700" y="236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102138</xdr:rowOff>
    </xdr:from>
    <xdr:ext cx="762000" cy="259045"/>
    <xdr:sp macro="" textlink="">
      <xdr:nvSpPr>
        <xdr:cNvPr id="70" name="人口1人当たり決算額の推移該当値テキスト130"/>
        <xdr:cNvSpPr txBox="1"/>
      </xdr:nvSpPr>
      <xdr:spPr>
        <a:xfrm>
          <a:off x="5740400" y="22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112509</xdr:rowOff>
    </xdr:from>
    <xdr:to>
      <xdr:col>26</xdr:col>
      <xdr:colOff>101600</xdr:colOff>
      <xdr:row>14</xdr:row>
      <xdr:rowOff>42659</xdr:rowOff>
    </xdr:to>
    <xdr:sp macro="" textlink="">
      <xdr:nvSpPr>
        <xdr:cNvPr id="71" name="楕円 70"/>
        <xdr:cNvSpPr/>
      </xdr:nvSpPr>
      <xdr:spPr bwMode="auto">
        <a:xfrm>
          <a:off x="4953000" y="2388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52836</xdr:rowOff>
    </xdr:from>
    <xdr:ext cx="736600" cy="259045"/>
    <xdr:sp macro="" textlink="">
      <xdr:nvSpPr>
        <xdr:cNvPr id="72" name="テキスト ボックス 71"/>
        <xdr:cNvSpPr txBox="1"/>
      </xdr:nvSpPr>
      <xdr:spPr>
        <a:xfrm>
          <a:off x="4622800" y="215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118053</xdr:rowOff>
    </xdr:from>
    <xdr:to>
      <xdr:col>22</xdr:col>
      <xdr:colOff>165100</xdr:colOff>
      <xdr:row>14</xdr:row>
      <xdr:rowOff>48203</xdr:rowOff>
    </xdr:to>
    <xdr:sp macro="" textlink="">
      <xdr:nvSpPr>
        <xdr:cNvPr id="73" name="楕円 72"/>
        <xdr:cNvSpPr/>
      </xdr:nvSpPr>
      <xdr:spPr bwMode="auto">
        <a:xfrm>
          <a:off x="4254500" y="239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58380</xdr:rowOff>
    </xdr:from>
    <xdr:ext cx="762000" cy="259045"/>
    <xdr:sp macro="" textlink="">
      <xdr:nvSpPr>
        <xdr:cNvPr id="74" name="テキスト ボックス 73"/>
        <xdr:cNvSpPr txBox="1"/>
      </xdr:nvSpPr>
      <xdr:spPr>
        <a:xfrm>
          <a:off x="3924300" y="216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127445</xdr:rowOff>
    </xdr:from>
    <xdr:to>
      <xdr:col>19</xdr:col>
      <xdr:colOff>38100</xdr:colOff>
      <xdr:row>14</xdr:row>
      <xdr:rowOff>57595</xdr:rowOff>
    </xdr:to>
    <xdr:sp macro="" textlink="">
      <xdr:nvSpPr>
        <xdr:cNvPr id="75" name="楕円 74"/>
        <xdr:cNvSpPr/>
      </xdr:nvSpPr>
      <xdr:spPr bwMode="auto">
        <a:xfrm>
          <a:off x="3556000" y="240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67772</xdr:rowOff>
    </xdr:from>
    <xdr:ext cx="762000" cy="259045"/>
    <xdr:sp macro="" textlink="">
      <xdr:nvSpPr>
        <xdr:cNvPr id="76" name="テキスト ボックス 75"/>
        <xdr:cNvSpPr txBox="1"/>
      </xdr:nvSpPr>
      <xdr:spPr>
        <a:xfrm>
          <a:off x="3225800" y="217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19526</xdr:rowOff>
    </xdr:from>
    <xdr:to>
      <xdr:col>15</xdr:col>
      <xdr:colOff>101600</xdr:colOff>
      <xdr:row>14</xdr:row>
      <xdr:rowOff>121126</xdr:rowOff>
    </xdr:to>
    <xdr:sp macro="" textlink="">
      <xdr:nvSpPr>
        <xdr:cNvPr id="77" name="楕円 76"/>
        <xdr:cNvSpPr/>
      </xdr:nvSpPr>
      <xdr:spPr bwMode="auto">
        <a:xfrm>
          <a:off x="2857500" y="246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131303</xdr:rowOff>
    </xdr:from>
    <xdr:ext cx="762000" cy="259045"/>
    <xdr:sp macro="" textlink="">
      <xdr:nvSpPr>
        <xdr:cNvPr id="78" name="テキスト ボックス 77"/>
        <xdr:cNvSpPr txBox="1"/>
      </xdr:nvSpPr>
      <xdr:spPr>
        <a:xfrm>
          <a:off x="2527300" y="22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301193</xdr:rowOff>
    </xdr:from>
    <xdr:to>
      <xdr:col>29</xdr:col>
      <xdr:colOff>127000</xdr:colOff>
      <xdr:row>35</xdr:row>
      <xdr:rowOff>328396</xdr:rowOff>
    </xdr:to>
    <xdr:cxnSp macro="">
      <xdr:nvCxnSpPr>
        <xdr:cNvPr id="113" name="直線コネクタ 112"/>
        <xdr:cNvCxnSpPr/>
      </xdr:nvCxnSpPr>
      <xdr:spPr bwMode="auto">
        <a:xfrm flipV="1">
          <a:off x="5003800" y="6911543"/>
          <a:ext cx="647700" cy="2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337634</xdr:rowOff>
    </xdr:from>
    <xdr:ext cx="762000" cy="259045"/>
    <xdr:sp macro="" textlink="">
      <xdr:nvSpPr>
        <xdr:cNvPr id="114" name="人口1人当たり決算額の推移平均値テキスト445"/>
        <xdr:cNvSpPr txBox="1"/>
      </xdr:nvSpPr>
      <xdr:spPr>
        <a:xfrm>
          <a:off x="5740400" y="6605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215164</xdr:rowOff>
    </xdr:from>
    <xdr:to>
      <xdr:col>26</xdr:col>
      <xdr:colOff>50800</xdr:colOff>
      <xdr:row>35</xdr:row>
      <xdr:rowOff>328396</xdr:rowOff>
    </xdr:to>
    <xdr:cxnSp macro="">
      <xdr:nvCxnSpPr>
        <xdr:cNvPr id="116" name="直線コネクタ 115"/>
        <xdr:cNvCxnSpPr/>
      </xdr:nvCxnSpPr>
      <xdr:spPr bwMode="auto">
        <a:xfrm>
          <a:off x="4305300" y="6825514"/>
          <a:ext cx="698500" cy="113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177919</xdr:rowOff>
    </xdr:from>
    <xdr:ext cx="736600" cy="259045"/>
    <xdr:sp macro="" textlink="">
      <xdr:nvSpPr>
        <xdr:cNvPr id="118" name="テキスト ボックス 117"/>
        <xdr:cNvSpPr txBox="1"/>
      </xdr:nvSpPr>
      <xdr:spPr>
        <a:xfrm>
          <a:off x="4622800" y="644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8661</xdr:rowOff>
    </xdr:from>
    <xdr:to>
      <xdr:col>22</xdr:col>
      <xdr:colOff>114300</xdr:colOff>
      <xdr:row>35</xdr:row>
      <xdr:rowOff>215164</xdr:rowOff>
    </xdr:to>
    <xdr:cxnSp macro="">
      <xdr:nvCxnSpPr>
        <xdr:cNvPr id="119" name="直線コネクタ 118"/>
        <xdr:cNvCxnSpPr/>
      </xdr:nvCxnSpPr>
      <xdr:spPr bwMode="auto">
        <a:xfrm>
          <a:off x="3606800" y="6619011"/>
          <a:ext cx="698500" cy="206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86098</xdr:rowOff>
    </xdr:from>
    <xdr:ext cx="762000" cy="259045"/>
    <xdr:sp macro="" textlink="">
      <xdr:nvSpPr>
        <xdr:cNvPr id="121" name="テキスト ボックス 120"/>
        <xdr:cNvSpPr txBox="1"/>
      </xdr:nvSpPr>
      <xdr:spPr>
        <a:xfrm>
          <a:off x="3924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274751</xdr:rowOff>
    </xdr:from>
    <xdr:to>
      <xdr:col>18</xdr:col>
      <xdr:colOff>177800</xdr:colOff>
      <xdr:row>35</xdr:row>
      <xdr:rowOff>8661</xdr:rowOff>
    </xdr:to>
    <xdr:cxnSp macro="">
      <xdr:nvCxnSpPr>
        <xdr:cNvPr id="122" name="直線コネクタ 121"/>
        <xdr:cNvCxnSpPr/>
      </xdr:nvCxnSpPr>
      <xdr:spPr bwMode="auto">
        <a:xfrm>
          <a:off x="2908300" y="6542201"/>
          <a:ext cx="698500" cy="7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52951</xdr:rowOff>
    </xdr:from>
    <xdr:ext cx="762000" cy="259045"/>
    <xdr:sp macro="" textlink="">
      <xdr:nvSpPr>
        <xdr:cNvPr id="124" name="テキスト ボックス 123"/>
        <xdr:cNvSpPr txBox="1"/>
      </xdr:nvSpPr>
      <xdr:spPr>
        <a:xfrm>
          <a:off x="32258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xdr:nvSpPr>
        <xdr:cNvPr id="125" name="フローチャート: 判断 124"/>
        <xdr:cNvSpPr/>
      </xdr:nvSpPr>
      <xdr:spPr bwMode="auto">
        <a:xfrm>
          <a:off x="2857500" y="653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10406</xdr:rowOff>
    </xdr:from>
    <xdr:ext cx="762000" cy="259045"/>
    <xdr:sp macro="" textlink="">
      <xdr:nvSpPr>
        <xdr:cNvPr id="126" name="テキスト ボックス 125"/>
        <xdr:cNvSpPr txBox="1"/>
      </xdr:nvSpPr>
      <xdr:spPr>
        <a:xfrm>
          <a:off x="2527300" y="662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250393</xdr:rowOff>
    </xdr:from>
    <xdr:to>
      <xdr:col>29</xdr:col>
      <xdr:colOff>177800</xdr:colOff>
      <xdr:row>36</xdr:row>
      <xdr:rowOff>9093</xdr:rowOff>
    </xdr:to>
    <xdr:sp macro="" textlink="">
      <xdr:nvSpPr>
        <xdr:cNvPr id="132" name="楕円 131"/>
        <xdr:cNvSpPr/>
      </xdr:nvSpPr>
      <xdr:spPr bwMode="auto">
        <a:xfrm>
          <a:off x="5600700" y="6860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222470</xdr:rowOff>
    </xdr:from>
    <xdr:ext cx="762000" cy="259045"/>
    <xdr:sp macro="" textlink="">
      <xdr:nvSpPr>
        <xdr:cNvPr id="133" name="人口1人当たり決算額の推移該当値テキスト445"/>
        <xdr:cNvSpPr txBox="1"/>
      </xdr:nvSpPr>
      <xdr:spPr>
        <a:xfrm>
          <a:off x="5740400" y="683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277596</xdr:rowOff>
    </xdr:from>
    <xdr:to>
      <xdr:col>26</xdr:col>
      <xdr:colOff>101600</xdr:colOff>
      <xdr:row>36</xdr:row>
      <xdr:rowOff>36296</xdr:rowOff>
    </xdr:to>
    <xdr:sp macro="" textlink="">
      <xdr:nvSpPr>
        <xdr:cNvPr id="134" name="楕円 133"/>
        <xdr:cNvSpPr/>
      </xdr:nvSpPr>
      <xdr:spPr bwMode="auto">
        <a:xfrm>
          <a:off x="49530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21073</xdr:rowOff>
    </xdr:from>
    <xdr:ext cx="736600" cy="259045"/>
    <xdr:sp macro="" textlink="">
      <xdr:nvSpPr>
        <xdr:cNvPr id="135" name="テキスト ボックス 134"/>
        <xdr:cNvSpPr txBox="1"/>
      </xdr:nvSpPr>
      <xdr:spPr>
        <a:xfrm>
          <a:off x="4622800" y="697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164364</xdr:rowOff>
    </xdr:from>
    <xdr:to>
      <xdr:col>22</xdr:col>
      <xdr:colOff>165100</xdr:colOff>
      <xdr:row>35</xdr:row>
      <xdr:rowOff>265964</xdr:rowOff>
    </xdr:to>
    <xdr:sp macro="" textlink="">
      <xdr:nvSpPr>
        <xdr:cNvPr id="136" name="楕円 135"/>
        <xdr:cNvSpPr/>
      </xdr:nvSpPr>
      <xdr:spPr bwMode="auto">
        <a:xfrm>
          <a:off x="4254500" y="677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250741</xdr:rowOff>
    </xdr:from>
    <xdr:ext cx="762000" cy="259045"/>
    <xdr:sp macro="" textlink="">
      <xdr:nvSpPr>
        <xdr:cNvPr id="137" name="テキスト ボックス 136"/>
        <xdr:cNvSpPr txBox="1"/>
      </xdr:nvSpPr>
      <xdr:spPr>
        <a:xfrm>
          <a:off x="3924300" y="686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300761</xdr:rowOff>
    </xdr:from>
    <xdr:to>
      <xdr:col>19</xdr:col>
      <xdr:colOff>38100</xdr:colOff>
      <xdr:row>35</xdr:row>
      <xdr:rowOff>59461</xdr:rowOff>
    </xdr:to>
    <xdr:sp macro="" textlink="">
      <xdr:nvSpPr>
        <xdr:cNvPr id="138" name="楕円 137"/>
        <xdr:cNvSpPr/>
      </xdr:nvSpPr>
      <xdr:spPr bwMode="auto">
        <a:xfrm>
          <a:off x="3556000" y="65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44238</xdr:rowOff>
    </xdr:from>
    <xdr:ext cx="762000" cy="259045"/>
    <xdr:sp macro="" textlink="">
      <xdr:nvSpPr>
        <xdr:cNvPr id="139" name="テキスト ボックス 138"/>
        <xdr:cNvSpPr txBox="1"/>
      </xdr:nvSpPr>
      <xdr:spPr>
        <a:xfrm>
          <a:off x="3225800" y="665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223952</xdr:rowOff>
    </xdr:from>
    <xdr:to>
      <xdr:col>15</xdr:col>
      <xdr:colOff>101600</xdr:colOff>
      <xdr:row>34</xdr:row>
      <xdr:rowOff>325552</xdr:rowOff>
    </xdr:to>
    <xdr:sp macro="" textlink="">
      <xdr:nvSpPr>
        <xdr:cNvPr id="140" name="楕円 139"/>
        <xdr:cNvSpPr/>
      </xdr:nvSpPr>
      <xdr:spPr bwMode="auto">
        <a:xfrm>
          <a:off x="2857500" y="6491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335729</xdr:rowOff>
    </xdr:from>
    <xdr:ext cx="762000" cy="259045"/>
    <xdr:sp macro="" textlink="">
      <xdr:nvSpPr>
        <xdr:cNvPr id="141" name="テキスト ボックス 140"/>
        <xdr:cNvSpPr txBox="1"/>
      </xdr:nvSpPr>
      <xdr:spPr>
        <a:xfrm>
          <a:off x="2527300" y="626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2,951,087
2,889,169
6,097.19
1,055,682,801
1,029,034,715
7,020,356
637,229,070
2,181,111,963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147110</xdr:rowOff>
    </xdr:from>
    <xdr:to>
      <xdr:col>24</xdr:col>
      <xdr:colOff>63500</xdr:colOff>
      <xdr:row>34</xdr:row>
      <xdr:rowOff>1263</xdr:rowOff>
    </xdr:to>
    <xdr:cxnSp macro="">
      <xdr:nvCxnSpPr>
        <xdr:cNvPr id="61" name="直線コネクタ 60"/>
        <xdr:cNvCxnSpPr/>
      </xdr:nvCxnSpPr>
      <xdr:spPr>
        <a:xfrm flipV="1">
          <a:off x="3797300" y="5804960"/>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1263</xdr:rowOff>
    </xdr:from>
    <xdr:to>
      <xdr:col>19</xdr:col>
      <xdr:colOff>177800</xdr:colOff>
      <xdr:row>34</xdr:row>
      <xdr:rowOff>4521</xdr:rowOff>
    </xdr:to>
    <xdr:cxnSp macro="">
      <xdr:nvCxnSpPr>
        <xdr:cNvPr id="64" name="直線コネクタ 63"/>
        <xdr:cNvCxnSpPr/>
      </xdr:nvCxnSpPr>
      <xdr:spPr>
        <a:xfrm flipV="1">
          <a:off x="2908300" y="5830563"/>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4521</xdr:rowOff>
    </xdr:from>
    <xdr:to>
      <xdr:col>15</xdr:col>
      <xdr:colOff>50800</xdr:colOff>
      <xdr:row>34</xdr:row>
      <xdr:rowOff>32353</xdr:rowOff>
    </xdr:to>
    <xdr:cxnSp macro="">
      <xdr:nvCxnSpPr>
        <xdr:cNvPr id="67" name="直線コネクタ 66"/>
        <xdr:cNvCxnSpPr/>
      </xdr:nvCxnSpPr>
      <xdr:spPr>
        <a:xfrm flipV="1">
          <a:off x="2019300" y="5833821"/>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32353</xdr:rowOff>
    </xdr:from>
    <xdr:to>
      <xdr:col>10</xdr:col>
      <xdr:colOff>114300</xdr:colOff>
      <xdr:row>34</xdr:row>
      <xdr:rowOff>78206</xdr:rowOff>
    </xdr:to>
    <xdr:cxnSp macro="">
      <xdr:nvCxnSpPr>
        <xdr:cNvPr id="70" name="直線コネクタ 69"/>
        <xdr:cNvCxnSpPr/>
      </xdr:nvCxnSpPr>
      <xdr:spPr>
        <a:xfrm flipV="1">
          <a:off x="1130300" y="5861653"/>
          <a:ext cx="8890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113237</xdr:rowOff>
    </xdr:from>
    <xdr:ext cx="534377" cy="259045"/>
    <xdr:sp macro="" textlink="">
      <xdr:nvSpPr>
        <xdr:cNvPr id="72" name="テキスト ボックス 71"/>
        <xdr:cNvSpPr txBox="1"/>
      </xdr:nvSpPr>
      <xdr:spPr>
        <a:xfrm>
          <a:off x="1752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167396</xdr:rowOff>
    </xdr:from>
    <xdr:ext cx="534377" cy="259045"/>
    <xdr:sp macro="" textlink="">
      <xdr:nvSpPr>
        <xdr:cNvPr id="74" name="テキスト ボックス 73"/>
        <xdr:cNvSpPr txBox="1"/>
      </xdr:nvSpPr>
      <xdr:spPr>
        <a:xfrm>
          <a:off x="863111" y="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96310</xdr:rowOff>
    </xdr:from>
    <xdr:to>
      <xdr:col>24</xdr:col>
      <xdr:colOff>114300</xdr:colOff>
      <xdr:row>34</xdr:row>
      <xdr:rowOff>26460</xdr:rowOff>
    </xdr:to>
    <xdr:sp macro="" textlink="">
      <xdr:nvSpPr>
        <xdr:cNvPr id="80" name="楕円 79"/>
        <xdr:cNvSpPr/>
      </xdr:nvSpPr>
      <xdr:spPr>
        <a:xfrm>
          <a:off x="4584700" y="57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119187</xdr:rowOff>
    </xdr:from>
    <xdr:ext cx="599010" cy="259045"/>
    <xdr:sp macro="" textlink="">
      <xdr:nvSpPr>
        <xdr:cNvPr id="81" name="人件費該当値テキスト"/>
        <xdr:cNvSpPr txBox="1"/>
      </xdr:nvSpPr>
      <xdr:spPr>
        <a:xfrm>
          <a:off x="4686300" y="560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121913</xdr:rowOff>
    </xdr:from>
    <xdr:to>
      <xdr:col>20</xdr:col>
      <xdr:colOff>38100</xdr:colOff>
      <xdr:row>34</xdr:row>
      <xdr:rowOff>52063</xdr:rowOff>
    </xdr:to>
    <xdr:sp macro="" textlink="">
      <xdr:nvSpPr>
        <xdr:cNvPr id="82" name="楕円 81"/>
        <xdr:cNvSpPr/>
      </xdr:nvSpPr>
      <xdr:spPr>
        <a:xfrm>
          <a:off x="3746500" y="57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68590</xdr:rowOff>
    </xdr:from>
    <xdr:ext cx="599010" cy="259045"/>
    <xdr:sp macro="" textlink="">
      <xdr:nvSpPr>
        <xdr:cNvPr id="83" name="テキスト ボックス 82"/>
        <xdr:cNvSpPr txBox="1"/>
      </xdr:nvSpPr>
      <xdr:spPr>
        <a:xfrm>
          <a:off x="3485095" y="555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125171</xdr:rowOff>
    </xdr:from>
    <xdr:to>
      <xdr:col>15</xdr:col>
      <xdr:colOff>101600</xdr:colOff>
      <xdr:row>34</xdr:row>
      <xdr:rowOff>55321</xdr:rowOff>
    </xdr:to>
    <xdr:sp macro="" textlink="">
      <xdr:nvSpPr>
        <xdr:cNvPr id="84" name="楕円 83"/>
        <xdr:cNvSpPr/>
      </xdr:nvSpPr>
      <xdr:spPr>
        <a:xfrm>
          <a:off x="2857500" y="57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71848</xdr:rowOff>
    </xdr:from>
    <xdr:ext cx="599010" cy="259045"/>
    <xdr:sp macro="" textlink="">
      <xdr:nvSpPr>
        <xdr:cNvPr id="85" name="テキスト ボックス 84"/>
        <xdr:cNvSpPr txBox="1"/>
      </xdr:nvSpPr>
      <xdr:spPr>
        <a:xfrm>
          <a:off x="2608795" y="555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153003</xdr:rowOff>
    </xdr:from>
    <xdr:to>
      <xdr:col>10</xdr:col>
      <xdr:colOff>165100</xdr:colOff>
      <xdr:row>34</xdr:row>
      <xdr:rowOff>83153</xdr:rowOff>
    </xdr:to>
    <xdr:sp macro="" textlink="">
      <xdr:nvSpPr>
        <xdr:cNvPr id="86" name="楕円 85"/>
        <xdr:cNvSpPr/>
      </xdr:nvSpPr>
      <xdr:spPr>
        <a:xfrm>
          <a:off x="1968500" y="58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99680</xdr:rowOff>
    </xdr:from>
    <xdr:ext cx="599010" cy="259045"/>
    <xdr:sp macro="" textlink="">
      <xdr:nvSpPr>
        <xdr:cNvPr id="87" name="テキスト ボックス 86"/>
        <xdr:cNvSpPr txBox="1"/>
      </xdr:nvSpPr>
      <xdr:spPr>
        <a:xfrm>
          <a:off x="1719795" y="558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27406</xdr:rowOff>
    </xdr:from>
    <xdr:to>
      <xdr:col>6</xdr:col>
      <xdr:colOff>38100</xdr:colOff>
      <xdr:row>34</xdr:row>
      <xdr:rowOff>129006</xdr:rowOff>
    </xdr:to>
    <xdr:sp macro="" textlink="">
      <xdr:nvSpPr>
        <xdr:cNvPr id="88" name="楕円 87"/>
        <xdr:cNvSpPr/>
      </xdr:nvSpPr>
      <xdr:spPr>
        <a:xfrm>
          <a:off x="1079500" y="58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145533</xdr:rowOff>
    </xdr:from>
    <xdr:ext cx="599010" cy="259045"/>
    <xdr:sp macro="" textlink="">
      <xdr:nvSpPr>
        <xdr:cNvPr id="89" name="テキスト ボックス 88"/>
        <xdr:cNvSpPr txBox="1"/>
      </xdr:nvSpPr>
      <xdr:spPr>
        <a:xfrm>
          <a:off x="830795" y="563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31298</xdr:rowOff>
    </xdr:from>
    <xdr:to>
      <xdr:col>24</xdr:col>
      <xdr:colOff>63500</xdr:colOff>
      <xdr:row>55</xdr:row>
      <xdr:rowOff>52694</xdr:rowOff>
    </xdr:to>
    <xdr:cxnSp macro="">
      <xdr:nvCxnSpPr>
        <xdr:cNvPr id="114" name="直線コネクタ 113"/>
        <xdr:cNvCxnSpPr/>
      </xdr:nvCxnSpPr>
      <xdr:spPr>
        <a:xfrm flipV="1">
          <a:off x="3797300" y="9461048"/>
          <a:ext cx="838200" cy="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125117</xdr:rowOff>
    </xdr:from>
    <xdr:ext cx="469744" cy="259045"/>
    <xdr:sp macro="" textlink="">
      <xdr:nvSpPr>
        <xdr:cNvPr id="115" name="物件費平均値テキスト"/>
        <xdr:cNvSpPr txBox="1"/>
      </xdr:nvSpPr>
      <xdr:spPr>
        <a:xfrm>
          <a:off x="4686300" y="9554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33401</xdr:rowOff>
    </xdr:from>
    <xdr:to>
      <xdr:col>19</xdr:col>
      <xdr:colOff>177800</xdr:colOff>
      <xdr:row>55</xdr:row>
      <xdr:rowOff>52694</xdr:rowOff>
    </xdr:to>
    <xdr:cxnSp macro="">
      <xdr:nvCxnSpPr>
        <xdr:cNvPr id="117" name="直線コネクタ 116"/>
        <xdr:cNvCxnSpPr/>
      </xdr:nvCxnSpPr>
      <xdr:spPr>
        <a:xfrm>
          <a:off x="2908300" y="9463151"/>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72173</xdr:rowOff>
    </xdr:from>
    <xdr:ext cx="469744" cy="259045"/>
    <xdr:sp macro="" textlink="">
      <xdr:nvSpPr>
        <xdr:cNvPr id="119" name="テキスト ボックス 118"/>
        <xdr:cNvSpPr txBox="1"/>
      </xdr:nvSpPr>
      <xdr:spPr>
        <a:xfrm>
          <a:off x="35497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33401</xdr:rowOff>
    </xdr:from>
    <xdr:to>
      <xdr:col>15</xdr:col>
      <xdr:colOff>50800</xdr:colOff>
      <xdr:row>55</xdr:row>
      <xdr:rowOff>34818</xdr:rowOff>
    </xdr:to>
    <xdr:cxnSp macro="">
      <xdr:nvCxnSpPr>
        <xdr:cNvPr id="120" name="直線コネクタ 119"/>
        <xdr:cNvCxnSpPr/>
      </xdr:nvCxnSpPr>
      <xdr:spPr>
        <a:xfrm flipV="1">
          <a:off x="2019300" y="946315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57086</xdr:rowOff>
    </xdr:from>
    <xdr:ext cx="534377" cy="259045"/>
    <xdr:sp macro="" textlink="">
      <xdr:nvSpPr>
        <xdr:cNvPr id="122" name="テキスト ボックス 121"/>
        <xdr:cNvSpPr txBox="1"/>
      </xdr:nvSpPr>
      <xdr:spPr>
        <a:xfrm>
          <a:off x="2641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34818</xdr:rowOff>
    </xdr:from>
    <xdr:to>
      <xdr:col>10</xdr:col>
      <xdr:colOff>114300</xdr:colOff>
      <xdr:row>55</xdr:row>
      <xdr:rowOff>87213</xdr:rowOff>
    </xdr:to>
    <xdr:cxnSp macro="">
      <xdr:nvCxnSpPr>
        <xdr:cNvPr id="123" name="直線コネクタ 122"/>
        <xdr:cNvCxnSpPr/>
      </xdr:nvCxnSpPr>
      <xdr:spPr>
        <a:xfrm flipV="1">
          <a:off x="1130300" y="9464568"/>
          <a:ext cx="8890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86758</xdr:rowOff>
    </xdr:from>
    <xdr:ext cx="469744" cy="259045"/>
    <xdr:sp macro="" textlink="">
      <xdr:nvSpPr>
        <xdr:cNvPr id="125" name="テキスト ボックス 124"/>
        <xdr:cNvSpPr txBox="1"/>
      </xdr:nvSpPr>
      <xdr:spPr>
        <a:xfrm>
          <a:off x="1784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xdr:nvSpPr>
        <xdr:cNvPr id="126" name="フローチャート: 判断 125"/>
        <xdr:cNvSpPr/>
      </xdr:nvSpPr>
      <xdr:spPr>
        <a:xfrm>
          <a:off x="1079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171111</xdr:rowOff>
    </xdr:from>
    <xdr:ext cx="534377" cy="259045"/>
    <xdr:sp macro="" textlink="">
      <xdr:nvSpPr>
        <xdr:cNvPr id="127" name="テキスト ボックス 126"/>
        <xdr:cNvSpPr txBox="1"/>
      </xdr:nvSpPr>
      <xdr:spPr>
        <a:xfrm>
          <a:off x="863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151948</xdr:rowOff>
    </xdr:from>
    <xdr:to>
      <xdr:col>24</xdr:col>
      <xdr:colOff>114300</xdr:colOff>
      <xdr:row>55</xdr:row>
      <xdr:rowOff>82098</xdr:rowOff>
    </xdr:to>
    <xdr:sp macro="" textlink="">
      <xdr:nvSpPr>
        <xdr:cNvPr id="133" name="楕円 132"/>
        <xdr:cNvSpPr/>
      </xdr:nvSpPr>
      <xdr:spPr>
        <a:xfrm>
          <a:off x="4584700" y="94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3375</xdr:rowOff>
    </xdr:from>
    <xdr:ext cx="534377" cy="259045"/>
    <xdr:sp macro="" textlink="">
      <xdr:nvSpPr>
        <xdr:cNvPr id="134" name="物件費該当値テキスト"/>
        <xdr:cNvSpPr txBox="1"/>
      </xdr:nvSpPr>
      <xdr:spPr>
        <a:xfrm>
          <a:off x="4686300" y="92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1894</xdr:rowOff>
    </xdr:from>
    <xdr:to>
      <xdr:col>20</xdr:col>
      <xdr:colOff>38100</xdr:colOff>
      <xdr:row>55</xdr:row>
      <xdr:rowOff>103494</xdr:rowOff>
    </xdr:to>
    <xdr:sp macro="" textlink="">
      <xdr:nvSpPr>
        <xdr:cNvPr id="135" name="楕円 134"/>
        <xdr:cNvSpPr/>
      </xdr:nvSpPr>
      <xdr:spPr>
        <a:xfrm>
          <a:off x="3746500" y="94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120021</xdr:rowOff>
    </xdr:from>
    <xdr:ext cx="534377" cy="259045"/>
    <xdr:sp macro="" textlink="">
      <xdr:nvSpPr>
        <xdr:cNvPr id="136" name="テキスト ボックス 135"/>
        <xdr:cNvSpPr txBox="1"/>
      </xdr:nvSpPr>
      <xdr:spPr>
        <a:xfrm>
          <a:off x="3517411" y="92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154051</xdr:rowOff>
    </xdr:from>
    <xdr:to>
      <xdr:col>15</xdr:col>
      <xdr:colOff>101600</xdr:colOff>
      <xdr:row>55</xdr:row>
      <xdr:rowOff>84201</xdr:rowOff>
    </xdr:to>
    <xdr:sp macro="" textlink="">
      <xdr:nvSpPr>
        <xdr:cNvPr id="137" name="楕円 136"/>
        <xdr:cNvSpPr/>
      </xdr:nvSpPr>
      <xdr:spPr>
        <a:xfrm>
          <a:off x="2857500" y="94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100728</xdr:rowOff>
    </xdr:from>
    <xdr:ext cx="534377" cy="259045"/>
    <xdr:sp macro="" textlink="">
      <xdr:nvSpPr>
        <xdr:cNvPr id="138" name="テキスト ボックス 137"/>
        <xdr:cNvSpPr txBox="1"/>
      </xdr:nvSpPr>
      <xdr:spPr>
        <a:xfrm>
          <a:off x="2641111" y="91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155468</xdr:rowOff>
    </xdr:from>
    <xdr:to>
      <xdr:col>10</xdr:col>
      <xdr:colOff>165100</xdr:colOff>
      <xdr:row>55</xdr:row>
      <xdr:rowOff>85618</xdr:rowOff>
    </xdr:to>
    <xdr:sp macro="" textlink="">
      <xdr:nvSpPr>
        <xdr:cNvPr id="139" name="楕円 138"/>
        <xdr:cNvSpPr/>
      </xdr:nvSpPr>
      <xdr:spPr>
        <a:xfrm>
          <a:off x="1968500" y="94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102145</xdr:rowOff>
    </xdr:from>
    <xdr:ext cx="534377" cy="259045"/>
    <xdr:sp macro="" textlink="">
      <xdr:nvSpPr>
        <xdr:cNvPr id="140" name="テキスト ボックス 139"/>
        <xdr:cNvSpPr txBox="1"/>
      </xdr:nvSpPr>
      <xdr:spPr>
        <a:xfrm>
          <a:off x="1752111" y="918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36413</xdr:rowOff>
    </xdr:from>
    <xdr:to>
      <xdr:col>6</xdr:col>
      <xdr:colOff>38100</xdr:colOff>
      <xdr:row>55</xdr:row>
      <xdr:rowOff>138013</xdr:rowOff>
    </xdr:to>
    <xdr:sp macro="" textlink="">
      <xdr:nvSpPr>
        <xdr:cNvPr id="141" name="楕円 140"/>
        <xdr:cNvSpPr/>
      </xdr:nvSpPr>
      <xdr:spPr>
        <a:xfrm>
          <a:off x="1079500" y="94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154540</xdr:rowOff>
    </xdr:from>
    <xdr:ext cx="534377" cy="259045"/>
    <xdr:sp macro="" textlink="">
      <xdr:nvSpPr>
        <xdr:cNvPr id="142" name="テキスト ボックス 141"/>
        <xdr:cNvSpPr txBox="1"/>
      </xdr:nvSpPr>
      <xdr:spPr>
        <a:xfrm>
          <a:off x="863111" y="924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26415</xdr:rowOff>
    </xdr:from>
    <xdr:to>
      <xdr:col>24</xdr:col>
      <xdr:colOff>63500</xdr:colOff>
      <xdr:row>77</xdr:row>
      <xdr:rowOff>53212</xdr:rowOff>
    </xdr:to>
    <xdr:cxnSp macro="">
      <xdr:nvCxnSpPr>
        <xdr:cNvPr id="169" name="直線コネクタ 168"/>
        <xdr:cNvCxnSpPr/>
      </xdr:nvCxnSpPr>
      <xdr:spPr>
        <a:xfrm flipV="1">
          <a:off x="3797300" y="13228065"/>
          <a:ext cx="8382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69744" cy="259045"/>
    <xdr:sp macro="" textlink="">
      <xdr:nvSpPr>
        <xdr:cNvPr id="170" name="維持補修費平均値テキスト"/>
        <xdr:cNvSpPr txBox="1"/>
      </xdr:nvSpPr>
      <xdr:spPr>
        <a:xfrm>
          <a:off x="4686300" y="1320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51943</xdr:rowOff>
    </xdr:from>
    <xdr:to>
      <xdr:col>19</xdr:col>
      <xdr:colOff>177800</xdr:colOff>
      <xdr:row>77</xdr:row>
      <xdr:rowOff>53212</xdr:rowOff>
    </xdr:to>
    <xdr:cxnSp macro="">
      <xdr:nvCxnSpPr>
        <xdr:cNvPr id="172" name="直線コネクタ 171"/>
        <xdr:cNvCxnSpPr/>
      </xdr:nvCxnSpPr>
      <xdr:spPr>
        <a:xfrm>
          <a:off x="2908300" y="13253593"/>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141240</xdr:rowOff>
    </xdr:from>
    <xdr:ext cx="469744" cy="259045"/>
    <xdr:sp macro="" textlink="">
      <xdr:nvSpPr>
        <xdr:cNvPr id="174" name="テキスト ボックス 173"/>
        <xdr:cNvSpPr txBox="1"/>
      </xdr:nvSpPr>
      <xdr:spPr>
        <a:xfrm>
          <a:off x="35497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51943</xdr:rowOff>
    </xdr:from>
    <xdr:to>
      <xdr:col>15</xdr:col>
      <xdr:colOff>50800</xdr:colOff>
      <xdr:row>77</xdr:row>
      <xdr:rowOff>65024</xdr:rowOff>
    </xdr:to>
    <xdr:cxnSp macro="">
      <xdr:nvCxnSpPr>
        <xdr:cNvPr id="175" name="直線コネクタ 174"/>
        <xdr:cNvCxnSpPr/>
      </xdr:nvCxnSpPr>
      <xdr:spPr>
        <a:xfrm flipV="1">
          <a:off x="2019300" y="13253593"/>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150004</xdr:rowOff>
    </xdr:from>
    <xdr:ext cx="469744" cy="259045"/>
    <xdr:sp macro="" textlink="">
      <xdr:nvSpPr>
        <xdr:cNvPr id="177" name="テキスト ボックス 176"/>
        <xdr:cNvSpPr txBox="1"/>
      </xdr:nvSpPr>
      <xdr:spPr>
        <a:xfrm>
          <a:off x="2673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34037</xdr:rowOff>
    </xdr:from>
    <xdr:to>
      <xdr:col>10</xdr:col>
      <xdr:colOff>114300</xdr:colOff>
      <xdr:row>77</xdr:row>
      <xdr:rowOff>65024</xdr:rowOff>
    </xdr:to>
    <xdr:cxnSp macro="">
      <xdr:nvCxnSpPr>
        <xdr:cNvPr id="178" name="直線コネクタ 177"/>
        <xdr:cNvCxnSpPr/>
      </xdr:nvCxnSpPr>
      <xdr:spPr>
        <a:xfrm>
          <a:off x="1130300" y="13235687"/>
          <a:ext cx="889000" cy="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13225</xdr:rowOff>
    </xdr:from>
    <xdr:ext cx="469744" cy="259045"/>
    <xdr:sp macro="" textlink="">
      <xdr:nvSpPr>
        <xdr:cNvPr id="180" name="テキスト ボックス 179"/>
        <xdr:cNvSpPr txBox="1"/>
      </xdr:nvSpPr>
      <xdr:spPr>
        <a:xfrm>
          <a:off x="1784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1" name="フローチャート: 判断 180"/>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25798</xdr:rowOff>
    </xdr:from>
    <xdr:ext cx="469744" cy="259045"/>
    <xdr:sp macro="" textlink="">
      <xdr:nvSpPr>
        <xdr:cNvPr id="182" name="テキスト ボックス 181"/>
        <xdr:cNvSpPr txBox="1"/>
      </xdr:nvSpPr>
      <xdr:spPr>
        <a:xfrm>
          <a:off x="895428"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147065</xdr:rowOff>
    </xdr:from>
    <xdr:to>
      <xdr:col>24</xdr:col>
      <xdr:colOff>114300</xdr:colOff>
      <xdr:row>77</xdr:row>
      <xdr:rowOff>77215</xdr:rowOff>
    </xdr:to>
    <xdr:sp macro="" textlink="">
      <xdr:nvSpPr>
        <xdr:cNvPr id="188" name="楕円 187"/>
        <xdr:cNvSpPr/>
      </xdr:nvSpPr>
      <xdr:spPr>
        <a:xfrm>
          <a:off x="4584700" y="131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169942</xdr:rowOff>
    </xdr:from>
    <xdr:ext cx="469744" cy="259045"/>
    <xdr:sp macro="" textlink="">
      <xdr:nvSpPr>
        <xdr:cNvPr id="189" name="維持補修費該当値テキスト"/>
        <xdr:cNvSpPr txBox="1"/>
      </xdr:nvSpPr>
      <xdr:spPr>
        <a:xfrm>
          <a:off x="4686300" y="1302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2412</xdr:rowOff>
    </xdr:from>
    <xdr:to>
      <xdr:col>20</xdr:col>
      <xdr:colOff>38100</xdr:colOff>
      <xdr:row>77</xdr:row>
      <xdr:rowOff>104012</xdr:rowOff>
    </xdr:to>
    <xdr:sp macro="" textlink="">
      <xdr:nvSpPr>
        <xdr:cNvPr id="190" name="楕円 189"/>
        <xdr:cNvSpPr/>
      </xdr:nvSpPr>
      <xdr:spPr>
        <a:xfrm>
          <a:off x="3746500" y="132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120539</xdr:rowOff>
    </xdr:from>
    <xdr:ext cx="469744" cy="259045"/>
    <xdr:sp macro="" textlink="">
      <xdr:nvSpPr>
        <xdr:cNvPr id="191" name="テキスト ボックス 190"/>
        <xdr:cNvSpPr txBox="1"/>
      </xdr:nvSpPr>
      <xdr:spPr>
        <a:xfrm>
          <a:off x="3549728" y="1297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1143</xdr:rowOff>
    </xdr:from>
    <xdr:to>
      <xdr:col>15</xdr:col>
      <xdr:colOff>101600</xdr:colOff>
      <xdr:row>77</xdr:row>
      <xdr:rowOff>102743</xdr:rowOff>
    </xdr:to>
    <xdr:sp macro="" textlink="">
      <xdr:nvSpPr>
        <xdr:cNvPr id="192" name="楕円 191"/>
        <xdr:cNvSpPr/>
      </xdr:nvSpPr>
      <xdr:spPr>
        <a:xfrm>
          <a:off x="2857500" y="132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119270</xdr:rowOff>
    </xdr:from>
    <xdr:ext cx="469744" cy="259045"/>
    <xdr:sp macro="" textlink="">
      <xdr:nvSpPr>
        <xdr:cNvPr id="193" name="テキスト ボックス 192"/>
        <xdr:cNvSpPr txBox="1"/>
      </xdr:nvSpPr>
      <xdr:spPr>
        <a:xfrm>
          <a:off x="2673428" y="129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14224</xdr:rowOff>
    </xdr:from>
    <xdr:to>
      <xdr:col>10</xdr:col>
      <xdr:colOff>165100</xdr:colOff>
      <xdr:row>77</xdr:row>
      <xdr:rowOff>115824</xdr:rowOff>
    </xdr:to>
    <xdr:sp macro="" textlink="">
      <xdr:nvSpPr>
        <xdr:cNvPr id="194" name="楕円 193"/>
        <xdr:cNvSpPr/>
      </xdr:nvSpPr>
      <xdr:spPr>
        <a:xfrm>
          <a:off x="1968500" y="132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132351</xdr:rowOff>
    </xdr:from>
    <xdr:ext cx="469744" cy="259045"/>
    <xdr:sp macro="" textlink="">
      <xdr:nvSpPr>
        <xdr:cNvPr id="195" name="テキスト ボックス 194"/>
        <xdr:cNvSpPr txBox="1"/>
      </xdr:nvSpPr>
      <xdr:spPr>
        <a:xfrm>
          <a:off x="1784428" y="129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154687</xdr:rowOff>
    </xdr:from>
    <xdr:to>
      <xdr:col>6</xdr:col>
      <xdr:colOff>38100</xdr:colOff>
      <xdr:row>77</xdr:row>
      <xdr:rowOff>84837</xdr:rowOff>
    </xdr:to>
    <xdr:sp macro="" textlink="">
      <xdr:nvSpPr>
        <xdr:cNvPr id="196" name="楕円 195"/>
        <xdr:cNvSpPr/>
      </xdr:nvSpPr>
      <xdr:spPr>
        <a:xfrm>
          <a:off x="1079500" y="131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101363</xdr:rowOff>
    </xdr:from>
    <xdr:ext cx="469744" cy="259045"/>
    <xdr:sp macro="" textlink="">
      <xdr:nvSpPr>
        <xdr:cNvPr id="197" name="テキスト ボックス 196"/>
        <xdr:cNvSpPr txBox="1"/>
      </xdr:nvSpPr>
      <xdr:spPr>
        <a:xfrm>
          <a:off x="895428" y="1296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133169</xdr:rowOff>
    </xdr:from>
    <xdr:to>
      <xdr:col>24</xdr:col>
      <xdr:colOff>63500</xdr:colOff>
      <xdr:row>96</xdr:row>
      <xdr:rowOff>744</xdr:rowOff>
    </xdr:to>
    <xdr:cxnSp macro="">
      <xdr:nvCxnSpPr>
        <xdr:cNvPr id="227" name="直線コネクタ 226"/>
        <xdr:cNvCxnSpPr/>
      </xdr:nvCxnSpPr>
      <xdr:spPr>
        <a:xfrm flipV="1">
          <a:off x="3797300" y="16420919"/>
          <a:ext cx="8382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62918</xdr:rowOff>
    </xdr:from>
    <xdr:ext cx="469744" cy="259045"/>
    <xdr:sp macro="" textlink="">
      <xdr:nvSpPr>
        <xdr:cNvPr id="228" name="扶助費平均値テキスト"/>
        <xdr:cNvSpPr txBox="1"/>
      </xdr:nvSpPr>
      <xdr:spPr>
        <a:xfrm>
          <a:off x="4686300" y="1652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744</xdr:rowOff>
    </xdr:from>
    <xdr:to>
      <xdr:col>19</xdr:col>
      <xdr:colOff>177800</xdr:colOff>
      <xdr:row>96</xdr:row>
      <xdr:rowOff>29809</xdr:rowOff>
    </xdr:to>
    <xdr:cxnSp macro="">
      <xdr:nvCxnSpPr>
        <xdr:cNvPr id="230" name="直線コネクタ 229"/>
        <xdr:cNvCxnSpPr/>
      </xdr:nvCxnSpPr>
      <xdr:spPr>
        <a:xfrm flipV="1">
          <a:off x="2908300" y="16459944"/>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37935</xdr:rowOff>
    </xdr:from>
    <xdr:ext cx="469744" cy="259045"/>
    <xdr:sp macro="" textlink="">
      <xdr:nvSpPr>
        <xdr:cNvPr id="232" name="テキスト ボックス 231"/>
        <xdr:cNvSpPr txBox="1"/>
      </xdr:nvSpPr>
      <xdr:spPr>
        <a:xfrm>
          <a:off x="3549728" y="1666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29809</xdr:rowOff>
    </xdr:from>
    <xdr:to>
      <xdr:col>15</xdr:col>
      <xdr:colOff>50800</xdr:colOff>
      <xdr:row>96</xdr:row>
      <xdr:rowOff>62466</xdr:rowOff>
    </xdr:to>
    <xdr:cxnSp macro="">
      <xdr:nvCxnSpPr>
        <xdr:cNvPr id="233" name="直線コネクタ 232"/>
        <xdr:cNvCxnSpPr/>
      </xdr:nvCxnSpPr>
      <xdr:spPr>
        <a:xfrm flipV="1">
          <a:off x="2019300" y="164890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74675</xdr:rowOff>
    </xdr:from>
    <xdr:ext cx="469744" cy="259045"/>
    <xdr:sp macro="" textlink="">
      <xdr:nvSpPr>
        <xdr:cNvPr id="235" name="テキスト ボックス 234"/>
        <xdr:cNvSpPr txBox="1"/>
      </xdr:nvSpPr>
      <xdr:spPr>
        <a:xfrm>
          <a:off x="2673428"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62466</xdr:rowOff>
    </xdr:from>
    <xdr:to>
      <xdr:col>10</xdr:col>
      <xdr:colOff>114300</xdr:colOff>
      <xdr:row>96</xdr:row>
      <xdr:rowOff>94143</xdr:rowOff>
    </xdr:to>
    <xdr:cxnSp macro="">
      <xdr:nvCxnSpPr>
        <xdr:cNvPr id="236" name="直線コネクタ 235"/>
        <xdr:cNvCxnSpPr/>
      </xdr:nvCxnSpPr>
      <xdr:spPr>
        <a:xfrm flipV="1">
          <a:off x="1130300" y="16521666"/>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92800</xdr:rowOff>
    </xdr:from>
    <xdr:ext cx="469744" cy="259045"/>
    <xdr:sp macro="" textlink="">
      <xdr:nvSpPr>
        <xdr:cNvPr id="238" name="テキスト ボックス 237"/>
        <xdr:cNvSpPr txBox="1"/>
      </xdr:nvSpPr>
      <xdr:spPr>
        <a:xfrm>
          <a:off x="1784428"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39" name="フローチャート: 判断 238"/>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119088</xdr:rowOff>
    </xdr:from>
    <xdr:ext cx="469744" cy="259045"/>
    <xdr:sp macro="" textlink="">
      <xdr:nvSpPr>
        <xdr:cNvPr id="240" name="テキスト ボックス 239"/>
        <xdr:cNvSpPr txBox="1"/>
      </xdr:nvSpPr>
      <xdr:spPr>
        <a:xfrm>
          <a:off x="895428"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82369</xdr:rowOff>
    </xdr:from>
    <xdr:to>
      <xdr:col>24</xdr:col>
      <xdr:colOff>114300</xdr:colOff>
      <xdr:row>96</xdr:row>
      <xdr:rowOff>12519</xdr:rowOff>
    </xdr:to>
    <xdr:sp macro="" textlink="">
      <xdr:nvSpPr>
        <xdr:cNvPr id="246" name="楕円 245"/>
        <xdr:cNvSpPr/>
      </xdr:nvSpPr>
      <xdr:spPr>
        <a:xfrm>
          <a:off x="4584700" y="163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105246</xdr:rowOff>
    </xdr:from>
    <xdr:ext cx="469744" cy="259045"/>
    <xdr:sp macro="" textlink="">
      <xdr:nvSpPr>
        <xdr:cNvPr id="247" name="扶助費該当値テキスト"/>
        <xdr:cNvSpPr txBox="1"/>
      </xdr:nvSpPr>
      <xdr:spPr>
        <a:xfrm>
          <a:off x="4686300" y="162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121394</xdr:rowOff>
    </xdr:from>
    <xdr:to>
      <xdr:col>20</xdr:col>
      <xdr:colOff>38100</xdr:colOff>
      <xdr:row>96</xdr:row>
      <xdr:rowOff>51544</xdr:rowOff>
    </xdr:to>
    <xdr:sp macro="" textlink="">
      <xdr:nvSpPr>
        <xdr:cNvPr id="248" name="楕円 247"/>
        <xdr:cNvSpPr/>
      </xdr:nvSpPr>
      <xdr:spPr>
        <a:xfrm>
          <a:off x="3746500" y="164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68071</xdr:rowOff>
    </xdr:from>
    <xdr:ext cx="469744" cy="259045"/>
    <xdr:sp macro="" textlink="">
      <xdr:nvSpPr>
        <xdr:cNvPr id="249" name="テキスト ボックス 248"/>
        <xdr:cNvSpPr txBox="1"/>
      </xdr:nvSpPr>
      <xdr:spPr>
        <a:xfrm>
          <a:off x="3549728" y="1618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150459</xdr:rowOff>
    </xdr:from>
    <xdr:to>
      <xdr:col>15</xdr:col>
      <xdr:colOff>101600</xdr:colOff>
      <xdr:row>96</xdr:row>
      <xdr:rowOff>80609</xdr:rowOff>
    </xdr:to>
    <xdr:sp macro="" textlink="">
      <xdr:nvSpPr>
        <xdr:cNvPr id="250" name="楕円 249"/>
        <xdr:cNvSpPr/>
      </xdr:nvSpPr>
      <xdr:spPr>
        <a:xfrm>
          <a:off x="2857500" y="164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97136</xdr:rowOff>
    </xdr:from>
    <xdr:ext cx="469744" cy="259045"/>
    <xdr:sp macro="" textlink="">
      <xdr:nvSpPr>
        <xdr:cNvPr id="251" name="テキスト ボックス 250"/>
        <xdr:cNvSpPr txBox="1"/>
      </xdr:nvSpPr>
      <xdr:spPr>
        <a:xfrm>
          <a:off x="2673428" y="1621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11666</xdr:rowOff>
    </xdr:from>
    <xdr:to>
      <xdr:col>10</xdr:col>
      <xdr:colOff>165100</xdr:colOff>
      <xdr:row>96</xdr:row>
      <xdr:rowOff>113266</xdr:rowOff>
    </xdr:to>
    <xdr:sp macro="" textlink="">
      <xdr:nvSpPr>
        <xdr:cNvPr id="252" name="楕円 251"/>
        <xdr:cNvSpPr/>
      </xdr:nvSpPr>
      <xdr:spPr>
        <a:xfrm>
          <a:off x="1968500" y="164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129793</xdr:rowOff>
    </xdr:from>
    <xdr:ext cx="469744" cy="259045"/>
    <xdr:sp macro="" textlink="">
      <xdr:nvSpPr>
        <xdr:cNvPr id="253" name="テキスト ボックス 252"/>
        <xdr:cNvSpPr txBox="1"/>
      </xdr:nvSpPr>
      <xdr:spPr>
        <a:xfrm>
          <a:off x="1784428" y="1624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43343</xdr:rowOff>
    </xdr:from>
    <xdr:to>
      <xdr:col>6</xdr:col>
      <xdr:colOff>38100</xdr:colOff>
      <xdr:row>96</xdr:row>
      <xdr:rowOff>144943</xdr:rowOff>
    </xdr:to>
    <xdr:sp macro="" textlink="">
      <xdr:nvSpPr>
        <xdr:cNvPr id="254" name="楕円 253"/>
        <xdr:cNvSpPr/>
      </xdr:nvSpPr>
      <xdr:spPr>
        <a:xfrm>
          <a:off x="1079500" y="165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161470</xdr:rowOff>
    </xdr:from>
    <xdr:ext cx="469744" cy="259045"/>
    <xdr:sp macro="" textlink="">
      <xdr:nvSpPr>
        <xdr:cNvPr id="255" name="テキスト ボックス 254"/>
        <xdr:cNvSpPr txBox="1"/>
      </xdr:nvSpPr>
      <xdr:spPr>
        <a:xfrm>
          <a:off x="895428" y="162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144196</xdr:rowOff>
    </xdr:from>
    <xdr:to>
      <xdr:col>55</xdr:col>
      <xdr:colOff>0</xdr:colOff>
      <xdr:row>37</xdr:row>
      <xdr:rowOff>166108</xdr:rowOff>
    </xdr:to>
    <xdr:cxnSp macro="">
      <xdr:nvCxnSpPr>
        <xdr:cNvPr id="285" name="直線コネクタ 284"/>
        <xdr:cNvCxnSpPr/>
      </xdr:nvCxnSpPr>
      <xdr:spPr>
        <a:xfrm flipV="1">
          <a:off x="9639300" y="6487846"/>
          <a:ext cx="8382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15776</xdr:rowOff>
    </xdr:from>
    <xdr:ext cx="534377" cy="259045"/>
    <xdr:sp macro="" textlink="">
      <xdr:nvSpPr>
        <xdr:cNvPr id="286" name="補助費等平均値テキスト"/>
        <xdr:cNvSpPr txBox="1"/>
      </xdr:nvSpPr>
      <xdr:spPr>
        <a:xfrm>
          <a:off x="10528300" y="618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141986</xdr:rowOff>
    </xdr:from>
    <xdr:to>
      <xdr:col>50</xdr:col>
      <xdr:colOff>114300</xdr:colOff>
      <xdr:row>37</xdr:row>
      <xdr:rowOff>166108</xdr:rowOff>
    </xdr:to>
    <xdr:cxnSp macro="">
      <xdr:nvCxnSpPr>
        <xdr:cNvPr id="288" name="直線コネクタ 287"/>
        <xdr:cNvCxnSpPr/>
      </xdr:nvCxnSpPr>
      <xdr:spPr>
        <a:xfrm>
          <a:off x="8750300" y="6485636"/>
          <a:ext cx="889000" cy="2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10322</xdr:rowOff>
    </xdr:from>
    <xdr:ext cx="534377" cy="259045"/>
    <xdr:sp macro="" textlink="">
      <xdr:nvSpPr>
        <xdr:cNvPr id="290" name="テキスト ボックス 289"/>
        <xdr:cNvSpPr txBox="1"/>
      </xdr:nvSpPr>
      <xdr:spPr>
        <a:xfrm>
          <a:off x="93594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141986</xdr:rowOff>
    </xdr:from>
    <xdr:to>
      <xdr:col>45</xdr:col>
      <xdr:colOff>177800</xdr:colOff>
      <xdr:row>38</xdr:row>
      <xdr:rowOff>99433</xdr:rowOff>
    </xdr:to>
    <xdr:cxnSp macro="">
      <xdr:nvCxnSpPr>
        <xdr:cNvPr id="291" name="直線コネクタ 290"/>
        <xdr:cNvCxnSpPr/>
      </xdr:nvCxnSpPr>
      <xdr:spPr>
        <a:xfrm flipV="1">
          <a:off x="7861300" y="6485636"/>
          <a:ext cx="889000" cy="12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152283</xdr:rowOff>
    </xdr:from>
    <xdr:ext cx="534377" cy="259045"/>
    <xdr:sp macro="" textlink="">
      <xdr:nvSpPr>
        <xdr:cNvPr id="293" name="テキスト ボックス 292"/>
        <xdr:cNvSpPr txBox="1"/>
      </xdr:nvSpPr>
      <xdr:spPr>
        <a:xfrm>
          <a:off x="8483111" y="6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99433</xdr:rowOff>
    </xdr:from>
    <xdr:to>
      <xdr:col>41</xdr:col>
      <xdr:colOff>50800</xdr:colOff>
      <xdr:row>38</xdr:row>
      <xdr:rowOff>123796</xdr:rowOff>
    </xdr:to>
    <xdr:cxnSp macro="">
      <xdr:nvCxnSpPr>
        <xdr:cNvPr id="294" name="直線コネクタ 293"/>
        <xdr:cNvCxnSpPr/>
      </xdr:nvCxnSpPr>
      <xdr:spPr>
        <a:xfrm flipV="1">
          <a:off x="6972300" y="6614533"/>
          <a:ext cx="889000" cy="2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157181</xdr:rowOff>
    </xdr:from>
    <xdr:ext cx="534377" cy="259045"/>
    <xdr:sp macro="" textlink="">
      <xdr:nvSpPr>
        <xdr:cNvPr id="296" name="テキスト ボックス 295"/>
        <xdr:cNvSpPr txBox="1"/>
      </xdr:nvSpPr>
      <xdr:spPr>
        <a:xfrm>
          <a:off x="7594111" y="63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297" name="フローチャート: 判断 296"/>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8874</xdr:rowOff>
    </xdr:from>
    <xdr:ext cx="534377" cy="259045"/>
    <xdr:sp macro="" textlink="">
      <xdr:nvSpPr>
        <xdr:cNvPr id="298" name="テキスト ボックス 297"/>
        <xdr:cNvSpPr txBox="1"/>
      </xdr:nvSpPr>
      <xdr:spPr>
        <a:xfrm>
          <a:off x="6705111" y="63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93396</xdr:rowOff>
    </xdr:from>
    <xdr:to>
      <xdr:col>55</xdr:col>
      <xdr:colOff>50800</xdr:colOff>
      <xdr:row>38</xdr:row>
      <xdr:rowOff>23546</xdr:rowOff>
    </xdr:to>
    <xdr:sp macro="" textlink="">
      <xdr:nvSpPr>
        <xdr:cNvPr id="304" name="楕円 303"/>
        <xdr:cNvSpPr/>
      </xdr:nvSpPr>
      <xdr:spPr>
        <a:xfrm>
          <a:off x="10426700" y="64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8323</xdr:rowOff>
    </xdr:from>
    <xdr:ext cx="534377" cy="259045"/>
    <xdr:sp macro="" textlink="">
      <xdr:nvSpPr>
        <xdr:cNvPr id="305" name="補助費等該当値テキスト"/>
        <xdr:cNvSpPr txBox="1"/>
      </xdr:nvSpPr>
      <xdr:spPr>
        <a:xfrm>
          <a:off x="10528300" y="635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115309</xdr:rowOff>
    </xdr:from>
    <xdr:to>
      <xdr:col>50</xdr:col>
      <xdr:colOff>165100</xdr:colOff>
      <xdr:row>38</xdr:row>
      <xdr:rowOff>45459</xdr:rowOff>
    </xdr:to>
    <xdr:sp macro="" textlink="">
      <xdr:nvSpPr>
        <xdr:cNvPr id="306" name="楕円 305"/>
        <xdr:cNvSpPr/>
      </xdr:nvSpPr>
      <xdr:spPr>
        <a:xfrm>
          <a:off x="9588500" y="64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36585</xdr:rowOff>
    </xdr:from>
    <xdr:ext cx="534377" cy="259045"/>
    <xdr:sp macro="" textlink="">
      <xdr:nvSpPr>
        <xdr:cNvPr id="307" name="テキスト ボックス 306"/>
        <xdr:cNvSpPr txBox="1"/>
      </xdr:nvSpPr>
      <xdr:spPr>
        <a:xfrm>
          <a:off x="9359411" y="65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91186</xdr:rowOff>
    </xdr:from>
    <xdr:to>
      <xdr:col>46</xdr:col>
      <xdr:colOff>38100</xdr:colOff>
      <xdr:row>38</xdr:row>
      <xdr:rowOff>21336</xdr:rowOff>
    </xdr:to>
    <xdr:sp macro="" textlink="">
      <xdr:nvSpPr>
        <xdr:cNvPr id="308" name="楕円 307"/>
        <xdr:cNvSpPr/>
      </xdr:nvSpPr>
      <xdr:spPr>
        <a:xfrm>
          <a:off x="8699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12463</xdr:rowOff>
    </xdr:from>
    <xdr:ext cx="534377" cy="259045"/>
    <xdr:sp macro="" textlink="">
      <xdr:nvSpPr>
        <xdr:cNvPr id="309" name="テキスト ボックス 308"/>
        <xdr:cNvSpPr txBox="1"/>
      </xdr:nvSpPr>
      <xdr:spPr>
        <a:xfrm>
          <a:off x="8483111" y="65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48633</xdr:rowOff>
    </xdr:from>
    <xdr:to>
      <xdr:col>41</xdr:col>
      <xdr:colOff>101600</xdr:colOff>
      <xdr:row>38</xdr:row>
      <xdr:rowOff>150233</xdr:rowOff>
    </xdr:to>
    <xdr:sp macro="" textlink="">
      <xdr:nvSpPr>
        <xdr:cNvPr id="310" name="楕円 309"/>
        <xdr:cNvSpPr/>
      </xdr:nvSpPr>
      <xdr:spPr>
        <a:xfrm>
          <a:off x="7810500" y="656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141360</xdr:rowOff>
    </xdr:from>
    <xdr:ext cx="534377" cy="259045"/>
    <xdr:sp macro="" textlink="">
      <xdr:nvSpPr>
        <xdr:cNvPr id="311" name="テキスト ボックス 310"/>
        <xdr:cNvSpPr txBox="1"/>
      </xdr:nvSpPr>
      <xdr:spPr>
        <a:xfrm>
          <a:off x="7594111" y="66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72996</xdr:rowOff>
    </xdr:from>
    <xdr:to>
      <xdr:col>36</xdr:col>
      <xdr:colOff>165100</xdr:colOff>
      <xdr:row>39</xdr:row>
      <xdr:rowOff>3146</xdr:rowOff>
    </xdr:to>
    <xdr:sp macro="" textlink="">
      <xdr:nvSpPr>
        <xdr:cNvPr id="312" name="楕円 311"/>
        <xdr:cNvSpPr/>
      </xdr:nvSpPr>
      <xdr:spPr>
        <a:xfrm>
          <a:off x="6921500" y="65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165723</xdr:rowOff>
    </xdr:from>
    <xdr:ext cx="534377" cy="259045"/>
    <xdr:sp macro="" textlink="">
      <xdr:nvSpPr>
        <xdr:cNvPr id="313" name="テキスト ボックス 312"/>
        <xdr:cNvSpPr txBox="1"/>
      </xdr:nvSpPr>
      <xdr:spPr>
        <a:xfrm>
          <a:off x="6705111" y="66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46518</xdr:rowOff>
    </xdr:from>
    <xdr:to>
      <xdr:col>55</xdr:col>
      <xdr:colOff>0</xdr:colOff>
      <xdr:row>56</xdr:row>
      <xdr:rowOff>79513</xdr:rowOff>
    </xdr:to>
    <xdr:cxnSp macro="">
      <xdr:nvCxnSpPr>
        <xdr:cNvPr id="342" name="直線コネクタ 341"/>
        <xdr:cNvCxnSpPr/>
      </xdr:nvCxnSpPr>
      <xdr:spPr>
        <a:xfrm>
          <a:off x="9639300" y="9647718"/>
          <a:ext cx="8382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115496</xdr:rowOff>
    </xdr:from>
    <xdr:ext cx="534377" cy="259045"/>
    <xdr:sp macro="" textlink="">
      <xdr:nvSpPr>
        <xdr:cNvPr id="343" name="普通建設事業費平均値テキスト"/>
        <xdr:cNvSpPr txBox="1"/>
      </xdr:nvSpPr>
      <xdr:spPr>
        <a:xfrm>
          <a:off x="10528300" y="971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46518</xdr:rowOff>
    </xdr:from>
    <xdr:to>
      <xdr:col>50</xdr:col>
      <xdr:colOff>114300</xdr:colOff>
      <xdr:row>56</xdr:row>
      <xdr:rowOff>88929</xdr:rowOff>
    </xdr:to>
    <xdr:cxnSp macro="">
      <xdr:nvCxnSpPr>
        <xdr:cNvPr id="345" name="直線コネクタ 344"/>
        <xdr:cNvCxnSpPr/>
      </xdr:nvCxnSpPr>
      <xdr:spPr>
        <a:xfrm flipV="1">
          <a:off x="8750300" y="9647718"/>
          <a:ext cx="889000" cy="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67229</xdr:rowOff>
    </xdr:from>
    <xdr:ext cx="534377" cy="259045"/>
    <xdr:sp macro="" textlink="">
      <xdr:nvSpPr>
        <xdr:cNvPr id="347" name="テキスト ボックス 346"/>
        <xdr:cNvSpPr txBox="1"/>
      </xdr:nvSpPr>
      <xdr:spPr>
        <a:xfrm>
          <a:off x="93594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30952</xdr:rowOff>
    </xdr:from>
    <xdr:to>
      <xdr:col>45</xdr:col>
      <xdr:colOff>177800</xdr:colOff>
      <xdr:row>56</xdr:row>
      <xdr:rowOff>88929</xdr:rowOff>
    </xdr:to>
    <xdr:cxnSp macro="">
      <xdr:nvCxnSpPr>
        <xdr:cNvPr id="348" name="直線コネクタ 347"/>
        <xdr:cNvCxnSpPr/>
      </xdr:nvCxnSpPr>
      <xdr:spPr>
        <a:xfrm>
          <a:off x="7861300" y="9632152"/>
          <a:ext cx="889000" cy="5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83808</xdr:rowOff>
    </xdr:from>
    <xdr:ext cx="534377" cy="259045"/>
    <xdr:sp macro="" textlink="">
      <xdr:nvSpPr>
        <xdr:cNvPr id="350" name="テキスト ボックス 349"/>
        <xdr:cNvSpPr txBox="1"/>
      </xdr:nvSpPr>
      <xdr:spPr>
        <a:xfrm>
          <a:off x="8483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30952</xdr:rowOff>
    </xdr:from>
    <xdr:to>
      <xdr:col>41</xdr:col>
      <xdr:colOff>50800</xdr:colOff>
      <xdr:row>56</xdr:row>
      <xdr:rowOff>78043</xdr:rowOff>
    </xdr:to>
    <xdr:cxnSp macro="">
      <xdr:nvCxnSpPr>
        <xdr:cNvPr id="351" name="直線コネクタ 350"/>
        <xdr:cNvCxnSpPr/>
      </xdr:nvCxnSpPr>
      <xdr:spPr>
        <a:xfrm flipV="1">
          <a:off x="6972300" y="9632152"/>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100354</xdr:rowOff>
    </xdr:from>
    <xdr:ext cx="534377" cy="259045"/>
    <xdr:sp macro="" textlink="">
      <xdr:nvSpPr>
        <xdr:cNvPr id="353" name="テキスト ボックス 352"/>
        <xdr:cNvSpPr txBox="1"/>
      </xdr:nvSpPr>
      <xdr:spPr>
        <a:xfrm>
          <a:off x="7594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4" name="フローチャート: 判断 353"/>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109520</xdr:rowOff>
    </xdr:from>
    <xdr:ext cx="534377" cy="259045"/>
    <xdr:sp macro="" textlink="">
      <xdr:nvSpPr>
        <xdr:cNvPr id="355" name="テキスト ボックス 354"/>
        <xdr:cNvSpPr txBox="1"/>
      </xdr:nvSpPr>
      <xdr:spPr>
        <a:xfrm>
          <a:off x="6705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28713</xdr:rowOff>
    </xdr:from>
    <xdr:to>
      <xdr:col>55</xdr:col>
      <xdr:colOff>50800</xdr:colOff>
      <xdr:row>56</xdr:row>
      <xdr:rowOff>130313</xdr:rowOff>
    </xdr:to>
    <xdr:sp macro="" textlink="">
      <xdr:nvSpPr>
        <xdr:cNvPr id="361" name="楕円 360"/>
        <xdr:cNvSpPr/>
      </xdr:nvSpPr>
      <xdr:spPr>
        <a:xfrm>
          <a:off x="10426700" y="96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51590</xdr:rowOff>
    </xdr:from>
    <xdr:ext cx="534377" cy="259045"/>
    <xdr:sp macro="" textlink="">
      <xdr:nvSpPr>
        <xdr:cNvPr id="362" name="普通建設事業費該当値テキスト"/>
        <xdr:cNvSpPr txBox="1"/>
      </xdr:nvSpPr>
      <xdr:spPr>
        <a:xfrm>
          <a:off x="10528300" y="94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167168</xdr:rowOff>
    </xdr:from>
    <xdr:to>
      <xdr:col>50</xdr:col>
      <xdr:colOff>165100</xdr:colOff>
      <xdr:row>56</xdr:row>
      <xdr:rowOff>97318</xdr:rowOff>
    </xdr:to>
    <xdr:sp macro="" textlink="">
      <xdr:nvSpPr>
        <xdr:cNvPr id="363" name="楕円 362"/>
        <xdr:cNvSpPr/>
      </xdr:nvSpPr>
      <xdr:spPr>
        <a:xfrm>
          <a:off x="9588500" y="95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113845</xdr:rowOff>
    </xdr:from>
    <xdr:ext cx="534377" cy="259045"/>
    <xdr:sp macro="" textlink="">
      <xdr:nvSpPr>
        <xdr:cNvPr id="364" name="テキスト ボックス 363"/>
        <xdr:cNvSpPr txBox="1"/>
      </xdr:nvSpPr>
      <xdr:spPr>
        <a:xfrm>
          <a:off x="9359411" y="937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38129</xdr:rowOff>
    </xdr:from>
    <xdr:to>
      <xdr:col>46</xdr:col>
      <xdr:colOff>38100</xdr:colOff>
      <xdr:row>56</xdr:row>
      <xdr:rowOff>139729</xdr:rowOff>
    </xdr:to>
    <xdr:sp macro="" textlink="">
      <xdr:nvSpPr>
        <xdr:cNvPr id="365" name="楕円 364"/>
        <xdr:cNvSpPr/>
      </xdr:nvSpPr>
      <xdr:spPr>
        <a:xfrm>
          <a:off x="8699500" y="963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156256</xdr:rowOff>
    </xdr:from>
    <xdr:ext cx="534377" cy="259045"/>
    <xdr:sp macro="" textlink="">
      <xdr:nvSpPr>
        <xdr:cNvPr id="366" name="テキスト ボックス 365"/>
        <xdr:cNvSpPr txBox="1"/>
      </xdr:nvSpPr>
      <xdr:spPr>
        <a:xfrm>
          <a:off x="8483111" y="94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151602</xdr:rowOff>
    </xdr:from>
    <xdr:to>
      <xdr:col>41</xdr:col>
      <xdr:colOff>101600</xdr:colOff>
      <xdr:row>56</xdr:row>
      <xdr:rowOff>81752</xdr:rowOff>
    </xdr:to>
    <xdr:sp macro="" textlink="">
      <xdr:nvSpPr>
        <xdr:cNvPr id="367" name="楕円 366"/>
        <xdr:cNvSpPr/>
      </xdr:nvSpPr>
      <xdr:spPr>
        <a:xfrm>
          <a:off x="7810500" y="958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98279</xdr:rowOff>
    </xdr:from>
    <xdr:ext cx="534377" cy="259045"/>
    <xdr:sp macro="" textlink="">
      <xdr:nvSpPr>
        <xdr:cNvPr id="368" name="テキスト ボックス 367"/>
        <xdr:cNvSpPr txBox="1"/>
      </xdr:nvSpPr>
      <xdr:spPr>
        <a:xfrm>
          <a:off x="7594111" y="935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27243</xdr:rowOff>
    </xdr:from>
    <xdr:to>
      <xdr:col>36</xdr:col>
      <xdr:colOff>165100</xdr:colOff>
      <xdr:row>56</xdr:row>
      <xdr:rowOff>128843</xdr:rowOff>
    </xdr:to>
    <xdr:sp macro="" textlink="">
      <xdr:nvSpPr>
        <xdr:cNvPr id="369" name="楕円 368"/>
        <xdr:cNvSpPr/>
      </xdr:nvSpPr>
      <xdr:spPr>
        <a:xfrm>
          <a:off x="6921500" y="96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145370</xdr:rowOff>
    </xdr:from>
    <xdr:ext cx="534377" cy="259045"/>
    <xdr:sp macro="" textlink="">
      <xdr:nvSpPr>
        <xdr:cNvPr id="370" name="テキスト ボックス 369"/>
        <xdr:cNvSpPr txBox="1"/>
      </xdr:nvSpPr>
      <xdr:spPr>
        <a:xfrm>
          <a:off x="6705111" y="94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39753</xdr:rowOff>
    </xdr:from>
    <xdr:to>
      <xdr:col>55</xdr:col>
      <xdr:colOff>0</xdr:colOff>
      <xdr:row>78</xdr:row>
      <xdr:rowOff>84297</xdr:rowOff>
    </xdr:to>
    <xdr:cxnSp macro="">
      <xdr:nvCxnSpPr>
        <xdr:cNvPr id="399" name="直線コネクタ 398"/>
        <xdr:cNvCxnSpPr/>
      </xdr:nvCxnSpPr>
      <xdr:spPr>
        <a:xfrm flipV="1">
          <a:off x="9639300" y="13412853"/>
          <a:ext cx="8382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400"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84297</xdr:rowOff>
    </xdr:from>
    <xdr:to>
      <xdr:col>50</xdr:col>
      <xdr:colOff>114300</xdr:colOff>
      <xdr:row>78</xdr:row>
      <xdr:rowOff>122636</xdr:rowOff>
    </xdr:to>
    <xdr:cxnSp macro="">
      <xdr:nvCxnSpPr>
        <xdr:cNvPr id="402" name="直線コネクタ 401"/>
        <xdr:cNvCxnSpPr/>
      </xdr:nvCxnSpPr>
      <xdr:spPr>
        <a:xfrm flipV="1">
          <a:off x="8750300" y="13457397"/>
          <a:ext cx="8890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124144</xdr:rowOff>
    </xdr:from>
    <xdr:ext cx="534377" cy="259045"/>
    <xdr:sp macro="" textlink="">
      <xdr:nvSpPr>
        <xdr:cNvPr id="404" name="テキスト ボックス 403"/>
        <xdr:cNvSpPr txBox="1"/>
      </xdr:nvSpPr>
      <xdr:spPr>
        <a:xfrm>
          <a:off x="9359411" y="131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122636</xdr:rowOff>
    </xdr:from>
    <xdr:to>
      <xdr:col>45</xdr:col>
      <xdr:colOff>177800</xdr:colOff>
      <xdr:row>78</xdr:row>
      <xdr:rowOff>133969</xdr:rowOff>
    </xdr:to>
    <xdr:cxnSp macro="">
      <xdr:nvCxnSpPr>
        <xdr:cNvPr id="405" name="直線コネクタ 404"/>
        <xdr:cNvCxnSpPr/>
      </xdr:nvCxnSpPr>
      <xdr:spPr>
        <a:xfrm flipV="1">
          <a:off x="7861300" y="13495736"/>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131458</xdr:rowOff>
    </xdr:from>
    <xdr:ext cx="534377" cy="259045"/>
    <xdr:sp macro="" textlink="">
      <xdr:nvSpPr>
        <xdr:cNvPr id="407" name="テキスト ボックス 406"/>
        <xdr:cNvSpPr txBox="1"/>
      </xdr:nvSpPr>
      <xdr:spPr>
        <a:xfrm>
          <a:off x="8483111"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150694</xdr:rowOff>
    </xdr:from>
    <xdr:ext cx="534377" cy="259045"/>
    <xdr:sp macro="" textlink="">
      <xdr:nvSpPr>
        <xdr:cNvPr id="409" name="テキスト ボックス 408"/>
        <xdr:cNvSpPr txBox="1"/>
      </xdr:nvSpPr>
      <xdr:spPr>
        <a:xfrm>
          <a:off x="7594111" y="131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160403</xdr:rowOff>
    </xdr:from>
    <xdr:to>
      <xdr:col>55</xdr:col>
      <xdr:colOff>50800</xdr:colOff>
      <xdr:row>78</xdr:row>
      <xdr:rowOff>90553</xdr:rowOff>
    </xdr:to>
    <xdr:sp macro="" textlink="">
      <xdr:nvSpPr>
        <xdr:cNvPr id="415" name="楕円 414"/>
        <xdr:cNvSpPr/>
      </xdr:nvSpPr>
      <xdr:spPr>
        <a:xfrm>
          <a:off x="10426700" y="133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11830</xdr:rowOff>
    </xdr:from>
    <xdr:ext cx="534377" cy="259045"/>
    <xdr:sp macro="" textlink="">
      <xdr:nvSpPr>
        <xdr:cNvPr id="416" name="普通建設事業費 （ うち新規整備　）該当値テキスト"/>
        <xdr:cNvSpPr txBox="1"/>
      </xdr:nvSpPr>
      <xdr:spPr>
        <a:xfrm>
          <a:off x="10528300" y="132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33497</xdr:rowOff>
    </xdr:from>
    <xdr:to>
      <xdr:col>50</xdr:col>
      <xdr:colOff>165100</xdr:colOff>
      <xdr:row>78</xdr:row>
      <xdr:rowOff>135097</xdr:rowOff>
    </xdr:to>
    <xdr:sp macro="" textlink="">
      <xdr:nvSpPr>
        <xdr:cNvPr id="417" name="楕円 416"/>
        <xdr:cNvSpPr/>
      </xdr:nvSpPr>
      <xdr:spPr>
        <a:xfrm>
          <a:off x="9588500" y="134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126224</xdr:rowOff>
    </xdr:from>
    <xdr:ext cx="534377" cy="259045"/>
    <xdr:sp macro="" textlink="">
      <xdr:nvSpPr>
        <xdr:cNvPr id="418" name="テキスト ボックス 417"/>
        <xdr:cNvSpPr txBox="1"/>
      </xdr:nvSpPr>
      <xdr:spPr>
        <a:xfrm>
          <a:off x="9359411" y="134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71836</xdr:rowOff>
    </xdr:from>
    <xdr:to>
      <xdr:col>46</xdr:col>
      <xdr:colOff>38100</xdr:colOff>
      <xdr:row>79</xdr:row>
      <xdr:rowOff>1986</xdr:rowOff>
    </xdr:to>
    <xdr:sp macro="" textlink="">
      <xdr:nvSpPr>
        <xdr:cNvPr id="419" name="楕円 418"/>
        <xdr:cNvSpPr/>
      </xdr:nvSpPr>
      <xdr:spPr>
        <a:xfrm>
          <a:off x="8699500" y="134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164563</xdr:rowOff>
    </xdr:from>
    <xdr:ext cx="469744" cy="259045"/>
    <xdr:sp macro="" textlink="">
      <xdr:nvSpPr>
        <xdr:cNvPr id="420" name="テキスト ボックス 419"/>
        <xdr:cNvSpPr txBox="1"/>
      </xdr:nvSpPr>
      <xdr:spPr>
        <a:xfrm>
          <a:off x="8515428" y="1353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83169</xdr:rowOff>
    </xdr:from>
    <xdr:to>
      <xdr:col>41</xdr:col>
      <xdr:colOff>101600</xdr:colOff>
      <xdr:row>79</xdr:row>
      <xdr:rowOff>13319</xdr:rowOff>
    </xdr:to>
    <xdr:sp macro="" textlink="">
      <xdr:nvSpPr>
        <xdr:cNvPr id="421" name="楕円 420"/>
        <xdr:cNvSpPr/>
      </xdr:nvSpPr>
      <xdr:spPr>
        <a:xfrm>
          <a:off x="7810500" y="1345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4446</xdr:rowOff>
    </xdr:from>
    <xdr:ext cx="469744" cy="259045"/>
    <xdr:sp macro="" textlink="">
      <xdr:nvSpPr>
        <xdr:cNvPr id="422" name="テキスト ボックス 421"/>
        <xdr:cNvSpPr txBox="1"/>
      </xdr:nvSpPr>
      <xdr:spPr>
        <a:xfrm>
          <a:off x="7626428" y="1354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138916</xdr:rowOff>
    </xdr:from>
    <xdr:to>
      <xdr:col>55</xdr:col>
      <xdr:colOff>0</xdr:colOff>
      <xdr:row>95</xdr:row>
      <xdr:rowOff>156225</xdr:rowOff>
    </xdr:to>
    <xdr:cxnSp macro="">
      <xdr:nvCxnSpPr>
        <xdr:cNvPr id="451" name="直線コネクタ 450"/>
        <xdr:cNvCxnSpPr/>
      </xdr:nvCxnSpPr>
      <xdr:spPr>
        <a:xfrm>
          <a:off x="9639300" y="16255216"/>
          <a:ext cx="838200" cy="18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2"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138916</xdr:rowOff>
    </xdr:from>
    <xdr:to>
      <xdr:col>50</xdr:col>
      <xdr:colOff>114300</xdr:colOff>
      <xdr:row>95</xdr:row>
      <xdr:rowOff>93393</xdr:rowOff>
    </xdr:to>
    <xdr:cxnSp macro="">
      <xdr:nvCxnSpPr>
        <xdr:cNvPr id="454" name="直線コネクタ 453"/>
        <xdr:cNvCxnSpPr/>
      </xdr:nvCxnSpPr>
      <xdr:spPr>
        <a:xfrm flipV="1">
          <a:off x="8750300" y="16255216"/>
          <a:ext cx="889000" cy="1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46426</xdr:rowOff>
    </xdr:from>
    <xdr:ext cx="534377" cy="259045"/>
    <xdr:sp macro="" textlink="">
      <xdr:nvSpPr>
        <xdr:cNvPr id="456" name="テキスト ボックス 455"/>
        <xdr:cNvSpPr txBox="1"/>
      </xdr:nvSpPr>
      <xdr:spPr>
        <a:xfrm>
          <a:off x="93594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136141</xdr:rowOff>
    </xdr:from>
    <xdr:to>
      <xdr:col>45</xdr:col>
      <xdr:colOff>177800</xdr:colOff>
      <xdr:row>95</xdr:row>
      <xdr:rowOff>93393</xdr:rowOff>
    </xdr:to>
    <xdr:cxnSp macro="">
      <xdr:nvCxnSpPr>
        <xdr:cNvPr id="457" name="直線コネクタ 456"/>
        <xdr:cNvCxnSpPr/>
      </xdr:nvCxnSpPr>
      <xdr:spPr>
        <a:xfrm>
          <a:off x="7861300" y="16252441"/>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98024</xdr:rowOff>
    </xdr:from>
    <xdr:ext cx="534377" cy="259045"/>
    <xdr:sp macro="" textlink="">
      <xdr:nvSpPr>
        <xdr:cNvPr id="459" name="テキスト ボックス 458"/>
        <xdr:cNvSpPr txBox="1"/>
      </xdr:nvSpPr>
      <xdr:spPr>
        <a:xfrm>
          <a:off x="8483111" y="167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100082</xdr:rowOff>
    </xdr:from>
    <xdr:ext cx="534377" cy="259045"/>
    <xdr:sp macro="" textlink="">
      <xdr:nvSpPr>
        <xdr:cNvPr id="461" name="テキスト ボックス 460"/>
        <xdr:cNvSpPr txBox="1"/>
      </xdr:nvSpPr>
      <xdr:spPr>
        <a:xfrm>
          <a:off x="75941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105425</xdr:rowOff>
    </xdr:from>
    <xdr:to>
      <xdr:col>55</xdr:col>
      <xdr:colOff>50800</xdr:colOff>
      <xdr:row>96</xdr:row>
      <xdr:rowOff>35575</xdr:rowOff>
    </xdr:to>
    <xdr:sp macro="" textlink="">
      <xdr:nvSpPr>
        <xdr:cNvPr id="467" name="楕円 466"/>
        <xdr:cNvSpPr/>
      </xdr:nvSpPr>
      <xdr:spPr>
        <a:xfrm>
          <a:off x="10426700" y="1639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128302</xdr:rowOff>
    </xdr:from>
    <xdr:ext cx="534377" cy="259045"/>
    <xdr:sp macro="" textlink="">
      <xdr:nvSpPr>
        <xdr:cNvPr id="468" name="普通建設事業費 （ うち更新整備　）該当値テキスト"/>
        <xdr:cNvSpPr txBox="1"/>
      </xdr:nvSpPr>
      <xdr:spPr>
        <a:xfrm>
          <a:off x="10528300" y="1624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88116</xdr:rowOff>
    </xdr:from>
    <xdr:to>
      <xdr:col>50</xdr:col>
      <xdr:colOff>165100</xdr:colOff>
      <xdr:row>95</xdr:row>
      <xdr:rowOff>18266</xdr:rowOff>
    </xdr:to>
    <xdr:sp macro="" textlink="">
      <xdr:nvSpPr>
        <xdr:cNvPr id="469" name="楕円 468"/>
        <xdr:cNvSpPr/>
      </xdr:nvSpPr>
      <xdr:spPr>
        <a:xfrm>
          <a:off x="9588500" y="162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34793</xdr:rowOff>
    </xdr:from>
    <xdr:ext cx="534377" cy="259045"/>
    <xdr:sp macro="" textlink="">
      <xdr:nvSpPr>
        <xdr:cNvPr id="470" name="テキスト ボックス 469"/>
        <xdr:cNvSpPr txBox="1"/>
      </xdr:nvSpPr>
      <xdr:spPr>
        <a:xfrm>
          <a:off x="9359411" y="1597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42593</xdr:rowOff>
    </xdr:from>
    <xdr:to>
      <xdr:col>46</xdr:col>
      <xdr:colOff>38100</xdr:colOff>
      <xdr:row>95</xdr:row>
      <xdr:rowOff>144193</xdr:rowOff>
    </xdr:to>
    <xdr:sp macro="" textlink="">
      <xdr:nvSpPr>
        <xdr:cNvPr id="471" name="楕円 470"/>
        <xdr:cNvSpPr/>
      </xdr:nvSpPr>
      <xdr:spPr>
        <a:xfrm>
          <a:off x="8699500" y="1633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160720</xdr:rowOff>
    </xdr:from>
    <xdr:ext cx="534377" cy="259045"/>
    <xdr:sp macro="" textlink="">
      <xdr:nvSpPr>
        <xdr:cNvPr id="472" name="テキスト ボックス 471"/>
        <xdr:cNvSpPr txBox="1"/>
      </xdr:nvSpPr>
      <xdr:spPr>
        <a:xfrm>
          <a:off x="8483111" y="161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85341</xdr:rowOff>
    </xdr:from>
    <xdr:to>
      <xdr:col>41</xdr:col>
      <xdr:colOff>101600</xdr:colOff>
      <xdr:row>95</xdr:row>
      <xdr:rowOff>15491</xdr:rowOff>
    </xdr:to>
    <xdr:sp macro="" textlink="">
      <xdr:nvSpPr>
        <xdr:cNvPr id="473" name="楕円 472"/>
        <xdr:cNvSpPr/>
      </xdr:nvSpPr>
      <xdr:spPr>
        <a:xfrm>
          <a:off x="7810500" y="162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32018</xdr:rowOff>
    </xdr:from>
    <xdr:ext cx="534377" cy="259045"/>
    <xdr:sp macro="" textlink="">
      <xdr:nvSpPr>
        <xdr:cNvPr id="474" name="テキスト ボックス 473"/>
        <xdr:cNvSpPr txBox="1"/>
      </xdr:nvSpPr>
      <xdr:spPr>
        <a:xfrm>
          <a:off x="7594111" y="1597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8807</xdr:rowOff>
    </xdr:from>
    <xdr:to>
      <xdr:col>85</xdr:col>
      <xdr:colOff>127000</xdr:colOff>
      <xdr:row>39</xdr:row>
      <xdr:rowOff>36678</xdr:rowOff>
    </xdr:to>
    <xdr:cxnSp macro="">
      <xdr:nvCxnSpPr>
        <xdr:cNvPr id="501" name="直線コネクタ 500"/>
        <xdr:cNvCxnSpPr/>
      </xdr:nvCxnSpPr>
      <xdr:spPr>
        <a:xfrm>
          <a:off x="15481300" y="6695357"/>
          <a:ext cx="838200" cy="2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7893</xdr:rowOff>
    </xdr:from>
    <xdr:to>
      <xdr:col>81</xdr:col>
      <xdr:colOff>50800</xdr:colOff>
      <xdr:row>39</xdr:row>
      <xdr:rowOff>8807</xdr:rowOff>
    </xdr:to>
    <xdr:cxnSp macro="">
      <xdr:nvCxnSpPr>
        <xdr:cNvPr id="504" name="直線コネクタ 503"/>
        <xdr:cNvCxnSpPr/>
      </xdr:nvCxnSpPr>
      <xdr:spPr>
        <a:xfrm>
          <a:off x="14592300" y="669444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7893</xdr:rowOff>
    </xdr:from>
    <xdr:to>
      <xdr:col>76</xdr:col>
      <xdr:colOff>114300</xdr:colOff>
      <xdr:row>39</xdr:row>
      <xdr:rowOff>10808</xdr:rowOff>
    </xdr:to>
    <xdr:cxnSp macro="">
      <xdr:nvCxnSpPr>
        <xdr:cNvPr id="507" name="直線コネクタ 506"/>
        <xdr:cNvCxnSpPr/>
      </xdr:nvCxnSpPr>
      <xdr:spPr>
        <a:xfrm flipV="1">
          <a:off x="13703300" y="6694443"/>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110916</xdr:rowOff>
    </xdr:from>
    <xdr:to>
      <xdr:col>71</xdr:col>
      <xdr:colOff>177800</xdr:colOff>
      <xdr:row>39</xdr:row>
      <xdr:rowOff>10808</xdr:rowOff>
    </xdr:to>
    <xdr:cxnSp macro="">
      <xdr:nvCxnSpPr>
        <xdr:cNvPr id="510" name="直線コネクタ 509"/>
        <xdr:cNvCxnSpPr/>
      </xdr:nvCxnSpPr>
      <xdr:spPr>
        <a:xfrm>
          <a:off x="12814300" y="6626016"/>
          <a:ext cx="889000" cy="7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63695</xdr:rowOff>
    </xdr:from>
    <xdr:ext cx="469744" cy="259045"/>
    <xdr:sp macro="" textlink="">
      <xdr:nvSpPr>
        <xdr:cNvPr id="512" name="テキスト ボックス 511"/>
        <xdr:cNvSpPr txBox="1"/>
      </xdr:nvSpPr>
      <xdr:spPr>
        <a:xfrm>
          <a:off x="13468428"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3" name="フローチャート: 判断 512"/>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35342</xdr:rowOff>
    </xdr:from>
    <xdr:ext cx="469744" cy="259045"/>
    <xdr:sp macro="" textlink="">
      <xdr:nvSpPr>
        <xdr:cNvPr id="514" name="テキスト ボックス 513"/>
        <xdr:cNvSpPr txBox="1"/>
      </xdr:nvSpPr>
      <xdr:spPr>
        <a:xfrm>
          <a:off x="12579428" y="67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157328</xdr:rowOff>
    </xdr:from>
    <xdr:to>
      <xdr:col>85</xdr:col>
      <xdr:colOff>177800</xdr:colOff>
      <xdr:row>39</xdr:row>
      <xdr:rowOff>87478</xdr:rowOff>
    </xdr:to>
    <xdr:sp macro="" textlink="">
      <xdr:nvSpPr>
        <xdr:cNvPr id="520" name="楕円 519"/>
        <xdr:cNvSpPr/>
      </xdr:nvSpPr>
      <xdr:spPr>
        <a:xfrm>
          <a:off x="162687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79157</xdr:rowOff>
    </xdr:from>
    <xdr:ext cx="378565" cy="259045"/>
    <xdr:sp macro="" textlink="">
      <xdr:nvSpPr>
        <xdr:cNvPr id="521" name="災害復旧事業費該当値テキスト"/>
        <xdr:cNvSpPr txBox="1"/>
      </xdr:nvSpPr>
      <xdr:spPr>
        <a:xfrm>
          <a:off x="16370300" y="659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129457</xdr:rowOff>
    </xdr:from>
    <xdr:to>
      <xdr:col>81</xdr:col>
      <xdr:colOff>101600</xdr:colOff>
      <xdr:row>39</xdr:row>
      <xdr:rowOff>59607</xdr:rowOff>
    </xdr:to>
    <xdr:sp macro="" textlink="">
      <xdr:nvSpPr>
        <xdr:cNvPr id="522" name="楕円 521"/>
        <xdr:cNvSpPr/>
      </xdr:nvSpPr>
      <xdr:spPr>
        <a:xfrm>
          <a:off x="15430500" y="66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50734</xdr:rowOff>
    </xdr:from>
    <xdr:ext cx="469744" cy="259045"/>
    <xdr:sp macro="" textlink="">
      <xdr:nvSpPr>
        <xdr:cNvPr id="523" name="テキスト ボックス 522"/>
        <xdr:cNvSpPr txBox="1"/>
      </xdr:nvSpPr>
      <xdr:spPr>
        <a:xfrm>
          <a:off x="15233728" y="673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128543</xdr:rowOff>
    </xdr:from>
    <xdr:to>
      <xdr:col>76</xdr:col>
      <xdr:colOff>165100</xdr:colOff>
      <xdr:row>39</xdr:row>
      <xdr:rowOff>58693</xdr:rowOff>
    </xdr:to>
    <xdr:sp macro="" textlink="">
      <xdr:nvSpPr>
        <xdr:cNvPr id="524" name="楕円 523"/>
        <xdr:cNvSpPr/>
      </xdr:nvSpPr>
      <xdr:spPr>
        <a:xfrm>
          <a:off x="14541500" y="66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49820</xdr:rowOff>
    </xdr:from>
    <xdr:ext cx="469744" cy="259045"/>
    <xdr:sp macro="" textlink="">
      <xdr:nvSpPr>
        <xdr:cNvPr id="525" name="テキスト ボックス 524"/>
        <xdr:cNvSpPr txBox="1"/>
      </xdr:nvSpPr>
      <xdr:spPr>
        <a:xfrm>
          <a:off x="14357428" y="67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131458</xdr:rowOff>
    </xdr:from>
    <xdr:to>
      <xdr:col>72</xdr:col>
      <xdr:colOff>38100</xdr:colOff>
      <xdr:row>39</xdr:row>
      <xdr:rowOff>61608</xdr:rowOff>
    </xdr:to>
    <xdr:sp macro="" textlink="">
      <xdr:nvSpPr>
        <xdr:cNvPr id="526" name="楕円 525"/>
        <xdr:cNvSpPr/>
      </xdr:nvSpPr>
      <xdr:spPr>
        <a:xfrm>
          <a:off x="13652500" y="664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52735</xdr:rowOff>
    </xdr:from>
    <xdr:ext cx="469744" cy="259045"/>
    <xdr:sp macro="" textlink="">
      <xdr:nvSpPr>
        <xdr:cNvPr id="527" name="テキスト ボックス 526"/>
        <xdr:cNvSpPr txBox="1"/>
      </xdr:nvSpPr>
      <xdr:spPr>
        <a:xfrm>
          <a:off x="13468428" y="673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60116</xdr:rowOff>
    </xdr:from>
    <xdr:to>
      <xdr:col>67</xdr:col>
      <xdr:colOff>101600</xdr:colOff>
      <xdr:row>38</xdr:row>
      <xdr:rowOff>161716</xdr:rowOff>
    </xdr:to>
    <xdr:sp macro="" textlink="">
      <xdr:nvSpPr>
        <xdr:cNvPr id="528" name="楕円 527"/>
        <xdr:cNvSpPr/>
      </xdr:nvSpPr>
      <xdr:spPr>
        <a:xfrm>
          <a:off x="12763500" y="65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6792</xdr:rowOff>
    </xdr:from>
    <xdr:ext cx="469744" cy="259045"/>
    <xdr:sp macro="" textlink="">
      <xdr:nvSpPr>
        <xdr:cNvPr id="529" name="テキスト ボックス 528"/>
        <xdr:cNvSpPr txBox="1"/>
      </xdr:nvSpPr>
      <xdr:spPr>
        <a:xfrm>
          <a:off x="12579428" y="635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2"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4"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156485</xdr:rowOff>
    </xdr:from>
    <xdr:to>
      <xdr:col>85</xdr:col>
      <xdr:colOff>127000</xdr:colOff>
      <xdr:row>76</xdr:row>
      <xdr:rowOff>2606</xdr:rowOff>
    </xdr:to>
    <xdr:cxnSp macro="">
      <xdr:nvCxnSpPr>
        <xdr:cNvPr id="606" name="直線コネクタ 605"/>
        <xdr:cNvCxnSpPr/>
      </xdr:nvCxnSpPr>
      <xdr:spPr>
        <a:xfrm flipV="1">
          <a:off x="15481300" y="13015235"/>
          <a:ext cx="838200" cy="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144626</xdr:rowOff>
    </xdr:from>
    <xdr:ext cx="534377" cy="259045"/>
    <xdr:sp macro="" textlink="">
      <xdr:nvSpPr>
        <xdr:cNvPr id="607" name="公債費平均値テキスト"/>
        <xdr:cNvSpPr txBox="1"/>
      </xdr:nvSpPr>
      <xdr:spPr>
        <a:xfrm>
          <a:off x="16370300" y="1300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08" name="フローチャート: 判断 607"/>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169614</xdr:rowOff>
    </xdr:from>
    <xdr:to>
      <xdr:col>81</xdr:col>
      <xdr:colOff>50800</xdr:colOff>
      <xdr:row>76</xdr:row>
      <xdr:rowOff>2606</xdr:rowOff>
    </xdr:to>
    <xdr:cxnSp macro="">
      <xdr:nvCxnSpPr>
        <xdr:cNvPr id="609" name="直線コネクタ 608"/>
        <xdr:cNvCxnSpPr/>
      </xdr:nvCxnSpPr>
      <xdr:spPr>
        <a:xfrm>
          <a:off x="14592300" y="13028364"/>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0" name="フローチャート: 判断 609"/>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157134</xdr:rowOff>
    </xdr:from>
    <xdr:ext cx="534377" cy="259045"/>
    <xdr:sp macro="" textlink="">
      <xdr:nvSpPr>
        <xdr:cNvPr id="611" name="テキスト ボックス 610"/>
        <xdr:cNvSpPr txBox="1"/>
      </xdr:nvSpPr>
      <xdr:spPr>
        <a:xfrm>
          <a:off x="152014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169614</xdr:rowOff>
    </xdr:from>
    <xdr:to>
      <xdr:col>76</xdr:col>
      <xdr:colOff>114300</xdr:colOff>
      <xdr:row>76</xdr:row>
      <xdr:rowOff>7503</xdr:rowOff>
    </xdr:to>
    <xdr:cxnSp macro="">
      <xdr:nvCxnSpPr>
        <xdr:cNvPr id="612" name="直線コネクタ 611"/>
        <xdr:cNvCxnSpPr/>
      </xdr:nvCxnSpPr>
      <xdr:spPr>
        <a:xfrm flipV="1">
          <a:off x="13703300" y="13028364"/>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3" name="フローチャート: 判断 612"/>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137050</xdr:rowOff>
    </xdr:from>
    <xdr:ext cx="534377" cy="259045"/>
    <xdr:sp macro="" textlink="">
      <xdr:nvSpPr>
        <xdr:cNvPr id="614" name="テキスト ボックス 613"/>
        <xdr:cNvSpPr txBox="1"/>
      </xdr:nvSpPr>
      <xdr:spPr>
        <a:xfrm>
          <a:off x="14325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148551</xdr:rowOff>
    </xdr:from>
    <xdr:to>
      <xdr:col>71</xdr:col>
      <xdr:colOff>177800</xdr:colOff>
      <xdr:row>76</xdr:row>
      <xdr:rowOff>7503</xdr:rowOff>
    </xdr:to>
    <xdr:cxnSp macro="">
      <xdr:nvCxnSpPr>
        <xdr:cNvPr id="615" name="直線コネクタ 614"/>
        <xdr:cNvCxnSpPr/>
      </xdr:nvCxnSpPr>
      <xdr:spPr>
        <a:xfrm>
          <a:off x="12814300" y="13007301"/>
          <a:ext cx="889000" cy="3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16" name="フローチャート: 判断 615"/>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153052</xdr:rowOff>
    </xdr:from>
    <xdr:ext cx="534377" cy="259045"/>
    <xdr:sp macro="" textlink="">
      <xdr:nvSpPr>
        <xdr:cNvPr id="617" name="テキスト ボックス 616"/>
        <xdr:cNvSpPr txBox="1"/>
      </xdr:nvSpPr>
      <xdr:spPr>
        <a:xfrm>
          <a:off x="1343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18" name="フローチャート: 判断 617"/>
        <xdr:cNvSpPr/>
      </xdr:nvSpPr>
      <xdr:spPr>
        <a:xfrm>
          <a:off x="12763500" y="131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5801</xdr:rowOff>
    </xdr:from>
    <xdr:ext cx="534377" cy="259045"/>
    <xdr:sp macro="" textlink="">
      <xdr:nvSpPr>
        <xdr:cNvPr id="619" name="テキスト ボックス 618"/>
        <xdr:cNvSpPr txBox="1"/>
      </xdr:nvSpPr>
      <xdr:spPr>
        <a:xfrm>
          <a:off x="12547111" y="13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105686</xdr:rowOff>
    </xdr:from>
    <xdr:to>
      <xdr:col>85</xdr:col>
      <xdr:colOff>177800</xdr:colOff>
      <xdr:row>76</xdr:row>
      <xdr:rowOff>35837</xdr:rowOff>
    </xdr:to>
    <xdr:sp macro="" textlink="">
      <xdr:nvSpPr>
        <xdr:cNvPr id="625" name="楕円 624"/>
        <xdr:cNvSpPr/>
      </xdr:nvSpPr>
      <xdr:spPr>
        <a:xfrm>
          <a:off x="16268700" y="12964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128563</xdr:rowOff>
    </xdr:from>
    <xdr:ext cx="534377" cy="259045"/>
    <xdr:sp macro="" textlink="">
      <xdr:nvSpPr>
        <xdr:cNvPr id="626" name="公債費該当値テキスト"/>
        <xdr:cNvSpPr txBox="1"/>
      </xdr:nvSpPr>
      <xdr:spPr>
        <a:xfrm>
          <a:off x="16370300" y="1281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123255</xdr:rowOff>
    </xdr:from>
    <xdr:to>
      <xdr:col>81</xdr:col>
      <xdr:colOff>101600</xdr:colOff>
      <xdr:row>76</xdr:row>
      <xdr:rowOff>53404</xdr:rowOff>
    </xdr:to>
    <xdr:sp macro="" textlink="">
      <xdr:nvSpPr>
        <xdr:cNvPr id="627" name="楕円 626"/>
        <xdr:cNvSpPr/>
      </xdr:nvSpPr>
      <xdr:spPr>
        <a:xfrm>
          <a:off x="15430500" y="12982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69932</xdr:rowOff>
    </xdr:from>
    <xdr:ext cx="534377" cy="259045"/>
    <xdr:sp macro="" textlink="">
      <xdr:nvSpPr>
        <xdr:cNvPr id="628" name="テキスト ボックス 627"/>
        <xdr:cNvSpPr txBox="1"/>
      </xdr:nvSpPr>
      <xdr:spPr>
        <a:xfrm>
          <a:off x="15201411" y="127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118814</xdr:rowOff>
    </xdr:from>
    <xdr:to>
      <xdr:col>76</xdr:col>
      <xdr:colOff>165100</xdr:colOff>
      <xdr:row>76</xdr:row>
      <xdr:rowOff>48964</xdr:rowOff>
    </xdr:to>
    <xdr:sp macro="" textlink="">
      <xdr:nvSpPr>
        <xdr:cNvPr id="629" name="楕円 628"/>
        <xdr:cNvSpPr/>
      </xdr:nvSpPr>
      <xdr:spPr>
        <a:xfrm>
          <a:off x="14541500" y="129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65491</xdr:rowOff>
    </xdr:from>
    <xdr:ext cx="534377" cy="259045"/>
    <xdr:sp macro="" textlink="">
      <xdr:nvSpPr>
        <xdr:cNvPr id="630" name="テキスト ボックス 629"/>
        <xdr:cNvSpPr txBox="1"/>
      </xdr:nvSpPr>
      <xdr:spPr>
        <a:xfrm>
          <a:off x="14325111" y="12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128154</xdr:rowOff>
    </xdr:from>
    <xdr:to>
      <xdr:col>72</xdr:col>
      <xdr:colOff>38100</xdr:colOff>
      <xdr:row>76</xdr:row>
      <xdr:rowOff>58303</xdr:rowOff>
    </xdr:to>
    <xdr:sp macro="" textlink="">
      <xdr:nvSpPr>
        <xdr:cNvPr id="631" name="楕円 630"/>
        <xdr:cNvSpPr/>
      </xdr:nvSpPr>
      <xdr:spPr>
        <a:xfrm>
          <a:off x="13652500" y="129869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74831</xdr:rowOff>
    </xdr:from>
    <xdr:ext cx="534377" cy="259045"/>
    <xdr:sp macro="" textlink="">
      <xdr:nvSpPr>
        <xdr:cNvPr id="632" name="テキスト ボックス 631"/>
        <xdr:cNvSpPr txBox="1"/>
      </xdr:nvSpPr>
      <xdr:spPr>
        <a:xfrm>
          <a:off x="13436111" y="127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97750</xdr:rowOff>
    </xdr:from>
    <xdr:to>
      <xdr:col>67</xdr:col>
      <xdr:colOff>101600</xdr:colOff>
      <xdr:row>76</xdr:row>
      <xdr:rowOff>27899</xdr:rowOff>
    </xdr:to>
    <xdr:sp macro="" textlink="">
      <xdr:nvSpPr>
        <xdr:cNvPr id="633" name="楕円 632"/>
        <xdr:cNvSpPr/>
      </xdr:nvSpPr>
      <xdr:spPr>
        <a:xfrm>
          <a:off x="12763500" y="129565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44427</xdr:rowOff>
    </xdr:from>
    <xdr:ext cx="534377" cy="259045"/>
    <xdr:sp macro="" textlink="">
      <xdr:nvSpPr>
        <xdr:cNvPr id="634" name="テキスト ボックス 633"/>
        <xdr:cNvSpPr txBox="1"/>
      </xdr:nvSpPr>
      <xdr:spPr>
        <a:xfrm>
          <a:off x="12547111" y="1273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7"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9"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92926</xdr:rowOff>
    </xdr:from>
    <xdr:to>
      <xdr:col>85</xdr:col>
      <xdr:colOff>127000</xdr:colOff>
      <xdr:row>98</xdr:row>
      <xdr:rowOff>163640</xdr:rowOff>
    </xdr:to>
    <xdr:cxnSp macro="">
      <xdr:nvCxnSpPr>
        <xdr:cNvPr id="661" name="直線コネクタ 660"/>
        <xdr:cNvCxnSpPr/>
      </xdr:nvCxnSpPr>
      <xdr:spPr>
        <a:xfrm>
          <a:off x="15481300" y="16895026"/>
          <a:ext cx="8382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2"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3" name="フローチャート: 判断 662"/>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88405</xdr:rowOff>
    </xdr:from>
    <xdr:to>
      <xdr:col>81</xdr:col>
      <xdr:colOff>50800</xdr:colOff>
      <xdr:row>98</xdr:row>
      <xdr:rowOff>92926</xdr:rowOff>
    </xdr:to>
    <xdr:cxnSp macro="">
      <xdr:nvCxnSpPr>
        <xdr:cNvPr id="664" name="直線コネクタ 663"/>
        <xdr:cNvCxnSpPr/>
      </xdr:nvCxnSpPr>
      <xdr:spPr>
        <a:xfrm>
          <a:off x="14592300" y="16890505"/>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5" name="フローチャート: 判断 664"/>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6" name="テキスト ボックス 665"/>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16866</xdr:rowOff>
    </xdr:from>
    <xdr:to>
      <xdr:col>76</xdr:col>
      <xdr:colOff>114300</xdr:colOff>
      <xdr:row>98</xdr:row>
      <xdr:rowOff>88405</xdr:rowOff>
    </xdr:to>
    <xdr:cxnSp macro="">
      <xdr:nvCxnSpPr>
        <xdr:cNvPr id="667" name="直線コネクタ 666"/>
        <xdr:cNvCxnSpPr/>
      </xdr:nvCxnSpPr>
      <xdr:spPr>
        <a:xfrm>
          <a:off x="13703300" y="16818966"/>
          <a:ext cx="889000" cy="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8" name="フローチャート: 判断 667"/>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9" name="テキスト ボックス 668"/>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7404</xdr:rowOff>
    </xdr:from>
    <xdr:to>
      <xdr:col>71</xdr:col>
      <xdr:colOff>177800</xdr:colOff>
      <xdr:row>98</xdr:row>
      <xdr:rowOff>16866</xdr:rowOff>
    </xdr:to>
    <xdr:cxnSp macro="">
      <xdr:nvCxnSpPr>
        <xdr:cNvPr id="670" name="直線コネクタ 669"/>
        <xdr:cNvCxnSpPr/>
      </xdr:nvCxnSpPr>
      <xdr:spPr>
        <a:xfrm>
          <a:off x="12814300" y="16809504"/>
          <a:ext cx="889000" cy="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1" name="フローチャート: 判断 670"/>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127474</xdr:rowOff>
    </xdr:from>
    <xdr:ext cx="534377" cy="259045"/>
    <xdr:sp macro="" textlink="">
      <xdr:nvSpPr>
        <xdr:cNvPr id="672" name="テキスト ボックス 671"/>
        <xdr:cNvSpPr txBox="1"/>
      </xdr:nvSpPr>
      <xdr:spPr>
        <a:xfrm>
          <a:off x="13436111" y="169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73" name="フローチャート: 判断 672"/>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117682</xdr:rowOff>
    </xdr:from>
    <xdr:ext cx="534377" cy="259045"/>
    <xdr:sp macro="" textlink="">
      <xdr:nvSpPr>
        <xdr:cNvPr id="674" name="テキスト ボックス 673"/>
        <xdr:cNvSpPr txBox="1"/>
      </xdr:nvSpPr>
      <xdr:spPr>
        <a:xfrm>
          <a:off x="12547111" y="169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112840</xdr:rowOff>
    </xdr:from>
    <xdr:to>
      <xdr:col>85</xdr:col>
      <xdr:colOff>177800</xdr:colOff>
      <xdr:row>99</xdr:row>
      <xdr:rowOff>42990</xdr:rowOff>
    </xdr:to>
    <xdr:sp macro="" textlink="">
      <xdr:nvSpPr>
        <xdr:cNvPr id="680" name="楕円 679"/>
        <xdr:cNvSpPr/>
      </xdr:nvSpPr>
      <xdr:spPr>
        <a:xfrm>
          <a:off x="16268700" y="169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41407</xdr:rowOff>
    </xdr:from>
    <xdr:ext cx="469744" cy="259045"/>
    <xdr:sp macro="" textlink="">
      <xdr:nvSpPr>
        <xdr:cNvPr id="681" name="積立金該当値テキスト"/>
        <xdr:cNvSpPr txBox="1"/>
      </xdr:nvSpPr>
      <xdr:spPr>
        <a:xfrm>
          <a:off x="16370300" y="1684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42126</xdr:rowOff>
    </xdr:from>
    <xdr:to>
      <xdr:col>81</xdr:col>
      <xdr:colOff>101600</xdr:colOff>
      <xdr:row>98</xdr:row>
      <xdr:rowOff>143726</xdr:rowOff>
    </xdr:to>
    <xdr:sp macro="" textlink="">
      <xdr:nvSpPr>
        <xdr:cNvPr id="682" name="楕円 681"/>
        <xdr:cNvSpPr/>
      </xdr:nvSpPr>
      <xdr:spPr>
        <a:xfrm>
          <a:off x="15430500" y="168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134853</xdr:rowOff>
    </xdr:from>
    <xdr:ext cx="469744" cy="259045"/>
    <xdr:sp macro="" textlink="">
      <xdr:nvSpPr>
        <xdr:cNvPr id="683" name="テキスト ボックス 682"/>
        <xdr:cNvSpPr txBox="1"/>
      </xdr:nvSpPr>
      <xdr:spPr>
        <a:xfrm>
          <a:off x="15233728" y="169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37605</xdr:rowOff>
    </xdr:from>
    <xdr:to>
      <xdr:col>76</xdr:col>
      <xdr:colOff>165100</xdr:colOff>
      <xdr:row>98</xdr:row>
      <xdr:rowOff>139205</xdr:rowOff>
    </xdr:to>
    <xdr:sp macro="" textlink="">
      <xdr:nvSpPr>
        <xdr:cNvPr id="684" name="楕円 683"/>
        <xdr:cNvSpPr/>
      </xdr:nvSpPr>
      <xdr:spPr>
        <a:xfrm>
          <a:off x="14541500" y="168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130332</xdr:rowOff>
    </xdr:from>
    <xdr:ext cx="534377" cy="259045"/>
    <xdr:sp macro="" textlink="">
      <xdr:nvSpPr>
        <xdr:cNvPr id="685" name="テキスト ボックス 684"/>
        <xdr:cNvSpPr txBox="1"/>
      </xdr:nvSpPr>
      <xdr:spPr>
        <a:xfrm>
          <a:off x="14325111" y="169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137516</xdr:rowOff>
    </xdr:from>
    <xdr:to>
      <xdr:col>72</xdr:col>
      <xdr:colOff>38100</xdr:colOff>
      <xdr:row>98</xdr:row>
      <xdr:rowOff>67666</xdr:rowOff>
    </xdr:to>
    <xdr:sp macro="" textlink="">
      <xdr:nvSpPr>
        <xdr:cNvPr id="686" name="楕円 685"/>
        <xdr:cNvSpPr/>
      </xdr:nvSpPr>
      <xdr:spPr>
        <a:xfrm>
          <a:off x="13652500" y="167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84193</xdr:rowOff>
    </xdr:from>
    <xdr:ext cx="534377" cy="259045"/>
    <xdr:sp macro="" textlink="">
      <xdr:nvSpPr>
        <xdr:cNvPr id="687" name="テキスト ボックス 686"/>
        <xdr:cNvSpPr txBox="1"/>
      </xdr:nvSpPr>
      <xdr:spPr>
        <a:xfrm>
          <a:off x="13436111" y="1654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128054</xdr:rowOff>
    </xdr:from>
    <xdr:to>
      <xdr:col>67</xdr:col>
      <xdr:colOff>101600</xdr:colOff>
      <xdr:row>98</xdr:row>
      <xdr:rowOff>58204</xdr:rowOff>
    </xdr:to>
    <xdr:sp macro="" textlink="">
      <xdr:nvSpPr>
        <xdr:cNvPr id="688" name="楕円 687"/>
        <xdr:cNvSpPr/>
      </xdr:nvSpPr>
      <xdr:spPr>
        <a:xfrm>
          <a:off x="12763500" y="167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74731</xdr:rowOff>
    </xdr:from>
    <xdr:ext cx="534377" cy="259045"/>
    <xdr:sp macro="" textlink="">
      <xdr:nvSpPr>
        <xdr:cNvPr id="689" name="テキスト ボックス 688"/>
        <xdr:cNvSpPr txBox="1"/>
      </xdr:nvSpPr>
      <xdr:spPr>
        <a:xfrm>
          <a:off x="12547111" y="165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1" name="直線コネクタ 710"/>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2"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3" name="直線コネクタ 712"/>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4"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5" name="直線コネクタ 714"/>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160020</xdr:rowOff>
    </xdr:from>
    <xdr:to>
      <xdr:col>116</xdr:col>
      <xdr:colOff>63500</xdr:colOff>
      <xdr:row>38</xdr:row>
      <xdr:rowOff>41910</xdr:rowOff>
    </xdr:to>
    <xdr:cxnSp macro="">
      <xdr:nvCxnSpPr>
        <xdr:cNvPr id="716" name="直線コネクタ 715"/>
        <xdr:cNvCxnSpPr/>
      </xdr:nvCxnSpPr>
      <xdr:spPr>
        <a:xfrm flipV="1">
          <a:off x="21323300" y="65036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160037</xdr:rowOff>
    </xdr:from>
    <xdr:ext cx="378565" cy="259045"/>
    <xdr:sp macro="" textlink="">
      <xdr:nvSpPr>
        <xdr:cNvPr id="717" name="投資及び出資金平均値テキスト"/>
        <xdr:cNvSpPr txBox="1"/>
      </xdr:nvSpPr>
      <xdr:spPr>
        <a:xfrm>
          <a:off x="22212300" y="6160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8" name="フローチャート: 判断 717"/>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41910</xdr:rowOff>
    </xdr:from>
    <xdr:to>
      <xdr:col>111</xdr:col>
      <xdr:colOff>177800</xdr:colOff>
      <xdr:row>38</xdr:row>
      <xdr:rowOff>86360</xdr:rowOff>
    </xdr:to>
    <xdr:cxnSp macro="">
      <xdr:nvCxnSpPr>
        <xdr:cNvPr id="719" name="直線コネクタ 718"/>
        <xdr:cNvCxnSpPr/>
      </xdr:nvCxnSpPr>
      <xdr:spPr>
        <a:xfrm flipV="1">
          <a:off x="20434300" y="655701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20" name="フローチャート: 判断 719"/>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144797</xdr:rowOff>
    </xdr:from>
    <xdr:ext cx="378565" cy="259045"/>
    <xdr:sp macro="" textlink="">
      <xdr:nvSpPr>
        <xdr:cNvPr id="721" name="テキスト ボックス 720"/>
        <xdr:cNvSpPr txBox="1"/>
      </xdr:nvSpPr>
      <xdr:spPr>
        <a:xfrm>
          <a:off x="21121317" y="597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21590</xdr:rowOff>
    </xdr:from>
    <xdr:to>
      <xdr:col>107</xdr:col>
      <xdr:colOff>50800</xdr:colOff>
      <xdr:row>38</xdr:row>
      <xdr:rowOff>86360</xdr:rowOff>
    </xdr:to>
    <xdr:cxnSp macro="">
      <xdr:nvCxnSpPr>
        <xdr:cNvPr id="722" name="直線コネクタ 721"/>
        <xdr:cNvCxnSpPr/>
      </xdr:nvCxnSpPr>
      <xdr:spPr>
        <a:xfrm>
          <a:off x="19545300" y="65366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23" name="フローチャート: 判断 722"/>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148607</xdr:rowOff>
    </xdr:from>
    <xdr:ext cx="378565" cy="259045"/>
    <xdr:sp macro="" textlink="">
      <xdr:nvSpPr>
        <xdr:cNvPr id="724" name="テキスト ボックス 723"/>
        <xdr:cNvSpPr txBox="1"/>
      </xdr:nvSpPr>
      <xdr:spPr>
        <a:xfrm>
          <a:off x="20245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154940</xdr:rowOff>
    </xdr:from>
    <xdr:to>
      <xdr:col>102</xdr:col>
      <xdr:colOff>114300</xdr:colOff>
      <xdr:row>38</xdr:row>
      <xdr:rowOff>21590</xdr:rowOff>
    </xdr:to>
    <xdr:cxnSp macro="">
      <xdr:nvCxnSpPr>
        <xdr:cNvPr id="725" name="直線コネクタ 724"/>
        <xdr:cNvCxnSpPr/>
      </xdr:nvCxnSpPr>
      <xdr:spPr>
        <a:xfrm>
          <a:off x="18656300" y="632714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6" name="フローチャート: 判断 725"/>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34307</xdr:rowOff>
    </xdr:from>
    <xdr:ext cx="378565" cy="259045"/>
    <xdr:sp macro="" textlink="">
      <xdr:nvSpPr>
        <xdr:cNvPr id="727" name="テキスト ボックス 726"/>
        <xdr:cNvSpPr txBox="1"/>
      </xdr:nvSpPr>
      <xdr:spPr>
        <a:xfrm>
          <a:off x="19356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xdr:nvSpPr>
        <xdr:cNvPr id="728" name="フローチャート: 判断 727"/>
        <xdr:cNvSpPr/>
      </xdr:nvSpPr>
      <xdr:spPr>
        <a:xfrm>
          <a:off x="18605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95267</xdr:rowOff>
    </xdr:from>
    <xdr:ext cx="378565" cy="259045"/>
    <xdr:sp macro="" textlink="">
      <xdr:nvSpPr>
        <xdr:cNvPr id="729" name="テキスト ボックス 728"/>
        <xdr:cNvSpPr txBox="1"/>
      </xdr:nvSpPr>
      <xdr:spPr>
        <a:xfrm>
          <a:off x="18467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735" name="楕円 734"/>
        <xdr:cNvSpPr/>
      </xdr:nvSpPr>
      <xdr:spPr>
        <a:xfrm>
          <a:off x="22110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87647</xdr:rowOff>
    </xdr:from>
    <xdr:ext cx="378565" cy="259045"/>
    <xdr:sp macro="" textlink="">
      <xdr:nvSpPr>
        <xdr:cNvPr id="736" name="投資及び出資金該当値テキスト"/>
        <xdr:cNvSpPr txBox="1"/>
      </xdr:nvSpPr>
      <xdr:spPr>
        <a:xfrm>
          <a:off x="22212300" y="643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162560</xdr:rowOff>
    </xdr:from>
    <xdr:to>
      <xdr:col>112</xdr:col>
      <xdr:colOff>38100</xdr:colOff>
      <xdr:row>38</xdr:row>
      <xdr:rowOff>92710</xdr:rowOff>
    </xdr:to>
    <xdr:sp macro="" textlink="">
      <xdr:nvSpPr>
        <xdr:cNvPr id="737" name="楕円 736"/>
        <xdr:cNvSpPr/>
      </xdr:nvSpPr>
      <xdr:spPr>
        <a:xfrm>
          <a:off x="2127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83837</xdr:rowOff>
    </xdr:from>
    <xdr:ext cx="378565" cy="259045"/>
    <xdr:sp macro="" textlink="">
      <xdr:nvSpPr>
        <xdr:cNvPr id="738" name="テキスト ボックス 737"/>
        <xdr:cNvSpPr txBox="1"/>
      </xdr:nvSpPr>
      <xdr:spPr>
        <a:xfrm>
          <a:off x="21121317" y="659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35560</xdr:rowOff>
    </xdr:from>
    <xdr:to>
      <xdr:col>107</xdr:col>
      <xdr:colOff>101600</xdr:colOff>
      <xdr:row>38</xdr:row>
      <xdr:rowOff>137160</xdr:rowOff>
    </xdr:to>
    <xdr:sp macro="" textlink="">
      <xdr:nvSpPr>
        <xdr:cNvPr id="739" name="楕円 738"/>
        <xdr:cNvSpPr/>
      </xdr:nvSpPr>
      <xdr:spPr>
        <a:xfrm>
          <a:off x="20383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128287</xdr:rowOff>
    </xdr:from>
    <xdr:ext cx="378565" cy="259045"/>
    <xdr:sp macro="" textlink="">
      <xdr:nvSpPr>
        <xdr:cNvPr id="740" name="テキスト ボックス 739"/>
        <xdr:cNvSpPr txBox="1"/>
      </xdr:nvSpPr>
      <xdr:spPr>
        <a:xfrm>
          <a:off x="20245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142240</xdr:rowOff>
    </xdr:from>
    <xdr:to>
      <xdr:col>102</xdr:col>
      <xdr:colOff>165100</xdr:colOff>
      <xdr:row>38</xdr:row>
      <xdr:rowOff>72390</xdr:rowOff>
    </xdr:to>
    <xdr:sp macro="" textlink="">
      <xdr:nvSpPr>
        <xdr:cNvPr id="741" name="楕円 740"/>
        <xdr:cNvSpPr/>
      </xdr:nvSpPr>
      <xdr:spPr>
        <a:xfrm>
          <a:off x="19494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63517</xdr:rowOff>
    </xdr:from>
    <xdr:ext cx="378565" cy="259045"/>
    <xdr:sp macro="" textlink="">
      <xdr:nvSpPr>
        <xdr:cNvPr id="742" name="テキスト ボックス 741"/>
        <xdr:cNvSpPr txBox="1"/>
      </xdr:nvSpPr>
      <xdr:spPr>
        <a:xfrm>
          <a:off x="19356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104140</xdr:rowOff>
    </xdr:from>
    <xdr:to>
      <xdr:col>98</xdr:col>
      <xdr:colOff>38100</xdr:colOff>
      <xdr:row>37</xdr:row>
      <xdr:rowOff>34290</xdr:rowOff>
    </xdr:to>
    <xdr:sp macro="" textlink="">
      <xdr:nvSpPr>
        <xdr:cNvPr id="743" name="楕円 742"/>
        <xdr:cNvSpPr/>
      </xdr:nvSpPr>
      <xdr:spPr>
        <a:xfrm>
          <a:off x="18605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25417</xdr:rowOff>
    </xdr:from>
    <xdr:ext cx="378565" cy="259045"/>
    <xdr:sp macro="" textlink="">
      <xdr:nvSpPr>
        <xdr:cNvPr id="744" name="テキスト ボックス 743"/>
        <xdr:cNvSpPr txBox="1"/>
      </xdr:nvSpPr>
      <xdr:spPr>
        <a:xfrm>
          <a:off x="18467017"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47248</xdr:rowOff>
    </xdr:from>
    <xdr:to>
      <xdr:col>116</xdr:col>
      <xdr:colOff>63500</xdr:colOff>
      <xdr:row>55</xdr:row>
      <xdr:rowOff>131699</xdr:rowOff>
    </xdr:to>
    <xdr:cxnSp macro="">
      <xdr:nvCxnSpPr>
        <xdr:cNvPr id="773" name="直線コネクタ 772"/>
        <xdr:cNvCxnSpPr/>
      </xdr:nvCxnSpPr>
      <xdr:spPr>
        <a:xfrm>
          <a:off x="21323300" y="9305548"/>
          <a:ext cx="838200" cy="25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81859</xdr:rowOff>
    </xdr:from>
    <xdr:ext cx="534377" cy="259045"/>
    <xdr:sp macro="" textlink="">
      <xdr:nvSpPr>
        <xdr:cNvPr id="774" name="貸付金平均値テキスト"/>
        <xdr:cNvSpPr txBox="1"/>
      </xdr:nvSpPr>
      <xdr:spPr>
        <a:xfrm>
          <a:off x="22212300" y="95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74516</xdr:rowOff>
    </xdr:from>
    <xdr:to>
      <xdr:col>111</xdr:col>
      <xdr:colOff>177800</xdr:colOff>
      <xdr:row>54</xdr:row>
      <xdr:rowOff>47248</xdr:rowOff>
    </xdr:to>
    <xdr:cxnSp macro="">
      <xdr:nvCxnSpPr>
        <xdr:cNvPr id="776" name="直線コネクタ 775"/>
        <xdr:cNvCxnSpPr/>
      </xdr:nvCxnSpPr>
      <xdr:spPr>
        <a:xfrm>
          <a:off x="20434300" y="8818466"/>
          <a:ext cx="889000" cy="48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143745</xdr:rowOff>
    </xdr:from>
    <xdr:ext cx="534377" cy="259045"/>
    <xdr:sp macro="" textlink="">
      <xdr:nvSpPr>
        <xdr:cNvPr id="778" name="テキスト ボックス 777"/>
        <xdr:cNvSpPr txBox="1"/>
      </xdr:nvSpPr>
      <xdr:spPr>
        <a:xfrm>
          <a:off x="210434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74516</xdr:rowOff>
    </xdr:from>
    <xdr:to>
      <xdr:col>107</xdr:col>
      <xdr:colOff>50800</xdr:colOff>
      <xdr:row>53</xdr:row>
      <xdr:rowOff>103777</xdr:rowOff>
    </xdr:to>
    <xdr:cxnSp macro="">
      <xdr:nvCxnSpPr>
        <xdr:cNvPr id="779" name="直線コネクタ 778"/>
        <xdr:cNvCxnSpPr/>
      </xdr:nvCxnSpPr>
      <xdr:spPr>
        <a:xfrm flipV="1">
          <a:off x="19545300" y="8818466"/>
          <a:ext cx="889000" cy="3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62984</xdr:rowOff>
    </xdr:from>
    <xdr:ext cx="534377" cy="259045"/>
    <xdr:sp macro="" textlink="">
      <xdr:nvSpPr>
        <xdr:cNvPr id="781" name="テキスト ボックス 780"/>
        <xdr:cNvSpPr txBox="1"/>
      </xdr:nvSpPr>
      <xdr:spPr>
        <a:xfrm>
          <a:off x="20167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21155</xdr:rowOff>
    </xdr:from>
    <xdr:to>
      <xdr:col>102</xdr:col>
      <xdr:colOff>114300</xdr:colOff>
      <xdr:row>53</xdr:row>
      <xdr:rowOff>103777</xdr:rowOff>
    </xdr:to>
    <xdr:cxnSp macro="">
      <xdr:nvCxnSpPr>
        <xdr:cNvPr id="782" name="直線コネクタ 781"/>
        <xdr:cNvCxnSpPr/>
      </xdr:nvCxnSpPr>
      <xdr:spPr>
        <a:xfrm>
          <a:off x="18656300" y="9108005"/>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83" name="フローチャート: 判断 782"/>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60828</xdr:rowOff>
    </xdr:from>
    <xdr:ext cx="534377" cy="259045"/>
    <xdr:sp macro="" textlink="">
      <xdr:nvSpPr>
        <xdr:cNvPr id="784" name="テキスト ボックス 783"/>
        <xdr:cNvSpPr txBox="1"/>
      </xdr:nvSpPr>
      <xdr:spPr>
        <a:xfrm>
          <a:off x="19278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xdr:nvSpPr>
        <xdr:cNvPr id="785" name="フローチャート: 判断 784"/>
        <xdr:cNvSpPr/>
      </xdr:nvSpPr>
      <xdr:spPr>
        <a:xfrm>
          <a:off x="18605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137017</xdr:rowOff>
    </xdr:from>
    <xdr:ext cx="534377" cy="259045"/>
    <xdr:sp macro="" textlink="">
      <xdr:nvSpPr>
        <xdr:cNvPr id="786" name="テキスト ボックス 785"/>
        <xdr:cNvSpPr txBox="1"/>
      </xdr:nvSpPr>
      <xdr:spPr>
        <a:xfrm>
          <a:off x="18389111" y="93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80899</xdr:rowOff>
    </xdr:from>
    <xdr:to>
      <xdr:col>116</xdr:col>
      <xdr:colOff>114300</xdr:colOff>
      <xdr:row>56</xdr:row>
      <xdr:rowOff>11049</xdr:rowOff>
    </xdr:to>
    <xdr:sp macro="" textlink="">
      <xdr:nvSpPr>
        <xdr:cNvPr id="792" name="楕円 791"/>
        <xdr:cNvSpPr/>
      </xdr:nvSpPr>
      <xdr:spPr>
        <a:xfrm>
          <a:off x="22110700" y="95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103776</xdr:rowOff>
    </xdr:from>
    <xdr:ext cx="534377" cy="259045"/>
    <xdr:sp macro="" textlink="">
      <xdr:nvSpPr>
        <xdr:cNvPr id="793" name="貸付金該当値テキスト"/>
        <xdr:cNvSpPr txBox="1"/>
      </xdr:nvSpPr>
      <xdr:spPr>
        <a:xfrm>
          <a:off x="22212300" y="93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167898</xdr:rowOff>
    </xdr:from>
    <xdr:to>
      <xdr:col>112</xdr:col>
      <xdr:colOff>38100</xdr:colOff>
      <xdr:row>54</xdr:row>
      <xdr:rowOff>98048</xdr:rowOff>
    </xdr:to>
    <xdr:sp macro="" textlink="">
      <xdr:nvSpPr>
        <xdr:cNvPr id="794" name="楕円 793"/>
        <xdr:cNvSpPr/>
      </xdr:nvSpPr>
      <xdr:spPr>
        <a:xfrm>
          <a:off x="21272500" y="92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114575</xdr:rowOff>
    </xdr:from>
    <xdr:ext cx="534377" cy="259045"/>
    <xdr:sp macro="" textlink="">
      <xdr:nvSpPr>
        <xdr:cNvPr id="795" name="テキスト ボックス 794"/>
        <xdr:cNvSpPr txBox="1"/>
      </xdr:nvSpPr>
      <xdr:spPr>
        <a:xfrm>
          <a:off x="21043411" y="90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23716</xdr:rowOff>
    </xdr:from>
    <xdr:to>
      <xdr:col>107</xdr:col>
      <xdr:colOff>101600</xdr:colOff>
      <xdr:row>51</xdr:row>
      <xdr:rowOff>125316</xdr:rowOff>
    </xdr:to>
    <xdr:sp macro="" textlink="">
      <xdr:nvSpPr>
        <xdr:cNvPr id="796" name="楕円 795"/>
        <xdr:cNvSpPr/>
      </xdr:nvSpPr>
      <xdr:spPr>
        <a:xfrm>
          <a:off x="20383500" y="87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141843</xdr:rowOff>
    </xdr:from>
    <xdr:ext cx="534377" cy="259045"/>
    <xdr:sp macro="" textlink="">
      <xdr:nvSpPr>
        <xdr:cNvPr id="797" name="テキスト ボックス 796"/>
        <xdr:cNvSpPr txBox="1"/>
      </xdr:nvSpPr>
      <xdr:spPr>
        <a:xfrm>
          <a:off x="20167111" y="85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52977</xdr:rowOff>
    </xdr:from>
    <xdr:to>
      <xdr:col>102</xdr:col>
      <xdr:colOff>165100</xdr:colOff>
      <xdr:row>53</xdr:row>
      <xdr:rowOff>154577</xdr:rowOff>
    </xdr:to>
    <xdr:sp macro="" textlink="">
      <xdr:nvSpPr>
        <xdr:cNvPr id="798" name="楕円 797"/>
        <xdr:cNvSpPr/>
      </xdr:nvSpPr>
      <xdr:spPr>
        <a:xfrm>
          <a:off x="19494500" y="91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171104</xdr:rowOff>
    </xdr:from>
    <xdr:ext cx="534377" cy="259045"/>
    <xdr:sp macro="" textlink="">
      <xdr:nvSpPr>
        <xdr:cNvPr id="799" name="テキスト ボックス 798"/>
        <xdr:cNvSpPr txBox="1"/>
      </xdr:nvSpPr>
      <xdr:spPr>
        <a:xfrm>
          <a:off x="19278111" y="891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141805</xdr:rowOff>
    </xdr:from>
    <xdr:to>
      <xdr:col>98</xdr:col>
      <xdr:colOff>38100</xdr:colOff>
      <xdr:row>53</xdr:row>
      <xdr:rowOff>71955</xdr:rowOff>
    </xdr:to>
    <xdr:sp macro="" textlink="">
      <xdr:nvSpPr>
        <xdr:cNvPr id="800" name="楕円 799"/>
        <xdr:cNvSpPr/>
      </xdr:nvSpPr>
      <xdr:spPr>
        <a:xfrm>
          <a:off x="18605500" y="90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88482</xdr:rowOff>
    </xdr:from>
    <xdr:ext cx="534377" cy="259045"/>
    <xdr:sp macro="" textlink="">
      <xdr:nvSpPr>
        <xdr:cNvPr id="801" name="テキスト ボックス 800"/>
        <xdr:cNvSpPr txBox="1"/>
      </xdr:nvSpPr>
      <xdr:spPr>
        <a:xfrm>
          <a:off x="18389111" y="88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0" name="直線コネクタ 80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1" name="テキスト ボックス 81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2" name="直線コネクタ 81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3" name="テキスト ボックス 812"/>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4" name="直線コネクタ 81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15" name="テキスト ボックス 81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6" name="直線コネクタ 81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17" name="テキスト ボックス 81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9" name="テキスト ボックス 81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166309</xdr:rowOff>
    </xdr:from>
    <xdr:to>
      <xdr:col>116</xdr:col>
      <xdr:colOff>62864</xdr:colOff>
      <xdr:row>78</xdr:row>
      <xdr:rowOff>103215</xdr:rowOff>
    </xdr:to>
    <xdr:cxnSp macro="">
      <xdr:nvCxnSpPr>
        <xdr:cNvPr id="821" name="直線コネクタ 820"/>
        <xdr:cNvCxnSpPr/>
      </xdr:nvCxnSpPr>
      <xdr:spPr>
        <a:xfrm flipV="1">
          <a:off x="22159595" y="13025059"/>
          <a:ext cx="1269" cy="451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107042</xdr:rowOff>
    </xdr:from>
    <xdr:ext cx="378565" cy="259045"/>
    <xdr:sp macro="" textlink="">
      <xdr:nvSpPr>
        <xdr:cNvPr id="822" name="繰出金最小値テキスト"/>
        <xdr:cNvSpPr txBox="1"/>
      </xdr:nvSpPr>
      <xdr:spPr>
        <a:xfrm>
          <a:off x="22212300" y="1348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103215</xdr:rowOff>
    </xdr:from>
    <xdr:to>
      <xdr:col>116</xdr:col>
      <xdr:colOff>152400</xdr:colOff>
      <xdr:row>78</xdr:row>
      <xdr:rowOff>103215</xdr:rowOff>
    </xdr:to>
    <xdr:cxnSp macro="">
      <xdr:nvCxnSpPr>
        <xdr:cNvPr id="823" name="直線コネクタ 822"/>
        <xdr:cNvCxnSpPr/>
      </xdr:nvCxnSpPr>
      <xdr:spPr>
        <a:xfrm>
          <a:off x="22072600" y="1347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112986</xdr:rowOff>
    </xdr:from>
    <xdr:ext cx="469744" cy="259045"/>
    <xdr:sp macro="" textlink="">
      <xdr:nvSpPr>
        <xdr:cNvPr id="824" name="繰出金最大値テキスト"/>
        <xdr:cNvSpPr txBox="1"/>
      </xdr:nvSpPr>
      <xdr:spPr>
        <a:xfrm>
          <a:off x="22212300" y="1280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166309</xdr:rowOff>
    </xdr:from>
    <xdr:to>
      <xdr:col>116</xdr:col>
      <xdr:colOff>152400</xdr:colOff>
      <xdr:row>75</xdr:row>
      <xdr:rowOff>166309</xdr:rowOff>
    </xdr:to>
    <xdr:cxnSp macro="">
      <xdr:nvCxnSpPr>
        <xdr:cNvPr id="825" name="直線コネクタ 824"/>
        <xdr:cNvCxnSpPr/>
      </xdr:nvCxnSpPr>
      <xdr:spPr>
        <a:xfrm>
          <a:off x="22072600" y="130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166309</xdr:rowOff>
    </xdr:from>
    <xdr:to>
      <xdr:col>116</xdr:col>
      <xdr:colOff>63500</xdr:colOff>
      <xdr:row>77</xdr:row>
      <xdr:rowOff>97637</xdr:rowOff>
    </xdr:to>
    <xdr:cxnSp macro="">
      <xdr:nvCxnSpPr>
        <xdr:cNvPr id="826" name="直線コネクタ 825"/>
        <xdr:cNvCxnSpPr/>
      </xdr:nvCxnSpPr>
      <xdr:spPr>
        <a:xfrm flipV="1">
          <a:off x="21323300" y="13025059"/>
          <a:ext cx="838200" cy="27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127311</xdr:rowOff>
    </xdr:from>
    <xdr:ext cx="469744" cy="259045"/>
    <xdr:sp macro="" textlink="">
      <xdr:nvSpPr>
        <xdr:cNvPr id="827" name="繰出金平均値テキスト"/>
        <xdr:cNvSpPr txBox="1"/>
      </xdr:nvSpPr>
      <xdr:spPr>
        <a:xfrm>
          <a:off x="22212300" y="13328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148884</xdr:rowOff>
    </xdr:from>
    <xdr:to>
      <xdr:col>116</xdr:col>
      <xdr:colOff>114300</xdr:colOff>
      <xdr:row>78</xdr:row>
      <xdr:rowOff>79034</xdr:rowOff>
    </xdr:to>
    <xdr:sp macro="" textlink="">
      <xdr:nvSpPr>
        <xdr:cNvPr id="828" name="フローチャート: 判断 827"/>
        <xdr:cNvSpPr/>
      </xdr:nvSpPr>
      <xdr:spPr>
        <a:xfrm>
          <a:off x="22110700" y="1335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76789</xdr:rowOff>
    </xdr:from>
    <xdr:to>
      <xdr:col>111</xdr:col>
      <xdr:colOff>177800</xdr:colOff>
      <xdr:row>77</xdr:row>
      <xdr:rowOff>97637</xdr:rowOff>
    </xdr:to>
    <xdr:cxnSp macro="">
      <xdr:nvCxnSpPr>
        <xdr:cNvPr id="829" name="直線コネクタ 828"/>
        <xdr:cNvCxnSpPr/>
      </xdr:nvCxnSpPr>
      <xdr:spPr>
        <a:xfrm>
          <a:off x="20434300" y="13278439"/>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143399</xdr:rowOff>
    </xdr:from>
    <xdr:to>
      <xdr:col>112</xdr:col>
      <xdr:colOff>38100</xdr:colOff>
      <xdr:row>78</xdr:row>
      <xdr:rowOff>73549</xdr:rowOff>
    </xdr:to>
    <xdr:sp macro="" textlink="">
      <xdr:nvSpPr>
        <xdr:cNvPr id="830" name="フローチャート: 判断 829"/>
        <xdr:cNvSpPr/>
      </xdr:nvSpPr>
      <xdr:spPr>
        <a:xfrm>
          <a:off x="21272500" y="133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64676</xdr:rowOff>
    </xdr:from>
    <xdr:ext cx="469744" cy="259045"/>
    <xdr:sp macro="" textlink="">
      <xdr:nvSpPr>
        <xdr:cNvPr id="831" name="テキスト ボックス 830"/>
        <xdr:cNvSpPr txBox="1"/>
      </xdr:nvSpPr>
      <xdr:spPr>
        <a:xfrm>
          <a:off x="21075728" y="134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14701</xdr:rowOff>
    </xdr:from>
    <xdr:to>
      <xdr:col>107</xdr:col>
      <xdr:colOff>50800</xdr:colOff>
      <xdr:row>77</xdr:row>
      <xdr:rowOff>76789</xdr:rowOff>
    </xdr:to>
    <xdr:cxnSp macro="">
      <xdr:nvCxnSpPr>
        <xdr:cNvPr id="832" name="直線コネクタ 831"/>
        <xdr:cNvCxnSpPr/>
      </xdr:nvCxnSpPr>
      <xdr:spPr>
        <a:xfrm>
          <a:off x="19545300" y="12016201"/>
          <a:ext cx="889000" cy="126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133614</xdr:rowOff>
    </xdr:from>
    <xdr:to>
      <xdr:col>107</xdr:col>
      <xdr:colOff>101600</xdr:colOff>
      <xdr:row>78</xdr:row>
      <xdr:rowOff>63764</xdr:rowOff>
    </xdr:to>
    <xdr:sp macro="" textlink="">
      <xdr:nvSpPr>
        <xdr:cNvPr id="833" name="フローチャート: 判断 832"/>
        <xdr:cNvSpPr/>
      </xdr:nvSpPr>
      <xdr:spPr>
        <a:xfrm>
          <a:off x="20383500" y="1333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54891</xdr:rowOff>
    </xdr:from>
    <xdr:ext cx="469744" cy="259045"/>
    <xdr:sp macro="" textlink="">
      <xdr:nvSpPr>
        <xdr:cNvPr id="834" name="テキスト ボックス 833"/>
        <xdr:cNvSpPr txBox="1"/>
      </xdr:nvSpPr>
      <xdr:spPr>
        <a:xfrm>
          <a:off x="20199428" y="1342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14701</xdr:rowOff>
    </xdr:from>
    <xdr:to>
      <xdr:col>102</xdr:col>
      <xdr:colOff>114300</xdr:colOff>
      <xdr:row>75</xdr:row>
      <xdr:rowOff>1168</xdr:rowOff>
    </xdr:to>
    <xdr:cxnSp macro="">
      <xdr:nvCxnSpPr>
        <xdr:cNvPr id="835" name="直線コネクタ 834"/>
        <xdr:cNvCxnSpPr/>
      </xdr:nvCxnSpPr>
      <xdr:spPr>
        <a:xfrm flipV="1">
          <a:off x="18656300" y="12016201"/>
          <a:ext cx="889000" cy="8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91825</xdr:rowOff>
    </xdr:from>
    <xdr:to>
      <xdr:col>102</xdr:col>
      <xdr:colOff>165100</xdr:colOff>
      <xdr:row>78</xdr:row>
      <xdr:rowOff>21975</xdr:rowOff>
    </xdr:to>
    <xdr:sp macro="" textlink="">
      <xdr:nvSpPr>
        <xdr:cNvPr id="836" name="フローチャート: 判断 835"/>
        <xdr:cNvSpPr/>
      </xdr:nvSpPr>
      <xdr:spPr>
        <a:xfrm>
          <a:off x="19494500" y="1329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13102</xdr:rowOff>
    </xdr:from>
    <xdr:ext cx="469744" cy="259045"/>
    <xdr:sp macro="" textlink="">
      <xdr:nvSpPr>
        <xdr:cNvPr id="837" name="テキスト ボックス 836"/>
        <xdr:cNvSpPr txBox="1"/>
      </xdr:nvSpPr>
      <xdr:spPr>
        <a:xfrm>
          <a:off x="19310428" y="1338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114595</xdr:rowOff>
    </xdr:from>
    <xdr:to>
      <xdr:col>98</xdr:col>
      <xdr:colOff>38100</xdr:colOff>
      <xdr:row>78</xdr:row>
      <xdr:rowOff>44745</xdr:rowOff>
    </xdr:to>
    <xdr:sp macro="" textlink="">
      <xdr:nvSpPr>
        <xdr:cNvPr id="838" name="フローチャート: 判断 837"/>
        <xdr:cNvSpPr/>
      </xdr:nvSpPr>
      <xdr:spPr>
        <a:xfrm>
          <a:off x="18605500" y="133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35872</xdr:rowOff>
    </xdr:from>
    <xdr:ext cx="469744" cy="259045"/>
    <xdr:sp macro="" textlink="">
      <xdr:nvSpPr>
        <xdr:cNvPr id="839" name="テキスト ボックス 838"/>
        <xdr:cNvSpPr txBox="1"/>
      </xdr:nvSpPr>
      <xdr:spPr>
        <a:xfrm>
          <a:off x="18421428" y="134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115509</xdr:rowOff>
    </xdr:from>
    <xdr:to>
      <xdr:col>116</xdr:col>
      <xdr:colOff>114300</xdr:colOff>
      <xdr:row>76</xdr:row>
      <xdr:rowOff>45659</xdr:rowOff>
    </xdr:to>
    <xdr:sp macro="" textlink="">
      <xdr:nvSpPr>
        <xdr:cNvPr id="845" name="楕円 844"/>
        <xdr:cNvSpPr/>
      </xdr:nvSpPr>
      <xdr:spPr>
        <a:xfrm>
          <a:off x="22110700" y="129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68536</xdr:rowOff>
    </xdr:from>
    <xdr:ext cx="469744" cy="259045"/>
    <xdr:sp macro="" textlink="">
      <xdr:nvSpPr>
        <xdr:cNvPr id="846" name="繰出金該当値テキスト"/>
        <xdr:cNvSpPr txBox="1"/>
      </xdr:nvSpPr>
      <xdr:spPr>
        <a:xfrm>
          <a:off x="22212300" y="1292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46837</xdr:rowOff>
    </xdr:from>
    <xdr:to>
      <xdr:col>112</xdr:col>
      <xdr:colOff>38100</xdr:colOff>
      <xdr:row>77</xdr:row>
      <xdr:rowOff>148437</xdr:rowOff>
    </xdr:to>
    <xdr:sp macro="" textlink="">
      <xdr:nvSpPr>
        <xdr:cNvPr id="847" name="楕円 846"/>
        <xdr:cNvSpPr/>
      </xdr:nvSpPr>
      <xdr:spPr>
        <a:xfrm>
          <a:off x="21272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164964</xdr:rowOff>
    </xdr:from>
    <xdr:ext cx="469744" cy="259045"/>
    <xdr:sp macro="" textlink="">
      <xdr:nvSpPr>
        <xdr:cNvPr id="848" name="テキスト ボックス 847"/>
        <xdr:cNvSpPr txBox="1"/>
      </xdr:nvSpPr>
      <xdr:spPr>
        <a:xfrm>
          <a:off x="21075728" y="130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25989</xdr:rowOff>
    </xdr:from>
    <xdr:to>
      <xdr:col>107</xdr:col>
      <xdr:colOff>101600</xdr:colOff>
      <xdr:row>77</xdr:row>
      <xdr:rowOff>127589</xdr:rowOff>
    </xdr:to>
    <xdr:sp macro="" textlink="">
      <xdr:nvSpPr>
        <xdr:cNvPr id="849" name="楕円 848"/>
        <xdr:cNvSpPr/>
      </xdr:nvSpPr>
      <xdr:spPr>
        <a:xfrm>
          <a:off x="20383500" y="132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144116</xdr:rowOff>
    </xdr:from>
    <xdr:ext cx="469744" cy="259045"/>
    <xdr:sp macro="" textlink="">
      <xdr:nvSpPr>
        <xdr:cNvPr id="850" name="テキスト ボックス 849"/>
        <xdr:cNvSpPr txBox="1"/>
      </xdr:nvSpPr>
      <xdr:spPr>
        <a:xfrm>
          <a:off x="20199428" y="1300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135351</xdr:rowOff>
    </xdr:from>
    <xdr:to>
      <xdr:col>102</xdr:col>
      <xdr:colOff>165100</xdr:colOff>
      <xdr:row>70</xdr:row>
      <xdr:rowOff>65501</xdr:rowOff>
    </xdr:to>
    <xdr:sp macro="" textlink="">
      <xdr:nvSpPr>
        <xdr:cNvPr id="851" name="楕円 850"/>
        <xdr:cNvSpPr/>
      </xdr:nvSpPr>
      <xdr:spPr>
        <a:xfrm>
          <a:off x="19494500" y="119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82028</xdr:rowOff>
    </xdr:from>
    <xdr:ext cx="534377" cy="259045"/>
    <xdr:sp macro="" textlink="">
      <xdr:nvSpPr>
        <xdr:cNvPr id="852" name="テキスト ボックス 851"/>
        <xdr:cNvSpPr txBox="1"/>
      </xdr:nvSpPr>
      <xdr:spPr>
        <a:xfrm>
          <a:off x="19278111" y="1174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53" name="楕円 852"/>
        <xdr:cNvSpPr/>
      </xdr:nvSpPr>
      <xdr:spPr>
        <a:xfrm>
          <a:off x="18605500" y="128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68495</xdr:rowOff>
    </xdr:from>
    <xdr:ext cx="469744" cy="259045"/>
    <xdr:sp macro="" textlink="">
      <xdr:nvSpPr>
        <xdr:cNvPr id="854" name="テキスト ボックス 853"/>
        <xdr:cNvSpPr txBox="1"/>
      </xdr:nvSpPr>
      <xdr:spPr>
        <a:xfrm>
          <a:off x="18421428" y="125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補助費等について</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の住民一人当たりのコストは</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87,337</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円となっており，社会保障関係経費の増等</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昨年度と比較して</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2,013</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普通建設事業費につい</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の住民一人当たりのコストは</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49,029</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復旧・復興事業に係る</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地方道路整備</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の減等</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昨年度</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3,031</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貸付金について</a:t>
          </a:r>
          <a:r>
            <a:rPr kumimoji="0"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年度の住民一人当たりのコストは</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19,995</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a:t>
          </a:r>
          <a:r>
            <a:rPr kumimoji="0"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中小企業融資資金貸付金（東日本大震災復興緊急融資分）の減等により</a:t>
          </a:r>
          <a:r>
            <a:rPr kumimoji="0"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昨年度</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7,836</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円減少している。</a:t>
          </a:r>
          <a:endPar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繰出金について</a:t>
          </a:r>
          <a:r>
            <a:rPr kumimoji="0"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年度の住民一人当たりのコストは</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5,334</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円となっており，企業立地基金の造成に係る公営企業会計への繰出の増等により</a:t>
          </a:r>
          <a:r>
            <a:rPr kumimoji="0"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2,999</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円増加している。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2,951,087
2,889,169
6,097.19
1,055,682,801
1,029,034,715
7,020,356
637,229,070
2,181,111,963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156845</xdr:rowOff>
    </xdr:from>
    <xdr:to>
      <xdr:col>24</xdr:col>
      <xdr:colOff>63500</xdr:colOff>
      <xdr:row>35</xdr:row>
      <xdr:rowOff>80645</xdr:rowOff>
    </xdr:to>
    <xdr:cxnSp macro="">
      <xdr:nvCxnSpPr>
        <xdr:cNvPr id="61" name="直線コネクタ 60"/>
        <xdr:cNvCxnSpPr/>
      </xdr:nvCxnSpPr>
      <xdr:spPr>
        <a:xfrm flipV="1">
          <a:off x="3797300" y="598614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80645</xdr:rowOff>
    </xdr:from>
    <xdr:to>
      <xdr:col>19</xdr:col>
      <xdr:colOff>177800</xdr:colOff>
      <xdr:row>35</xdr:row>
      <xdr:rowOff>101600</xdr:rowOff>
    </xdr:to>
    <xdr:cxnSp macro="">
      <xdr:nvCxnSpPr>
        <xdr:cNvPr id="64" name="直線コネクタ 63"/>
        <xdr:cNvCxnSpPr/>
      </xdr:nvCxnSpPr>
      <xdr:spPr>
        <a:xfrm flipV="1">
          <a:off x="2908300" y="60813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74930</xdr:rowOff>
    </xdr:from>
    <xdr:to>
      <xdr:col>15</xdr:col>
      <xdr:colOff>50800</xdr:colOff>
      <xdr:row>35</xdr:row>
      <xdr:rowOff>101600</xdr:rowOff>
    </xdr:to>
    <xdr:cxnSp macro="">
      <xdr:nvCxnSpPr>
        <xdr:cNvPr id="67" name="直線コネクタ 66"/>
        <xdr:cNvCxnSpPr/>
      </xdr:nvCxnSpPr>
      <xdr:spPr>
        <a:xfrm>
          <a:off x="2019300" y="6075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74930</xdr:rowOff>
    </xdr:from>
    <xdr:to>
      <xdr:col>10</xdr:col>
      <xdr:colOff>114300</xdr:colOff>
      <xdr:row>35</xdr:row>
      <xdr:rowOff>90170</xdr:rowOff>
    </xdr:to>
    <xdr:cxnSp macro="">
      <xdr:nvCxnSpPr>
        <xdr:cNvPr id="70" name="直線コネクタ 69"/>
        <xdr:cNvCxnSpPr/>
      </xdr:nvCxnSpPr>
      <xdr:spPr>
        <a:xfrm flipV="1">
          <a:off x="1130300" y="6075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53992</xdr:rowOff>
    </xdr:from>
    <xdr:ext cx="378565" cy="259045"/>
    <xdr:sp macro="" textlink="">
      <xdr:nvSpPr>
        <xdr:cNvPr id="72" name="テキスト ボックス 71"/>
        <xdr:cNvSpPr txBox="1"/>
      </xdr:nvSpPr>
      <xdr:spPr>
        <a:xfrm>
          <a:off x="1830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78757</xdr:rowOff>
    </xdr:from>
    <xdr:ext cx="378565" cy="259045"/>
    <xdr:sp macro="" textlink="">
      <xdr:nvSpPr>
        <xdr:cNvPr id="74" name="テキスト ボックス 73"/>
        <xdr:cNvSpPr txBox="1"/>
      </xdr:nvSpPr>
      <xdr:spPr>
        <a:xfrm>
          <a:off x="94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106045</xdr:rowOff>
    </xdr:from>
    <xdr:to>
      <xdr:col>24</xdr:col>
      <xdr:colOff>114300</xdr:colOff>
      <xdr:row>35</xdr:row>
      <xdr:rowOff>36195</xdr:rowOff>
    </xdr:to>
    <xdr:sp macro="" textlink="">
      <xdr:nvSpPr>
        <xdr:cNvPr id="80" name="楕円 79"/>
        <xdr:cNvSpPr/>
      </xdr:nvSpPr>
      <xdr:spPr>
        <a:xfrm>
          <a:off x="45847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128922</xdr:rowOff>
    </xdr:from>
    <xdr:ext cx="378565" cy="259045"/>
    <xdr:sp macro="" textlink="">
      <xdr:nvSpPr>
        <xdr:cNvPr id="81" name="議会費該当値テキスト"/>
        <xdr:cNvSpPr txBox="1"/>
      </xdr:nvSpPr>
      <xdr:spPr>
        <a:xfrm>
          <a:off x="4686300" y="578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29845</xdr:rowOff>
    </xdr:from>
    <xdr:to>
      <xdr:col>20</xdr:col>
      <xdr:colOff>38100</xdr:colOff>
      <xdr:row>35</xdr:row>
      <xdr:rowOff>131445</xdr:rowOff>
    </xdr:to>
    <xdr:sp macro="" textlink="">
      <xdr:nvSpPr>
        <xdr:cNvPr id="82" name="楕円 81"/>
        <xdr:cNvSpPr/>
      </xdr:nvSpPr>
      <xdr:spPr>
        <a:xfrm>
          <a:off x="3746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147972</xdr:rowOff>
    </xdr:from>
    <xdr:ext cx="378565" cy="259045"/>
    <xdr:sp macro="" textlink="">
      <xdr:nvSpPr>
        <xdr:cNvPr id="83" name="テキスト ボックス 82"/>
        <xdr:cNvSpPr txBox="1"/>
      </xdr:nvSpPr>
      <xdr:spPr>
        <a:xfrm>
          <a:off x="3595317" y="580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50800</xdr:rowOff>
    </xdr:from>
    <xdr:to>
      <xdr:col>15</xdr:col>
      <xdr:colOff>101600</xdr:colOff>
      <xdr:row>35</xdr:row>
      <xdr:rowOff>152400</xdr:rowOff>
    </xdr:to>
    <xdr:sp macro="" textlink="">
      <xdr:nvSpPr>
        <xdr:cNvPr id="84" name="楕円 83"/>
        <xdr:cNvSpPr/>
      </xdr:nvSpPr>
      <xdr:spPr>
        <a:xfrm>
          <a:off x="2857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168927</xdr:rowOff>
    </xdr:from>
    <xdr:ext cx="378565" cy="259045"/>
    <xdr:sp macro="" textlink="">
      <xdr:nvSpPr>
        <xdr:cNvPr id="85" name="テキスト ボックス 84"/>
        <xdr:cNvSpPr txBox="1"/>
      </xdr:nvSpPr>
      <xdr:spPr>
        <a:xfrm>
          <a:off x="2719017" y="5826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24130</xdr:rowOff>
    </xdr:from>
    <xdr:to>
      <xdr:col>10</xdr:col>
      <xdr:colOff>165100</xdr:colOff>
      <xdr:row>35</xdr:row>
      <xdr:rowOff>125730</xdr:rowOff>
    </xdr:to>
    <xdr:sp macro="" textlink="">
      <xdr:nvSpPr>
        <xdr:cNvPr id="86" name="楕円 85"/>
        <xdr:cNvSpPr/>
      </xdr:nvSpPr>
      <xdr:spPr>
        <a:xfrm>
          <a:off x="196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142257</xdr:rowOff>
    </xdr:from>
    <xdr:ext cx="378565" cy="259045"/>
    <xdr:sp macro="" textlink="">
      <xdr:nvSpPr>
        <xdr:cNvPr id="87" name="テキスト ボックス 86"/>
        <xdr:cNvSpPr txBox="1"/>
      </xdr:nvSpPr>
      <xdr:spPr>
        <a:xfrm>
          <a:off x="1830017" y="5800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39370</xdr:rowOff>
    </xdr:from>
    <xdr:to>
      <xdr:col>6</xdr:col>
      <xdr:colOff>38100</xdr:colOff>
      <xdr:row>35</xdr:row>
      <xdr:rowOff>140970</xdr:rowOff>
    </xdr:to>
    <xdr:sp macro="" textlink="">
      <xdr:nvSpPr>
        <xdr:cNvPr id="88" name="楕円 87"/>
        <xdr:cNvSpPr/>
      </xdr:nvSpPr>
      <xdr:spPr>
        <a:xfrm>
          <a:off x="1079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157497</xdr:rowOff>
    </xdr:from>
    <xdr:ext cx="378565" cy="259045"/>
    <xdr:sp macro="" textlink="">
      <xdr:nvSpPr>
        <xdr:cNvPr id="89" name="テキスト ボックス 88"/>
        <xdr:cNvSpPr txBox="1"/>
      </xdr:nvSpPr>
      <xdr:spPr>
        <a:xfrm>
          <a:off x="941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90574</xdr:rowOff>
    </xdr:from>
    <xdr:to>
      <xdr:col>24</xdr:col>
      <xdr:colOff>63500</xdr:colOff>
      <xdr:row>57</xdr:row>
      <xdr:rowOff>2015</xdr:rowOff>
    </xdr:to>
    <xdr:cxnSp macro="">
      <xdr:nvCxnSpPr>
        <xdr:cNvPr id="114" name="直線コネクタ 113"/>
        <xdr:cNvCxnSpPr/>
      </xdr:nvCxnSpPr>
      <xdr:spPr>
        <a:xfrm>
          <a:off x="3797300" y="9691774"/>
          <a:ext cx="8382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99821</xdr:rowOff>
    </xdr:from>
    <xdr:ext cx="534377" cy="259045"/>
    <xdr:sp macro="" textlink="">
      <xdr:nvSpPr>
        <xdr:cNvPr id="115" name="総務費平均値テキスト"/>
        <xdr:cNvSpPr txBox="1"/>
      </xdr:nvSpPr>
      <xdr:spPr>
        <a:xfrm>
          <a:off x="4686300" y="9529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90574</xdr:rowOff>
    </xdr:from>
    <xdr:to>
      <xdr:col>19</xdr:col>
      <xdr:colOff>177800</xdr:colOff>
      <xdr:row>56</xdr:row>
      <xdr:rowOff>106828</xdr:rowOff>
    </xdr:to>
    <xdr:cxnSp macro="">
      <xdr:nvCxnSpPr>
        <xdr:cNvPr id="117" name="直線コネクタ 116"/>
        <xdr:cNvCxnSpPr/>
      </xdr:nvCxnSpPr>
      <xdr:spPr>
        <a:xfrm flipV="1">
          <a:off x="2908300" y="9691774"/>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7503</xdr:rowOff>
    </xdr:from>
    <xdr:ext cx="534377" cy="259045"/>
    <xdr:sp macro="" textlink="">
      <xdr:nvSpPr>
        <xdr:cNvPr id="119" name="テキスト ボックス 118"/>
        <xdr:cNvSpPr txBox="1"/>
      </xdr:nvSpPr>
      <xdr:spPr>
        <a:xfrm>
          <a:off x="3517411" y="97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100061</xdr:rowOff>
    </xdr:from>
    <xdr:to>
      <xdr:col>15</xdr:col>
      <xdr:colOff>50800</xdr:colOff>
      <xdr:row>56</xdr:row>
      <xdr:rowOff>106828</xdr:rowOff>
    </xdr:to>
    <xdr:cxnSp macro="">
      <xdr:nvCxnSpPr>
        <xdr:cNvPr id="120" name="直線コネクタ 119"/>
        <xdr:cNvCxnSpPr/>
      </xdr:nvCxnSpPr>
      <xdr:spPr>
        <a:xfrm>
          <a:off x="2019300" y="9529811"/>
          <a:ext cx="889000" cy="17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170359</xdr:rowOff>
    </xdr:from>
    <xdr:ext cx="534377" cy="259045"/>
    <xdr:sp macro="" textlink="">
      <xdr:nvSpPr>
        <xdr:cNvPr id="122" name="テキスト ボックス 121"/>
        <xdr:cNvSpPr txBox="1"/>
      </xdr:nvSpPr>
      <xdr:spPr>
        <a:xfrm>
          <a:off x="2641111" y="94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100061</xdr:rowOff>
    </xdr:from>
    <xdr:to>
      <xdr:col>10</xdr:col>
      <xdr:colOff>114300</xdr:colOff>
      <xdr:row>56</xdr:row>
      <xdr:rowOff>44511</xdr:rowOff>
    </xdr:to>
    <xdr:cxnSp macro="">
      <xdr:nvCxnSpPr>
        <xdr:cNvPr id="123" name="直線コネクタ 122"/>
        <xdr:cNvCxnSpPr/>
      </xdr:nvCxnSpPr>
      <xdr:spPr>
        <a:xfrm flipV="1">
          <a:off x="1130300" y="9529811"/>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113595</xdr:rowOff>
    </xdr:from>
    <xdr:ext cx="534377" cy="259045"/>
    <xdr:sp macro="" textlink="">
      <xdr:nvSpPr>
        <xdr:cNvPr id="125" name="テキスト ボックス 124"/>
        <xdr:cNvSpPr txBox="1"/>
      </xdr:nvSpPr>
      <xdr:spPr>
        <a:xfrm>
          <a:off x="1752111"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107858</xdr:rowOff>
    </xdr:from>
    <xdr:ext cx="534377" cy="259045"/>
    <xdr:sp macro="" textlink="">
      <xdr:nvSpPr>
        <xdr:cNvPr id="127" name="テキスト ボックス 126"/>
        <xdr:cNvSpPr txBox="1"/>
      </xdr:nvSpPr>
      <xdr:spPr>
        <a:xfrm>
          <a:off x="863111" y="97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122665</xdr:rowOff>
    </xdr:from>
    <xdr:to>
      <xdr:col>24</xdr:col>
      <xdr:colOff>114300</xdr:colOff>
      <xdr:row>57</xdr:row>
      <xdr:rowOff>52815</xdr:rowOff>
    </xdr:to>
    <xdr:sp macro="" textlink="">
      <xdr:nvSpPr>
        <xdr:cNvPr id="133" name="楕円 132"/>
        <xdr:cNvSpPr/>
      </xdr:nvSpPr>
      <xdr:spPr>
        <a:xfrm>
          <a:off x="4584700" y="97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55372</xdr:rowOff>
    </xdr:from>
    <xdr:ext cx="534377" cy="259045"/>
    <xdr:sp macro="" textlink="">
      <xdr:nvSpPr>
        <xdr:cNvPr id="134" name="総務費該当値テキスト"/>
        <xdr:cNvSpPr txBox="1"/>
      </xdr:nvSpPr>
      <xdr:spPr>
        <a:xfrm>
          <a:off x="4686300" y="96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39774</xdr:rowOff>
    </xdr:from>
    <xdr:to>
      <xdr:col>20</xdr:col>
      <xdr:colOff>38100</xdr:colOff>
      <xdr:row>56</xdr:row>
      <xdr:rowOff>141374</xdr:rowOff>
    </xdr:to>
    <xdr:sp macro="" textlink="">
      <xdr:nvSpPr>
        <xdr:cNvPr id="135" name="楕円 134"/>
        <xdr:cNvSpPr/>
      </xdr:nvSpPr>
      <xdr:spPr>
        <a:xfrm>
          <a:off x="3746500" y="964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157901</xdr:rowOff>
    </xdr:from>
    <xdr:ext cx="534377" cy="259045"/>
    <xdr:sp macro="" textlink="">
      <xdr:nvSpPr>
        <xdr:cNvPr id="136" name="テキスト ボックス 135"/>
        <xdr:cNvSpPr txBox="1"/>
      </xdr:nvSpPr>
      <xdr:spPr>
        <a:xfrm>
          <a:off x="3517411" y="94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56028</xdr:rowOff>
    </xdr:from>
    <xdr:to>
      <xdr:col>15</xdr:col>
      <xdr:colOff>101600</xdr:colOff>
      <xdr:row>56</xdr:row>
      <xdr:rowOff>157628</xdr:rowOff>
    </xdr:to>
    <xdr:sp macro="" textlink="">
      <xdr:nvSpPr>
        <xdr:cNvPr id="137" name="楕円 136"/>
        <xdr:cNvSpPr/>
      </xdr:nvSpPr>
      <xdr:spPr>
        <a:xfrm>
          <a:off x="2857500" y="96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148755</xdr:rowOff>
    </xdr:from>
    <xdr:ext cx="534377" cy="259045"/>
    <xdr:sp macro="" textlink="">
      <xdr:nvSpPr>
        <xdr:cNvPr id="138" name="テキスト ボックス 137"/>
        <xdr:cNvSpPr txBox="1"/>
      </xdr:nvSpPr>
      <xdr:spPr>
        <a:xfrm>
          <a:off x="2641111" y="974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49261</xdr:rowOff>
    </xdr:from>
    <xdr:to>
      <xdr:col>10</xdr:col>
      <xdr:colOff>165100</xdr:colOff>
      <xdr:row>55</xdr:row>
      <xdr:rowOff>150861</xdr:rowOff>
    </xdr:to>
    <xdr:sp macro="" textlink="">
      <xdr:nvSpPr>
        <xdr:cNvPr id="139" name="楕円 138"/>
        <xdr:cNvSpPr/>
      </xdr:nvSpPr>
      <xdr:spPr>
        <a:xfrm>
          <a:off x="1968500" y="9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167388</xdr:rowOff>
    </xdr:from>
    <xdr:ext cx="534377" cy="259045"/>
    <xdr:sp macro="" textlink="">
      <xdr:nvSpPr>
        <xdr:cNvPr id="140" name="テキスト ボックス 139"/>
        <xdr:cNvSpPr txBox="1"/>
      </xdr:nvSpPr>
      <xdr:spPr>
        <a:xfrm>
          <a:off x="1752111" y="925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165161</xdr:rowOff>
    </xdr:from>
    <xdr:to>
      <xdr:col>6</xdr:col>
      <xdr:colOff>38100</xdr:colOff>
      <xdr:row>56</xdr:row>
      <xdr:rowOff>95311</xdr:rowOff>
    </xdr:to>
    <xdr:sp macro="" textlink="">
      <xdr:nvSpPr>
        <xdr:cNvPr id="141" name="楕円 140"/>
        <xdr:cNvSpPr/>
      </xdr:nvSpPr>
      <xdr:spPr>
        <a:xfrm>
          <a:off x="1079500" y="95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111838</xdr:rowOff>
    </xdr:from>
    <xdr:ext cx="534377" cy="259045"/>
    <xdr:sp macro="" textlink="">
      <xdr:nvSpPr>
        <xdr:cNvPr id="142" name="テキスト ボックス 141"/>
        <xdr:cNvSpPr txBox="1"/>
      </xdr:nvSpPr>
      <xdr:spPr>
        <a:xfrm>
          <a:off x="863111" y="93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64244</xdr:rowOff>
    </xdr:from>
    <xdr:to>
      <xdr:col>24</xdr:col>
      <xdr:colOff>63500</xdr:colOff>
      <xdr:row>78</xdr:row>
      <xdr:rowOff>66611</xdr:rowOff>
    </xdr:to>
    <xdr:cxnSp macro="">
      <xdr:nvCxnSpPr>
        <xdr:cNvPr id="168" name="直線コネクタ 167"/>
        <xdr:cNvCxnSpPr/>
      </xdr:nvCxnSpPr>
      <xdr:spPr>
        <a:xfrm>
          <a:off x="3797300" y="13437344"/>
          <a:ext cx="8382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64244</xdr:rowOff>
    </xdr:from>
    <xdr:to>
      <xdr:col>19</xdr:col>
      <xdr:colOff>177800</xdr:colOff>
      <xdr:row>78</xdr:row>
      <xdr:rowOff>77347</xdr:rowOff>
    </xdr:to>
    <xdr:cxnSp macro="">
      <xdr:nvCxnSpPr>
        <xdr:cNvPr id="171" name="直線コネクタ 170"/>
        <xdr:cNvCxnSpPr/>
      </xdr:nvCxnSpPr>
      <xdr:spPr>
        <a:xfrm flipV="1">
          <a:off x="2908300" y="13437344"/>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77347</xdr:rowOff>
    </xdr:from>
    <xdr:to>
      <xdr:col>15</xdr:col>
      <xdr:colOff>50800</xdr:colOff>
      <xdr:row>78</xdr:row>
      <xdr:rowOff>115249</xdr:rowOff>
    </xdr:to>
    <xdr:cxnSp macro="">
      <xdr:nvCxnSpPr>
        <xdr:cNvPr id="174" name="直線コネクタ 173"/>
        <xdr:cNvCxnSpPr/>
      </xdr:nvCxnSpPr>
      <xdr:spPr>
        <a:xfrm flipV="1">
          <a:off x="2019300" y="13450447"/>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115249</xdr:rowOff>
    </xdr:from>
    <xdr:to>
      <xdr:col>10</xdr:col>
      <xdr:colOff>114300</xdr:colOff>
      <xdr:row>78</xdr:row>
      <xdr:rowOff>141145</xdr:rowOff>
    </xdr:to>
    <xdr:cxnSp macro="">
      <xdr:nvCxnSpPr>
        <xdr:cNvPr id="177" name="直線コネクタ 176"/>
        <xdr:cNvCxnSpPr/>
      </xdr:nvCxnSpPr>
      <xdr:spPr>
        <a:xfrm flipV="1">
          <a:off x="1130300" y="13488349"/>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15783</xdr:rowOff>
    </xdr:from>
    <xdr:ext cx="534377" cy="259045"/>
    <xdr:sp macro="" textlink="">
      <xdr:nvSpPr>
        <xdr:cNvPr id="179" name="テキスト ボックス 178"/>
        <xdr:cNvSpPr txBox="1"/>
      </xdr:nvSpPr>
      <xdr:spPr>
        <a:xfrm>
          <a:off x="1752111" y="135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180" name="フローチャート: 判断 179"/>
        <xdr:cNvSpPr/>
      </xdr:nvSpPr>
      <xdr:spPr>
        <a:xfrm>
          <a:off x="1079500" y="13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19860</xdr:rowOff>
    </xdr:from>
    <xdr:ext cx="534377" cy="259045"/>
    <xdr:sp macro="" textlink="">
      <xdr:nvSpPr>
        <xdr:cNvPr id="181" name="テキスト ボックス 180"/>
        <xdr:cNvSpPr txBox="1"/>
      </xdr:nvSpPr>
      <xdr:spPr>
        <a:xfrm>
          <a:off x="863111" y="135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15811</xdr:rowOff>
    </xdr:from>
    <xdr:to>
      <xdr:col>24</xdr:col>
      <xdr:colOff>114300</xdr:colOff>
      <xdr:row>78</xdr:row>
      <xdr:rowOff>117411</xdr:rowOff>
    </xdr:to>
    <xdr:sp macro="" textlink="">
      <xdr:nvSpPr>
        <xdr:cNvPr id="187" name="楕円 186"/>
        <xdr:cNvSpPr/>
      </xdr:nvSpPr>
      <xdr:spPr>
        <a:xfrm>
          <a:off x="4584700" y="1338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38688</xdr:rowOff>
    </xdr:from>
    <xdr:ext cx="534377" cy="259045"/>
    <xdr:sp macro="" textlink="">
      <xdr:nvSpPr>
        <xdr:cNvPr id="188" name="民生費該当値テキスト"/>
        <xdr:cNvSpPr txBox="1"/>
      </xdr:nvSpPr>
      <xdr:spPr>
        <a:xfrm>
          <a:off x="4686300" y="1324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13444</xdr:rowOff>
    </xdr:from>
    <xdr:to>
      <xdr:col>20</xdr:col>
      <xdr:colOff>38100</xdr:colOff>
      <xdr:row>78</xdr:row>
      <xdr:rowOff>115044</xdr:rowOff>
    </xdr:to>
    <xdr:sp macro="" textlink="">
      <xdr:nvSpPr>
        <xdr:cNvPr id="189" name="楕円 188"/>
        <xdr:cNvSpPr/>
      </xdr:nvSpPr>
      <xdr:spPr>
        <a:xfrm>
          <a:off x="3746500" y="133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106171</xdr:rowOff>
    </xdr:from>
    <xdr:ext cx="534377" cy="259045"/>
    <xdr:sp macro="" textlink="">
      <xdr:nvSpPr>
        <xdr:cNvPr id="190" name="テキスト ボックス 189"/>
        <xdr:cNvSpPr txBox="1"/>
      </xdr:nvSpPr>
      <xdr:spPr>
        <a:xfrm>
          <a:off x="3517411" y="134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26547</xdr:rowOff>
    </xdr:from>
    <xdr:to>
      <xdr:col>15</xdr:col>
      <xdr:colOff>101600</xdr:colOff>
      <xdr:row>78</xdr:row>
      <xdr:rowOff>128147</xdr:rowOff>
    </xdr:to>
    <xdr:sp macro="" textlink="">
      <xdr:nvSpPr>
        <xdr:cNvPr id="191" name="楕円 190"/>
        <xdr:cNvSpPr/>
      </xdr:nvSpPr>
      <xdr:spPr>
        <a:xfrm>
          <a:off x="2857500" y="133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119274</xdr:rowOff>
    </xdr:from>
    <xdr:ext cx="534377" cy="259045"/>
    <xdr:sp macro="" textlink="">
      <xdr:nvSpPr>
        <xdr:cNvPr id="192" name="テキスト ボックス 191"/>
        <xdr:cNvSpPr txBox="1"/>
      </xdr:nvSpPr>
      <xdr:spPr>
        <a:xfrm>
          <a:off x="2641111" y="134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64449</xdr:rowOff>
    </xdr:from>
    <xdr:to>
      <xdr:col>10</xdr:col>
      <xdr:colOff>165100</xdr:colOff>
      <xdr:row>78</xdr:row>
      <xdr:rowOff>166049</xdr:rowOff>
    </xdr:to>
    <xdr:sp macro="" textlink="">
      <xdr:nvSpPr>
        <xdr:cNvPr id="193" name="楕円 192"/>
        <xdr:cNvSpPr/>
      </xdr:nvSpPr>
      <xdr:spPr>
        <a:xfrm>
          <a:off x="1968500" y="134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11126</xdr:rowOff>
    </xdr:from>
    <xdr:ext cx="534377" cy="259045"/>
    <xdr:sp macro="" textlink="">
      <xdr:nvSpPr>
        <xdr:cNvPr id="194" name="テキスト ボックス 193"/>
        <xdr:cNvSpPr txBox="1"/>
      </xdr:nvSpPr>
      <xdr:spPr>
        <a:xfrm>
          <a:off x="1752111" y="1321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90345</xdr:rowOff>
    </xdr:from>
    <xdr:to>
      <xdr:col>6</xdr:col>
      <xdr:colOff>38100</xdr:colOff>
      <xdr:row>79</xdr:row>
      <xdr:rowOff>20495</xdr:rowOff>
    </xdr:to>
    <xdr:sp macro="" textlink="">
      <xdr:nvSpPr>
        <xdr:cNvPr id="195" name="楕円 194"/>
        <xdr:cNvSpPr/>
      </xdr:nvSpPr>
      <xdr:spPr>
        <a:xfrm>
          <a:off x="1079500" y="134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37022</xdr:rowOff>
    </xdr:from>
    <xdr:ext cx="534377" cy="259045"/>
    <xdr:sp macro="" textlink="">
      <xdr:nvSpPr>
        <xdr:cNvPr id="196" name="テキスト ボックス 195"/>
        <xdr:cNvSpPr txBox="1"/>
      </xdr:nvSpPr>
      <xdr:spPr>
        <a:xfrm>
          <a:off x="863111" y="1323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135052</xdr:rowOff>
    </xdr:from>
    <xdr:to>
      <xdr:col>24</xdr:col>
      <xdr:colOff>63500</xdr:colOff>
      <xdr:row>96</xdr:row>
      <xdr:rowOff>158026</xdr:rowOff>
    </xdr:to>
    <xdr:cxnSp macro="">
      <xdr:nvCxnSpPr>
        <xdr:cNvPr id="223" name="直線コネクタ 222"/>
        <xdr:cNvCxnSpPr/>
      </xdr:nvCxnSpPr>
      <xdr:spPr>
        <a:xfrm>
          <a:off x="3797300" y="16594252"/>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4"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63995</xdr:rowOff>
    </xdr:from>
    <xdr:to>
      <xdr:col>19</xdr:col>
      <xdr:colOff>177800</xdr:colOff>
      <xdr:row>96</xdr:row>
      <xdr:rowOff>135052</xdr:rowOff>
    </xdr:to>
    <xdr:cxnSp macro="">
      <xdr:nvCxnSpPr>
        <xdr:cNvPr id="226" name="直線コネクタ 225"/>
        <xdr:cNvCxnSpPr/>
      </xdr:nvCxnSpPr>
      <xdr:spPr>
        <a:xfrm>
          <a:off x="2908300" y="16523195"/>
          <a:ext cx="889000" cy="7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26064</xdr:rowOff>
    </xdr:from>
    <xdr:ext cx="534377" cy="259045"/>
    <xdr:sp macro="" textlink="">
      <xdr:nvSpPr>
        <xdr:cNvPr id="228" name="テキスト ボックス 227"/>
        <xdr:cNvSpPr txBox="1"/>
      </xdr:nvSpPr>
      <xdr:spPr>
        <a:xfrm>
          <a:off x="35174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63995</xdr:rowOff>
    </xdr:from>
    <xdr:to>
      <xdr:col>15</xdr:col>
      <xdr:colOff>50800</xdr:colOff>
      <xdr:row>96</xdr:row>
      <xdr:rowOff>110134</xdr:rowOff>
    </xdr:to>
    <xdr:cxnSp macro="">
      <xdr:nvCxnSpPr>
        <xdr:cNvPr id="229" name="直線コネクタ 228"/>
        <xdr:cNvCxnSpPr/>
      </xdr:nvCxnSpPr>
      <xdr:spPr>
        <a:xfrm flipV="1">
          <a:off x="2019300" y="16523195"/>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16312</xdr:rowOff>
    </xdr:from>
    <xdr:ext cx="534377" cy="259045"/>
    <xdr:sp macro="" textlink="">
      <xdr:nvSpPr>
        <xdr:cNvPr id="231" name="テキスト ボックス 230"/>
        <xdr:cNvSpPr txBox="1"/>
      </xdr:nvSpPr>
      <xdr:spPr>
        <a:xfrm>
          <a:off x="2641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97447</xdr:rowOff>
    </xdr:from>
    <xdr:to>
      <xdr:col>10</xdr:col>
      <xdr:colOff>114300</xdr:colOff>
      <xdr:row>96</xdr:row>
      <xdr:rowOff>110134</xdr:rowOff>
    </xdr:to>
    <xdr:cxnSp macro="">
      <xdr:nvCxnSpPr>
        <xdr:cNvPr id="232" name="直線コネクタ 231"/>
        <xdr:cNvCxnSpPr/>
      </xdr:nvCxnSpPr>
      <xdr:spPr>
        <a:xfrm>
          <a:off x="1130300" y="16556647"/>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78337</xdr:rowOff>
    </xdr:from>
    <xdr:ext cx="469744" cy="259045"/>
    <xdr:sp macro="" textlink="">
      <xdr:nvSpPr>
        <xdr:cNvPr id="234" name="テキスト ボックス 233"/>
        <xdr:cNvSpPr txBox="1"/>
      </xdr:nvSpPr>
      <xdr:spPr>
        <a:xfrm>
          <a:off x="1784428"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5" name="フローチャート: 判断 234"/>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60850</xdr:rowOff>
    </xdr:from>
    <xdr:ext cx="469744" cy="259045"/>
    <xdr:sp macro="" textlink="">
      <xdr:nvSpPr>
        <xdr:cNvPr id="236" name="テキスト ボックス 235"/>
        <xdr:cNvSpPr txBox="1"/>
      </xdr:nvSpPr>
      <xdr:spPr>
        <a:xfrm>
          <a:off x="895428"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107226</xdr:rowOff>
    </xdr:from>
    <xdr:to>
      <xdr:col>24</xdr:col>
      <xdr:colOff>114300</xdr:colOff>
      <xdr:row>97</xdr:row>
      <xdr:rowOff>37376</xdr:rowOff>
    </xdr:to>
    <xdr:sp macro="" textlink="">
      <xdr:nvSpPr>
        <xdr:cNvPr id="242" name="楕円 241"/>
        <xdr:cNvSpPr/>
      </xdr:nvSpPr>
      <xdr:spPr>
        <a:xfrm>
          <a:off x="4584700" y="165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130103</xdr:rowOff>
    </xdr:from>
    <xdr:ext cx="534377" cy="259045"/>
    <xdr:sp macro="" textlink="">
      <xdr:nvSpPr>
        <xdr:cNvPr id="243" name="衛生費該当値テキスト"/>
        <xdr:cNvSpPr txBox="1"/>
      </xdr:nvSpPr>
      <xdr:spPr>
        <a:xfrm>
          <a:off x="4686300" y="164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84252</xdr:rowOff>
    </xdr:from>
    <xdr:to>
      <xdr:col>20</xdr:col>
      <xdr:colOff>38100</xdr:colOff>
      <xdr:row>97</xdr:row>
      <xdr:rowOff>14402</xdr:rowOff>
    </xdr:to>
    <xdr:sp macro="" textlink="">
      <xdr:nvSpPr>
        <xdr:cNvPr id="244" name="楕円 243"/>
        <xdr:cNvSpPr/>
      </xdr:nvSpPr>
      <xdr:spPr>
        <a:xfrm>
          <a:off x="3746500" y="165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30929</xdr:rowOff>
    </xdr:from>
    <xdr:ext cx="534377" cy="259045"/>
    <xdr:sp macro="" textlink="">
      <xdr:nvSpPr>
        <xdr:cNvPr id="245" name="テキスト ボックス 244"/>
        <xdr:cNvSpPr txBox="1"/>
      </xdr:nvSpPr>
      <xdr:spPr>
        <a:xfrm>
          <a:off x="3517411" y="163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13195</xdr:rowOff>
    </xdr:from>
    <xdr:to>
      <xdr:col>15</xdr:col>
      <xdr:colOff>101600</xdr:colOff>
      <xdr:row>96</xdr:row>
      <xdr:rowOff>114795</xdr:rowOff>
    </xdr:to>
    <xdr:sp macro="" textlink="">
      <xdr:nvSpPr>
        <xdr:cNvPr id="246" name="楕円 245"/>
        <xdr:cNvSpPr/>
      </xdr:nvSpPr>
      <xdr:spPr>
        <a:xfrm>
          <a:off x="2857500" y="164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131322</xdr:rowOff>
    </xdr:from>
    <xdr:ext cx="534377" cy="259045"/>
    <xdr:sp macro="" textlink="">
      <xdr:nvSpPr>
        <xdr:cNvPr id="247" name="テキスト ボックス 246"/>
        <xdr:cNvSpPr txBox="1"/>
      </xdr:nvSpPr>
      <xdr:spPr>
        <a:xfrm>
          <a:off x="2641111" y="1624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59334</xdr:rowOff>
    </xdr:from>
    <xdr:to>
      <xdr:col>10</xdr:col>
      <xdr:colOff>165100</xdr:colOff>
      <xdr:row>96</xdr:row>
      <xdr:rowOff>160934</xdr:rowOff>
    </xdr:to>
    <xdr:sp macro="" textlink="">
      <xdr:nvSpPr>
        <xdr:cNvPr id="248" name="楕円 247"/>
        <xdr:cNvSpPr/>
      </xdr:nvSpPr>
      <xdr:spPr>
        <a:xfrm>
          <a:off x="1968500" y="1651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6011</xdr:rowOff>
    </xdr:from>
    <xdr:ext cx="534377" cy="259045"/>
    <xdr:sp macro="" textlink="">
      <xdr:nvSpPr>
        <xdr:cNvPr id="249" name="テキスト ボックス 248"/>
        <xdr:cNvSpPr txBox="1"/>
      </xdr:nvSpPr>
      <xdr:spPr>
        <a:xfrm>
          <a:off x="1752111" y="1629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46647</xdr:rowOff>
    </xdr:from>
    <xdr:to>
      <xdr:col>6</xdr:col>
      <xdr:colOff>38100</xdr:colOff>
      <xdr:row>96</xdr:row>
      <xdr:rowOff>148247</xdr:rowOff>
    </xdr:to>
    <xdr:sp macro="" textlink="">
      <xdr:nvSpPr>
        <xdr:cNvPr id="250" name="楕円 249"/>
        <xdr:cNvSpPr/>
      </xdr:nvSpPr>
      <xdr:spPr>
        <a:xfrm>
          <a:off x="1079500" y="165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164774</xdr:rowOff>
    </xdr:from>
    <xdr:ext cx="534377" cy="259045"/>
    <xdr:sp macro="" textlink="">
      <xdr:nvSpPr>
        <xdr:cNvPr id="251" name="テキスト ボックス 250"/>
        <xdr:cNvSpPr txBox="1"/>
      </xdr:nvSpPr>
      <xdr:spPr>
        <a:xfrm>
          <a:off x="863111" y="16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38</xdr:row>
      <xdr:rowOff>47117</xdr:rowOff>
    </xdr:to>
    <xdr:cxnSp macro="">
      <xdr:nvCxnSpPr>
        <xdr:cNvPr id="273" name="直線コネクタ 272"/>
        <xdr:cNvCxnSpPr/>
      </xdr:nvCxnSpPr>
      <xdr:spPr>
        <a:xfrm flipV="1">
          <a:off x="10475595" y="5122418"/>
          <a:ext cx="127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50944</xdr:rowOff>
    </xdr:from>
    <xdr:ext cx="378565" cy="259045"/>
    <xdr:sp macro="" textlink="">
      <xdr:nvSpPr>
        <xdr:cNvPr id="274" name="労働費最小値テキスト"/>
        <xdr:cNvSpPr txBox="1"/>
      </xdr:nvSpPr>
      <xdr:spPr>
        <a:xfrm>
          <a:off x="10528300" y="65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47117</xdr:rowOff>
    </xdr:from>
    <xdr:to>
      <xdr:col>55</xdr:col>
      <xdr:colOff>88900</xdr:colOff>
      <xdr:row>38</xdr:row>
      <xdr:rowOff>47117</xdr:rowOff>
    </xdr:to>
    <xdr:cxnSp macro="">
      <xdr:nvCxnSpPr>
        <xdr:cNvPr id="275" name="直線コネクタ 274"/>
        <xdr:cNvCxnSpPr/>
      </xdr:nvCxnSpPr>
      <xdr:spPr>
        <a:xfrm>
          <a:off x="10388600" y="656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7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77" name="直線コネクタ 27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106553</xdr:rowOff>
    </xdr:from>
    <xdr:to>
      <xdr:col>55</xdr:col>
      <xdr:colOff>0</xdr:colOff>
      <xdr:row>37</xdr:row>
      <xdr:rowOff>76835</xdr:rowOff>
    </xdr:to>
    <xdr:cxnSp macro="">
      <xdr:nvCxnSpPr>
        <xdr:cNvPr id="278" name="直線コネクタ 277"/>
        <xdr:cNvCxnSpPr/>
      </xdr:nvCxnSpPr>
      <xdr:spPr>
        <a:xfrm>
          <a:off x="9639300" y="6278753"/>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150639</xdr:rowOff>
    </xdr:from>
    <xdr:ext cx="378565" cy="259045"/>
    <xdr:sp macro="" textlink="">
      <xdr:nvSpPr>
        <xdr:cNvPr id="279" name="労働費平均値テキスト"/>
        <xdr:cNvSpPr txBox="1"/>
      </xdr:nvSpPr>
      <xdr:spPr>
        <a:xfrm>
          <a:off x="10528300" y="6151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280" name="フローチャート: 判断 279"/>
        <xdr:cNvSpPr/>
      </xdr:nvSpPr>
      <xdr:spPr>
        <a:xfrm>
          <a:off x="104267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92837</xdr:rowOff>
    </xdr:from>
    <xdr:to>
      <xdr:col>50</xdr:col>
      <xdr:colOff>114300</xdr:colOff>
      <xdr:row>36</xdr:row>
      <xdr:rowOff>106553</xdr:rowOff>
    </xdr:to>
    <xdr:cxnSp macro="">
      <xdr:nvCxnSpPr>
        <xdr:cNvPr id="281" name="直線コネクタ 280"/>
        <xdr:cNvCxnSpPr/>
      </xdr:nvCxnSpPr>
      <xdr:spPr>
        <a:xfrm>
          <a:off x="8750300" y="5579237"/>
          <a:ext cx="889000" cy="69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54991</xdr:rowOff>
    </xdr:from>
    <xdr:to>
      <xdr:col>50</xdr:col>
      <xdr:colOff>165100</xdr:colOff>
      <xdr:row>36</xdr:row>
      <xdr:rowOff>156591</xdr:rowOff>
    </xdr:to>
    <xdr:sp macro="" textlink="">
      <xdr:nvSpPr>
        <xdr:cNvPr id="282" name="フローチャート: 判断 281"/>
        <xdr:cNvSpPr/>
      </xdr:nvSpPr>
      <xdr:spPr>
        <a:xfrm>
          <a:off x="9588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1668</xdr:rowOff>
    </xdr:from>
    <xdr:ext cx="469744" cy="259045"/>
    <xdr:sp macro="" textlink="">
      <xdr:nvSpPr>
        <xdr:cNvPr id="283" name="テキスト ボックス 282"/>
        <xdr:cNvSpPr txBox="1"/>
      </xdr:nvSpPr>
      <xdr:spPr>
        <a:xfrm>
          <a:off x="93917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150368</xdr:rowOff>
    </xdr:from>
    <xdr:to>
      <xdr:col>45</xdr:col>
      <xdr:colOff>177800</xdr:colOff>
      <xdr:row>32</xdr:row>
      <xdr:rowOff>92837</xdr:rowOff>
    </xdr:to>
    <xdr:cxnSp macro="">
      <xdr:nvCxnSpPr>
        <xdr:cNvPr id="284" name="直線コネクタ 283"/>
        <xdr:cNvCxnSpPr/>
      </xdr:nvCxnSpPr>
      <xdr:spPr>
        <a:xfrm>
          <a:off x="7861300" y="5465318"/>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57658</xdr:rowOff>
    </xdr:from>
    <xdr:to>
      <xdr:col>46</xdr:col>
      <xdr:colOff>38100</xdr:colOff>
      <xdr:row>34</xdr:row>
      <xdr:rowOff>159258</xdr:rowOff>
    </xdr:to>
    <xdr:sp macro="" textlink="">
      <xdr:nvSpPr>
        <xdr:cNvPr id="285" name="フローチャート: 判断 284"/>
        <xdr:cNvSpPr/>
      </xdr:nvSpPr>
      <xdr:spPr>
        <a:xfrm>
          <a:off x="8699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150385</xdr:rowOff>
    </xdr:from>
    <xdr:ext cx="469744" cy="259045"/>
    <xdr:sp macro="" textlink="">
      <xdr:nvSpPr>
        <xdr:cNvPr id="286" name="テキスト ボックス 285"/>
        <xdr:cNvSpPr txBox="1"/>
      </xdr:nvSpPr>
      <xdr:spPr>
        <a:xfrm>
          <a:off x="8515428" y="5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162560</xdr:rowOff>
    </xdr:from>
    <xdr:to>
      <xdr:col>41</xdr:col>
      <xdr:colOff>50800</xdr:colOff>
      <xdr:row>31</xdr:row>
      <xdr:rowOff>150368</xdr:rowOff>
    </xdr:to>
    <xdr:cxnSp macro="">
      <xdr:nvCxnSpPr>
        <xdr:cNvPr id="287" name="直線コネクタ 286"/>
        <xdr:cNvCxnSpPr/>
      </xdr:nvCxnSpPr>
      <xdr:spPr>
        <a:xfrm>
          <a:off x="6972300" y="530606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51562</xdr:rowOff>
    </xdr:from>
    <xdr:to>
      <xdr:col>41</xdr:col>
      <xdr:colOff>101600</xdr:colOff>
      <xdr:row>34</xdr:row>
      <xdr:rowOff>153162</xdr:rowOff>
    </xdr:to>
    <xdr:sp macro="" textlink="">
      <xdr:nvSpPr>
        <xdr:cNvPr id="288" name="フローチャート: 判断 287"/>
        <xdr:cNvSpPr/>
      </xdr:nvSpPr>
      <xdr:spPr>
        <a:xfrm>
          <a:off x="7810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144289</xdr:rowOff>
    </xdr:from>
    <xdr:ext cx="469744" cy="259045"/>
    <xdr:sp macro="" textlink="">
      <xdr:nvSpPr>
        <xdr:cNvPr id="289" name="テキスト ボックス 288"/>
        <xdr:cNvSpPr txBox="1"/>
      </xdr:nvSpPr>
      <xdr:spPr>
        <a:xfrm>
          <a:off x="7626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167767</xdr:rowOff>
    </xdr:from>
    <xdr:to>
      <xdr:col>36</xdr:col>
      <xdr:colOff>165100</xdr:colOff>
      <xdr:row>32</xdr:row>
      <xdr:rowOff>97917</xdr:rowOff>
    </xdr:to>
    <xdr:sp macro="" textlink="">
      <xdr:nvSpPr>
        <xdr:cNvPr id="290" name="フローチャート: 判断 289"/>
        <xdr:cNvSpPr/>
      </xdr:nvSpPr>
      <xdr:spPr>
        <a:xfrm>
          <a:off x="69215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89044</xdr:rowOff>
    </xdr:from>
    <xdr:ext cx="469744" cy="259045"/>
    <xdr:sp macro="" textlink="">
      <xdr:nvSpPr>
        <xdr:cNvPr id="291" name="テキスト ボックス 290"/>
        <xdr:cNvSpPr txBox="1"/>
      </xdr:nvSpPr>
      <xdr:spPr>
        <a:xfrm>
          <a:off x="6737428" y="557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26035</xdr:rowOff>
    </xdr:from>
    <xdr:to>
      <xdr:col>55</xdr:col>
      <xdr:colOff>50800</xdr:colOff>
      <xdr:row>37</xdr:row>
      <xdr:rowOff>127635</xdr:rowOff>
    </xdr:to>
    <xdr:sp macro="" textlink="">
      <xdr:nvSpPr>
        <xdr:cNvPr id="297" name="楕円 296"/>
        <xdr:cNvSpPr/>
      </xdr:nvSpPr>
      <xdr:spPr>
        <a:xfrm>
          <a:off x="104267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4462</xdr:rowOff>
    </xdr:from>
    <xdr:ext cx="378565" cy="259045"/>
    <xdr:sp macro="" textlink="">
      <xdr:nvSpPr>
        <xdr:cNvPr id="298" name="労働費該当値テキスト"/>
        <xdr:cNvSpPr txBox="1"/>
      </xdr:nvSpPr>
      <xdr:spPr>
        <a:xfrm>
          <a:off x="10528300" y="6348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55753</xdr:rowOff>
    </xdr:from>
    <xdr:to>
      <xdr:col>50</xdr:col>
      <xdr:colOff>165100</xdr:colOff>
      <xdr:row>36</xdr:row>
      <xdr:rowOff>157353</xdr:rowOff>
    </xdr:to>
    <xdr:sp macro="" textlink="">
      <xdr:nvSpPr>
        <xdr:cNvPr id="299" name="楕円 298"/>
        <xdr:cNvSpPr/>
      </xdr:nvSpPr>
      <xdr:spPr>
        <a:xfrm>
          <a:off x="9588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148480</xdr:rowOff>
    </xdr:from>
    <xdr:ext cx="469744" cy="259045"/>
    <xdr:sp macro="" textlink="">
      <xdr:nvSpPr>
        <xdr:cNvPr id="300" name="テキスト ボックス 299"/>
        <xdr:cNvSpPr txBox="1"/>
      </xdr:nvSpPr>
      <xdr:spPr>
        <a:xfrm>
          <a:off x="9391728" y="632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42037</xdr:rowOff>
    </xdr:from>
    <xdr:to>
      <xdr:col>46</xdr:col>
      <xdr:colOff>38100</xdr:colOff>
      <xdr:row>32</xdr:row>
      <xdr:rowOff>143637</xdr:rowOff>
    </xdr:to>
    <xdr:sp macro="" textlink="">
      <xdr:nvSpPr>
        <xdr:cNvPr id="301" name="楕円 300"/>
        <xdr:cNvSpPr/>
      </xdr:nvSpPr>
      <xdr:spPr>
        <a:xfrm>
          <a:off x="8699500" y="5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160164</xdr:rowOff>
    </xdr:from>
    <xdr:ext cx="469744" cy="259045"/>
    <xdr:sp macro="" textlink="">
      <xdr:nvSpPr>
        <xdr:cNvPr id="302" name="テキスト ボックス 301"/>
        <xdr:cNvSpPr txBox="1"/>
      </xdr:nvSpPr>
      <xdr:spPr>
        <a:xfrm>
          <a:off x="8515428" y="53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99568</xdr:rowOff>
    </xdr:from>
    <xdr:to>
      <xdr:col>41</xdr:col>
      <xdr:colOff>101600</xdr:colOff>
      <xdr:row>32</xdr:row>
      <xdr:rowOff>29718</xdr:rowOff>
    </xdr:to>
    <xdr:sp macro="" textlink="">
      <xdr:nvSpPr>
        <xdr:cNvPr id="303" name="楕円 302"/>
        <xdr:cNvSpPr/>
      </xdr:nvSpPr>
      <xdr:spPr>
        <a:xfrm>
          <a:off x="7810500" y="54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46245</xdr:rowOff>
    </xdr:from>
    <xdr:ext cx="469744" cy="259045"/>
    <xdr:sp macro="" textlink="">
      <xdr:nvSpPr>
        <xdr:cNvPr id="304" name="テキスト ボックス 303"/>
        <xdr:cNvSpPr txBox="1"/>
      </xdr:nvSpPr>
      <xdr:spPr>
        <a:xfrm>
          <a:off x="7626428" y="51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111760</xdr:rowOff>
    </xdr:from>
    <xdr:to>
      <xdr:col>36</xdr:col>
      <xdr:colOff>165100</xdr:colOff>
      <xdr:row>31</xdr:row>
      <xdr:rowOff>41910</xdr:rowOff>
    </xdr:to>
    <xdr:sp macro="" textlink="">
      <xdr:nvSpPr>
        <xdr:cNvPr id="305" name="楕円 304"/>
        <xdr:cNvSpPr/>
      </xdr:nvSpPr>
      <xdr:spPr>
        <a:xfrm>
          <a:off x="6921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58437</xdr:rowOff>
    </xdr:from>
    <xdr:ext cx="469744" cy="259045"/>
    <xdr:sp macro="" textlink="">
      <xdr:nvSpPr>
        <xdr:cNvPr id="306" name="テキスト ボックス 305"/>
        <xdr:cNvSpPr txBox="1"/>
      </xdr:nvSpPr>
      <xdr:spPr>
        <a:xfrm>
          <a:off x="6737428" y="50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105616</xdr:rowOff>
    </xdr:from>
    <xdr:to>
      <xdr:col>55</xdr:col>
      <xdr:colOff>0</xdr:colOff>
      <xdr:row>56</xdr:row>
      <xdr:rowOff>161280</xdr:rowOff>
    </xdr:to>
    <xdr:cxnSp macro="">
      <xdr:nvCxnSpPr>
        <xdr:cNvPr id="331" name="直線コネクタ 330"/>
        <xdr:cNvCxnSpPr/>
      </xdr:nvCxnSpPr>
      <xdr:spPr>
        <a:xfrm>
          <a:off x="9639300" y="9706816"/>
          <a:ext cx="8382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2"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104198</xdr:rowOff>
    </xdr:from>
    <xdr:to>
      <xdr:col>50</xdr:col>
      <xdr:colOff>114300</xdr:colOff>
      <xdr:row>56</xdr:row>
      <xdr:rowOff>105616</xdr:rowOff>
    </xdr:to>
    <xdr:cxnSp macro="">
      <xdr:nvCxnSpPr>
        <xdr:cNvPr id="334" name="直線コネクタ 333"/>
        <xdr:cNvCxnSpPr/>
      </xdr:nvCxnSpPr>
      <xdr:spPr>
        <a:xfrm>
          <a:off x="8750300" y="9705398"/>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88335</xdr:rowOff>
    </xdr:from>
    <xdr:ext cx="534377" cy="259045"/>
    <xdr:sp macro="" textlink="">
      <xdr:nvSpPr>
        <xdr:cNvPr id="336" name="テキスト ボックス 335"/>
        <xdr:cNvSpPr txBox="1"/>
      </xdr:nvSpPr>
      <xdr:spPr>
        <a:xfrm>
          <a:off x="93594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77224</xdr:rowOff>
    </xdr:from>
    <xdr:to>
      <xdr:col>45</xdr:col>
      <xdr:colOff>177800</xdr:colOff>
      <xdr:row>56</xdr:row>
      <xdr:rowOff>104198</xdr:rowOff>
    </xdr:to>
    <xdr:cxnSp macro="">
      <xdr:nvCxnSpPr>
        <xdr:cNvPr id="337" name="直線コネクタ 336"/>
        <xdr:cNvCxnSpPr/>
      </xdr:nvCxnSpPr>
      <xdr:spPr>
        <a:xfrm>
          <a:off x="7861300" y="9678424"/>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78071</xdr:rowOff>
    </xdr:from>
    <xdr:ext cx="534377" cy="259045"/>
    <xdr:sp macro="" textlink="">
      <xdr:nvSpPr>
        <xdr:cNvPr id="339" name="テキスト ボックス 338"/>
        <xdr:cNvSpPr txBox="1"/>
      </xdr:nvSpPr>
      <xdr:spPr>
        <a:xfrm>
          <a:off x="8483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77224</xdr:rowOff>
    </xdr:from>
    <xdr:to>
      <xdr:col>41</xdr:col>
      <xdr:colOff>50800</xdr:colOff>
      <xdr:row>56</xdr:row>
      <xdr:rowOff>77292</xdr:rowOff>
    </xdr:to>
    <xdr:cxnSp macro="">
      <xdr:nvCxnSpPr>
        <xdr:cNvPr id="340" name="直線コネクタ 339"/>
        <xdr:cNvCxnSpPr/>
      </xdr:nvCxnSpPr>
      <xdr:spPr>
        <a:xfrm flipV="1">
          <a:off x="6972300" y="9678424"/>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1" name="フローチャート: 判断 340"/>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110715</xdr:rowOff>
    </xdr:from>
    <xdr:ext cx="534377" cy="259045"/>
    <xdr:sp macro="" textlink="">
      <xdr:nvSpPr>
        <xdr:cNvPr id="342" name="テキスト ボックス 341"/>
        <xdr:cNvSpPr txBox="1"/>
      </xdr:nvSpPr>
      <xdr:spPr>
        <a:xfrm>
          <a:off x="7594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43" name="フローチャート: 判断 342"/>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103034</xdr:rowOff>
    </xdr:from>
    <xdr:ext cx="534377" cy="259045"/>
    <xdr:sp macro="" textlink="">
      <xdr:nvSpPr>
        <xdr:cNvPr id="344" name="テキスト ボックス 343"/>
        <xdr:cNvSpPr txBox="1"/>
      </xdr:nvSpPr>
      <xdr:spPr>
        <a:xfrm>
          <a:off x="6705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110480</xdr:rowOff>
    </xdr:from>
    <xdr:to>
      <xdr:col>55</xdr:col>
      <xdr:colOff>50800</xdr:colOff>
      <xdr:row>57</xdr:row>
      <xdr:rowOff>40630</xdr:rowOff>
    </xdr:to>
    <xdr:sp macro="" textlink="">
      <xdr:nvSpPr>
        <xdr:cNvPr id="350" name="楕円 349"/>
        <xdr:cNvSpPr/>
      </xdr:nvSpPr>
      <xdr:spPr>
        <a:xfrm>
          <a:off x="10426700" y="9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133357</xdr:rowOff>
    </xdr:from>
    <xdr:ext cx="534377" cy="259045"/>
    <xdr:sp macro="" textlink="">
      <xdr:nvSpPr>
        <xdr:cNvPr id="351" name="農林水産業費該当値テキスト"/>
        <xdr:cNvSpPr txBox="1"/>
      </xdr:nvSpPr>
      <xdr:spPr>
        <a:xfrm>
          <a:off x="10528300" y="956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54816</xdr:rowOff>
    </xdr:from>
    <xdr:to>
      <xdr:col>50</xdr:col>
      <xdr:colOff>165100</xdr:colOff>
      <xdr:row>56</xdr:row>
      <xdr:rowOff>156416</xdr:rowOff>
    </xdr:to>
    <xdr:sp macro="" textlink="">
      <xdr:nvSpPr>
        <xdr:cNvPr id="352" name="楕円 351"/>
        <xdr:cNvSpPr/>
      </xdr:nvSpPr>
      <xdr:spPr>
        <a:xfrm>
          <a:off x="9588500" y="965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1493</xdr:rowOff>
    </xdr:from>
    <xdr:ext cx="534377" cy="259045"/>
    <xdr:sp macro="" textlink="">
      <xdr:nvSpPr>
        <xdr:cNvPr id="353" name="テキスト ボックス 352"/>
        <xdr:cNvSpPr txBox="1"/>
      </xdr:nvSpPr>
      <xdr:spPr>
        <a:xfrm>
          <a:off x="9359411" y="943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53398</xdr:rowOff>
    </xdr:from>
    <xdr:to>
      <xdr:col>46</xdr:col>
      <xdr:colOff>38100</xdr:colOff>
      <xdr:row>56</xdr:row>
      <xdr:rowOff>154998</xdr:rowOff>
    </xdr:to>
    <xdr:sp macro="" textlink="">
      <xdr:nvSpPr>
        <xdr:cNvPr id="354" name="楕円 353"/>
        <xdr:cNvSpPr/>
      </xdr:nvSpPr>
      <xdr:spPr>
        <a:xfrm>
          <a:off x="8699500" y="96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xdr:rowOff>
    </xdr:from>
    <xdr:ext cx="534377" cy="259045"/>
    <xdr:sp macro="" textlink="">
      <xdr:nvSpPr>
        <xdr:cNvPr id="355" name="テキスト ボックス 354"/>
        <xdr:cNvSpPr txBox="1"/>
      </xdr:nvSpPr>
      <xdr:spPr>
        <a:xfrm>
          <a:off x="8483111" y="94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26424</xdr:rowOff>
    </xdr:from>
    <xdr:to>
      <xdr:col>41</xdr:col>
      <xdr:colOff>101600</xdr:colOff>
      <xdr:row>56</xdr:row>
      <xdr:rowOff>128024</xdr:rowOff>
    </xdr:to>
    <xdr:sp macro="" textlink="">
      <xdr:nvSpPr>
        <xdr:cNvPr id="356" name="楕円 355"/>
        <xdr:cNvSpPr/>
      </xdr:nvSpPr>
      <xdr:spPr>
        <a:xfrm>
          <a:off x="7810500" y="9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144551</xdr:rowOff>
    </xdr:from>
    <xdr:ext cx="534377" cy="259045"/>
    <xdr:sp macro="" textlink="">
      <xdr:nvSpPr>
        <xdr:cNvPr id="357" name="テキスト ボックス 356"/>
        <xdr:cNvSpPr txBox="1"/>
      </xdr:nvSpPr>
      <xdr:spPr>
        <a:xfrm>
          <a:off x="7594111" y="94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26492</xdr:rowOff>
    </xdr:from>
    <xdr:to>
      <xdr:col>36</xdr:col>
      <xdr:colOff>165100</xdr:colOff>
      <xdr:row>56</xdr:row>
      <xdr:rowOff>128092</xdr:rowOff>
    </xdr:to>
    <xdr:sp macro="" textlink="">
      <xdr:nvSpPr>
        <xdr:cNvPr id="358" name="楕円 357"/>
        <xdr:cNvSpPr/>
      </xdr:nvSpPr>
      <xdr:spPr>
        <a:xfrm>
          <a:off x="6921500" y="96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144619</xdr:rowOff>
    </xdr:from>
    <xdr:ext cx="534377" cy="259045"/>
    <xdr:sp macro="" textlink="">
      <xdr:nvSpPr>
        <xdr:cNvPr id="359" name="テキスト ボックス 358"/>
        <xdr:cNvSpPr txBox="1"/>
      </xdr:nvSpPr>
      <xdr:spPr>
        <a:xfrm>
          <a:off x="6705111" y="94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5146</xdr:rowOff>
    </xdr:from>
    <xdr:to>
      <xdr:col>55</xdr:col>
      <xdr:colOff>0</xdr:colOff>
      <xdr:row>75</xdr:row>
      <xdr:rowOff>83921</xdr:rowOff>
    </xdr:to>
    <xdr:cxnSp macro="">
      <xdr:nvCxnSpPr>
        <xdr:cNvPr id="384" name="直線コネクタ 383"/>
        <xdr:cNvCxnSpPr/>
      </xdr:nvCxnSpPr>
      <xdr:spPr>
        <a:xfrm>
          <a:off x="9639300" y="12863896"/>
          <a:ext cx="8382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98096</xdr:rowOff>
    </xdr:from>
    <xdr:ext cx="534377" cy="259045"/>
    <xdr:sp macro="" textlink="">
      <xdr:nvSpPr>
        <xdr:cNvPr id="385" name="商工費平均値テキスト"/>
        <xdr:cNvSpPr txBox="1"/>
      </xdr:nvSpPr>
      <xdr:spPr>
        <a:xfrm>
          <a:off x="10528300" y="1295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167521</xdr:rowOff>
    </xdr:from>
    <xdr:to>
      <xdr:col>50</xdr:col>
      <xdr:colOff>114300</xdr:colOff>
      <xdr:row>75</xdr:row>
      <xdr:rowOff>5146</xdr:rowOff>
    </xdr:to>
    <xdr:cxnSp macro="">
      <xdr:nvCxnSpPr>
        <xdr:cNvPr id="387" name="直線コネクタ 386"/>
        <xdr:cNvCxnSpPr/>
      </xdr:nvCxnSpPr>
      <xdr:spPr>
        <a:xfrm>
          <a:off x="8750300" y="12511921"/>
          <a:ext cx="889000" cy="35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8896</xdr:rowOff>
    </xdr:from>
    <xdr:ext cx="534377" cy="259045"/>
    <xdr:sp macro="" textlink="">
      <xdr:nvSpPr>
        <xdr:cNvPr id="389" name="テキスト ボックス 388"/>
        <xdr:cNvSpPr txBox="1"/>
      </xdr:nvSpPr>
      <xdr:spPr>
        <a:xfrm>
          <a:off x="93594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167521</xdr:rowOff>
    </xdr:from>
    <xdr:to>
      <xdr:col>45</xdr:col>
      <xdr:colOff>177800</xdr:colOff>
      <xdr:row>74</xdr:row>
      <xdr:rowOff>120041</xdr:rowOff>
    </xdr:to>
    <xdr:cxnSp macro="">
      <xdr:nvCxnSpPr>
        <xdr:cNvPr id="390" name="直線コネクタ 389"/>
        <xdr:cNvCxnSpPr/>
      </xdr:nvCxnSpPr>
      <xdr:spPr>
        <a:xfrm flipV="1">
          <a:off x="7861300" y="12511921"/>
          <a:ext cx="889000" cy="29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119037</xdr:rowOff>
    </xdr:from>
    <xdr:ext cx="534377" cy="259045"/>
    <xdr:sp macro="" textlink="">
      <xdr:nvSpPr>
        <xdr:cNvPr id="392" name="テキスト ボックス 391"/>
        <xdr:cNvSpPr txBox="1"/>
      </xdr:nvSpPr>
      <xdr:spPr>
        <a:xfrm>
          <a:off x="8483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93980</xdr:rowOff>
    </xdr:from>
    <xdr:to>
      <xdr:col>41</xdr:col>
      <xdr:colOff>50800</xdr:colOff>
      <xdr:row>74</xdr:row>
      <xdr:rowOff>120041</xdr:rowOff>
    </xdr:to>
    <xdr:cxnSp macro="">
      <xdr:nvCxnSpPr>
        <xdr:cNvPr id="393" name="直線コネクタ 392"/>
        <xdr:cNvCxnSpPr/>
      </xdr:nvCxnSpPr>
      <xdr:spPr>
        <a:xfrm>
          <a:off x="6972300" y="1278128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4" name="フローチャート: 判断 393"/>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125506</xdr:rowOff>
    </xdr:from>
    <xdr:ext cx="534377" cy="259045"/>
    <xdr:sp macro="" textlink="">
      <xdr:nvSpPr>
        <xdr:cNvPr id="395" name="テキスト ボックス 394"/>
        <xdr:cNvSpPr txBox="1"/>
      </xdr:nvSpPr>
      <xdr:spPr>
        <a:xfrm>
          <a:off x="7594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xdr:nvSpPr>
        <xdr:cNvPr id="396" name="フローチャート: 判断 395"/>
        <xdr:cNvSpPr/>
      </xdr:nvSpPr>
      <xdr:spPr>
        <a:xfrm>
          <a:off x="6921500" y="1282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54731</xdr:rowOff>
    </xdr:from>
    <xdr:ext cx="534377" cy="259045"/>
    <xdr:sp macro="" textlink="">
      <xdr:nvSpPr>
        <xdr:cNvPr id="397" name="テキスト ボックス 396"/>
        <xdr:cNvSpPr txBox="1"/>
      </xdr:nvSpPr>
      <xdr:spPr>
        <a:xfrm>
          <a:off x="6705111" y="129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33121</xdr:rowOff>
    </xdr:from>
    <xdr:to>
      <xdr:col>55</xdr:col>
      <xdr:colOff>50800</xdr:colOff>
      <xdr:row>75</xdr:row>
      <xdr:rowOff>134721</xdr:rowOff>
    </xdr:to>
    <xdr:sp macro="" textlink="">
      <xdr:nvSpPr>
        <xdr:cNvPr id="403" name="楕円 402"/>
        <xdr:cNvSpPr/>
      </xdr:nvSpPr>
      <xdr:spPr>
        <a:xfrm>
          <a:off x="10426700" y="12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55998</xdr:rowOff>
    </xdr:from>
    <xdr:ext cx="534377" cy="259045"/>
    <xdr:sp macro="" textlink="">
      <xdr:nvSpPr>
        <xdr:cNvPr id="404" name="商工費該当値テキスト"/>
        <xdr:cNvSpPr txBox="1"/>
      </xdr:nvSpPr>
      <xdr:spPr>
        <a:xfrm>
          <a:off x="10528300" y="127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125796</xdr:rowOff>
    </xdr:from>
    <xdr:to>
      <xdr:col>50</xdr:col>
      <xdr:colOff>165100</xdr:colOff>
      <xdr:row>75</xdr:row>
      <xdr:rowOff>55946</xdr:rowOff>
    </xdr:to>
    <xdr:sp macro="" textlink="">
      <xdr:nvSpPr>
        <xdr:cNvPr id="405" name="楕円 404"/>
        <xdr:cNvSpPr/>
      </xdr:nvSpPr>
      <xdr:spPr>
        <a:xfrm>
          <a:off x="9588500" y="128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72473</xdr:rowOff>
    </xdr:from>
    <xdr:ext cx="534377" cy="259045"/>
    <xdr:sp macro="" textlink="">
      <xdr:nvSpPr>
        <xdr:cNvPr id="406" name="テキスト ボックス 405"/>
        <xdr:cNvSpPr txBox="1"/>
      </xdr:nvSpPr>
      <xdr:spPr>
        <a:xfrm>
          <a:off x="9359411" y="125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116721</xdr:rowOff>
    </xdr:from>
    <xdr:to>
      <xdr:col>46</xdr:col>
      <xdr:colOff>38100</xdr:colOff>
      <xdr:row>73</xdr:row>
      <xdr:rowOff>46871</xdr:rowOff>
    </xdr:to>
    <xdr:sp macro="" textlink="">
      <xdr:nvSpPr>
        <xdr:cNvPr id="407" name="楕円 406"/>
        <xdr:cNvSpPr/>
      </xdr:nvSpPr>
      <xdr:spPr>
        <a:xfrm>
          <a:off x="8699500" y="124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63398</xdr:rowOff>
    </xdr:from>
    <xdr:ext cx="534377" cy="259045"/>
    <xdr:sp macro="" textlink="">
      <xdr:nvSpPr>
        <xdr:cNvPr id="408" name="テキスト ボックス 407"/>
        <xdr:cNvSpPr txBox="1"/>
      </xdr:nvSpPr>
      <xdr:spPr>
        <a:xfrm>
          <a:off x="8483111" y="122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69241</xdr:rowOff>
    </xdr:from>
    <xdr:to>
      <xdr:col>41</xdr:col>
      <xdr:colOff>101600</xdr:colOff>
      <xdr:row>74</xdr:row>
      <xdr:rowOff>170841</xdr:rowOff>
    </xdr:to>
    <xdr:sp macro="" textlink="">
      <xdr:nvSpPr>
        <xdr:cNvPr id="409" name="楕円 408"/>
        <xdr:cNvSpPr/>
      </xdr:nvSpPr>
      <xdr:spPr>
        <a:xfrm>
          <a:off x="7810500" y="127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15918</xdr:rowOff>
    </xdr:from>
    <xdr:ext cx="534377" cy="259045"/>
    <xdr:sp macro="" textlink="">
      <xdr:nvSpPr>
        <xdr:cNvPr id="410" name="テキスト ボックス 409"/>
        <xdr:cNvSpPr txBox="1"/>
      </xdr:nvSpPr>
      <xdr:spPr>
        <a:xfrm>
          <a:off x="7594111" y="125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43180</xdr:rowOff>
    </xdr:from>
    <xdr:to>
      <xdr:col>36</xdr:col>
      <xdr:colOff>165100</xdr:colOff>
      <xdr:row>74</xdr:row>
      <xdr:rowOff>144780</xdr:rowOff>
    </xdr:to>
    <xdr:sp macro="" textlink="">
      <xdr:nvSpPr>
        <xdr:cNvPr id="411" name="楕円 410"/>
        <xdr:cNvSpPr/>
      </xdr:nvSpPr>
      <xdr:spPr>
        <a:xfrm>
          <a:off x="6921500" y="127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161307</xdr:rowOff>
    </xdr:from>
    <xdr:ext cx="534377" cy="259045"/>
    <xdr:sp macro="" textlink="">
      <xdr:nvSpPr>
        <xdr:cNvPr id="412" name="テキスト ボックス 411"/>
        <xdr:cNvSpPr txBox="1"/>
      </xdr:nvSpPr>
      <xdr:spPr>
        <a:xfrm>
          <a:off x="6705111" y="125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5448</xdr:rowOff>
    </xdr:from>
    <xdr:to>
      <xdr:col>55</xdr:col>
      <xdr:colOff>0</xdr:colOff>
      <xdr:row>96</xdr:row>
      <xdr:rowOff>25857</xdr:rowOff>
    </xdr:to>
    <xdr:cxnSp macro="">
      <xdr:nvCxnSpPr>
        <xdr:cNvPr id="439" name="直線コネクタ 438"/>
        <xdr:cNvCxnSpPr/>
      </xdr:nvCxnSpPr>
      <xdr:spPr>
        <a:xfrm>
          <a:off x="9639300" y="16464648"/>
          <a:ext cx="8382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5448</xdr:rowOff>
    </xdr:from>
    <xdr:to>
      <xdr:col>50</xdr:col>
      <xdr:colOff>114300</xdr:colOff>
      <xdr:row>96</xdr:row>
      <xdr:rowOff>61430</xdr:rowOff>
    </xdr:to>
    <xdr:cxnSp macro="">
      <xdr:nvCxnSpPr>
        <xdr:cNvPr id="442" name="直線コネクタ 441"/>
        <xdr:cNvCxnSpPr/>
      </xdr:nvCxnSpPr>
      <xdr:spPr>
        <a:xfrm flipV="1">
          <a:off x="8750300" y="16464648"/>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4" name="テキスト ボックス 443"/>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36728</xdr:rowOff>
    </xdr:from>
    <xdr:to>
      <xdr:col>45</xdr:col>
      <xdr:colOff>177800</xdr:colOff>
      <xdr:row>96</xdr:row>
      <xdr:rowOff>61430</xdr:rowOff>
    </xdr:to>
    <xdr:cxnSp macro="">
      <xdr:nvCxnSpPr>
        <xdr:cNvPr id="445" name="直線コネクタ 444"/>
        <xdr:cNvCxnSpPr/>
      </xdr:nvCxnSpPr>
      <xdr:spPr>
        <a:xfrm>
          <a:off x="7861300" y="16324478"/>
          <a:ext cx="889000" cy="19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47" name="テキスト ボックス 446"/>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36728</xdr:rowOff>
    </xdr:from>
    <xdr:to>
      <xdr:col>41</xdr:col>
      <xdr:colOff>50800</xdr:colOff>
      <xdr:row>95</xdr:row>
      <xdr:rowOff>60325</xdr:rowOff>
    </xdr:to>
    <xdr:cxnSp macro="">
      <xdr:nvCxnSpPr>
        <xdr:cNvPr id="448" name="直線コネクタ 447"/>
        <xdr:cNvCxnSpPr/>
      </xdr:nvCxnSpPr>
      <xdr:spPr>
        <a:xfrm flipV="1">
          <a:off x="6972300" y="16324478"/>
          <a:ext cx="8890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64343</xdr:rowOff>
    </xdr:from>
    <xdr:ext cx="534377" cy="259045"/>
    <xdr:sp macro="" textlink="">
      <xdr:nvSpPr>
        <xdr:cNvPr id="450" name="テキスト ボックス 449"/>
        <xdr:cNvSpPr txBox="1"/>
      </xdr:nvSpPr>
      <xdr:spPr>
        <a:xfrm>
          <a:off x="7594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1" name="フローチャート: 判断 450"/>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68890</xdr:rowOff>
    </xdr:from>
    <xdr:ext cx="534377" cy="259045"/>
    <xdr:sp macro="" textlink="">
      <xdr:nvSpPr>
        <xdr:cNvPr id="452" name="テキスト ボックス 451"/>
        <xdr:cNvSpPr txBox="1"/>
      </xdr:nvSpPr>
      <xdr:spPr>
        <a:xfrm>
          <a:off x="6705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146507</xdr:rowOff>
    </xdr:from>
    <xdr:to>
      <xdr:col>55</xdr:col>
      <xdr:colOff>50800</xdr:colOff>
      <xdr:row>96</xdr:row>
      <xdr:rowOff>76657</xdr:rowOff>
    </xdr:to>
    <xdr:sp macro="" textlink="">
      <xdr:nvSpPr>
        <xdr:cNvPr id="458" name="楕円 457"/>
        <xdr:cNvSpPr/>
      </xdr:nvSpPr>
      <xdr:spPr>
        <a:xfrm>
          <a:off x="10426700" y="164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169384</xdr:rowOff>
    </xdr:from>
    <xdr:ext cx="534377" cy="259045"/>
    <xdr:sp macro="" textlink="">
      <xdr:nvSpPr>
        <xdr:cNvPr id="459" name="土木費該当値テキスト"/>
        <xdr:cNvSpPr txBox="1"/>
      </xdr:nvSpPr>
      <xdr:spPr>
        <a:xfrm>
          <a:off x="10528300" y="162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126098</xdr:rowOff>
    </xdr:from>
    <xdr:to>
      <xdr:col>50</xdr:col>
      <xdr:colOff>165100</xdr:colOff>
      <xdr:row>96</xdr:row>
      <xdr:rowOff>56248</xdr:rowOff>
    </xdr:to>
    <xdr:sp macro="" textlink="">
      <xdr:nvSpPr>
        <xdr:cNvPr id="460" name="楕円 459"/>
        <xdr:cNvSpPr/>
      </xdr:nvSpPr>
      <xdr:spPr>
        <a:xfrm>
          <a:off x="9588500" y="164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72775</xdr:rowOff>
    </xdr:from>
    <xdr:ext cx="534377" cy="259045"/>
    <xdr:sp macro="" textlink="">
      <xdr:nvSpPr>
        <xdr:cNvPr id="461" name="テキスト ボックス 460"/>
        <xdr:cNvSpPr txBox="1"/>
      </xdr:nvSpPr>
      <xdr:spPr>
        <a:xfrm>
          <a:off x="9359411" y="1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10630</xdr:rowOff>
    </xdr:from>
    <xdr:to>
      <xdr:col>46</xdr:col>
      <xdr:colOff>38100</xdr:colOff>
      <xdr:row>96</xdr:row>
      <xdr:rowOff>112230</xdr:rowOff>
    </xdr:to>
    <xdr:sp macro="" textlink="">
      <xdr:nvSpPr>
        <xdr:cNvPr id="462" name="楕円 461"/>
        <xdr:cNvSpPr/>
      </xdr:nvSpPr>
      <xdr:spPr>
        <a:xfrm>
          <a:off x="8699500" y="164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128757</xdr:rowOff>
    </xdr:from>
    <xdr:ext cx="534377" cy="259045"/>
    <xdr:sp macro="" textlink="">
      <xdr:nvSpPr>
        <xdr:cNvPr id="463" name="テキスト ボックス 462"/>
        <xdr:cNvSpPr txBox="1"/>
      </xdr:nvSpPr>
      <xdr:spPr>
        <a:xfrm>
          <a:off x="8483111" y="162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157378</xdr:rowOff>
    </xdr:from>
    <xdr:to>
      <xdr:col>41</xdr:col>
      <xdr:colOff>101600</xdr:colOff>
      <xdr:row>95</xdr:row>
      <xdr:rowOff>87528</xdr:rowOff>
    </xdr:to>
    <xdr:sp macro="" textlink="">
      <xdr:nvSpPr>
        <xdr:cNvPr id="464" name="楕円 463"/>
        <xdr:cNvSpPr/>
      </xdr:nvSpPr>
      <xdr:spPr>
        <a:xfrm>
          <a:off x="7810500" y="162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104055</xdr:rowOff>
    </xdr:from>
    <xdr:ext cx="534377" cy="259045"/>
    <xdr:sp macro="" textlink="">
      <xdr:nvSpPr>
        <xdr:cNvPr id="465" name="テキスト ボックス 464"/>
        <xdr:cNvSpPr txBox="1"/>
      </xdr:nvSpPr>
      <xdr:spPr>
        <a:xfrm>
          <a:off x="7594111" y="160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9525</xdr:rowOff>
    </xdr:from>
    <xdr:to>
      <xdr:col>36</xdr:col>
      <xdr:colOff>165100</xdr:colOff>
      <xdr:row>95</xdr:row>
      <xdr:rowOff>111125</xdr:rowOff>
    </xdr:to>
    <xdr:sp macro="" textlink="">
      <xdr:nvSpPr>
        <xdr:cNvPr id="466" name="楕円 465"/>
        <xdr:cNvSpPr/>
      </xdr:nvSpPr>
      <xdr:spPr>
        <a:xfrm>
          <a:off x="692150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127652</xdr:rowOff>
    </xdr:from>
    <xdr:ext cx="534377" cy="259045"/>
    <xdr:sp macro="" textlink="">
      <xdr:nvSpPr>
        <xdr:cNvPr id="467" name="テキスト ボックス 466"/>
        <xdr:cNvSpPr txBox="1"/>
      </xdr:nvSpPr>
      <xdr:spPr>
        <a:xfrm>
          <a:off x="6705111" y="160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30353</xdr:rowOff>
    </xdr:from>
    <xdr:to>
      <xdr:col>85</xdr:col>
      <xdr:colOff>127000</xdr:colOff>
      <xdr:row>37</xdr:row>
      <xdr:rowOff>151003</xdr:rowOff>
    </xdr:to>
    <xdr:cxnSp macro="">
      <xdr:nvCxnSpPr>
        <xdr:cNvPr id="495" name="直線コネクタ 494"/>
        <xdr:cNvCxnSpPr/>
      </xdr:nvCxnSpPr>
      <xdr:spPr>
        <a:xfrm>
          <a:off x="15481300" y="637400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6"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30353</xdr:rowOff>
    </xdr:from>
    <xdr:to>
      <xdr:col>81</xdr:col>
      <xdr:colOff>50800</xdr:colOff>
      <xdr:row>37</xdr:row>
      <xdr:rowOff>149733</xdr:rowOff>
    </xdr:to>
    <xdr:cxnSp macro="">
      <xdr:nvCxnSpPr>
        <xdr:cNvPr id="498" name="直線コネクタ 497"/>
        <xdr:cNvCxnSpPr/>
      </xdr:nvCxnSpPr>
      <xdr:spPr>
        <a:xfrm flipV="1">
          <a:off x="14592300" y="6374003"/>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0" name="テキスト ボックス 499"/>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149733</xdr:rowOff>
    </xdr:from>
    <xdr:to>
      <xdr:col>76</xdr:col>
      <xdr:colOff>114300</xdr:colOff>
      <xdr:row>38</xdr:row>
      <xdr:rowOff>37465</xdr:rowOff>
    </xdr:to>
    <xdr:cxnSp macro="">
      <xdr:nvCxnSpPr>
        <xdr:cNvPr id="501" name="直線コネクタ 500"/>
        <xdr:cNvCxnSpPr/>
      </xdr:nvCxnSpPr>
      <xdr:spPr>
        <a:xfrm flipV="1">
          <a:off x="13703300" y="6493383"/>
          <a:ext cx="8890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3" name="テキスト ボックス 502"/>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37465</xdr:rowOff>
    </xdr:from>
    <xdr:to>
      <xdr:col>71</xdr:col>
      <xdr:colOff>177800</xdr:colOff>
      <xdr:row>38</xdr:row>
      <xdr:rowOff>98806</xdr:rowOff>
    </xdr:to>
    <xdr:cxnSp macro="">
      <xdr:nvCxnSpPr>
        <xdr:cNvPr id="504" name="直線コネクタ 503"/>
        <xdr:cNvCxnSpPr/>
      </xdr:nvCxnSpPr>
      <xdr:spPr>
        <a:xfrm flipV="1">
          <a:off x="12814300" y="6552565"/>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71645</xdr:rowOff>
    </xdr:from>
    <xdr:ext cx="534377" cy="259045"/>
    <xdr:sp macro="" textlink="">
      <xdr:nvSpPr>
        <xdr:cNvPr id="506" name="テキスト ボックス 505"/>
        <xdr:cNvSpPr txBox="1"/>
      </xdr:nvSpPr>
      <xdr:spPr>
        <a:xfrm>
          <a:off x="13436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7" name="フローチャート: 判断 506"/>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12463</xdr:rowOff>
    </xdr:from>
    <xdr:ext cx="534377" cy="259045"/>
    <xdr:sp macro="" textlink="">
      <xdr:nvSpPr>
        <xdr:cNvPr id="508" name="テキスト ボックス 507"/>
        <xdr:cNvSpPr txBox="1"/>
      </xdr:nvSpPr>
      <xdr:spPr>
        <a:xfrm>
          <a:off x="12547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100203</xdr:rowOff>
    </xdr:from>
    <xdr:to>
      <xdr:col>85</xdr:col>
      <xdr:colOff>177800</xdr:colOff>
      <xdr:row>38</xdr:row>
      <xdr:rowOff>30353</xdr:rowOff>
    </xdr:to>
    <xdr:sp macro="" textlink="">
      <xdr:nvSpPr>
        <xdr:cNvPr id="514" name="楕円 513"/>
        <xdr:cNvSpPr/>
      </xdr:nvSpPr>
      <xdr:spPr>
        <a:xfrm>
          <a:off x="16268700" y="64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15130</xdr:rowOff>
    </xdr:from>
    <xdr:ext cx="534377" cy="259045"/>
    <xdr:sp macro="" textlink="">
      <xdr:nvSpPr>
        <xdr:cNvPr id="515" name="警察費該当値テキスト"/>
        <xdr:cNvSpPr txBox="1"/>
      </xdr:nvSpPr>
      <xdr:spPr>
        <a:xfrm>
          <a:off x="16370300" y="63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151003</xdr:rowOff>
    </xdr:from>
    <xdr:to>
      <xdr:col>81</xdr:col>
      <xdr:colOff>101600</xdr:colOff>
      <xdr:row>37</xdr:row>
      <xdr:rowOff>81153</xdr:rowOff>
    </xdr:to>
    <xdr:sp macro="" textlink="">
      <xdr:nvSpPr>
        <xdr:cNvPr id="516" name="楕円 515"/>
        <xdr:cNvSpPr/>
      </xdr:nvSpPr>
      <xdr:spPr>
        <a:xfrm>
          <a:off x="154305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72280</xdr:rowOff>
    </xdr:from>
    <xdr:ext cx="534377" cy="259045"/>
    <xdr:sp macro="" textlink="">
      <xdr:nvSpPr>
        <xdr:cNvPr id="517" name="テキスト ボックス 516"/>
        <xdr:cNvSpPr txBox="1"/>
      </xdr:nvSpPr>
      <xdr:spPr>
        <a:xfrm>
          <a:off x="15201411" y="64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98933</xdr:rowOff>
    </xdr:from>
    <xdr:to>
      <xdr:col>76</xdr:col>
      <xdr:colOff>165100</xdr:colOff>
      <xdr:row>38</xdr:row>
      <xdr:rowOff>29083</xdr:rowOff>
    </xdr:to>
    <xdr:sp macro="" textlink="">
      <xdr:nvSpPr>
        <xdr:cNvPr id="518" name="楕円 517"/>
        <xdr:cNvSpPr/>
      </xdr:nvSpPr>
      <xdr:spPr>
        <a:xfrm>
          <a:off x="14541500" y="64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20210</xdr:rowOff>
    </xdr:from>
    <xdr:ext cx="534377" cy="259045"/>
    <xdr:sp macro="" textlink="">
      <xdr:nvSpPr>
        <xdr:cNvPr id="519" name="テキスト ボックス 518"/>
        <xdr:cNvSpPr txBox="1"/>
      </xdr:nvSpPr>
      <xdr:spPr>
        <a:xfrm>
          <a:off x="14325111" y="653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158115</xdr:rowOff>
    </xdr:from>
    <xdr:to>
      <xdr:col>72</xdr:col>
      <xdr:colOff>38100</xdr:colOff>
      <xdr:row>38</xdr:row>
      <xdr:rowOff>88265</xdr:rowOff>
    </xdr:to>
    <xdr:sp macro="" textlink="">
      <xdr:nvSpPr>
        <xdr:cNvPr id="520" name="楕円 519"/>
        <xdr:cNvSpPr/>
      </xdr:nvSpPr>
      <xdr:spPr>
        <a:xfrm>
          <a:off x="13652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79392</xdr:rowOff>
    </xdr:from>
    <xdr:ext cx="534377" cy="259045"/>
    <xdr:sp macro="" textlink="">
      <xdr:nvSpPr>
        <xdr:cNvPr id="521" name="テキスト ボックス 520"/>
        <xdr:cNvSpPr txBox="1"/>
      </xdr:nvSpPr>
      <xdr:spPr>
        <a:xfrm>
          <a:off x="13436111" y="65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48006</xdr:rowOff>
    </xdr:from>
    <xdr:to>
      <xdr:col>67</xdr:col>
      <xdr:colOff>101600</xdr:colOff>
      <xdr:row>38</xdr:row>
      <xdr:rowOff>149606</xdr:rowOff>
    </xdr:to>
    <xdr:sp macro="" textlink="">
      <xdr:nvSpPr>
        <xdr:cNvPr id="522" name="楕円 521"/>
        <xdr:cNvSpPr/>
      </xdr:nvSpPr>
      <xdr:spPr>
        <a:xfrm>
          <a:off x="12763500" y="65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140733</xdr:rowOff>
    </xdr:from>
    <xdr:ext cx="534377" cy="259045"/>
    <xdr:sp macro="" textlink="">
      <xdr:nvSpPr>
        <xdr:cNvPr id="523" name="テキスト ボックス 522"/>
        <xdr:cNvSpPr txBox="1"/>
      </xdr:nvSpPr>
      <xdr:spPr>
        <a:xfrm>
          <a:off x="12547111" y="665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29687</xdr:rowOff>
    </xdr:from>
    <xdr:to>
      <xdr:col>85</xdr:col>
      <xdr:colOff>127000</xdr:colOff>
      <xdr:row>53</xdr:row>
      <xdr:rowOff>70148</xdr:rowOff>
    </xdr:to>
    <xdr:cxnSp macro="">
      <xdr:nvCxnSpPr>
        <xdr:cNvPr id="551" name="直線コネクタ 550"/>
        <xdr:cNvCxnSpPr/>
      </xdr:nvCxnSpPr>
      <xdr:spPr>
        <a:xfrm flipV="1">
          <a:off x="15481300" y="9116537"/>
          <a:ext cx="8382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2"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70148</xdr:rowOff>
    </xdr:from>
    <xdr:to>
      <xdr:col>81</xdr:col>
      <xdr:colOff>50800</xdr:colOff>
      <xdr:row>53</xdr:row>
      <xdr:rowOff>76302</xdr:rowOff>
    </xdr:to>
    <xdr:cxnSp macro="">
      <xdr:nvCxnSpPr>
        <xdr:cNvPr id="554" name="直線コネクタ 553"/>
        <xdr:cNvCxnSpPr/>
      </xdr:nvCxnSpPr>
      <xdr:spPr>
        <a:xfrm flipV="1">
          <a:off x="14592300" y="9156998"/>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56" name="テキスト ボックス 555"/>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67672</xdr:rowOff>
    </xdr:from>
    <xdr:to>
      <xdr:col>76</xdr:col>
      <xdr:colOff>114300</xdr:colOff>
      <xdr:row>53</xdr:row>
      <xdr:rowOff>76302</xdr:rowOff>
    </xdr:to>
    <xdr:cxnSp macro="">
      <xdr:nvCxnSpPr>
        <xdr:cNvPr id="557" name="直線コネクタ 556"/>
        <xdr:cNvCxnSpPr/>
      </xdr:nvCxnSpPr>
      <xdr:spPr>
        <a:xfrm>
          <a:off x="13703300" y="9154522"/>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59" name="テキスト ボックス 558"/>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67672</xdr:rowOff>
    </xdr:from>
    <xdr:to>
      <xdr:col>71</xdr:col>
      <xdr:colOff>177800</xdr:colOff>
      <xdr:row>54</xdr:row>
      <xdr:rowOff>9113</xdr:rowOff>
    </xdr:to>
    <xdr:cxnSp macro="">
      <xdr:nvCxnSpPr>
        <xdr:cNvPr id="560" name="直線コネクタ 559"/>
        <xdr:cNvCxnSpPr/>
      </xdr:nvCxnSpPr>
      <xdr:spPr>
        <a:xfrm flipV="1">
          <a:off x="12814300" y="9154522"/>
          <a:ext cx="889000" cy="1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40695</xdr:rowOff>
    </xdr:from>
    <xdr:ext cx="534377" cy="259045"/>
    <xdr:sp macro="" textlink="">
      <xdr:nvSpPr>
        <xdr:cNvPr id="562" name="テキスト ボックス 561"/>
        <xdr:cNvSpPr txBox="1"/>
      </xdr:nvSpPr>
      <xdr:spPr>
        <a:xfrm>
          <a:off x="13436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3" name="フローチャート: 判断 562"/>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91635</xdr:rowOff>
    </xdr:from>
    <xdr:ext cx="534377" cy="259045"/>
    <xdr:sp macro="" textlink="">
      <xdr:nvSpPr>
        <xdr:cNvPr id="564" name="テキスト ボックス 563"/>
        <xdr:cNvSpPr txBox="1"/>
      </xdr:nvSpPr>
      <xdr:spPr>
        <a:xfrm>
          <a:off x="12547111" y="95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150337</xdr:rowOff>
    </xdr:from>
    <xdr:to>
      <xdr:col>85</xdr:col>
      <xdr:colOff>177800</xdr:colOff>
      <xdr:row>53</xdr:row>
      <xdr:rowOff>80487</xdr:rowOff>
    </xdr:to>
    <xdr:sp macro="" textlink="">
      <xdr:nvSpPr>
        <xdr:cNvPr id="570" name="楕円 569"/>
        <xdr:cNvSpPr/>
      </xdr:nvSpPr>
      <xdr:spPr>
        <a:xfrm>
          <a:off x="16268700" y="90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1764</xdr:rowOff>
    </xdr:from>
    <xdr:ext cx="534377" cy="259045"/>
    <xdr:sp macro="" textlink="">
      <xdr:nvSpPr>
        <xdr:cNvPr id="571" name="教育費該当値テキスト"/>
        <xdr:cNvSpPr txBox="1"/>
      </xdr:nvSpPr>
      <xdr:spPr>
        <a:xfrm>
          <a:off x="16370300" y="89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19348</xdr:rowOff>
    </xdr:from>
    <xdr:to>
      <xdr:col>81</xdr:col>
      <xdr:colOff>101600</xdr:colOff>
      <xdr:row>53</xdr:row>
      <xdr:rowOff>120948</xdr:rowOff>
    </xdr:to>
    <xdr:sp macro="" textlink="">
      <xdr:nvSpPr>
        <xdr:cNvPr id="572" name="楕円 571"/>
        <xdr:cNvSpPr/>
      </xdr:nvSpPr>
      <xdr:spPr>
        <a:xfrm>
          <a:off x="15430500" y="91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137475</xdr:rowOff>
    </xdr:from>
    <xdr:ext cx="534377" cy="259045"/>
    <xdr:sp macro="" textlink="">
      <xdr:nvSpPr>
        <xdr:cNvPr id="573" name="テキスト ボックス 572"/>
        <xdr:cNvSpPr txBox="1"/>
      </xdr:nvSpPr>
      <xdr:spPr>
        <a:xfrm>
          <a:off x="15201411" y="88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25502</xdr:rowOff>
    </xdr:from>
    <xdr:to>
      <xdr:col>76</xdr:col>
      <xdr:colOff>165100</xdr:colOff>
      <xdr:row>53</xdr:row>
      <xdr:rowOff>127102</xdr:rowOff>
    </xdr:to>
    <xdr:sp macro="" textlink="">
      <xdr:nvSpPr>
        <xdr:cNvPr id="574" name="楕円 573"/>
        <xdr:cNvSpPr/>
      </xdr:nvSpPr>
      <xdr:spPr>
        <a:xfrm>
          <a:off x="14541500" y="91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143629</xdr:rowOff>
    </xdr:from>
    <xdr:ext cx="534377" cy="259045"/>
    <xdr:sp macro="" textlink="">
      <xdr:nvSpPr>
        <xdr:cNvPr id="575" name="テキスト ボックス 574"/>
        <xdr:cNvSpPr txBox="1"/>
      </xdr:nvSpPr>
      <xdr:spPr>
        <a:xfrm>
          <a:off x="14325111" y="88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16872</xdr:rowOff>
    </xdr:from>
    <xdr:to>
      <xdr:col>72</xdr:col>
      <xdr:colOff>38100</xdr:colOff>
      <xdr:row>53</xdr:row>
      <xdr:rowOff>118472</xdr:rowOff>
    </xdr:to>
    <xdr:sp macro="" textlink="">
      <xdr:nvSpPr>
        <xdr:cNvPr id="576" name="楕円 575"/>
        <xdr:cNvSpPr/>
      </xdr:nvSpPr>
      <xdr:spPr>
        <a:xfrm>
          <a:off x="13652500" y="91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134999</xdr:rowOff>
    </xdr:from>
    <xdr:ext cx="534377" cy="259045"/>
    <xdr:sp macro="" textlink="">
      <xdr:nvSpPr>
        <xdr:cNvPr id="577" name="テキスト ボックス 576"/>
        <xdr:cNvSpPr txBox="1"/>
      </xdr:nvSpPr>
      <xdr:spPr>
        <a:xfrm>
          <a:off x="13436111" y="88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129763</xdr:rowOff>
    </xdr:from>
    <xdr:to>
      <xdr:col>67</xdr:col>
      <xdr:colOff>101600</xdr:colOff>
      <xdr:row>54</xdr:row>
      <xdr:rowOff>59913</xdr:rowOff>
    </xdr:to>
    <xdr:sp macro="" textlink="">
      <xdr:nvSpPr>
        <xdr:cNvPr id="578" name="楕円 577"/>
        <xdr:cNvSpPr/>
      </xdr:nvSpPr>
      <xdr:spPr>
        <a:xfrm>
          <a:off x="12763500" y="921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76440</xdr:rowOff>
    </xdr:from>
    <xdr:ext cx="534377" cy="259045"/>
    <xdr:sp macro="" textlink="">
      <xdr:nvSpPr>
        <xdr:cNvPr id="579" name="テキスト ボックス 578"/>
        <xdr:cNvSpPr txBox="1"/>
      </xdr:nvSpPr>
      <xdr:spPr>
        <a:xfrm>
          <a:off x="12547111" y="89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8674</xdr:rowOff>
    </xdr:from>
    <xdr:to>
      <xdr:col>85</xdr:col>
      <xdr:colOff>127000</xdr:colOff>
      <xdr:row>79</xdr:row>
      <xdr:rowOff>36601</xdr:rowOff>
    </xdr:to>
    <xdr:cxnSp macro="">
      <xdr:nvCxnSpPr>
        <xdr:cNvPr id="606" name="直線コネクタ 605"/>
        <xdr:cNvCxnSpPr/>
      </xdr:nvCxnSpPr>
      <xdr:spPr>
        <a:xfrm>
          <a:off x="15481300" y="13553224"/>
          <a:ext cx="8382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7855</xdr:rowOff>
    </xdr:from>
    <xdr:to>
      <xdr:col>81</xdr:col>
      <xdr:colOff>50800</xdr:colOff>
      <xdr:row>79</xdr:row>
      <xdr:rowOff>8674</xdr:rowOff>
    </xdr:to>
    <xdr:cxnSp macro="">
      <xdr:nvCxnSpPr>
        <xdr:cNvPr id="609" name="直線コネクタ 608"/>
        <xdr:cNvCxnSpPr/>
      </xdr:nvCxnSpPr>
      <xdr:spPr>
        <a:xfrm>
          <a:off x="14592300" y="13552405"/>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1" name="テキスト ボックス 610"/>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7855</xdr:rowOff>
    </xdr:from>
    <xdr:to>
      <xdr:col>76</xdr:col>
      <xdr:colOff>114300</xdr:colOff>
      <xdr:row>79</xdr:row>
      <xdr:rowOff>10788</xdr:rowOff>
    </xdr:to>
    <xdr:cxnSp macro="">
      <xdr:nvCxnSpPr>
        <xdr:cNvPr id="612" name="直線コネクタ 611"/>
        <xdr:cNvCxnSpPr/>
      </xdr:nvCxnSpPr>
      <xdr:spPr>
        <a:xfrm flipV="1">
          <a:off x="13703300" y="13552405"/>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4" name="テキスト ボックス 613"/>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110916</xdr:rowOff>
    </xdr:from>
    <xdr:to>
      <xdr:col>71</xdr:col>
      <xdr:colOff>177800</xdr:colOff>
      <xdr:row>79</xdr:row>
      <xdr:rowOff>10788</xdr:rowOff>
    </xdr:to>
    <xdr:cxnSp macro="">
      <xdr:nvCxnSpPr>
        <xdr:cNvPr id="615" name="直線コネクタ 614"/>
        <xdr:cNvCxnSpPr/>
      </xdr:nvCxnSpPr>
      <xdr:spPr>
        <a:xfrm>
          <a:off x="12814300" y="13484016"/>
          <a:ext cx="889000" cy="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63676</xdr:rowOff>
    </xdr:from>
    <xdr:ext cx="469744" cy="259045"/>
    <xdr:sp macro="" textlink="">
      <xdr:nvSpPr>
        <xdr:cNvPr id="617" name="テキスト ボックス 616"/>
        <xdr:cNvSpPr txBox="1"/>
      </xdr:nvSpPr>
      <xdr:spPr>
        <a:xfrm>
          <a:off x="13468428"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18" name="フローチャート: 判断 617"/>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35323</xdr:rowOff>
    </xdr:from>
    <xdr:ext cx="469744" cy="259045"/>
    <xdr:sp macro="" textlink="">
      <xdr:nvSpPr>
        <xdr:cNvPr id="619" name="テキスト ボックス 618"/>
        <xdr:cNvSpPr txBox="1"/>
      </xdr:nvSpPr>
      <xdr:spPr>
        <a:xfrm>
          <a:off x="12579428"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157251</xdr:rowOff>
    </xdr:from>
    <xdr:to>
      <xdr:col>85</xdr:col>
      <xdr:colOff>177800</xdr:colOff>
      <xdr:row>79</xdr:row>
      <xdr:rowOff>87401</xdr:rowOff>
    </xdr:to>
    <xdr:sp macro="" textlink="">
      <xdr:nvSpPr>
        <xdr:cNvPr id="625" name="楕円 624"/>
        <xdr:cNvSpPr/>
      </xdr:nvSpPr>
      <xdr:spPr>
        <a:xfrm>
          <a:off x="162687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79157</xdr:rowOff>
    </xdr:from>
    <xdr:ext cx="378565" cy="259045"/>
    <xdr:sp macro="" textlink="">
      <xdr:nvSpPr>
        <xdr:cNvPr id="626" name="災害復旧費該当値テキスト"/>
        <xdr:cNvSpPr txBox="1"/>
      </xdr:nvSpPr>
      <xdr:spPr>
        <a:xfrm>
          <a:off x="16370300" y="1345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129324</xdr:rowOff>
    </xdr:from>
    <xdr:to>
      <xdr:col>81</xdr:col>
      <xdr:colOff>101600</xdr:colOff>
      <xdr:row>79</xdr:row>
      <xdr:rowOff>59474</xdr:rowOff>
    </xdr:to>
    <xdr:sp macro="" textlink="">
      <xdr:nvSpPr>
        <xdr:cNvPr id="627" name="楕円 626"/>
        <xdr:cNvSpPr/>
      </xdr:nvSpPr>
      <xdr:spPr>
        <a:xfrm>
          <a:off x="15430500" y="135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50601</xdr:rowOff>
    </xdr:from>
    <xdr:ext cx="469744" cy="259045"/>
    <xdr:sp macro="" textlink="">
      <xdr:nvSpPr>
        <xdr:cNvPr id="628" name="テキスト ボックス 627"/>
        <xdr:cNvSpPr txBox="1"/>
      </xdr:nvSpPr>
      <xdr:spPr>
        <a:xfrm>
          <a:off x="15233728" y="1359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128505</xdr:rowOff>
    </xdr:from>
    <xdr:to>
      <xdr:col>76</xdr:col>
      <xdr:colOff>165100</xdr:colOff>
      <xdr:row>79</xdr:row>
      <xdr:rowOff>58655</xdr:rowOff>
    </xdr:to>
    <xdr:sp macro="" textlink="">
      <xdr:nvSpPr>
        <xdr:cNvPr id="629" name="楕円 628"/>
        <xdr:cNvSpPr/>
      </xdr:nvSpPr>
      <xdr:spPr>
        <a:xfrm>
          <a:off x="14541500" y="135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49782</xdr:rowOff>
    </xdr:from>
    <xdr:ext cx="469744" cy="259045"/>
    <xdr:sp macro="" textlink="">
      <xdr:nvSpPr>
        <xdr:cNvPr id="630" name="テキスト ボックス 629"/>
        <xdr:cNvSpPr txBox="1"/>
      </xdr:nvSpPr>
      <xdr:spPr>
        <a:xfrm>
          <a:off x="14357428" y="135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131438</xdr:rowOff>
    </xdr:from>
    <xdr:to>
      <xdr:col>72</xdr:col>
      <xdr:colOff>38100</xdr:colOff>
      <xdr:row>79</xdr:row>
      <xdr:rowOff>61588</xdr:rowOff>
    </xdr:to>
    <xdr:sp macro="" textlink="">
      <xdr:nvSpPr>
        <xdr:cNvPr id="631" name="楕円 630"/>
        <xdr:cNvSpPr/>
      </xdr:nvSpPr>
      <xdr:spPr>
        <a:xfrm>
          <a:off x="13652500" y="135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52715</xdr:rowOff>
    </xdr:from>
    <xdr:ext cx="469744" cy="259045"/>
    <xdr:sp macro="" textlink="">
      <xdr:nvSpPr>
        <xdr:cNvPr id="632" name="テキスト ボックス 631"/>
        <xdr:cNvSpPr txBox="1"/>
      </xdr:nvSpPr>
      <xdr:spPr>
        <a:xfrm>
          <a:off x="13468428" y="1359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60116</xdr:rowOff>
    </xdr:from>
    <xdr:to>
      <xdr:col>67</xdr:col>
      <xdr:colOff>101600</xdr:colOff>
      <xdr:row>78</xdr:row>
      <xdr:rowOff>161716</xdr:rowOff>
    </xdr:to>
    <xdr:sp macro="" textlink="">
      <xdr:nvSpPr>
        <xdr:cNvPr id="633" name="楕円 632"/>
        <xdr:cNvSpPr/>
      </xdr:nvSpPr>
      <xdr:spPr>
        <a:xfrm>
          <a:off x="12763500" y="134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6793</xdr:rowOff>
    </xdr:from>
    <xdr:ext cx="469744" cy="259045"/>
    <xdr:sp macro="" textlink="">
      <xdr:nvSpPr>
        <xdr:cNvPr id="634" name="テキスト ボックス 633"/>
        <xdr:cNvSpPr txBox="1"/>
      </xdr:nvSpPr>
      <xdr:spPr>
        <a:xfrm>
          <a:off x="12579428" y="1320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3" name="テキスト ボックス 64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5" name="テキスト ボックス 64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0"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2"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152208</xdr:rowOff>
    </xdr:from>
    <xdr:to>
      <xdr:col>85</xdr:col>
      <xdr:colOff>127000</xdr:colOff>
      <xdr:row>95</xdr:row>
      <xdr:rowOff>170430</xdr:rowOff>
    </xdr:to>
    <xdr:cxnSp macro="">
      <xdr:nvCxnSpPr>
        <xdr:cNvPr id="664" name="直線コネクタ 663"/>
        <xdr:cNvCxnSpPr/>
      </xdr:nvCxnSpPr>
      <xdr:spPr>
        <a:xfrm flipV="1">
          <a:off x="15481300" y="16439958"/>
          <a:ext cx="8382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138747</xdr:rowOff>
    </xdr:from>
    <xdr:ext cx="534377" cy="259045"/>
    <xdr:sp macro="" textlink="">
      <xdr:nvSpPr>
        <xdr:cNvPr id="665" name="公債費平均値テキスト"/>
        <xdr:cNvSpPr txBox="1"/>
      </xdr:nvSpPr>
      <xdr:spPr>
        <a:xfrm>
          <a:off x="16370300" y="16426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6" name="フローチャート: 判断 665"/>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166250</xdr:rowOff>
    </xdr:from>
    <xdr:to>
      <xdr:col>81</xdr:col>
      <xdr:colOff>50800</xdr:colOff>
      <xdr:row>95</xdr:row>
      <xdr:rowOff>170430</xdr:rowOff>
    </xdr:to>
    <xdr:cxnSp macro="">
      <xdr:nvCxnSpPr>
        <xdr:cNvPr id="667" name="直線コネクタ 666"/>
        <xdr:cNvCxnSpPr/>
      </xdr:nvCxnSpPr>
      <xdr:spPr>
        <a:xfrm>
          <a:off x="14592300" y="16454000"/>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68" name="フローチャート: 判断 667"/>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151027</xdr:rowOff>
    </xdr:from>
    <xdr:ext cx="534377" cy="259045"/>
    <xdr:sp macro="" textlink="">
      <xdr:nvSpPr>
        <xdr:cNvPr id="669" name="テキスト ボックス 668"/>
        <xdr:cNvSpPr txBox="1"/>
      </xdr:nvSpPr>
      <xdr:spPr>
        <a:xfrm>
          <a:off x="152014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166250</xdr:rowOff>
    </xdr:from>
    <xdr:to>
      <xdr:col>76</xdr:col>
      <xdr:colOff>114300</xdr:colOff>
      <xdr:row>96</xdr:row>
      <xdr:rowOff>4794</xdr:rowOff>
    </xdr:to>
    <xdr:cxnSp macro="">
      <xdr:nvCxnSpPr>
        <xdr:cNvPr id="670" name="直線コネクタ 669"/>
        <xdr:cNvCxnSpPr/>
      </xdr:nvCxnSpPr>
      <xdr:spPr>
        <a:xfrm flipV="1">
          <a:off x="13703300" y="16454000"/>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1" name="フローチャート: 判断 670"/>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130748</xdr:rowOff>
    </xdr:from>
    <xdr:ext cx="534377" cy="259045"/>
    <xdr:sp macro="" textlink="">
      <xdr:nvSpPr>
        <xdr:cNvPr id="672" name="テキスト ボックス 671"/>
        <xdr:cNvSpPr txBox="1"/>
      </xdr:nvSpPr>
      <xdr:spPr>
        <a:xfrm>
          <a:off x="14325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146069</xdr:rowOff>
    </xdr:from>
    <xdr:to>
      <xdr:col>71</xdr:col>
      <xdr:colOff>177800</xdr:colOff>
      <xdr:row>96</xdr:row>
      <xdr:rowOff>4794</xdr:rowOff>
    </xdr:to>
    <xdr:cxnSp macro="">
      <xdr:nvCxnSpPr>
        <xdr:cNvPr id="673" name="直線コネクタ 672"/>
        <xdr:cNvCxnSpPr/>
      </xdr:nvCxnSpPr>
      <xdr:spPr>
        <a:xfrm>
          <a:off x="12814300" y="16433819"/>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4" name="フローチャート: 判断 673"/>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146390</xdr:rowOff>
    </xdr:from>
    <xdr:ext cx="534377" cy="259045"/>
    <xdr:sp macro="" textlink="">
      <xdr:nvSpPr>
        <xdr:cNvPr id="675" name="テキスト ボックス 674"/>
        <xdr:cNvSpPr txBox="1"/>
      </xdr:nvSpPr>
      <xdr:spPr>
        <a:xfrm>
          <a:off x="13436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77797</xdr:rowOff>
    </xdr:from>
    <xdr:to>
      <xdr:col>67</xdr:col>
      <xdr:colOff>101600</xdr:colOff>
      <xdr:row>97</xdr:row>
      <xdr:rowOff>7947</xdr:rowOff>
    </xdr:to>
    <xdr:sp macro="" textlink="">
      <xdr:nvSpPr>
        <xdr:cNvPr id="676" name="フローチャート: 判断 675"/>
        <xdr:cNvSpPr/>
      </xdr:nvSpPr>
      <xdr:spPr>
        <a:xfrm>
          <a:off x="12763500" y="165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170524</xdr:rowOff>
    </xdr:from>
    <xdr:ext cx="534377" cy="259045"/>
    <xdr:sp macro="" textlink="">
      <xdr:nvSpPr>
        <xdr:cNvPr id="677" name="テキスト ボックス 676"/>
        <xdr:cNvSpPr txBox="1"/>
      </xdr:nvSpPr>
      <xdr:spPr>
        <a:xfrm>
          <a:off x="12547111" y="166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101408</xdr:rowOff>
    </xdr:from>
    <xdr:to>
      <xdr:col>85</xdr:col>
      <xdr:colOff>177800</xdr:colOff>
      <xdr:row>96</xdr:row>
      <xdr:rowOff>31558</xdr:rowOff>
    </xdr:to>
    <xdr:sp macro="" textlink="">
      <xdr:nvSpPr>
        <xdr:cNvPr id="683" name="楕円 682"/>
        <xdr:cNvSpPr/>
      </xdr:nvSpPr>
      <xdr:spPr>
        <a:xfrm>
          <a:off x="16268700" y="163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124285</xdr:rowOff>
    </xdr:from>
    <xdr:ext cx="534377" cy="259045"/>
    <xdr:sp macro="" textlink="">
      <xdr:nvSpPr>
        <xdr:cNvPr id="684" name="公債費該当値テキスト"/>
        <xdr:cNvSpPr txBox="1"/>
      </xdr:nvSpPr>
      <xdr:spPr>
        <a:xfrm>
          <a:off x="16370300" y="1624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119630</xdr:rowOff>
    </xdr:from>
    <xdr:to>
      <xdr:col>81</xdr:col>
      <xdr:colOff>101600</xdr:colOff>
      <xdr:row>96</xdr:row>
      <xdr:rowOff>49780</xdr:rowOff>
    </xdr:to>
    <xdr:sp macro="" textlink="">
      <xdr:nvSpPr>
        <xdr:cNvPr id="685" name="楕円 684"/>
        <xdr:cNvSpPr/>
      </xdr:nvSpPr>
      <xdr:spPr>
        <a:xfrm>
          <a:off x="15430500" y="164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66307</xdr:rowOff>
    </xdr:from>
    <xdr:ext cx="534377" cy="259045"/>
    <xdr:sp macro="" textlink="">
      <xdr:nvSpPr>
        <xdr:cNvPr id="686" name="テキスト ボックス 685"/>
        <xdr:cNvSpPr txBox="1"/>
      </xdr:nvSpPr>
      <xdr:spPr>
        <a:xfrm>
          <a:off x="15201411" y="161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115450</xdr:rowOff>
    </xdr:from>
    <xdr:to>
      <xdr:col>76</xdr:col>
      <xdr:colOff>165100</xdr:colOff>
      <xdr:row>96</xdr:row>
      <xdr:rowOff>45600</xdr:rowOff>
    </xdr:to>
    <xdr:sp macro="" textlink="">
      <xdr:nvSpPr>
        <xdr:cNvPr id="687" name="楕円 686"/>
        <xdr:cNvSpPr/>
      </xdr:nvSpPr>
      <xdr:spPr>
        <a:xfrm>
          <a:off x="14541500" y="164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62127</xdr:rowOff>
    </xdr:from>
    <xdr:ext cx="534377" cy="259045"/>
    <xdr:sp macro="" textlink="">
      <xdr:nvSpPr>
        <xdr:cNvPr id="688" name="テキスト ボックス 687"/>
        <xdr:cNvSpPr txBox="1"/>
      </xdr:nvSpPr>
      <xdr:spPr>
        <a:xfrm>
          <a:off x="14325111" y="161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125444</xdr:rowOff>
    </xdr:from>
    <xdr:to>
      <xdr:col>72</xdr:col>
      <xdr:colOff>38100</xdr:colOff>
      <xdr:row>96</xdr:row>
      <xdr:rowOff>55594</xdr:rowOff>
    </xdr:to>
    <xdr:sp macro="" textlink="">
      <xdr:nvSpPr>
        <xdr:cNvPr id="689" name="楕円 688"/>
        <xdr:cNvSpPr/>
      </xdr:nvSpPr>
      <xdr:spPr>
        <a:xfrm>
          <a:off x="13652500" y="16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72121</xdr:rowOff>
    </xdr:from>
    <xdr:ext cx="534377" cy="259045"/>
    <xdr:sp macro="" textlink="">
      <xdr:nvSpPr>
        <xdr:cNvPr id="690" name="テキスト ボックス 689"/>
        <xdr:cNvSpPr txBox="1"/>
      </xdr:nvSpPr>
      <xdr:spPr>
        <a:xfrm>
          <a:off x="13436111" y="161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95269</xdr:rowOff>
    </xdr:from>
    <xdr:to>
      <xdr:col>67</xdr:col>
      <xdr:colOff>101600</xdr:colOff>
      <xdr:row>96</xdr:row>
      <xdr:rowOff>25419</xdr:rowOff>
    </xdr:to>
    <xdr:sp macro="" textlink="">
      <xdr:nvSpPr>
        <xdr:cNvPr id="691" name="楕円 690"/>
        <xdr:cNvSpPr/>
      </xdr:nvSpPr>
      <xdr:spPr>
        <a:xfrm>
          <a:off x="12763500" y="16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41946</xdr:rowOff>
    </xdr:from>
    <xdr:ext cx="534377" cy="259045"/>
    <xdr:sp macro="" textlink="">
      <xdr:nvSpPr>
        <xdr:cNvPr id="692" name="テキスト ボックス 691"/>
        <xdr:cNvSpPr txBox="1"/>
      </xdr:nvSpPr>
      <xdr:spPr>
        <a:xfrm>
          <a:off x="12547111" y="161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6" name="テキスト ボックス 70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8" name="テキスト ボックス 70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5"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9" name="フローチャート: 判断 71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1" name="フローチャート: 判断 72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2" name="テキスト ボックス 72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4" name="フローチャート: 判断 72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5" name="テキスト ボックス 72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6" name="直線コネクタ 72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7" name="フローチャート: 判断 72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8" name="テキスト ボックス 72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29" name="フローチャート: 判断 728"/>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30" name="テキスト ボックス 729"/>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9" name="テキスト ボックス 738"/>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1" name="テキスト ボックス 74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3" name="テキスト ボックス 74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4" name="楕円 74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5" name="テキスト ボックス 74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農林水産業費については，グループの平均を上回っているが近年減少しており，平成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年度は，貸付事業の減等により，昨年度と比較して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2,435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円減少している。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商工費については，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グループの平均上回っているが，近年減少しており，平成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年度は，中</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小企業融資資金貸付金（東日本大震災復興緊急融資分）の減等により，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3,446</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円減少し</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土木費については，グループの平均を上回って推移しており，平成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は，復旧・復興事業に係る地方道路整備などの減</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等により，昨年度と比較して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1,607,</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教育費については，グループの平均を上回って推移しており，平成</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年度は，</a:t>
          </a:r>
          <a:r>
            <a:rPr kumimoji="1" lang="ja-JP" altLang="en-US" sz="1300">
              <a:solidFill>
                <a:srgbClr val="FF0000"/>
              </a:solidFill>
              <a:latin typeface="ＭＳ ゴシック" panose="020B0609070205080204" pitchFamily="49" charset="-128"/>
              <a:ea typeface="ＭＳ ゴシック" panose="020B0609070205080204" pitchFamily="49" charset="-128"/>
            </a:rPr>
            <a:t>教職員</a:t>
          </a:r>
          <a:r>
            <a:rPr kumimoji="1" lang="ja-JP" altLang="en-US" sz="1300">
              <a:latin typeface="ＭＳ ゴシック" panose="020B0609070205080204" pitchFamily="49" charset="-128"/>
              <a:ea typeface="ＭＳ ゴシック" panose="020B0609070205080204" pitchFamily="49" charset="-128"/>
            </a:rPr>
            <a:t>退職者増による退職金の増等により，昨年度と比較して</a:t>
          </a:r>
          <a:r>
            <a:rPr kumimoji="1" lang="en-US" altLang="ja-JP" sz="1300">
              <a:latin typeface="ＭＳ ゴシック" panose="020B0609070205080204" pitchFamily="49" charset="-128"/>
              <a:ea typeface="ＭＳ ゴシック" panose="020B0609070205080204" pitchFamily="49" charset="-128"/>
            </a:rPr>
            <a:t>2,124</a:t>
          </a:r>
          <a:r>
            <a:rPr kumimoji="1" lang="ja-JP" altLang="en-US" sz="1300">
              <a:latin typeface="ＭＳ ゴシック" panose="020B0609070205080204" pitchFamily="49" charset="-128"/>
              <a:ea typeface="ＭＳ ゴシック" panose="020B0609070205080204" pitchFamily="49"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○現状</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県税収入の増等により，実質収支が増加しており，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分母である標準財政規模が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したため，財政調整基金残高は，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となり，実質単年度収支は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0.86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0.87%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引き続き，課税の適正化</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や県有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財産</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の有効活用などにより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自主財源確保に努めていくとともに，職員数の適正化によ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人件費総額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抑制</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公共投資の重点化</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・効率化など</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により，県債残高をさらに縮小させていく。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茨城県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一般会計及び全ての特別会計で赤字が生じていない。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引き続き，各会計で適正な財政運営，企業経営を行っていく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年度以降，公共投資の重点化に務めてきた結果，公共投資等に充てた県債に係る公債費が減少したことにより，元利償還金が前年度よりも減となったことなどから，元利償還金等（</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）は減少している。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一方で，貸付金の財源として過去に発行した地方債に係る貸付金の償還が減少したことにより，算入公債費等（</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）が減少した結果，実質公債費比率の分子（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）は前年度から増となった。</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引き続き公共投資の重点化・効率化などを図ることにより，実質公債費比率の改善を図る。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・一般会計等に係る地方債現在高</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地方交付税の代替財源とされる臨時財政対策債の残高は増加したものの，通常県債の残高が減少しており，全体でも減少している。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公共工業団地造成に係る県負担分の計画的な償還などにより，支出予定額が減少している。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・退職手当負担見込額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新陳代謝による減，職員数の減及び退職支給率の減により，退職手当の支給予定額が減となっている。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公共投資の重点化・効率化により，県債の新規発行を適切にコントロールするとともに，職員数の適正化，保有土地等に係る将来負担額の計画的な解消を進め，比率の更なる改善を図っていく。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国の補助を受け，国民健康保険財政安定化基金を積み増したことや，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年に本県で開催される国民体育大会並びに全国障害者スポーツ大会の開催に向け国民体育大会・障害者スポーツ大会開催基金を積み増したこと等により，特定目的基金が約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億円増加し，基金全体も増加している。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積立の規模については，今後の収支見通し等を踏まえ，安定的に事業を実施し，県民生活をしっかり支えていけるよう残高を確保していく。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そのため，行財政改革，経費節減等の取組みを進めることにより，財源を確保していく。また，国費関連の基金は，必要額の確保に向け国へ要望を行っていく。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は，短期では，国民体育大会・障害者スポーツ大会開催基金の取崩しにより減少が見込まれる。一方，中長期では，公共施設等の老朽化への対応のため，公共施設長寿命化等推進基金などを確保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災害対応，社会保障関係施策，教育・文化振興，環境保全，産業振興や公共施設等の老朽化対策など使途に応じた基金を設置している。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国の補助を受け，国民健康保険財政安定化基金を積み増したことや，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年に本県で開催される国民体育大会及び全国障害者スポーツ大会の開催に向け国民体育大会・障害者スポーツ大会開催基金を積み増したこと等により，増加している。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積立の規模については，各基金の目的に沿って，関連する事業が安定的に実施できるよう，事業計画を踏まえながら管理・運営していく。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そのため，行財政改革，経費節減等の取組みを進めることにより，財源を確保していく。また，国の施策に基づく基金については，本県の必要額を確保できるよう国へ要望していく。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は，短期では，国民体育大会・障害者スポーツ大会開催基金の取崩しにより減少が見込まれる。一方，中長期では，公共施設等の老朽化への対応のため，公共施設長寿命化等推進基金などを確保していく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年度中の運用益の積立を行ったことにより，増加している。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積立の規模については，今後の収支見通し等を踏まえ，安定的に事業を実施し，県民生活をしっかり支えていけるよう残高を確保していく。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年度までの収支見通しにおいて約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億円の財源不足が見込まれていることから，毎年度の予算編成で必要な場合には取崩しを行っていく。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年度中の運用益の積立を行ったことにより，増加している。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積立の規模については，今後の収支見通し等を踏まえ，県債の計画的な償還に備え残高を確保していく。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年度までの収支見通しにおいて約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億円の財源不足が見込まれていることから，毎年度の予算編成で必要な場合には取崩しを行っていく。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2,951,087
2,889,169
6,097.19
1,055,682,801
1,029,034,715
7,020,356
637,229,070
2,181,111,963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7" name="正方形/長方形 46"/>
        <xdr:cNvSpPr/>
      </xdr:nvSpPr>
      <xdr:spPr>
        <a:xfrm>
          <a:off x="1127125" y="409003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8" name="正方形/長方形 47"/>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49" name="正方形/長方形 48"/>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50" name="正方形/長方形 49"/>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1" name="正方形/長方形 50"/>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2" name="正方形/長方形 51"/>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53" name="正方形/長方形 52"/>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54" name="正方形/長方形 53"/>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5" name="正方形/長方形 54"/>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6" name="正方形/長方形 55"/>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57" name="正方形/長方形 56"/>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58" name="テキスト ボックス 57"/>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当県の債務償還可能年数は同財政力指数のグループ平均と比較し，</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年低い結果となっている。しかし，都道府県全体の平均値と比較した場合は</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年分高い結果となっている。</a:t>
          </a:r>
        </a:p>
        <a:p>
          <a:r>
            <a:rPr kumimoji="1" lang="ja-JP" altLang="en-US" sz="1100">
              <a:latin typeface="ＭＳ Ｐゴシック" panose="020B0600070205080204" pitchFamily="50" charset="-128"/>
              <a:ea typeface="ＭＳ Ｐゴシック" panose="020B0600070205080204" pitchFamily="50" charset="-128"/>
            </a:rPr>
            <a:t>　債務償還可能年数の分子となる将来負担額については，前年度と比べ</a:t>
          </a:r>
          <a:r>
            <a:rPr kumimoji="1" lang="en-US" altLang="ja-JP" sz="1100">
              <a:latin typeface="ＭＳ Ｐゴシック" panose="020B0600070205080204" pitchFamily="50" charset="-128"/>
              <a:ea typeface="ＭＳ Ｐゴシック" panose="020B0600070205080204" pitchFamily="50" charset="-128"/>
            </a:rPr>
            <a:t>424</a:t>
          </a:r>
          <a:r>
            <a:rPr kumimoji="1" lang="ja-JP" altLang="en-US" sz="1100">
              <a:latin typeface="ＭＳ Ｐゴシック" panose="020B0600070205080204" pitchFamily="50" charset="-128"/>
              <a:ea typeface="ＭＳ Ｐゴシック" panose="020B0600070205080204" pitchFamily="50" charset="-128"/>
            </a:rPr>
            <a:t>億円減少しているが，他団体と比較し高い水準に位置している。今後もメリハリのある効果的な予算を編成し，将来世代へ負担を先送りすることがないよう，県債残高を適切にコントロールしていく。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59" name="テキスト ボックス 58"/>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0" name="直線コネクタ 59"/>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1" name="テキスト ボックス 60"/>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2" name="直線コネクタ 61"/>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63" name="テキスト ボックス 62"/>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4" name="直線コネクタ 63"/>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65" name="テキスト ボックス 64"/>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6" name="直線コネクタ 65"/>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67" name="テキスト ボックス 66"/>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68" name="直線コネクタ 67"/>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69" name="テキスト ボックス 68"/>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0" name="直線コネクタ 69"/>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71" name="テキスト ボックス 70"/>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2" name="直線コネクタ 71"/>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3" name="テキスト ボックス 72"/>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77" name="直線コネクタ 76"/>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78"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79" name="直線コネクタ 78"/>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80"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81" name="直線コネクタ 80"/>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82" name="債務償還可能年数平均値テキスト"/>
        <xdr:cNvSpPr txBox="1"/>
      </xdr:nvSpPr>
      <xdr:spPr>
        <a:xfrm>
          <a:off x="1308036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83" name="フローチャート: 判断 82"/>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112939</xdr:rowOff>
    </xdr:from>
    <xdr:to>
      <xdr:col>76</xdr:col>
      <xdr:colOff>73025</xdr:colOff>
      <xdr:row>31</xdr:row>
      <xdr:rowOff>43089</xdr:rowOff>
    </xdr:to>
    <xdr:sp macro="" textlink="">
      <xdr:nvSpPr>
        <xdr:cNvPr id="89" name="楕円 88"/>
        <xdr:cNvSpPr/>
      </xdr:nvSpPr>
      <xdr:spPr>
        <a:xfrm>
          <a:off x="13001625" y="5142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91366</xdr:rowOff>
    </xdr:from>
    <xdr:ext cx="405111" cy="259045"/>
    <xdr:sp macro="" textlink="">
      <xdr:nvSpPr>
        <xdr:cNvPr id="90" name="債務償還可能年数該当値テキスト"/>
        <xdr:cNvSpPr txBox="1"/>
      </xdr:nvSpPr>
      <xdr:spPr>
        <a:xfrm>
          <a:off x="13080365" y="512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xdr:cNvSpPr/>
      </xdr:nvSpPr>
      <xdr:spPr>
        <a:xfrm>
          <a:off x="520065" y="739521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xdr:cNvSpPr/>
      </xdr:nvSpPr>
      <xdr:spPr>
        <a:xfrm>
          <a:off x="1127125" y="752221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2,951,087
2,889,169
6,097.19
1,055,682,801
1,029,034,715
7,020,356
637,229,070
2,181,111,963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2,951,087
2,889,169
6,097.19
1,055,682,801
1,029,034,715
7,020,356
637,229,070
2,181,111,963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1" t="s">
        <v>71</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 thickBot="1" x14ac:dyDescent="0.25">
      <c r="A2" s="140"/>
      <c r="B2" s="143" t="s">
        <v>72</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2" t="s">
        <v>73</v>
      </c>
      <c r="C3" s="533"/>
      <c r="D3" s="534"/>
      <c r="E3" s="534"/>
      <c r="F3" s="534"/>
      <c r="G3" s="534"/>
      <c r="H3" s="534"/>
      <c r="I3" s="534"/>
      <c r="J3" s="534"/>
      <c r="K3" s="534"/>
      <c r="L3" s="534" t="s">
        <v>74</v>
      </c>
      <c r="M3" s="534"/>
      <c r="N3" s="534"/>
      <c r="O3" s="534"/>
      <c r="P3" s="534"/>
      <c r="Q3" s="534"/>
      <c r="R3" s="535"/>
      <c r="S3" s="535"/>
      <c r="T3" s="535"/>
      <c r="U3" s="535"/>
      <c r="V3" s="536"/>
      <c r="W3" s="564" t="s">
        <v>75</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76</v>
      </c>
      <c r="BO3" s="532"/>
      <c r="BP3" s="532"/>
      <c r="BQ3" s="532"/>
      <c r="BR3" s="532"/>
      <c r="BS3" s="532"/>
      <c r="BT3" s="532"/>
      <c r="BU3" s="568"/>
      <c r="BV3" s="531" t="s">
        <v>77</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78</v>
      </c>
      <c r="CU3" s="532"/>
      <c r="CV3" s="532"/>
      <c r="CW3" s="532"/>
      <c r="CX3" s="532"/>
      <c r="CY3" s="532"/>
      <c r="CZ3" s="532"/>
      <c r="DA3" s="568"/>
      <c r="DB3" s="531" t="s">
        <v>79</v>
      </c>
      <c r="DC3" s="532"/>
      <c r="DD3" s="532"/>
      <c r="DE3" s="532"/>
      <c r="DF3" s="532"/>
      <c r="DG3" s="532"/>
      <c r="DH3" s="532"/>
      <c r="DI3" s="568"/>
      <c r="DJ3" s="140"/>
      <c r="DK3" s="140"/>
      <c r="DL3" s="140"/>
      <c r="DM3" s="140"/>
      <c r="DN3" s="140"/>
      <c r="DO3" s="140"/>
    </row>
    <row r="4" spans="1:119" ht="18.75" customHeight="1" x14ac:dyDescent="0.2">
      <c r="A4" s="141"/>
      <c r="B4" s="563"/>
      <c r="C4" s="521"/>
      <c r="D4" s="537"/>
      <c r="E4" s="537"/>
      <c r="F4" s="537"/>
      <c r="G4" s="537"/>
      <c r="H4" s="537"/>
      <c r="I4" s="537"/>
      <c r="J4" s="537"/>
      <c r="K4" s="537"/>
      <c r="L4" s="537"/>
      <c r="M4" s="537"/>
      <c r="N4" s="537"/>
      <c r="O4" s="537"/>
      <c r="P4" s="537"/>
      <c r="Q4" s="537"/>
      <c r="R4" s="538"/>
      <c r="S4" s="538"/>
      <c r="T4" s="538"/>
      <c r="U4" s="538"/>
      <c r="V4" s="539"/>
      <c r="W4" s="483" t="s">
        <v>80</v>
      </c>
      <c r="X4" s="484"/>
      <c r="Y4" s="485"/>
      <c r="Z4" s="492" t="s">
        <v>1</v>
      </c>
      <c r="AA4" s="493"/>
      <c r="AB4" s="493"/>
      <c r="AC4" s="493"/>
      <c r="AD4" s="493"/>
      <c r="AE4" s="493"/>
      <c r="AF4" s="493"/>
      <c r="AG4" s="493"/>
      <c r="AH4" s="494"/>
      <c r="AI4" s="492" t="s">
        <v>81</v>
      </c>
      <c r="AJ4" s="542"/>
      <c r="AK4" s="542"/>
      <c r="AL4" s="542"/>
      <c r="AM4" s="542"/>
      <c r="AN4" s="542"/>
      <c r="AO4" s="542"/>
      <c r="AP4" s="543"/>
      <c r="AQ4" s="498" t="s">
        <v>82</v>
      </c>
      <c r="AR4" s="499"/>
      <c r="AS4" s="542"/>
      <c r="AT4" s="542"/>
      <c r="AU4" s="542"/>
      <c r="AV4" s="542"/>
      <c r="AW4" s="542"/>
      <c r="AX4" s="542"/>
      <c r="AY4" s="547"/>
      <c r="AZ4" s="404" t="s">
        <v>83</v>
      </c>
      <c r="BA4" s="405"/>
      <c r="BB4" s="405"/>
      <c r="BC4" s="405"/>
      <c r="BD4" s="405"/>
      <c r="BE4" s="405"/>
      <c r="BF4" s="405"/>
      <c r="BG4" s="405"/>
      <c r="BH4" s="405"/>
      <c r="BI4" s="405"/>
      <c r="BJ4" s="405"/>
      <c r="BK4" s="405"/>
      <c r="BL4" s="405"/>
      <c r="BM4" s="406"/>
      <c r="BN4" s="407">
        <v>1055682801</v>
      </c>
      <c r="BO4" s="408"/>
      <c r="BP4" s="408"/>
      <c r="BQ4" s="408"/>
      <c r="BR4" s="408"/>
      <c r="BS4" s="408"/>
      <c r="BT4" s="408"/>
      <c r="BU4" s="409"/>
      <c r="BV4" s="407">
        <v>1087054495</v>
      </c>
      <c r="BW4" s="408"/>
      <c r="BX4" s="408"/>
      <c r="BY4" s="408"/>
      <c r="BZ4" s="408"/>
      <c r="CA4" s="408"/>
      <c r="CB4" s="408"/>
      <c r="CC4" s="409"/>
      <c r="CD4" s="516" t="s">
        <v>84</v>
      </c>
      <c r="CE4" s="517"/>
      <c r="CF4" s="517"/>
      <c r="CG4" s="517"/>
      <c r="CH4" s="517"/>
      <c r="CI4" s="517"/>
      <c r="CJ4" s="517"/>
      <c r="CK4" s="517"/>
      <c r="CL4" s="517"/>
      <c r="CM4" s="517"/>
      <c r="CN4" s="517"/>
      <c r="CO4" s="517"/>
      <c r="CP4" s="517"/>
      <c r="CQ4" s="517"/>
      <c r="CR4" s="517"/>
      <c r="CS4" s="518"/>
      <c r="CT4" s="569">
        <v>1.1000000000000001</v>
      </c>
      <c r="CU4" s="570"/>
      <c r="CV4" s="570"/>
      <c r="CW4" s="570"/>
      <c r="CX4" s="570"/>
      <c r="CY4" s="570"/>
      <c r="CZ4" s="570"/>
      <c r="DA4" s="571"/>
      <c r="DB4" s="569">
        <v>1.1000000000000001</v>
      </c>
      <c r="DC4" s="570"/>
      <c r="DD4" s="570"/>
      <c r="DE4" s="570"/>
      <c r="DF4" s="570"/>
      <c r="DG4" s="570"/>
      <c r="DH4" s="570"/>
      <c r="DI4" s="571"/>
      <c r="DJ4" s="140"/>
      <c r="DK4" s="140"/>
      <c r="DL4" s="140"/>
      <c r="DM4" s="140"/>
      <c r="DN4" s="140"/>
      <c r="DO4" s="140"/>
    </row>
    <row r="5" spans="1:119" ht="18.75" customHeight="1" thickBot="1" x14ac:dyDescent="0.25">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85</v>
      </c>
      <c r="BA5" s="411"/>
      <c r="BB5" s="411"/>
      <c r="BC5" s="411"/>
      <c r="BD5" s="411"/>
      <c r="BE5" s="411"/>
      <c r="BF5" s="411"/>
      <c r="BG5" s="411"/>
      <c r="BH5" s="411"/>
      <c r="BI5" s="411"/>
      <c r="BJ5" s="411"/>
      <c r="BK5" s="411"/>
      <c r="BL5" s="411"/>
      <c r="BM5" s="412"/>
      <c r="BN5" s="413">
        <v>1029034715</v>
      </c>
      <c r="BO5" s="414"/>
      <c r="BP5" s="414"/>
      <c r="BQ5" s="414"/>
      <c r="BR5" s="414"/>
      <c r="BS5" s="414"/>
      <c r="BT5" s="414"/>
      <c r="BU5" s="415"/>
      <c r="BV5" s="413">
        <v>1062035462</v>
      </c>
      <c r="BW5" s="414"/>
      <c r="BX5" s="414"/>
      <c r="BY5" s="414"/>
      <c r="BZ5" s="414"/>
      <c r="CA5" s="414"/>
      <c r="CB5" s="414"/>
      <c r="CC5" s="415"/>
      <c r="CD5" s="460" t="s">
        <v>86</v>
      </c>
      <c r="CE5" s="461"/>
      <c r="CF5" s="461"/>
      <c r="CG5" s="461"/>
      <c r="CH5" s="461"/>
      <c r="CI5" s="461"/>
      <c r="CJ5" s="461"/>
      <c r="CK5" s="461"/>
      <c r="CL5" s="461"/>
      <c r="CM5" s="461"/>
      <c r="CN5" s="461"/>
      <c r="CO5" s="461"/>
      <c r="CP5" s="461"/>
      <c r="CQ5" s="461"/>
      <c r="CR5" s="461"/>
      <c r="CS5" s="462"/>
      <c r="CT5" s="392">
        <v>93.5</v>
      </c>
      <c r="CU5" s="393"/>
      <c r="CV5" s="393"/>
      <c r="CW5" s="393"/>
      <c r="CX5" s="393"/>
      <c r="CY5" s="393"/>
      <c r="CZ5" s="393"/>
      <c r="DA5" s="394"/>
      <c r="DB5" s="392">
        <v>94.3</v>
      </c>
      <c r="DC5" s="393"/>
      <c r="DD5" s="393"/>
      <c r="DE5" s="393"/>
      <c r="DF5" s="393"/>
      <c r="DG5" s="393"/>
      <c r="DH5" s="393"/>
      <c r="DI5" s="394"/>
      <c r="DJ5" s="140"/>
      <c r="DK5" s="140"/>
      <c r="DL5" s="140"/>
      <c r="DM5" s="140"/>
      <c r="DN5" s="140"/>
      <c r="DO5" s="140"/>
    </row>
    <row r="6" spans="1:119" ht="18.75" customHeight="1" x14ac:dyDescent="0.2">
      <c r="A6" s="141"/>
      <c r="B6" s="531" t="s">
        <v>87</v>
      </c>
      <c r="C6" s="532"/>
      <c r="D6" s="532"/>
      <c r="E6" s="532"/>
      <c r="F6" s="532"/>
      <c r="G6" s="532"/>
      <c r="H6" s="532"/>
      <c r="I6" s="532"/>
      <c r="J6" s="532"/>
      <c r="K6" s="533"/>
      <c r="L6" s="534" t="s">
        <v>88</v>
      </c>
      <c r="M6" s="534"/>
      <c r="N6" s="534"/>
      <c r="O6" s="534"/>
      <c r="P6" s="534"/>
      <c r="Q6" s="534"/>
      <c r="R6" s="535"/>
      <c r="S6" s="535"/>
      <c r="T6" s="535"/>
      <c r="U6" s="535"/>
      <c r="V6" s="536"/>
      <c r="W6" s="486"/>
      <c r="X6" s="487"/>
      <c r="Y6" s="488"/>
      <c r="Z6" s="513" t="s">
        <v>89</v>
      </c>
      <c r="AA6" s="514"/>
      <c r="AB6" s="514"/>
      <c r="AC6" s="514"/>
      <c r="AD6" s="514"/>
      <c r="AE6" s="514"/>
      <c r="AF6" s="514"/>
      <c r="AG6" s="514"/>
      <c r="AH6" s="515"/>
      <c r="AI6" s="438">
        <v>1</v>
      </c>
      <c r="AJ6" s="439"/>
      <c r="AK6" s="439"/>
      <c r="AL6" s="439"/>
      <c r="AM6" s="439"/>
      <c r="AN6" s="439"/>
      <c r="AO6" s="439"/>
      <c r="AP6" s="440"/>
      <c r="AQ6" s="438">
        <v>11390</v>
      </c>
      <c r="AR6" s="439"/>
      <c r="AS6" s="439"/>
      <c r="AT6" s="439"/>
      <c r="AU6" s="439"/>
      <c r="AV6" s="439"/>
      <c r="AW6" s="439"/>
      <c r="AX6" s="439"/>
      <c r="AY6" s="441"/>
      <c r="AZ6" s="410" t="s">
        <v>90</v>
      </c>
      <c r="BA6" s="411"/>
      <c r="BB6" s="411"/>
      <c r="BC6" s="411"/>
      <c r="BD6" s="411"/>
      <c r="BE6" s="411"/>
      <c r="BF6" s="411"/>
      <c r="BG6" s="411"/>
      <c r="BH6" s="411"/>
      <c r="BI6" s="411"/>
      <c r="BJ6" s="411"/>
      <c r="BK6" s="411"/>
      <c r="BL6" s="411"/>
      <c r="BM6" s="412"/>
      <c r="BN6" s="413">
        <v>26648086</v>
      </c>
      <c r="BO6" s="414"/>
      <c r="BP6" s="414"/>
      <c r="BQ6" s="414"/>
      <c r="BR6" s="414"/>
      <c r="BS6" s="414"/>
      <c r="BT6" s="414"/>
      <c r="BU6" s="415"/>
      <c r="BV6" s="413">
        <v>25019033</v>
      </c>
      <c r="BW6" s="414"/>
      <c r="BX6" s="414"/>
      <c r="BY6" s="414"/>
      <c r="BZ6" s="414"/>
      <c r="CA6" s="414"/>
      <c r="CB6" s="414"/>
      <c r="CC6" s="415"/>
      <c r="CD6" s="460" t="s">
        <v>91</v>
      </c>
      <c r="CE6" s="461"/>
      <c r="CF6" s="461"/>
      <c r="CG6" s="461"/>
      <c r="CH6" s="461"/>
      <c r="CI6" s="461"/>
      <c r="CJ6" s="461"/>
      <c r="CK6" s="461"/>
      <c r="CL6" s="461"/>
      <c r="CM6" s="461"/>
      <c r="CN6" s="461"/>
      <c r="CO6" s="461"/>
      <c r="CP6" s="461"/>
      <c r="CQ6" s="461"/>
      <c r="CR6" s="461"/>
      <c r="CS6" s="462"/>
      <c r="CT6" s="558">
        <v>104.1</v>
      </c>
      <c r="CU6" s="559"/>
      <c r="CV6" s="559"/>
      <c r="CW6" s="559"/>
      <c r="CX6" s="559"/>
      <c r="CY6" s="559"/>
      <c r="CZ6" s="559"/>
      <c r="DA6" s="560"/>
      <c r="DB6" s="558">
        <v>104.5</v>
      </c>
      <c r="DC6" s="559"/>
      <c r="DD6" s="559"/>
      <c r="DE6" s="559"/>
      <c r="DF6" s="559"/>
      <c r="DG6" s="559"/>
      <c r="DH6" s="559"/>
      <c r="DI6" s="560"/>
      <c r="DJ6" s="140"/>
      <c r="DK6" s="140"/>
      <c r="DL6" s="140"/>
      <c r="DM6" s="140"/>
      <c r="DN6" s="140"/>
      <c r="DO6" s="140"/>
    </row>
    <row r="7" spans="1:119" ht="18.75" customHeight="1" x14ac:dyDescent="0.2">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92</v>
      </c>
      <c r="AA7" s="514"/>
      <c r="AB7" s="514"/>
      <c r="AC7" s="514"/>
      <c r="AD7" s="514"/>
      <c r="AE7" s="514"/>
      <c r="AF7" s="514"/>
      <c r="AG7" s="514"/>
      <c r="AH7" s="515"/>
      <c r="AI7" s="438">
        <v>2</v>
      </c>
      <c r="AJ7" s="439"/>
      <c r="AK7" s="439"/>
      <c r="AL7" s="439"/>
      <c r="AM7" s="439"/>
      <c r="AN7" s="439"/>
      <c r="AO7" s="439"/>
      <c r="AP7" s="440"/>
      <c r="AQ7" s="438">
        <v>9720</v>
      </c>
      <c r="AR7" s="439"/>
      <c r="AS7" s="439"/>
      <c r="AT7" s="439"/>
      <c r="AU7" s="439"/>
      <c r="AV7" s="439"/>
      <c r="AW7" s="439"/>
      <c r="AX7" s="439"/>
      <c r="AY7" s="441"/>
      <c r="AZ7" s="410" t="s">
        <v>93</v>
      </c>
      <c r="BA7" s="411"/>
      <c r="BB7" s="411"/>
      <c r="BC7" s="411"/>
      <c r="BD7" s="411"/>
      <c r="BE7" s="411"/>
      <c r="BF7" s="411"/>
      <c r="BG7" s="411"/>
      <c r="BH7" s="411"/>
      <c r="BI7" s="411"/>
      <c r="BJ7" s="411"/>
      <c r="BK7" s="411"/>
      <c r="BL7" s="411"/>
      <c r="BM7" s="412"/>
      <c r="BN7" s="413">
        <v>19627730</v>
      </c>
      <c r="BO7" s="414"/>
      <c r="BP7" s="414"/>
      <c r="BQ7" s="414"/>
      <c r="BR7" s="414"/>
      <c r="BS7" s="414"/>
      <c r="BT7" s="414"/>
      <c r="BU7" s="415"/>
      <c r="BV7" s="413">
        <v>18333811</v>
      </c>
      <c r="BW7" s="414"/>
      <c r="BX7" s="414"/>
      <c r="BY7" s="414"/>
      <c r="BZ7" s="414"/>
      <c r="CA7" s="414"/>
      <c r="CB7" s="414"/>
      <c r="CC7" s="415"/>
      <c r="CD7" s="460" t="s">
        <v>94</v>
      </c>
      <c r="CE7" s="461"/>
      <c r="CF7" s="461"/>
      <c r="CG7" s="461"/>
      <c r="CH7" s="461"/>
      <c r="CI7" s="461"/>
      <c r="CJ7" s="461"/>
      <c r="CK7" s="461"/>
      <c r="CL7" s="461"/>
      <c r="CM7" s="461"/>
      <c r="CN7" s="461"/>
      <c r="CO7" s="461"/>
      <c r="CP7" s="461"/>
      <c r="CQ7" s="461"/>
      <c r="CR7" s="461"/>
      <c r="CS7" s="462"/>
      <c r="CT7" s="413">
        <v>637229070</v>
      </c>
      <c r="CU7" s="414"/>
      <c r="CV7" s="414"/>
      <c r="CW7" s="414"/>
      <c r="CX7" s="414"/>
      <c r="CY7" s="414"/>
      <c r="CZ7" s="414"/>
      <c r="DA7" s="415"/>
      <c r="DB7" s="413">
        <v>633231555</v>
      </c>
      <c r="DC7" s="414"/>
      <c r="DD7" s="414"/>
      <c r="DE7" s="414"/>
      <c r="DF7" s="414"/>
      <c r="DG7" s="414"/>
      <c r="DH7" s="414"/>
      <c r="DI7" s="415"/>
      <c r="DJ7" s="140"/>
      <c r="DK7" s="140"/>
      <c r="DL7" s="140"/>
      <c r="DM7" s="140"/>
      <c r="DN7" s="140"/>
      <c r="DO7" s="140"/>
    </row>
    <row r="8" spans="1:119" ht="18.75" customHeight="1" thickBot="1" x14ac:dyDescent="0.25">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95</v>
      </c>
      <c r="AA8" s="514"/>
      <c r="AB8" s="514"/>
      <c r="AC8" s="514"/>
      <c r="AD8" s="514"/>
      <c r="AE8" s="514"/>
      <c r="AF8" s="514"/>
      <c r="AG8" s="514"/>
      <c r="AH8" s="515"/>
      <c r="AI8" s="438">
        <v>1</v>
      </c>
      <c r="AJ8" s="439"/>
      <c r="AK8" s="439"/>
      <c r="AL8" s="439"/>
      <c r="AM8" s="439"/>
      <c r="AN8" s="439"/>
      <c r="AO8" s="439"/>
      <c r="AP8" s="440"/>
      <c r="AQ8" s="438">
        <v>8280</v>
      </c>
      <c r="AR8" s="439"/>
      <c r="AS8" s="439"/>
      <c r="AT8" s="439"/>
      <c r="AU8" s="439"/>
      <c r="AV8" s="439"/>
      <c r="AW8" s="439"/>
      <c r="AX8" s="439"/>
      <c r="AY8" s="441"/>
      <c r="AZ8" s="410" t="s">
        <v>96</v>
      </c>
      <c r="BA8" s="411"/>
      <c r="BB8" s="411"/>
      <c r="BC8" s="411"/>
      <c r="BD8" s="411"/>
      <c r="BE8" s="411"/>
      <c r="BF8" s="411"/>
      <c r="BG8" s="411"/>
      <c r="BH8" s="411"/>
      <c r="BI8" s="411"/>
      <c r="BJ8" s="411"/>
      <c r="BK8" s="411"/>
      <c r="BL8" s="411"/>
      <c r="BM8" s="412"/>
      <c r="BN8" s="413">
        <v>7020356</v>
      </c>
      <c r="BO8" s="414"/>
      <c r="BP8" s="414"/>
      <c r="BQ8" s="414"/>
      <c r="BR8" s="414"/>
      <c r="BS8" s="414"/>
      <c r="BT8" s="414"/>
      <c r="BU8" s="415"/>
      <c r="BV8" s="413">
        <v>6685222</v>
      </c>
      <c r="BW8" s="414"/>
      <c r="BX8" s="414"/>
      <c r="BY8" s="414"/>
      <c r="BZ8" s="414"/>
      <c r="CA8" s="414"/>
      <c r="CB8" s="414"/>
      <c r="CC8" s="415"/>
      <c r="CD8" s="460" t="s">
        <v>97</v>
      </c>
      <c r="CE8" s="461"/>
      <c r="CF8" s="461"/>
      <c r="CG8" s="461"/>
      <c r="CH8" s="461"/>
      <c r="CI8" s="461"/>
      <c r="CJ8" s="461"/>
      <c r="CK8" s="461"/>
      <c r="CL8" s="461"/>
      <c r="CM8" s="461"/>
      <c r="CN8" s="461"/>
      <c r="CO8" s="461"/>
      <c r="CP8" s="461"/>
      <c r="CQ8" s="461"/>
      <c r="CR8" s="461"/>
      <c r="CS8" s="462"/>
      <c r="CT8" s="555">
        <v>0.64490000000000003</v>
      </c>
      <c r="CU8" s="556"/>
      <c r="CV8" s="556"/>
      <c r="CW8" s="556"/>
      <c r="CX8" s="556"/>
      <c r="CY8" s="556"/>
      <c r="CZ8" s="556"/>
      <c r="DA8" s="557"/>
      <c r="DB8" s="555">
        <v>0.63726000000000005</v>
      </c>
      <c r="DC8" s="556"/>
      <c r="DD8" s="556"/>
      <c r="DE8" s="556"/>
      <c r="DF8" s="556"/>
      <c r="DG8" s="556"/>
      <c r="DH8" s="556"/>
      <c r="DI8" s="557"/>
      <c r="DJ8" s="140"/>
      <c r="DK8" s="140"/>
      <c r="DL8" s="140"/>
      <c r="DM8" s="140"/>
      <c r="DN8" s="140"/>
      <c r="DO8" s="140"/>
    </row>
    <row r="9" spans="1:119" ht="18.75" customHeight="1" thickBot="1" x14ac:dyDescent="0.25">
      <c r="A9" s="141"/>
      <c r="B9" s="519" t="s">
        <v>98</v>
      </c>
      <c r="C9" s="493"/>
      <c r="D9" s="493"/>
      <c r="E9" s="493"/>
      <c r="F9" s="493"/>
      <c r="G9" s="493"/>
      <c r="H9" s="493"/>
      <c r="I9" s="493"/>
      <c r="J9" s="493"/>
      <c r="K9" s="494"/>
      <c r="L9" s="525" t="s">
        <v>99</v>
      </c>
      <c r="M9" s="526"/>
      <c r="N9" s="526"/>
      <c r="O9" s="526"/>
      <c r="P9" s="526"/>
      <c r="Q9" s="527"/>
      <c r="R9" s="528">
        <v>2916976</v>
      </c>
      <c r="S9" s="529"/>
      <c r="T9" s="529"/>
      <c r="U9" s="529"/>
      <c r="V9" s="530"/>
      <c r="W9" s="486"/>
      <c r="X9" s="487"/>
      <c r="Y9" s="488"/>
      <c r="Z9" s="513" t="s">
        <v>100</v>
      </c>
      <c r="AA9" s="514"/>
      <c r="AB9" s="514"/>
      <c r="AC9" s="514"/>
      <c r="AD9" s="514"/>
      <c r="AE9" s="514"/>
      <c r="AF9" s="514"/>
      <c r="AG9" s="514"/>
      <c r="AH9" s="515"/>
      <c r="AI9" s="438">
        <v>1</v>
      </c>
      <c r="AJ9" s="439"/>
      <c r="AK9" s="439"/>
      <c r="AL9" s="439"/>
      <c r="AM9" s="439"/>
      <c r="AN9" s="439"/>
      <c r="AO9" s="439"/>
      <c r="AP9" s="440"/>
      <c r="AQ9" s="438">
        <v>9100</v>
      </c>
      <c r="AR9" s="439"/>
      <c r="AS9" s="439"/>
      <c r="AT9" s="439"/>
      <c r="AU9" s="439"/>
      <c r="AV9" s="439"/>
      <c r="AW9" s="439"/>
      <c r="AX9" s="439"/>
      <c r="AY9" s="441"/>
      <c r="AZ9" s="410" t="s">
        <v>101</v>
      </c>
      <c r="BA9" s="411"/>
      <c r="BB9" s="411"/>
      <c r="BC9" s="411"/>
      <c r="BD9" s="411"/>
      <c r="BE9" s="411"/>
      <c r="BF9" s="411"/>
      <c r="BG9" s="411"/>
      <c r="BH9" s="411"/>
      <c r="BI9" s="411"/>
      <c r="BJ9" s="411"/>
      <c r="BK9" s="411"/>
      <c r="BL9" s="411"/>
      <c r="BM9" s="412"/>
      <c r="BN9" s="413">
        <v>335134</v>
      </c>
      <c r="BO9" s="414"/>
      <c r="BP9" s="414"/>
      <c r="BQ9" s="414"/>
      <c r="BR9" s="414"/>
      <c r="BS9" s="414"/>
      <c r="BT9" s="414"/>
      <c r="BU9" s="415"/>
      <c r="BV9" s="413">
        <v>-2578733</v>
      </c>
      <c r="BW9" s="414"/>
      <c r="BX9" s="414"/>
      <c r="BY9" s="414"/>
      <c r="BZ9" s="414"/>
      <c r="CA9" s="414"/>
      <c r="CB9" s="414"/>
      <c r="CC9" s="415"/>
      <c r="CD9" s="384" t="s">
        <v>102</v>
      </c>
      <c r="CE9" s="385"/>
      <c r="CF9" s="385"/>
      <c r="CG9" s="385"/>
      <c r="CH9" s="385"/>
      <c r="CI9" s="385"/>
      <c r="CJ9" s="385"/>
      <c r="CK9" s="385"/>
      <c r="CL9" s="385"/>
      <c r="CM9" s="385"/>
      <c r="CN9" s="385"/>
      <c r="CO9" s="385"/>
      <c r="CP9" s="385"/>
      <c r="CQ9" s="385"/>
      <c r="CR9" s="385"/>
      <c r="CS9" s="386"/>
      <c r="CT9" s="392">
        <v>18.2</v>
      </c>
      <c r="CU9" s="393"/>
      <c r="CV9" s="393"/>
      <c r="CW9" s="393"/>
      <c r="CX9" s="393"/>
      <c r="CY9" s="393"/>
      <c r="CZ9" s="393"/>
      <c r="DA9" s="394"/>
      <c r="DB9" s="392">
        <v>17.899999999999999</v>
      </c>
      <c r="DC9" s="393"/>
      <c r="DD9" s="393"/>
      <c r="DE9" s="393"/>
      <c r="DF9" s="393"/>
      <c r="DG9" s="393"/>
      <c r="DH9" s="393"/>
      <c r="DI9" s="394"/>
      <c r="DJ9" s="140"/>
      <c r="DK9" s="140"/>
      <c r="DL9" s="140"/>
      <c r="DM9" s="140"/>
      <c r="DN9" s="140"/>
      <c r="DO9" s="140"/>
    </row>
    <row r="10" spans="1:119" ht="18.75" customHeight="1" x14ac:dyDescent="0.2">
      <c r="A10" s="141"/>
      <c r="B10" s="520"/>
      <c r="C10" s="383"/>
      <c r="D10" s="383"/>
      <c r="E10" s="383"/>
      <c r="F10" s="383"/>
      <c r="G10" s="383"/>
      <c r="H10" s="383"/>
      <c r="I10" s="383"/>
      <c r="J10" s="383"/>
      <c r="K10" s="521"/>
      <c r="L10" s="435" t="s">
        <v>103</v>
      </c>
      <c r="M10" s="436"/>
      <c r="N10" s="436"/>
      <c r="O10" s="436"/>
      <c r="P10" s="436"/>
      <c r="Q10" s="437"/>
      <c r="R10" s="438">
        <v>2969770</v>
      </c>
      <c r="S10" s="439"/>
      <c r="T10" s="439"/>
      <c r="U10" s="439"/>
      <c r="V10" s="441"/>
      <c r="W10" s="486"/>
      <c r="X10" s="487"/>
      <c r="Y10" s="488"/>
      <c r="Z10" s="513" t="s">
        <v>104</v>
      </c>
      <c r="AA10" s="514"/>
      <c r="AB10" s="514"/>
      <c r="AC10" s="514"/>
      <c r="AD10" s="514"/>
      <c r="AE10" s="514"/>
      <c r="AF10" s="514"/>
      <c r="AG10" s="514"/>
      <c r="AH10" s="515"/>
      <c r="AI10" s="438">
        <v>1</v>
      </c>
      <c r="AJ10" s="439"/>
      <c r="AK10" s="439"/>
      <c r="AL10" s="439"/>
      <c r="AM10" s="439"/>
      <c r="AN10" s="439"/>
      <c r="AO10" s="439"/>
      <c r="AP10" s="440"/>
      <c r="AQ10" s="438">
        <v>8000</v>
      </c>
      <c r="AR10" s="439"/>
      <c r="AS10" s="439"/>
      <c r="AT10" s="439"/>
      <c r="AU10" s="439"/>
      <c r="AV10" s="439"/>
      <c r="AW10" s="439"/>
      <c r="AX10" s="439"/>
      <c r="AY10" s="441"/>
      <c r="AZ10" s="410" t="s">
        <v>105</v>
      </c>
      <c r="BA10" s="411"/>
      <c r="BB10" s="411"/>
      <c r="BC10" s="411"/>
      <c r="BD10" s="411"/>
      <c r="BE10" s="411"/>
      <c r="BF10" s="411"/>
      <c r="BG10" s="411"/>
      <c r="BH10" s="411"/>
      <c r="BI10" s="411"/>
      <c r="BJ10" s="411"/>
      <c r="BK10" s="411"/>
      <c r="BL10" s="411"/>
      <c r="BM10" s="412"/>
      <c r="BN10" s="413">
        <v>2273</v>
      </c>
      <c r="BO10" s="414"/>
      <c r="BP10" s="414"/>
      <c r="BQ10" s="414"/>
      <c r="BR10" s="414"/>
      <c r="BS10" s="414"/>
      <c r="BT10" s="414"/>
      <c r="BU10" s="415"/>
      <c r="BV10" s="413">
        <v>4324</v>
      </c>
      <c r="BW10" s="414"/>
      <c r="BX10" s="414"/>
      <c r="BY10" s="414"/>
      <c r="BZ10" s="414"/>
      <c r="CA10" s="414"/>
      <c r="CB10" s="414"/>
      <c r="CC10" s="415"/>
      <c r="CD10" s="516" t="s">
        <v>106</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2"/>
      <c r="C11" s="523"/>
      <c r="D11" s="523"/>
      <c r="E11" s="523"/>
      <c r="F11" s="523"/>
      <c r="G11" s="523"/>
      <c r="H11" s="523"/>
      <c r="I11" s="523"/>
      <c r="J11" s="523"/>
      <c r="K11" s="524"/>
      <c r="L11" s="549" t="s">
        <v>107</v>
      </c>
      <c r="M11" s="550"/>
      <c r="N11" s="550"/>
      <c r="O11" s="550"/>
      <c r="P11" s="550"/>
      <c r="Q11" s="551"/>
      <c r="R11" s="552" t="s">
        <v>108</v>
      </c>
      <c r="S11" s="553"/>
      <c r="T11" s="553"/>
      <c r="U11" s="553"/>
      <c r="V11" s="554"/>
      <c r="W11" s="489"/>
      <c r="X11" s="490"/>
      <c r="Y11" s="491"/>
      <c r="Z11" s="513" t="s">
        <v>109</v>
      </c>
      <c r="AA11" s="514"/>
      <c r="AB11" s="514"/>
      <c r="AC11" s="514"/>
      <c r="AD11" s="514"/>
      <c r="AE11" s="514"/>
      <c r="AF11" s="514"/>
      <c r="AG11" s="514"/>
      <c r="AH11" s="515"/>
      <c r="AI11" s="438">
        <v>61</v>
      </c>
      <c r="AJ11" s="439"/>
      <c r="AK11" s="439"/>
      <c r="AL11" s="439"/>
      <c r="AM11" s="439"/>
      <c r="AN11" s="439"/>
      <c r="AO11" s="439"/>
      <c r="AP11" s="440"/>
      <c r="AQ11" s="438">
        <v>7500</v>
      </c>
      <c r="AR11" s="439"/>
      <c r="AS11" s="439"/>
      <c r="AT11" s="439"/>
      <c r="AU11" s="439"/>
      <c r="AV11" s="439"/>
      <c r="AW11" s="439"/>
      <c r="AX11" s="439"/>
      <c r="AY11" s="441"/>
      <c r="AZ11" s="410" t="s">
        <v>110</v>
      </c>
      <c r="BA11" s="411"/>
      <c r="BB11" s="411"/>
      <c r="BC11" s="411"/>
      <c r="BD11" s="411"/>
      <c r="BE11" s="411"/>
      <c r="BF11" s="411"/>
      <c r="BG11" s="411"/>
      <c r="BH11" s="411"/>
      <c r="BI11" s="411"/>
      <c r="BJ11" s="411"/>
      <c r="BK11" s="411"/>
      <c r="BL11" s="411"/>
      <c r="BM11" s="412"/>
      <c r="BN11" s="413">
        <v>5200000</v>
      </c>
      <c r="BO11" s="414"/>
      <c r="BP11" s="414"/>
      <c r="BQ11" s="414"/>
      <c r="BR11" s="414"/>
      <c r="BS11" s="414"/>
      <c r="BT11" s="414"/>
      <c r="BU11" s="415"/>
      <c r="BV11" s="413">
        <v>2630000</v>
      </c>
      <c r="BW11" s="414"/>
      <c r="BX11" s="414"/>
      <c r="BY11" s="414"/>
      <c r="BZ11" s="414"/>
      <c r="CA11" s="414"/>
      <c r="CB11" s="414"/>
      <c r="CC11" s="415"/>
      <c r="CD11" s="460" t="s">
        <v>111</v>
      </c>
      <c r="CE11" s="461"/>
      <c r="CF11" s="461"/>
      <c r="CG11" s="461"/>
      <c r="CH11" s="461"/>
      <c r="CI11" s="461"/>
      <c r="CJ11" s="461"/>
      <c r="CK11" s="461"/>
      <c r="CL11" s="461"/>
      <c r="CM11" s="461"/>
      <c r="CN11" s="461"/>
      <c r="CO11" s="461"/>
      <c r="CP11" s="461"/>
      <c r="CQ11" s="461"/>
      <c r="CR11" s="461"/>
      <c r="CS11" s="462"/>
      <c r="CT11" s="463" t="s">
        <v>112</v>
      </c>
      <c r="CU11" s="464"/>
      <c r="CV11" s="464"/>
      <c r="CW11" s="464"/>
      <c r="CX11" s="464"/>
      <c r="CY11" s="464"/>
      <c r="CZ11" s="464"/>
      <c r="DA11" s="465"/>
      <c r="DB11" s="463" t="s">
        <v>113</v>
      </c>
      <c r="DC11" s="464"/>
      <c r="DD11" s="464"/>
      <c r="DE11" s="464"/>
      <c r="DF11" s="464"/>
      <c r="DG11" s="464"/>
      <c r="DH11" s="464"/>
      <c r="DI11" s="465"/>
      <c r="DJ11" s="140"/>
      <c r="DK11" s="140"/>
      <c r="DL11" s="140"/>
      <c r="DM11" s="140"/>
      <c r="DN11" s="140"/>
      <c r="DO11" s="140"/>
    </row>
    <row r="12" spans="1:119" ht="18.75" customHeight="1" x14ac:dyDescent="0.2">
      <c r="A12" s="141"/>
      <c r="B12" s="468" t="s">
        <v>114</v>
      </c>
      <c r="C12" s="469"/>
      <c r="D12" s="469"/>
      <c r="E12" s="469"/>
      <c r="F12" s="469"/>
      <c r="G12" s="469"/>
      <c r="H12" s="469"/>
      <c r="I12" s="469"/>
      <c r="J12" s="469"/>
      <c r="K12" s="470"/>
      <c r="L12" s="477" t="s">
        <v>115</v>
      </c>
      <c r="M12" s="478"/>
      <c r="N12" s="478"/>
      <c r="O12" s="478"/>
      <c r="P12" s="478"/>
      <c r="Q12" s="479"/>
      <c r="R12" s="480">
        <v>2951087</v>
      </c>
      <c r="S12" s="481"/>
      <c r="T12" s="481"/>
      <c r="U12" s="481"/>
      <c r="V12" s="482"/>
      <c r="W12" s="483" t="s">
        <v>116</v>
      </c>
      <c r="X12" s="484"/>
      <c r="Y12" s="485"/>
      <c r="Z12" s="492" t="s">
        <v>1</v>
      </c>
      <c r="AA12" s="493"/>
      <c r="AB12" s="493"/>
      <c r="AC12" s="493"/>
      <c r="AD12" s="493"/>
      <c r="AE12" s="493"/>
      <c r="AF12" s="493"/>
      <c r="AG12" s="493"/>
      <c r="AH12" s="494"/>
      <c r="AI12" s="498" t="s">
        <v>117</v>
      </c>
      <c r="AJ12" s="493"/>
      <c r="AK12" s="493"/>
      <c r="AL12" s="493"/>
      <c r="AM12" s="494"/>
      <c r="AN12" s="498" t="s">
        <v>118</v>
      </c>
      <c r="AO12" s="499"/>
      <c r="AP12" s="499"/>
      <c r="AQ12" s="499"/>
      <c r="AR12" s="499"/>
      <c r="AS12" s="500"/>
      <c r="AT12" s="507" t="s">
        <v>119</v>
      </c>
      <c r="AU12" s="508"/>
      <c r="AV12" s="508"/>
      <c r="AW12" s="508"/>
      <c r="AX12" s="508"/>
      <c r="AY12" s="509"/>
      <c r="AZ12" s="410" t="s">
        <v>120</v>
      </c>
      <c r="BA12" s="411"/>
      <c r="BB12" s="411"/>
      <c r="BC12" s="411"/>
      <c r="BD12" s="411"/>
      <c r="BE12" s="411"/>
      <c r="BF12" s="411"/>
      <c r="BG12" s="411"/>
      <c r="BH12" s="411"/>
      <c r="BI12" s="411"/>
      <c r="BJ12" s="411"/>
      <c r="BK12" s="411"/>
      <c r="BL12" s="411"/>
      <c r="BM12" s="412"/>
      <c r="BN12" s="413">
        <v>0</v>
      </c>
      <c r="BO12" s="414"/>
      <c r="BP12" s="414"/>
      <c r="BQ12" s="414"/>
      <c r="BR12" s="414"/>
      <c r="BS12" s="414"/>
      <c r="BT12" s="414"/>
      <c r="BU12" s="415"/>
      <c r="BV12" s="413">
        <v>0</v>
      </c>
      <c r="BW12" s="414"/>
      <c r="BX12" s="414"/>
      <c r="BY12" s="414"/>
      <c r="BZ12" s="414"/>
      <c r="CA12" s="414"/>
      <c r="CB12" s="414"/>
      <c r="CC12" s="415"/>
      <c r="CD12" s="460" t="s">
        <v>121</v>
      </c>
      <c r="CE12" s="461"/>
      <c r="CF12" s="461"/>
      <c r="CG12" s="461"/>
      <c r="CH12" s="461"/>
      <c r="CI12" s="461"/>
      <c r="CJ12" s="461"/>
      <c r="CK12" s="461"/>
      <c r="CL12" s="461"/>
      <c r="CM12" s="461"/>
      <c r="CN12" s="461"/>
      <c r="CO12" s="461"/>
      <c r="CP12" s="461"/>
      <c r="CQ12" s="461"/>
      <c r="CR12" s="461"/>
      <c r="CS12" s="462"/>
      <c r="CT12" s="463" t="s">
        <v>113</v>
      </c>
      <c r="CU12" s="464"/>
      <c r="CV12" s="464"/>
      <c r="CW12" s="464"/>
      <c r="CX12" s="464"/>
      <c r="CY12" s="464"/>
      <c r="CZ12" s="464"/>
      <c r="DA12" s="465"/>
      <c r="DB12" s="463" t="s">
        <v>113</v>
      </c>
      <c r="DC12" s="464"/>
      <c r="DD12" s="464"/>
      <c r="DE12" s="464"/>
      <c r="DF12" s="464"/>
      <c r="DG12" s="464"/>
      <c r="DH12" s="464"/>
      <c r="DI12" s="465"/>
      <c r="DJ12" s="140"/>
      <c r="DK12" s="140"/>
      <c r="DL12" s="140"/>
      <c r="DM12" s="140"/>
      <c r="DN12" s="140"/>
      <c r="DO12" s="140"/>
    </row>
    <row r="13" spans="1:119" ht="18.75" customHeight="1" thickBot="1" x14ac:dyDescent="0.25">
      <c r="A13" s="141"/>
      <c r="B13" s="471"/>
      <c r="C13" s="472"/>
      <c r="D13" s="472"/>
      <c r="E13" s="472"/>
      <c r="F13" s="472"/>
      <c r="G13" s="472"/>
      <c r="H13" s="472"/>
      <c r="I13" s="472"/>
      <c r="J13" s="472"/>
      <c r="K13" s="473"/>
      <c r="L13" s="148"/>
      <c r="M13" s="454" t="s">
        <v>122</v>
      </c>
      <c r="N13" s="455"/>
      <c r="O13" s="455"/>
      <c r="P13" s="455"/>
      <c r="Q13" s="456"/>
      <c r="R13" s="504">
        <v>2889169</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123</v>
      </c>
      <c r="BA13" s="422"/>
      <c r="BB13" s="422"/>
      <c r="BC13" s="422"/>
      <c r="BD13" s="422"/>
      <c r="BE13" s="422"/>
      <c r="BF13" s="422"/>
      <c r="BG13" s="422"/>
      <c r="BH13" s="422"/>
      <c r="BI13" s="422"/>
      <c r="BJ13" s="422"/>
      <c r="BK13" s="422"/>
      <c r="BL13" s="422"/>
      <c r="BM13" s="423"/>
      <c r="BN13" s="413">
        <v>5537407</v>
      </c>
      <c r="BO13" s="414"/>
      <c r="BP13" s="414"/>
      <c r="BQ13" s="414"/>
      <c r="BR13" s="414"/>
      <c r="BS13" s="414"/>
      <c r="BT13" s="414"/>
      <c r="BU13" s="415"/>
      <c r="BV13" s="413">
        <v>55591</v>
      </c>
      <c r="BW13" s="414"/>
      <c r="BX13" s="414"/>
      <c r="BY13" s="414"/>
      <c r="BZ13" s="414"/>
      <c r="CA13" s="414"/>
      <c r="CB13" s="414"/>
      <c r="CC13" s="415"/>
      <c r="CD13" s="460" t="s">
        <v>124</v>
      </c>
      <c r="CE13" s="461"/>
      <c r="CF13" s="461"/>
      <c r="CG13" s="461"/>
      <c r="CH13" s="461"/>
      <c r="CI13" s="461"/>
      <c r="CJ13" s="461"/>
      <c r="CK13" s="461"/>
      <c r="CL13" s="461"/>
      <c r="CM13" s="461"/>
      <c r="CN13" s="461"/>
      <c r="CO13" s="461"/>
      <c r="CP13" s="461"/>
      <c r="CQ13" s="461"/>
      <c r="CR13" s="461"/>
      <c r="CS13" s="462"/>
      <c r="CT13" s="392">
        <v>10.199999999999999</v>
      </c>
      <c r="CU13" s="393"/>
      <c r="CV13" s="393"/>
      <c r="CW13" s="393"/>
      <c r="CX13" s="393"/>
      <c r="CY13" s="393"/>
      <c r="CZ13" s="393"/>
      <c r="DA13" s="394"/>
      <c r="DB13" s="392">
        <v>11</v>
      </c>
      <c r="DC13" s="393"/>
      <c r="DD13" s="393"/>
      <c r="DE13" s="393"/>
      <c r="DF13" s="393"/>
      <c r="DG13" s="393"/>
      <c r="DH13" s="393"/>
      <c r="DI13" s="394"/>
      <c r="DJ13" s="140"/>
      <c r="DK13" s="140"/>
      <c r="DL13" s="140"/>
      <c r="DM13" s="140"/>
      <c r="DN13" s="140"/>
      <c r="DO13" s="140"/>
    </row>
    <row r="14" spans="1:119" ht="18.75" customHeight="1" thickBot="1" x14ac:dyDescent="0.25">
      <c r="A14" s="141"/>
      <c r="B14" s="471"/>
      <c r="C14" s="472"/>
      <c r="D14" s="472"/>
      <c r="E14" s="472"/>
      <c r="F14" s="472"/>
      <c r="G14" s="472"/>
      <c r="H14" s="472"/>
      <c r="I14" s="472"/>
      <c r="J14" s="472"/>
      <c r="K14" s="473"/>
      <c r="L14" s="448" t="s">
        <v>125</v>
      </c>
      <c r="M14" s="466"/>
      <c r="N14" s="466"/>
      <c r="O14" s="466"/>
      <c r="P14" s="466"/>
      <c r="Q14" s="467"/>
      <c r="R14" s="457">
        <v>2960458</v>
      </c>
      <c r="S14" s="458"/>
      <c r="T14" s="458"/>
      <c r="U14" s="458"/>
      <c r="V14" s="459"/>
      <c r="W14" s="486"/>
      <c r="X14" s="487"/>
      <c r="Y14" s="488"/>
      <c r="Z14" s="435" t="s">
        <v>126</v>
      </c>
      <c r="AA14" s="436"/>
      <c r="AB14" s="436"/>
      <c r="AC14" s="436"/>
      <c r="AD14" s="436"/>
      <c r="AE14" s="436"/>
      <c r="AF14" s="436"/>
      <c r="AG14" s="436"/>
      <c r="AH14" s="437"/>
      <c r="AI14" s="438">
        <v>6995</v>
      </c>
      <c r="AJ14" s="439"/>
      <c r="AK14" s="439"/>
      <c r="AL14" s="439"/>
      <c r="AM14" s="440"/>
      <c r="AN14" s="438">
        <v>23370295</v>
      </c>
      <c r="AO14" s="439"/>
      <c r="AP14" s="439"/>
      <c r="AQ14" s="439"/>
      <c r="AR14" s="439"/>
      <c r="AS14" s="440"/>
      <c r="AT14" s="438">
        <v>3341</v>
      </c>
      <c r="AU14" s="439"/>
      <c r="AV14" s="439"/>
      <c r="AW14" s="439"/>
      <c r="AX14" s="439"/>
      <c r="AY14" s="441"/>
      <c r="AZ14" s="404" t="s">
        <v>127</v>
      </c>
      <c r="BA14" s="405"/>
      <c r="BB14" s="405"/>
      <c r="BC14" s="405"/>
      <c r="BD14" s="405"/>
      <c r="BE14" s="405"/>
      <c r="BF14" s="405"/>
      <c r="BG14" s="405"/>
      <c r="BH14" s="405"/>
      <c r="BI14" s="405"/>
      <c r="BJ14" s="405"/>
      <c r="BK14" s="405"/>
      <c r="BL14" s="405"/>
      <c r="BM14" s="406"/>
      <c r="BN14" s="407">
        <v>318522834</v>
      </c>
      <c r="BO14" s="408"/>
      <c r="BP14" s="408"/>
      <c r="BQ14" s="408"/>
      <c r="BR14" s="408"/>
      <c r="BS14" s="408"/>
      <c r="BT14" s="408"/>
      <c r="BU14" s="409"/>
      <c r="BV14" s="407">
        <v>314053623</v>
      </c>
      <c r="BW14" s="408"/>
      <c r="BX14" s="408"/>
      <c r="BY14" s="408"/>
      <c r="BZ14" s="408"/>
      <c r="CA14" s="408"/>
      <c r="CB14" s="408"/>
      <c r="CC14" s="409"/>
      <c r="CD14" s="384" t="s">
        <v>128</v>
      </c>
      <c r="CE14" s="385"/>
      <c r="CF14" s="385"/>
      <c r="CG14" s="385"/>
      <c r="CH14" s="385"/>
      <c r="CI14" s="385"/>
      <c r="CJ14" s="385"/>
      <c r="CK14" s="385"/>
      <c r="CL14" s="385"/>
      <c r="CM14" s="385"/>
      <c r="CN14" s="385"/>
      <c r="CO14" s="385"/>
      <c r="CP14" s="385"/>
      <c r="CQ14" s="385"/>
      <c r="CR14" s="385"/>
      <c r="CS14" s="386"/>
      <c r="CT14" s="418">
        <v>213.3</v>
      </c>
      <c r="CU14" s="419"/>
      <c r="CV14" s="419"/>
      <c r="CW14" s="419"/>
      <c r="CX14" s="419"/>
      <c r="CY14" s="419"/>
      <c r="CZ14" s="419"/>
      <c r="DA14" s="420"/>
      <c r="DB14" s="418">
        <v>221</v>
      </c>
      <c r="DC14" s="419"/>
      <c r="DD14" s="419"/>
      <c r="DE14" s="419"/>
      <c r="DF14" s="419"/>
      <c r="DG14" s="419"/>
      <c r="DH14" s="419"/>
      <c r="DI14" s="420"/>
      <c r="DJ14" s="140"/>
      <c r="DK14" s="140"/>
      <c r="DL14" s="140"/>
      <c r="DM14" s="140"/>
      <c r="DN14" s="140"/>
      <c r="DO14" s="140"/>
    </row>
    <row r="15" spans="1:119" ht="18.75" customHeight="1" x14ac:dyDescent="0.2">
      <c r="A15" s="141"/>
      <c r="B15" s="471"/>
      <c r="C15" s="472"/>
      <c r="D15" s="472"/>
      <c r="E15" s="472"/>
      <c r="F15" s="472"/>
      <c r="G15" s="472"/>
      <c r="H15" s="472"/>
      <c r="I15" s="472"/>
      <c r="J15" s="472"/>
      <c r="K15" s="473"/>
      <c r="L15" s="148"/>
      <c r="M15" s="454" t="s">
        <v>129</v>
      </c>
      <c r="N15" s="455"/>
      <c r="O15" s="455"/>
      <c r="P15" s="455"/>
      <c r="Q15" s="456"/>
      <c r="R15" s="457">
        <v>2903615</v>
      </c>
      <c r="S15" s="458"/>
      <c r="T15" s="458"/>
      <c r="U15" s="458"/>
      <c r="V15" s="459"/>
      <c r="W15" s="486"/>
      <c r="X15" s="487"/>
      <c r="Y15" s="488"/>
      <c r="Z15" s="435" t="s">
        <v>130</v>
      </c>
      <c r="AA15" s="436"/>
      <c r="AB15" s="436"/>
      <c r="AC15" s="436"/>
      <c r="AD15" s="436"/>
      <c r="AE15" s="436"/>
      <c r="AF15" s="436"/>
      <c r="AG15" s="436"/>
      <c r="AH15" s="437"/>
      <c r="AI15" s="438" t="s">
        <v>131</v>
      </c>
      <c r="AJ15" s="439"/>
      <c r="AK15" s="439"/>
      <c r="AL15" s="439"/>
      <c r="AM15" s="440"/>
      <c r="AN15" s="438" t="s">
        <v>131</v>
      </c>
      <c r="AO15" s="439"/>
      <c r="AP15" s="439"/>
      <c r="AQ15" s="439"/>
      <c r="AR15" s="439"/>
      <c r="AS15" s="440"/>
      <c r="AT15" s="438" t="s">
        <v>113</v>
      </c>
      <c r="AU15" s="439"/>
      <c r="AV15" s="439"/>
      <c r="AW15" s="439"/>
      <c r="AX15" s="439"/>
      <c r="AY15" s="441"/>
      <c r="AZ15" s="410" t="s">
        <v>132</v>
      </c>
      <c r="BA15" s="411"/>
      <c r="BB15" s="411"/>
      <c r="BC15" s="411"/>
      <c r="BD15" s="411"/>
      <c r="BE15" s="411"/>
      <c r="BF15" s="411"/>
      <c r="BG15" s="411"/>
      <c r="BH15" s="411"/>
      <c r="BI15" s="411"/>
      <c r="BJ15" s="411"/>
      <c r="BK15" s="411"/>
      <c r="BL15" s="411"/>
      <c r="BM15" s="412"/>
      <c r="BN15" s="413">
        <v>490674584</v>
      </c>
      <c r="BO15" s="414"/>
      <c r="BP15" s="414"/>
      <c r="BQ15" s="414"/>
      <c r="BR15" s="414"/>
      <c r="BS15" s="414"/>
      <c r="BT15" s="414"/>
      <c r="BU15" s="415"/>
      <c r="BV15" s="413">
        <v>491983666</v>
      </c>
      <c r="BW15" s="414"/>
      <c r="BX15" s="414"/>
      <c r="BY15" s="414"/>
      <c r="BZ15" s="414"/>
      <c r="CA15" s="414"/>
      <c r="CB15" s="414"/>
      <c r="CC15" s="415"/>
      <c r="CD15" s="451" t="s">
        <v>133</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1"/>
      <c r="C16" s="472"/>
      <c r="D16" s="472"/>
      <c r="E16" s="472"/>
      <c r="F16" s="472"/>
      <c r="G16" s="472"/>
      <c r="H16" s="472"/>
      <c r="I16" s="472"/>
      <c r="J16" s="472"/>
      <c r="K16" s="473"/>
      <c r="L16" s="448" t="s">
        <v>134</v>
      </c>
      <c r="M16" s="449"/>
      <c r="N16" s="449"/>
      <c r="O16" s="449"/>
      <c r="P16" s="449"/>
      <c r="Q16" s="450"/>
      <c r="R16" s="445" t="s">
        <v>135</v>
      </c>
      <c r="S16" s="446"/>
      <c r="T16" s="446"/>
      <c r="U16" s="446"/>
      <c r="V16" s="447"/>
      <c r="W16" s="486"/>
      <c r="X16" s="487"/>
      <c r="Y16" s="488"/>
      <c r="Z16" s="435" t="s">
        <v>136</v>
      </c>
      <c r="AA16" s="436"/>
      <c r="AB16" s="436"/>
      <c r="AC16" s="436"/>
      <c r="AD16" s="436"/>
      <c r="AE16" s="436"/>
      <c r="AF16" s="436"/>
      <c r="AG16" s="436"/>
      <c r="AH16" s="437"/>
      <c r="AI16" s="438">
        <v>242</v>
      </c>
      <c r="AJ16" s="439"/>
      <c r="AK16" s="439"/>
      <c r="AL16" s="439"/>
      <c r="AM16" s="440"/>
      <c r="AN16" s="438">
        <v>802956</v>
      </c>
      <c r="AO16" s="439"/>
      <c r="AP16" s="439"/>
      <c r="AQ16" s="439"/>
      <c r="AR16" s="439"/>
      <c r="AS16" s="440"/>
      <c r="AT16" s="438">
        <v>3318</v>
      </c>
      <c r="AU16" s="439"/>
      <c r="AV16" s="439"/>
      <c r="AW16" s="439"/>
      <c r="AX16" s="439"/>
      <c r="AY16" s="441"/>
      <c r="AZ16" s="410" t="s">
        <v>137</v>
      </c>
      <c r="BA16" s="411"/>
      <c r="BB16" s="411"/>
      <c r="BC16" s="411"/>
      <c r="BD16" s="411"/>
      <c r="BE16" s="411"/>
      <c r="BF16" s="411"/>
      <c r="BG16" s="411"/>
      <c r="BH16" s="411"/>
      <c r="BI16" s="411"/>
      <c r="BJ16" s="411"/>
      <c r="BK16" s="411"/>
      <c r="BL16" s="411"/>
      <c r="BM16" s="412"/>
      <c r="BN16" s="413">
        <v>400356521</v>
      </c>
      <c r="BO16" s="414"/>
      <c r="BP16" s="414"/>
      <c r="BQ16" s="414"/>
      <c r="BR16" s="414"/>
      <c r="BS16" s="414"/>
      <c r="BT16" s="414"/>
      <c r="BU16" s="415"/>
      <c r="BV16" s="413">
        <v>394636819</v>
      </c>
      <c r="BW16" s="414"/>
      <c r="BX16" s="414"/>
      <c r="BY16" s="414"/>
      <c r="BZ16" s="414"/>
      <c r="CA16" s="414"/>
      <c r="CB16" s="414"/>
      <c r="CC16" s="415"/>
      <c r="CD16" s="152"/>
      <c r="CE16" s="390"/>
      <c r="CF16" s="390"/>
      <c r="CG16" s="390"/>
      <c r="CH16" s="390"/>
      <c r="CI16" s="390"/>
      <c r="CJ16" s="390"/>
      <c r="CK16" s="390"/>
      <c r="CL16" s="390"/>
      <c r="CM16" s="390"/>
      <c r="CN16" s="390"/>
      <c r="CO16" s="390"/>
      <c r="CP16" s="390"/>
      <c r="CQ16" s="390"/>
      <c r="CR16" s="390"/>
      <c r="CS16" s="391"/>
      <c r="CT16" s="392"/>
      <c r="CU16" s="393"/>
      <c r="CV16" s="393"/>
      <c r="CW16" s="393"/>
      <c r="CX16" s="393"/>
      <c r="CY16" s="393"/>
      <c r="CZ16" s="393"/>
      <c r="DA16" s="394"/>
      <c r="DB16" s="392"/>
      <c r="DC16" s="393"/>
      <c r="DD16" s="393"/>
      <c r="DE16" s="393"/>
      <c r="DF16" s="393"/>
      <c r="DG16" s="393"/>
      <c r="DH16" s="393"/>
      <c r="DI16" s="394"/>
      <c r="DJ16" s="140"/>
      <c r="DK16" s="140"/>
      <c r="DL16" s="140"/>
      <c r="DM16" s="140"/>
      <c r="DN16" s="140"/>
      <c r="DO16" s="140"/>
    </row>
    <row r="17" spans="1:119" ht="18.75" customHeight="1" thickBot="1" x14ac:dyDescent="0.25">
      <c r="A17" s="141"/>
      <c r="B17" s="474"/>
      <c r="C17" s="475"/>
      <c r="D17" s="475"/>
      <c r="E17" s="475"/>
      <c r="F17" s="475"/>
      <c r="G17" s="475"/>
      <c r="H17" s="475"/>
      <c r="I17" s="475"/>
      <c r="J17" s="475"/>
      <c r="K17" s="476"/>
      <c r="L17" s="153"/>
      <c r="M17" s="442" t="s">
        <v>138</v>
      </c>
      <c r="N17" s="443"/>
      <c r="O17" s="443"/>
      <c r="P17" s="443"/>
      <c r="Q17" s="444"/>
      <c r="R17" s="445" t="s">
        <v>139</v>
      </c>
      <c r="S17" s="446"/>
      <c r="T17" s="446"/>
      <c r="U17" s="446"/>
      <c r="V17" s="447"/>
      <c r="W17" s="486"/>
      <c r="X17" s="487"/>
      <c r="Y17" s="488"/>
      <c r="Z17" s="435" t="s">
        <v>140</v>
      </c>
      <c r="AA17" s="436"/>
      <c r="AB17" s="436"/>
      <c r="AC17" s="436"/>
      <c r="AD17" s="436"/>
      <c r="AE17" s="436"/>
      <c r="AF17" s="436"/>
      <c r="AG17" s="436"/>
      <c r="AH17" s="437"/>
      <c r="AI17" s="438">
        <v>4835</v>
      </c>
      <c r="AJ17" s="439"/>
      <c r="AK17" s="439"/>
      <c r="AL17" s="439"/>
      <c r="AM17" s="440"/>
      <c r="AN17" s="438">
        <v>15322115</v>
      </c>
      <c r="AO17" s="439"/>
      <c r="AP17" s="439"/>
      <c r="AQ17" s="439"/>
      <c r="AR17" s="439"/>
      <c r="AS17" s="440"/>
      <c r="AT17" s="438">
        <v>3169</v>
      </c>
      <c r="AU17" s="439"/>
      <c r="AV17" s="439"/>
      <c r="AW17" s="439"/>
      <c r="AX17" s="439"/>
      <c r="AY17" s="441"/>
      <c r="AZ17" s="410" t="s">
        <v>141</v>
      </c>
      <c r="BA17" s="411"/>
      <c r="BB17" s="411"/>
      <c r="BC17" s="411"/>
      <c r="BD17" s="411"/>
      <c r="BE17" s="411"/>
      <c r="BF17" s="411"/>
      <c r="BG17" s="411"/>
      <c r="BH17" s="411"/>
      <c r="BI17" s="411"/>
      <c r="BJ17" s="411"/>
      <c r="BK17" s="411"/>
      <c r="BL17" s="411"/>
      <c r="BM17" s="412"/>
      <c r="BN17" s="413">
        <v>596902542</v>
      </c>
      <c r="BO17" s="414"/>
      <c r="BP17" s="414"/>
      <c r="BQ17" s="414"/>
      <c r="BR17" s="414"/>
      <c r="BS17" s="414"/>
      <c r="BT17" s="414"/>
      <c r="BU17" s="415"/>
      <c r="BV17" s="413">
        <v>588396895</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5">
      <c r="A18" s="141"/>
      <c r="B18" s="430" t="s">
        <v>142</v>
      </c>
      <c r="C18" s="431"/>
      <c r="D18" s="431"/>
      <c r="E18" s="431"/>
      <c r="F18" s="431"/>
      <c r="G18" s="431"/>
      <c r="H18" s="431"/>
      <c r="I18" s="431"/>
      <c r="J18" s="431"/>
      <c r="K18" s="432"/>
      <c r="L18" s="433">
        <v>6097</v>
      </c>
      <c r="M18" s="434"/>
      <c r="N18" s="434"/>
      <c r="O18" s="434"/>
      <c r="P18" s="434"/>
      <c r="Q18" s="434"/>
      <c r="R18" s="434"/>
      <c r="S18" s="434"/>
      <c r="T18" s="434"/>
      <c r="U18" s="434"/>
      <c r="V18" s="434"/>
      <c r="W18" s="486"/>
      <c r="X18" s="487"/>
      <c r="Y18" s="488"/>
      <c r="Z18" s="435" t="s">
        <v>143</v>
      </c>
      <c r="AA18" s="436"/>
      <c r="AB18" s="436"/>
      <c r="AC18" s="436"/>
      <c r="AD18" s="436"/>
      <c r="AE18" s="436"/>
      <c r="AF18" s="436"/>
      <c r="AG18" s="436"/>
      <c r="AH18" s="437"/>
      <c r="AI18" s="438">
        <v>20437</v>
      </c>
      <c r="AJ18" s="439"/>
      <c r="AK18" s="439"/>
      <c r="AL18" s="439"/>
      <c r="AM18" s="440"/>
      <c r="AN18" s="438">
        <v>76445720</v>
      </c>
      <c r="AO18" s="439"/>
      <c r="AP18" s="439"/>
      <c r="AQ18" s="439"/>
      <c r="AR18" s="439"/>
      <c r="AS18" s="440"/>
      <c r="AT18" s="438">
        <v>3741</v>
      </c>
      <c r="AU18" s="439"/>
      <c r="AV18" s="439"/>
      <c r="AW18" s="439"/>
      <c r="AX18" s="439"/>
      <c r="AY18" s="441"/>
      <c r="AZ18" s="421" t="s">
        <v>144</v>
      </c>
      <c r="BA18" s="422"/>
      <c r="BB18" s="422"/>
      <c r="BC18" s="422"/>
      <c r="BD18" s="422"/>
      <c r="BE18" s="422"/>
      <c r="BF18" s="422"/>
      <c r="BG18" s="422"/>
      <c r="BH18" s="422"/>
      <c r="BI18" s="422"/>
      <c r="BJ18" s="422"/>
      <c r="BK18" s="422"/>
      <c r="BL18" s="422"/>
      <c r="BM18" s="423"/>
      <c r="BN18" s="387">
        <v>754085188</v>
      </c>
      <c r="BO18" s="388"/>
      <c r="BP18" s="388"/>
      <c r="BQ18" s="388"/>
      <c r="BR18" s="388"/>
      <c r="BS18" s="388"/>
      <c r="BT18" s="388"/>
      <c r="BU18" s="389"/>
      <c r="BV18" s="387">
        <v>745766103</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5">
      <c r="A19" s="141"/>
      <c r="B19" s="430" t="s">
        <v>145</v>
      </c>
      <c r="C19" s="431"/>
      <c r="D19" s="431"/>
      <c r="E19" s="431"/>
      <c r="F19" s="431"/>
      <c r="G19" s="431"/>
      <c r="H19" s="431"/>
      <c r="I19" s="431"/>
      <c r="J19" s="431"/>
      <c r="K19" s="432"/>
      <c r="L19" s="433">
        <v>484</v>
      </c>
      <c r="M19" s="434"/>
      <c r="N19" s="434"/>
      <c r="O19" s="434"/>
      <c r="P19" s="434"/>
      <c r="Q19" s="434"/>
      <c r="R19" s="434"/>
      <c r="S19" s="434"/>
      <c r="T19" s="434"/>
      <c r="U19" s="434"/>
      <c r="V19" s="434"/>
      <c r="W19" s="486"/>
      <c r="X19" s="487"/>
      <c r="Y19" s="488"/>
      <c r="Z19" s="435" t="s">
        <v>146</v>
      </c>
      <c r="AA19" s="436"/>
      <c r="AB19" s="436"/>
      <c r="AC19" s="436"/>
      <c r="AD19" s="436"/>
      <c r="AE19" s="436"/>
      <c r="AF19" s="436"/>
      <c r="AG19" s="436"/>
      <c r="AH19" s="437"/>
      <c r="AI19" s="438" t="s">
        <v>113</v>
      </c>
      <c r="AJ19" s="439"/>
      <c r="AK19" s="439"/>
      <c r="AL19" s="439"/>
      <c r="AM19" s="440"/>
      <c r="AN19" s="438" t="s">
        <v>113</v>
      </c>
      <c r="AO19" s="439"/>
      <c r="AP19" s="439"/>
      <c r="AQ19" s="439"/>
      <c r="AR19" s="439"/>
      <c r="AS19" s="440"/>
      <c r="AT19" s="438" t="s">
        <v>131</v>
      </c>
      <c r="AU19" s="439"/>
      <c r="AV19" s="439"/>
      <c r="AW19" s="439"/>
      <c r="AX19" s="439"/>
      <c r="AY19" s="441"/>
      <c r="AZ19" s="404" t="s">
        <v>147</v>
      </c>
      <c r="BA19" s="405"/>
      <c r="BB19" s="405"/>
      <c r="BC19" s="405"/>
      <c r="BD19" s="405"/>
      <c r="BE19" s="405"/>
      <c r="BF19" s="405"/>
      <c r="BG19" s="405"/>
      <c r="BH19" s="405"/>
      <c r="BI19" s="405"/>
      <c r="BJ19" s="405"/>
      <c r="BK19" s="405"/>
      <c r="BL19" s="405"/>
      <c r="BM19" s="406"/>
      <c r="BN19" s="407">
        <v>2181111963</v>
      </c>
      <c r="BO19" s="408"/>
      <c r="BP19" s="408"/>
      <c r="BQ19" s="408"/>
      <c r="BR19" s="408"/>
      <c r="BS19" s="408"/>
      <c r="BT19" s="408"/>
      <c r="BU19" s="409"/>
      <c r="BV19" s="407">
        <v>2191443773</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5">
      <c r="A20" s="141"/>
      <c r="B20" s="430" t="s">
        <v>148</v>
      </c>
      <c r="C20" s="431"/>
      <c r="D20" s="431"/>
      <c r="E20" s="431"/>
      <c r="F20" s="431"/>
      <c r="G20" s="431"/>
      <c r="H20" s="431"/>
      <c r="I20" s="431"/>
      <c r="J20" s="431"/>
      <c r="K20" s="432"/>
      <c r="L20" s="433">
        <v>1124349</v>
      </c>
      <c r="M20" s="434"/>
      <c r="N20" s="434"/>
      <c r="O20" s="434"/>
      <c r="P20" s="434"/>
      <c r="Q20" s="434"/>
      <c r="R20" s="434"/>
      <c r="S20" s="434"/>
      <c r="T20" s="434"/>
      <c r="U20" s="434"/>
      <c r="V20" s="434"/>
      <c r="W20" s="489"/>
      <c r="X20" s="490"/>
      <c r="Y20" s="491"/>
      <c r="Z20" s="435" t="s">
        <v>149</v>
      </c>
      <c r="AA20" s="436"/>
      <c r="AB20" s="436"/>
      <c r="AC20" s="436"/>
      <c r="AD20" s="436"/>
      <c r="AE20" s="436"/>
      <c r="AF20" s="436"/>
      <c r="AG20" s="436"/>
      <c r="AH20" s="437"/>
      <c r="AI20" s="438">
        <v>32267</v>
      </c>
      <c r="AJ20" s="439"/>
      <c r="AK20" s="439"/>
      <c r="AL20" s="439"/>
      <c r="AM20" s="440"/>
      <c r="AN20" s="438">
        <v>115138130</v>
      </c>
      <c r="AO20" s="439"/>
      <c r="AP20" s="439"/>
      <c r="AQ20" s="439"/>
      <c r="AR20" s="439"/>
      <c r="AS20" s="440"/>
      <c r="AT20" s="438">
        <v>3568</v>
      </c>
      <c r="AU20" s="439"/>
      <c r="AV20" s="439"/>
      <c r="AW20" s="439"/>
      <c r="AX20" s="439"/>
      <c r="AY20" s="441"/>
      <c r="AZ20" s="421" t="s">
        <v>150</v>
      </c>
      <c r="BA20" s="422"/>
      <c r="BB20" s="422"/>
      <c r="BC20" s="422"/>
      <c r="BD20" s="422"/>
      <c r="BE20" s="422"/>
      <c r="BF20" s="422"/>
      <c r="BG20" s="422"/>
      <c r="BH20" s="422"/>
      <c r="BI20" s="422"/>
      <c r="BJ20" s="422"/>
      <c r="BK20" s="422"/>
      <c r="BL20" s="422"/>
      <c r="BM20" s="423"/>
      <c r="BN20" s="387">
        <v>503685018</v>
      </c>
      <c r="BO20" s="388"/>
      <c r="BP20" s="388"/>
      <c r="BQ20" s="388"/>
      <c r="BR20" s="388"/>
      <c r="BS20" s="388"/>
      <c r="BT20" s="388"/>
      <c r="BU20" s="389"/>
      <c r="BV20" s="387">
        <v>533180821</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151</v>
      </c>
      <c r="X21" s="425"/>
      <c r="Y21" s="425"/>
      <c r="Z21" s="425"/>
      <c r="AA21" s="425"/>
      <c r="AB21" s="425"/>
      <c r="AC21" s="425"/>
      <c r="AD21" s="425"/>
      <c r="AE21" s="425"/>
      <c r="AF21" s="425"/>
      <c r="AG21" s="425"/>
      <c r="AH21" s="426"/>
      <c r="AI21" s="427">
        <v>101.2</v>
      </c>
      <c r="AJ21" s="428"/>
      <c r="AK21" s="428"/>
      <c r="AL21" s="428"/>
      <c r="AM21" s="428"/>
      <c r="AN21" s="428"/>
      <c r="AO21" s="428"/>
      <c r="AP21" s="428"/>
      <c r="AQ21" s="428"/>
      <c r="AR21" s="428"/>
      <c r="AS21" s="428"/>
      <c r="AT21" s="428"/>
      <c r="AU21" s="428"/>
      <c r="AV21" s="428"/>
      <c r="AW21" s="428"/>
      <c r="AX21" s="428"/>
      <c r="AY21" s="429"/>
      <c r="AZ21" s="404" t="s">
        <v>152</v>
      </c>
      <c r="BA21" s="405"/>
      <c r="BB21" s="405"/>
      <c r="BC21" s="405"/>
      <c r="BD21" s="405"/>
      <c r="BE21" s="405"/>
      <c r="BF21" s="405"/>
      <c r="BG21" s="405"/>
      <c r="BH21" s="405"/>
      <c r="BI21" s="405"/>
      <c r="BJ21" s="405"/>
      <c r="BK21" s="405"/>
      <c r="BL21" s="405"/>
      <c r="BM21" s="406"/>
      <c r="BN21" s="407">
        <v>78486967</v>
      </c>
      <c r="BO21" s="408"/>
      <c r="BP21" s="408"/>
      <c r="BQ21" s="408"/>
      <c r="BR21" s="408"/>
      <c r="BS21" s="408"/>
      <c r="BT21" s="408"/>
      <c r="BU21" s="409"/>
      <c r="BV21" s="407">
        <v>72843844</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153</v>
      </c>
      <c r="BA22" s="411"/>
      <c r="BB22" s="411"/>
      <c r="BC22" s="411"/>
      <c r="BD22" s="411"/>
      <c r="BE22" s="411"/>
      <c r="BF22" s="411"/>
      <c r="BG22" s="411"/>
      <c r="BH22" s="411"/>
      <c r="BI22" s="411"/>
      <c r="BJ22" s="411"/>
      <c r="BK22" s="411"/>
      <c r="BL22" s="411"/>
      <c r="BM22" s="412"/>
      <c r="BN22" s="413">
        <v>7676879</v>
      </c>
      <c r="BO22" s="414"/>
      <c r="BP22" s="414"/>
      <c r="BQ22" s="414"/>
      <c r="BR22" s="414"/>
      <c r="BS22" s="414"/>
      <c r="BT22" s="414"/>
      <c r="BU22" s="415"/>
      <c r="BV22" s="413">
        <v>8382158</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154</v>
      </c>
      <c r="BA23" s="411"/>
      <c r="BB23" s="411"/>
      <c r="BC23" s="411"/>
      <c r="BD23" s="411"/>
      <c r="BE23" s="411"/>
      <c r="BF23" s="411"/>
      <c r="BG23" s="411"/>
      <c r="BH23" s="411"/>
      <c r="BI23" s="411"/>
      <c r="BJ23" s="411"/>
      <c r="BK23" s="411"/>
      <c r="BL23" s="411"/>
      <c r="BM23" s="412"/>
      <c r="BN23" s="413">
        <v>1484334</v>
      </c>
      <c r="BO23" s="414"/>
      <c r="BP23" s="414"/>
      <c r="BQ23" s="414"/>
      <c r="BR23" s="414"/>
      <c r="BS23" s="414"/>
      <c r="BT23" s="414"/>
      <c r="BU23" s="415"/>
      <c r="BV23" s="413">
        <v>1484317</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155</v>
      </c>
      <c r="BA24" s="385"/>
      <c r="BB24" s="385"/>
      <c r="BC24" s="385"/>
      <c r="BD24" s="385"/>
      <c r="BE24" s="385"/>
      <c r="BF24" s="385"/>
      <c r="BG24" s="385"/>
      <c r="BH24" s="385"/>
      <c r="BI24" s="385"/>
      <c r="BJ24" s="385"/>
      <c r="BK24" s="385"/>
      <c r="BL24" s="385"/>
      <c r="BM24" s="386"/>
      <c r="BN24" s="387" t="s">
        <v>131</v>
      </c>
      <c r="BO24" s="388"/>
      <c r="BP24" s="388"/>
      <c r="BQ24" s="388"/>
      <c r="BR24" s="388"/>
      <c r="BS24" s="388"/>
      <c r="BT24" s="388"/>
      <c r="BU24" s="389"/>
      <c r="BV24" s="387" t="s">
        <v>113</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156</v>
      </c>
      <c r="BA25" s="396"/>
      <c r="BB25" s="396"/>
      <c r="BC25" s="397"/>
      <c r="BD25" s="404" t="s">
        <v>39</v>
      </c>
      <c r="BE25" s="405"/>
      <c r="BF25" s="405"/>
      <c r="BG25" s="405"/>
      <c r="BH25" s="405"/>
      <c r="BI25" s="405"/>
      <c r="BJ25" s="405"/>
      <c r="BK25" s="405"/>
      <c r="BL25" s="405"/>
      <c r="BM25" s="406"/>
      <c r="BN25" s="407">
        <v>18305041</v>
      </c>
      <c r="BO25" s="408"/>
      <c r="BP25" s="408"/>
      <c r="BQ25" s="408"/>
      <c r="BR25" s="408"/>
      <c r="BS25" s="408"/>
      <c r="BT25" s="408"/>
      <c r="BU25" s="409"/>
      <c r="BV25" s="407">
        <v>18302768</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157</v>
      </c>
      <c r="BE26" s="411"/>
      <c r="BF26" s="411"/>
      <c r="BG26" s="411"/>
      <c r="BH26" s="411"/>
      <c r="BI26" s="411"/>
      <c r="BJ26" s="411"/>
      <c r="BK26" s="411"/>
      <c r="BL26" s="411"/>
      <c r="BM26" s="412"/>
      <c r="BN26" s="413">
        <v>47203385</v>
      </c>
      <c r="BO26" s="414"/>
      <c r="BP26" s="414"/>
      <c r="BQ26" s="414"/>
      <c r="BR26" s="414"/>
      <c r="BS26" s="414"/>
      <c r="BT26" s="414"/>
      <c r="BU26" s="415"/>
      <c r="BV26" s="413">
        <v>47195160</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41</v>
      </c>
      <c r="BE27" s="422"/>
      <c r="BF27" s="422"/>
      <c r="BG27" s="422"/>
      <c r="BH27" s="422"/>
      <c r="BI27" s="422"/>
      <c r="BJ27" s="422"/>
      <c r="BK27" s="422"/>
      <c r="BL27" s="422"/>
      <c r="BM27" s="423"/>
      <c r="BN27" s="387">
        <v>51952734</v>
      </c>
      <c r="BO27" s="388"/>
      <c r="BP27" s="388"/>
      <c r="BQ27" s="388"/>
      <c r="BR27" s="388"/>
      <c r="BS27" s="388"/>
      <c r="BT27" s="388"/>
      <c r="BU27" s="389"/>
      <c r="BV27" s="387">
        <v>49019012</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158</v>
      </c>
      <c r="D29" s="182"/>
      <c r="E29" s="174"/>
      <c r="F29" s="174"/>
      <c r="G29" s="174"/>
      <c r="H29" s="174"/>
      <c r="I29" s="174"/>
      <c r="J29" s="174"/>
      <c r="K29" s="174"/>
      <c r="L29" s="174"/>
      <c r="M29" s="174"/>
      <c r="N29" s="174"/>
      <c r="O29" s="174"/>
      <c r="P29" s="174"/>
      <c r="Q29" s="174"/>
      <c r="R29" s="174"/>
      <c r="S29" s="174"/>
      <c r="T29" s="174"/>
      <c r="U29" s="174" t="s">
        <v>159</v>
      </c>
      <c r="V29" s="174"/>
      <c r="W29" s="174"/>
      <c r="X29" s="174"/>
      <c r="Y29" s="174"/>
      <c r="Z29" s="174"/>
      <c r="AA29" s="174"/>
      <c r="AB29" s="174"/>
      <c r="AC29" s="174"/>
      <c r="AD29" s="174"/>
      <c r="AE29" s="174"/>
      <c r="AF29" s="174"/>
      <c r="AG29" s="174"/>
      <c r="AH29" s="174"/>
      <c r="AI29" s="174"/>
      <c r="AJ29" s="174"/>
      <c r="AK29" s="174"/>
      <c r="AL29" s="174"/>
      <c r="AM29" s="164" t="s">
        <v>160</v>
      </c>
      <c r="AN29" s="174"/>
      <c r="AO29" s="174"/>
      <c r="AP29" s="174"/>
      <c r="AQ29" s="174"/>
      <c r="AR29" s="164"/>
      <c r="AS29" s="164"/>
      <c r="AT29" s="164"/>
      <c r="AU29" s="164"/>
      <c r="AV29" s="164"/>
      <c r="AW29" s="164"/>
      <c r="AX29" s="164"/>
      <c r="AY29" s="164"/>
      <c r="AZ29" s="164"/>
      <c r="BA29" s="164"/>
      <c r="BB29" s="174"/>
      <c r="BC29" s="164"/>
      <c r="BD29" s="164"/>
      <c r="BE29" s="164" t="s">
        <v>161</v>
      </c>
      <c r="BF29" s="174"/>
      <c r="BG29" s="174"/>
      <c r="BH29" s="174"/>
      <c r="BI29" s="174"/>
      <c r="BJ29" s="164"/>
      <c r="BK29" s="164"/>
      <c r="BL29" s="164"/>
      <c r="BM29" s="164"/>
      <c r="BN29" s="164"/>
      <c r="BO29" s="164"/>
      <c r="BP29" s="164"/>
      <c r="BQ29" s="164"/>
      <c r="BR29" s="174"/>
      <c r="BS29" s="174"/>
      <c r="BT29" s="174"/>
      <c r="BU29" s="174"/>
      <c r="BV29" s="174"/>
      <c r="BW29" s="174" t="s">
        <v>162</v>
      </c>
      <c r="BX29" s="174"/>
      <c r="BY29" s="174"/>
      <c r="BZ29" s="174"/>
      <c r="CA29" s="174"/>
      <c r="CB29" s="164"/>
      <c r="CC29" s="164"/>
      <c r="CD29" s="164"/>
      <c r="CE29" s="164"/>
      <c r="CF29" s="164"/>
      <c r="CG29" s="164"/>
      <c r="CH29" s="164"/>
      <c r="CI29" s="164"/>
      <c r="CJ29" s="164"/>
      <c r="CK29" s="164"/>
      <c r="CL29" s="164"/>
      <c r="CM29" s="164"/>
      <c r="CN29" s="164"/>
      <c r="CO29" s="164" t="s">
        <v>163</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2" t="s">
        <v>164</v>
      </c>
      <c r="D30" s="382"/>
      <c r="E30" s="383" t="s">
        <v>165</v>
      </c>
      <c r="F30" s="383"/>
      <c r="G30" s="383"/>
      <c r="H30" s="383"/>
      <c r="I30" s="383"/>
      <c r="J30" s="383"/>
      <c r="K30" s="383"/>
      <c r="L30" s="383"/>
      <c r="M30" s="383"/>
      <c r="N30" s="383"/>
      <c r="O30" s="383"/>
      <c r="P30" s="383"/>
      <c r="Q30" s="383"/>
      <c r="R30" s="383"/>
      <c r="S30" s="383"/>
      <c r="T30" s="158"/>
      <c r="U30" s="382" t="s">
        <v>166</v>
      </c>
      <c r="V30" s="382"/>
      <c r="W30" s="383" t="s">
        <v>165</v>
      </c>
      <c r="X30" s="383"/>
      <c r="Y30" s="383"/>
      <c r="Z30" s="383"/>
      <c r="AA30" s="383"/>
      <c r="AB30" s="383"/>
      <c r="AC30" s="383"/>
      <c r="AD30" s="383"/>
      <c r="AE30" s="383"/>
      <c r="AF30" s="383"/>
      <c r="AG30" s="383"/>
      <c r="AH30" s="383"/>
      <c r="AI30" s="383"/>
      <c r="AJ30" s="383"/>
      <c r="AK30" s="383"/>
      <c r="AL30" s="158"/>
      <c r="AM30" s="382" t="s">
        <v>166</v>
      </c>
      <c r="AN30" s="382"/>
      <c r="AO30" s="383" t="s">
        <v>167</v>
      </c>
      <c r="AP30" s="383"/>
      <c r="AQ30" s="383"/>
      <c r="AR30" s="383"/>
      <c r="AS30" s="383"/>
      <c r="AT30" s="383"/>
      <c r="AU30" s="383"/>
      <c r="AV30" s="383"/>
      <c r="AW30" s="383"/>
      <c r="AX30" s="383"/>
      <c r="AY30" s="383"/>
      <c r="AZ30" s="383"/>
      <c r="BA30" s="383"/>
      <c r="BB30" s="383"/>
      <c r="BC30" s="383"/>
      <c r="BD30" s="183"/>
      <c r="BE30" s="382" t="s">
        <v>166</v>
      </c>
      <c r="BF30" s="382"/>
      <c r="BG30" s="383" t="s">
        <v>167</v>
      </c>
      <c r="BH30" s="383"/>
      <c r="BI30" s="383"/>
      <c r="BJ30" s="383"/>
      <c r="BK30" s="383"/>
      <c r="BL30" s="383"/>
      <c r="BM30" s="383"/>
      <c r="BN30" s="383"/>
      <c r="BO30" s="383"/>
      <c r="BP30" s="383"/>
      <c r="BQ30" s="383"/>
      <c r="BR30" s="383"/>
      <c r="BS30" s="383"/>
      <c r="BT30" s="383"/>
      <c r="BU30" s="383"/>
      <c r="BV30" s="184"/>
      <c r="BW30" s="382" t="s">
        <v>166</v>
      </c>
      <c r="BX30" s="382"/>
      <c r="BY30" s="383" t="s">
        <v>168</v>
      </c>
      <c r="BZ30" s="383"/>
      <c r="CA30" s="383"/>
      <c r="CB30" s="383"/>
      <c r="CC30" s="383"/>
      <c r="CD30" s="383"/>
      <c r="CE30" s="383"/>
      <c r="CF30" s="383"/>
      <c r="CG30" s="383"/>
      <c r="CH30" s="383"/>
      <c r="CI30" s="383"/>
      <c r="CJ30" s="383"/>
      <c r="CK30" s="383"/>
      <c r="CL30" s="383"/>
      <c r="CM30" s="383"/>
      <c r="CN30" s="158"/>
      <c r="CO30" s="382" t="s">
        <v>169</v>
      </c>
      <c r="CP30" s="382"/>
      <c r="CQ30" s="383" t="s">
        <v>170</v>
      </c>
      <c r="CR30" s="383"/>
      <c r="CS30" s="383"/>
      <c r="CT30" s="383"/>
      <c r="CU30" s="383"/>
      <c r="CV30" s="383"/>
      <c r="CW30" s="383"/>
      <c r="CX30" s="383"/>
      <c r="CY30" s="383"/>
      <c r="CZ30" s="383"/>
      <c r="DA30" s="383"/>
      <c r="DB30" s="383"/>
      <c r="DC30" s="383"/>
      <c r="DD30" s="383"/>
      <c r="DE30" s="383"/>
      <c r="DF30" s="158"/>
      <c r="DG30" s="381" t="s">
        <v>171</v>
      </c>
      <c r="DH30" s="381"/>
      <c r="DI30" s="185"/>
      <c r="DJ30" s="140"/>
      <c r="DK30" s="140"/>
      <c r="DL30" s="140"/>
      <c r="DM30" s="140"/>
      <c r="DN30" s="140"/>
      <c r="DO30" s="140"/>
    </row>
    <row r="31" spans="1:119" ht="32.25" customHeight="1" x14ac:dyDescent="0.2">
      <c r="A31" s="141"/>
      <c r="B31" s="181"/>
      <c r="C31" s="379">
        <f>IF(E31="","",1)</f>
        <v>1</v>
      </c>
      <c r="D31" s="379"/>
      <c r="E31" s="378" t="str">
        <f>IF('各会計、関係団体の財政状況及び健全化判断比率'!B7="","",'各会計、関係団体の財政状況及び健全化判断比率'!B7)</f>
        <v>一般会計</v>
      </c>
      <c r="F31" s="378"/>
      <c r="G31" s="378"/>
      <c r="H31" s="378"/>
      <c r="I31" s="378"/>
      <c r="J31" s="378"/>
      <c r="K31" s="378"/>
      <c r="L31" s="378"/>
      <c r="M31" s="378"/>
      <c r="N31" s="378"/>
      <c r="O31" s="378"/>
      <c r="P31" s="378"/>
      <c r="Q31" s="378"/>
      <c r="R31" s="378"/>
      <c r="S31" s="378"/>
      <c r="T31" s="182"/>
      <c r="U31" s="379">
        <f>IF(W31="","",MAX(C31:D40)+1)</f>
        <v>11</v>
      </c>
      <c r="V31" s="379"/>
      <c r="W31" s="378" t="str">
        <f>IF('各会計、関係団体の財政状況及び健全化判断比率'!B28="","",'各会計、関係団体の財政状況及び健全化判断比率'!B28)</f>
        <v>競輪事業特別会計</v>
      </c>
      <c r="X31" s="378"/>
      <c r="Y31" s="378"/>
      <c r="Z31" s="378"/>
      <c r="AA31" s="378"/>
      <c r="AB31" s="378"/>
      <c r="AC31" s="378"/>
      <c r="AD31" s="378"/>
      <c r="AE31" s="378"/>
      <c r="AF31" s="378"/>
      <c r="AG31" s="378"/>
      <c r="AH31" s="378"/>
      <c r="AI31" s="378"/>
      <c r="AJ31" s="378"/>
      <c r="AK31" s="378"/>
      <c r="AL31" s="182"/>
      <c r="AM31" s="379">
        <f>IF(AO31="","",MAX(C31:D40,U31:V40)+1)</f>
        <v>13</v>
      </c>
      <c r="AN31" s="379"/>
      <c r="AO31" s="378" t="str">
        <f>IF('各会計、関係団体の財政状況及び健全化判断比率'!B30="","",'各会計、関係団体の財政状況及び健全化判断比率'!B30)</f>
        <v>水道事業会計</v>
      </c>
      <c r="AP31" s="378"/>
      <c r="AQ31" s="378"/>
      <c r="AR31" s="378"/>
      <c r="AS31" s="378"/>
      <c r="AT31" s="378"/>
      <c r="AU31" s="378"/>
      <c r="AV31" s="378"/>
      <c r="AW31" s="378"/>
      <c r="AX31" s="378"/>
      <c r="AY31" s="378"/>
      <c r="AZ31" s="378"/>
      <c r="BA31" s="378"/>
      <c r="BB31" s="378"/>
      <c r="BC31" s="378"/>
      <c r="BD31" s="182"/>
      <c r="BE31" s="379">
        <f>IF(BG31="","",MAX(C31:D40,U31:V40,AM31:AN40)+1)</f>
        <v>19</v>
      </c>
      <c r="BF31" s="379"/>
      <c r="BG31" s="378" t="str">
        <f>IF('各会計、関係団体の財政状況及び健全化判断比率'!B36="","",'各会計、関係団体の財政状況及び健全化判断比率'!B36)</f>
        <v>港湾事業特別会計</v>
      </c>
      <c r="BH31" s="378"/>
      <c r="BI31" s="378"/>
      <c r="BJ31" s="378"/>
      <c r="BK31" s="378"/>
      <c r="BL31" s="378"/>
      <c r="BM31" s="378"/>
      <c r="BN31" s="378"/>
      <c r="BO31" s="378"/>
      <c r="BP31" s="378"/>
      <c r="BQ31" s="378"/>
      <c r="BR31" s="378"/>
      <c r="BS31" s="378"/>
      <c r="BT31" s="378"/>
      <c r="BU31" s="378"/>
      <c r="BV31" s="182"/>
      <c r="BW31" s="379" t="str">
        <f>IF(BY31="","",MAX(C31:D40,U31:V40,AM31:AN40,BE31:BF40)+1)</f>
        <v/>
      </c>
      <c r="BX31" s="379"/>
      <c r="BY31" s="378" t="str">
        <f>IF('各会計、関係団体の財政状況及び健全化判断比率'!B68="","",'各会計、関係団体の財政状況及び健全化判断比率'!B68)</f>
        <v/>
      </c>
      <c r="BZ31" s="378"/>
      <c r="CA31" s="378"/>
      <c r="CB31" s="378"/>
      <c r="CC31" s="378"/>
      <c r="CD31" s="378"/>
      <c r="CE31" s="378"/>
      <c r="CF31" s="378"/>
      <c r="CG31" s="378"/>
      <c r="CH31" s="378"/>
      <c r="CI31" s="378"/>
      <c r="CJ31" s="378"/>
      <c r="CK31" s="378"/>
      <c r="CL31" s="378"/>
      <c r="CM31" s="378"/>
      <c r="CN31" s="182"/>
      <c r="CO31" s="379">
        <f>IF(CQ31="","",MAX(C31:D40,U31:V40,AM31:AN40,BE31:BF40,BW31:BX40)+1)</f>
        <v>21</v>
      </c>
      <c r="CP31" s="379"/>
      <c r="CQ31" s="378" t="str">
        <f>IF('各会計、関係団体の財政状況及び健全化判断比率'!BS7="","",'各会計、関係団体の財政状況及び健全化判断比率'!BS7)</f>
        <v>鹿島都市開発</v>
      </c>
      <c r="CR31" s="378"/>
      <c r="CS31" s="378"/>
      <c r="CT31" s="378"/>
      <c r="CU31" s="378"/>
      <c r="CV31" s="378"/>
      <c r="CW31" s="378"/>
      <c r="CX31" s="378"/>
      <c r="CY31" s="378"/>
      <c r="CZ31" s="378"/>
      <c r="DA31" s="378"/>
      <c r="DB31" s="378"/>
      <c r="DC31" s="378"/>
      <c r="DD31" s="378"/>
      <c r="DE31" s="378"/>
      <c r="DF31" s="174"/>
      <c r="DG31" s="380" t="str">
        <f>IF('各会計、関係団体の財政状況及び健全化判断比率'!BR7="","",'各会計、関係団体の財政状況及び健全化判断比率'!BR7)</f>
        <v/>
      </c>
      <c r="DH31" s="380"/>
      <c r="DI31" s="185"/>
      <c r="DJ31" s="140"/>
      <c r="DK31" s="140"/>
      <c r="DL31" s="140"/>
      <c r="DM31" s="140"/>
      <c r="DN31" s="140"/>
      <c r="DO31" s="140"/>
    </row>
    <row r="32" spans="1:119" ht="32.25" customHeight="1" x14ac:dyDescent="0.2">
      <c r="A32" s="141"/>
      <c r="B32" s="181"/>
      <c r="C32" s="379">
        <f>IF(E32="","",C31+1)</f>
        <v>2</v>
      </c>
      <c r="D32" s="379"/>
      <c r="E32" s="378" t="str">
        <f>IF('各会計、関係団体の財政状況及び健全化判断比率'!B8="","",'各会計、関係団体の財政状況及び健全化判断比率'!B8)</f>
        <v>公債管理特別会計</v>
      </c>
      <c r="F32" s="378"/>
      <c r="G32" s="378"/>
      <c r="H32" s="378"/>
      <c r="I32" s="378"/>
      <c r="J32" s="378"/>
      <c r="K32" s="378"/>
      <c r="L32" s="378"/>
      <c r="M32" s="378"/>
      <c r="N32" s="378"/>
      <c r="O32" s="378"/>
      <c r="P32" s="378"/>
      <c r="Q32" s="378"/>
      <c r="R32" s="378"/>
      <c r="S32" s="378"/>
      <c r="T32" s="182"/>
      <c r="U32" s="379">
        <f t="shared" ref="U32:U40" si="0">IF(W32="","",U31+1)</f>
        <v>12</v>
      </c>
      <c r="V32" s="379"/>
      <c r="W32" s="378" t="str">
        <f>IF('各会計、関係団体の財政状況及び健全化判断比率'!B29="","",'各会計、関係団体の財政状況及び健全化判断比率'!B29)</f>
        <v>県立医療大学付属病院特別会計</v>
      </c>
      <c r="X32" s="378"/>
      <c r="Y32" s="378"/>
      <c r="Z32" s="378"/>
      <c r="AA32" s="378"/>
      <c r="AB32" s="378"/>
      <c r="AC32" s="378"/>
      <c r="AD32" s="378"/>
      <c r="AE32" s="378"/>
      <c r="AF32" s="378"/>
      <c r="AG32" s="378"/>
      <c r="AH32" s="378"/>
      <c r="AI32" s="378"/>
      <c r="AJ32" s="378"/>
      <c r="AK32" s="378"/>
      <c r="AL32" s="182"/>
      <c r="AM32" s="379">
        <f t="shared" ref="AM32:AM40" si="1">IF(AO32="","",AM31+1)</f>
        <v>14</v>
      </c>
      <c r="AN32" s="379"/>
      <c r="AO32" s="378" t="str">
        <f>IF('各会計、関係団体の財政状況及び健全化判断比率'!B31="","",'各会計、関係団体の財政状況及び健全化判断比率'!B31)</f>
        <v>工業用水道事業会計</v>
      </c>
      <c r="AP32" s="378"/>
      <c r="AQ32" s="378"/>
      <c r="AR32" s="378"/>
      <c r="AS32" s="378"/>
      <c r="AT32" s="378"/>
      <c r="AU32" s="378"/>
      <c r="AV32" s="378"/>
      <c r="AW32" s="378"/>
      <c r="AX32" s="378"/>
      <c r="AY32" s="378"/>
      <c r="AZ32" s="378"/>
      <c r="BA32" s="378"/>
      <c r="BB32" s="378"/>
      <c r="BC32" s="378"/>
      <c r="BD32" s="182"/>
      <c r="BE32" s="379">
        <f t="shared" ref="BE32:BE40" si="2">IF(BG32="","",BE31+1)</f>
        <v>20</v>
      </c>
      <c r="BF32" s="379"/>
      <c r="BG32" s="378" t="str">
        <f>IF('各会計、関係団体の財政状況及び健全化判断比率'!B37="","",'各会計、関係団体の財政状況及び健全化判断比率'!B37)</f>
        <v>都市計画事業土地区画整理事業特別会計</v>
      </c>
      <c r="BH32" s="378"/>
      <c r="BI32" s="378"/>
      <c r="BJ32" s="378"/>
      <c r="BK32" s="378"/>
      <c r="BL32" s="378"/>
      <c r="BM32" s="378"/>
      <c r="BN32" s="378"/>
      <c r="BO32" s="378"/>
      <c r="BP32" s="378"/>
      <c r="BQ32" s="378"/>
      <c r="BR32" s="378"/>
      <c r="BS32" s="378"/>
      <c r="BT32" s="378"/>
      <c r="BU32" s="378"/>
      <c r="BV32" s="182"/>
      <c r="BW32" s="379" t="str">
        <f t="shared" ref="BW32:BW40" si="3">IF(BY32="","",BW31+1)</f>
        <v/>
      </c>
      <c r="BX32" s="379"/>
      <c r="BY32" s="378" t="str">
        <f>IF('各会計、関係団体の財政状況及び健全化判断比率'!B69="","",'各会計、関係団体の財政状況及び健全化判断比率'!B69)</f>
        <v/>
      </c>
      <c r="BZ32" s="378"/>
      <c r="CA32" s="378"/>
      <c r="CB32" s="378"/>
      <c r="CC32" s="378"/>
      <c r="CD32" s="378"/>
      <c r="CE32" s="378"/>
      <c r="CF32" s="378"/>
      <c r="CG32" s="378"/>
      <c r="CH32" s="378"/>
      <c r="CI32" s="378"/>
      <c r="CJ32" s="378"/>
      <c r="CK32" s="378"/>
      <c r="CL32" s="378"/>
      <c r="CM32" s="378"/>
      <c r="CN32" s="182"/>
      <c r="CO32" s="379">
        <f t="shared" ref="CO32:CO40" si="4">IF(CQ32="","",CO31+1)</f>
        <v>22</v>
      </c>
      <c r="CP32" s="379"/>
      <c r="CQ32" s="378" t="str">
        <f>IF('各会計、関係団体の財政状況及び健全化判断比率'!BS8="","",'各会計、関係団体の財政状況及び健全化判断比率'!BS8)</f>
        <v>鹿島臨海鉄道</v>
      </c>
      <c r="CR32" s="378"/>
      <c r="CS32" s="378"/>
      <c r="CT32" s="378"/>
      <c r="CU32" s="378"/>
      <c r="CV32" s="378"/>
      <c r="CW32" s="378"/>
      <c r="CX32" s="378"/>
      <c r="CY32" s="378"/>
      <c r="CZ32" s="378"/>
      <c r="DA32" s="378"/>
      <c r="DB32" s="378"/>
      <c r="DC32" s="378"/>
      <c r="DD32" s="378"/>
      <c r="DE32" s="378"/>
      <c r="DF32" s="174"/>
      <c r="DG32" s="380" t="str">
        <f>IF('各会計、関係団体の財政状況及び健全化判断比率'!BR8="","",'各会計、関係団体の財政状況及び健全化判断比率'!BR8)</f>
        <v/>
      </c>
      <c r="DH32" s="380"/>
      <c r="DI32" s="185"/>
      <c r="DJ32" s="140"/>
      <c r="DK32" s="140"/>
      <c r="DL32" s="140"/>
      <c r="DM32" s="140"/>
      <c r="DN32" s="140"/>
      <c r="DO32" s="140"/>
    </row>
    <row r="33" spans="1:119" ht="32.25" customHeight="1" x14ac:dyDescent="0.2">
      <c r="A33" s="141"/>
      <c r="B33" s="181"/>
      <c r="C33" s="379">
        <f>IF(E33="","",C32+1)</f>
        <v>3</v>
      </c>
      <c r="D33" s="379"/>
      <c r="E33" s="378" t="str">
        <f>IF('各会計、関係団体の財政状況及び健全化判断比率'!B9="","",'各会計、関係団体の財政状況及び健全化判断比率'!B9)</f>
        <v>市町村振興資金特別会計</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f t="shared" si="1"/>
        <v>15</v>
      </c>
      <c r="AN33" s="379"/>
      <c r="AO33" s="378" t="str">
        <f>IF('各会計、関係団体の財政状況及び健全化判断比率'!B32="","",'各会計、関係団体の財政状況及び健全化判断比率'!B32)</f>
        <v>病院事業会計</v>
      </c>
      <c r="AP33" s="378"/>
      <c r="AQ33" s="378"/>
      <c r="AR33" s="378"/>
      <c r="AS33" s="378"/>
      <c r="AT33" s="378"/>
      <c r="AU33" s="378"/>
      <c r="AV33" s="378"/>
      <c r="AW33" s="378"/>
      <c r="AX33" s="378"/>
      <c r="AY33" s="378"/>
      <c r="AZ33" s="378"/>
      <c r="BA33" s="378"/>
      <c r="BB33" s="378"/>
      <c r="BC33" s="378"/>
      <c r="BD33" s="182"/>
      <c r="BE33" s="379" t="str">
        <f t="shared" si="2"/>
        <v/>
      </c>
      <c r="BF33" s="379"/>
      <c r="BG33" s="378"/>
      <c r="BH33" s="378"/>
      <c r="BI33" s="378"/>
      <c r="BJ33" s="378"/>
      <c r="BK33" s="378"/>
      <c r="BL33" s="378"/>
      <c r="BM33" s="378"/>
      <c r="BN33" s="378"/>
      <c r="BO33" s="378"/>
      <c r="BP33" s="378"/>
      <c r="BQ33" s="378"/>
      <c r="BR33" s="378"/>
      <c r="BS33" s="378"/>
      <c r="BT33" s="378"/>
      <c r="BU33" s="378"/>
      <c r="BV33" s="182"/>
      <c r="BW33" s="379" t="str">
        <f t="shared" si="3"/>
        <v/>
      </c>
      <c r="BX33" s="379"/>
      <c r="BY33" s="378" t="str">
        <f>IF('各会計、関係団体の財政状況及び健全化判断比率'!B70="","",'各会計、関係団体の財政状況及び健全化判断比率'!B70)</f>
        <v/>
      </c>
      <c r="BZ33" s="378"/>
      <c r="CA33" s="378"/>
      <c r="CB33" s="378"/>
      <c r="CC33" s="378"/>
      <c r="CD33" s="378"/>
      <c r="CE33" s="378"/>
      <c r="CF33" s="378"/>
      <c r="CG33" s="378"/>
      <c r="CH33" s="378"/>
      <c r="CI33" s="378"/>
      <c r="CJ33" s="378"/>
      <c r="CK33" s="378"/>
      <c r="CL33" s="378"/>
      <c r="CM33" s="378"/>
      <c r="CN33" s="182"/>
      <c r="CO33" s="379">
        <f t="shared" si="4"/>
        <v>23</v>
      </c>
      <c r="CP33" s="379"/>
      <c r="CQ33" s="378" t="str">
        <f>IF('各会計、関係団体の財政状況及び健全化判断比率'!BS9="","",'各会計、関係団体の財政状況及び健全化判断比率'!BS9)</f>
        <v>いばらき文化振興財団</v>
      </c>
      <c r="CR33" s="378"/>
      <c r="CS33" s="378"/>
      <c r="CT33" s="378"/>
      <c r="CU33" s="378"/>
      <c r="CV33" s="378"/>
      <c r="CW33" s="378"/>
      <c r="CX33" s="378"/>
      <c r="CY33" s="378"/>
      <c r="CZ33" s="378"/>
      <c r="DA33" s="378"/>
      <c r="DB33" s="378"/>
      <c r="DC33" s="378"/>
      <c r="DD33" s="378"/>
      <c r="DE33" s="378"/>
      <c r="DF33" s="174"/>
      <c r="DG33" s="380" t="str">
        <f>IF('各会計、関係団体の財政状況及び健全化判断比率'!BR9="","",'各会計、関係団体の財政状況及び健全化判断比率'!BR9)</f>
        <v/>
      </c>
      <c r="DH33" s="380"/>
      <c r="DI33" s="185"/>
      <c r="DJ33" s="140"/>
      <c r="DK33" s="140"/>
      <c r="DL33" s="140"/>
      <c r="DM33" s="140"/>
      <c r="DN33" s="140"/>
      <c r="DO33" s="140"/>
    </row>
    <row r="34" spans="1:119" ht="32.25" customHeight="1" x14ac:dyDescent="0.2">
      <c r="A34" s="141"/>
      <c r="B34" s="181"/>
      <c r="C34" s="379">
        <f>IF(E34="","",C33+1)</f>
        <v>4</v>
      </c>
      <c r="D34" s="379"/>
      <c r="E34" s="378" t="str">
        <f>IF('各会計、関係団体の財政状況及び健全化判断比率'!B10="","",'各会計、関係団体の財政状況及び健全化判断比率'!B10)</f>
        <v>鹿島臨海工業地帯造成事業特別会計</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f t="shared" si="1"/>
        <v>16</v>
      </c>
      <c r="AN34" s="379"/>
      <c r="AO34" s="378" t="str">
        <f>IF('各会計、関係団体の財政状況及び健全化判断比率'!B33="","",'各会計、関係団体の財政状況及び健全化判断比率'!B33)</f>
        <v>流域下水道事業会計</v>
      </c>
      <c r="AP34" s="378"/>
      <c r="AQ34" s="378"/>
      <c r="AR34" s="378"/>
      <c r="AS34" s="378"/>
      <c r="AT34" s="378"/>
      <c r="AU34" s="378"/>
      <c r="AV34" s="378"/>
      <c r="AW34" s="378"/>
      <c r="AX34" s="378"/>
      <c r="AY34" s="378"/>
      <c r="AZ34" s="378"/>
      <c r="BA34" s="378"/>
      <c r="BB34" s="378"/>
      <c r="BC34" s="378"/>
      <c r="BD34" s="182"/>
      <c r="BE34" s="379" t="str">
        <f t="shared" si="2"/>
        <v/>
      </c>
      <c r="BF34" s="379"/>
      <c r="BG34" s="378"/>
      <c r="BH34" s="378"/>
      <c r="BI34" s="378"/>
      <c r="BJ34" s="378"/>
      <c r="BK34" s="378"/>
      <c r="BL34" s="378"/>
      <c r="BM34" s="378"/>
      <c r="BN34" s="378"/>
      <c r="BO34" s="378"/>
      <c r="BP34" s="378"/>
      <c r="BQ34" s="378"/>
      <c r="BR34" s="378"/>
      <c r="BS34" s="378"/>
      <c r="BT34" s="378"/>
      <c r="BU34" s="378"/>
      <c r="BV34" s="182"/>
      <c r="BW34" s="379" t="str">
        <f t="shared" si="3"/>
        <v/>
      </c>
      <c r="BX34" s="379"/>
      <c r="BY34" s="378" t="str">
        <f>IF('各会計、関係団体の財政状況及び健全化判断比率'!B71="","",'各会計、関係団体の財政状況及び健全化判断比率'!B71)</f>
        <v/>
      </c>
      <c r="BZ34" s="378"/>
      <c r="CA34" s="378"/>
      <c r="CB34" s="378"/>
      <c r="CC34" s="378"/>
      <c r="CD34" s="378"/>
      <c r="CE34" s="378"/>
      <c r="CF34" s="378"/>
      <c r="CG34" s="378"/>
      <c r="CH34" s="378"/>
      <c r="CI34" s="378"/>
      <c r="CJ34" s="378"/>
      <c r="CK34" s="378"/>
      <c r="CL34" s="378"/>
      <c r="CM34" s="378"/>
      <c r="CN34" s="182"/>
      <c r="CO34" s="379">
        <f t="shared" si="4"/>
        <v>24</v>
      </c>
      <c r="CP34" s="379"/>
      <c r="CQ34" s="378" t="str">
        <f>IF('各会計、関係団体の財政状況及び健全化判断比率'!BS10="","",'各会計、関係団体の財政状況及び健全化判断比率'!BS10)</f>
        <v>茨城県国際交流協会</v>
      </c>
      <c r="CR34" s="378"/>
      <c r="CS34" s="378"/>
      <c r="CT34" s="378"/>
      <c r="CU34" s="378"/>
      <c r="CV34" s="378"/>
      <c r="CW34" s="378"/>
      <c r="CX34" s="378"/>
      <c r="CY34" s="378"/>
      <c r="CZ34" s="378"/>
      <c r="DA34" s="378"/>
      <c r="DB34" s="378"/>
      <c r="DC34" s="378"/>
      <c r="DD34" s="378"/>
      <c r="DE34" s="378"/>
      <c r="DF34" s="174"/>
      <c r="DG34" s="380" t="str">
        <f>IF('各会計、関係団体の財政状況及び健全化判断比率'!BR10="","",'各会計、関係団体の財政状況及び健全化判断比率'!BR10)</f>
        <v/>
      </c>
      <c r="DH34" s="380"/>
      <c r="DI34" s="185"/>
      <c r="DJ34" s="140"/>
      <c r="DK34" s="140"/>
      <c r="DL34" s="140"/>
      <c r="DM34" s="140"/>
      <c r="DN34" s="140"/>
      <c r="DO34" s="140"/>
    </row>
    <row r="35" spans="1:119" ht="32.25" customHeight="1" x14ac:dyDescent="0.2">
      <c r="A35" s="141"/>
      <c r="B35" s="181"/>
      <c r="C35" s="379">
        <f t="shared" ref="C35:C40" si="5">IF(E35="","",C34+1)</f>
        <v>5</v>
      </c>
      <c r="D35" s="379"/>
      <c r="E35" s="378" t="str">
        <f>IF('各会計、関係団体の財政状況及び健全化判断比率'!B11="","",'各会計、関係団体の財政状況及び健全化判断比率'!B11)</f>
        <v>母子・父子・寡婦福祉資金特別会計</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f t="shared" si="1"/>
        <v>17</v>
      </c>
      <c r="AN35" s="379"/>
      <c r="AO35" s="378" t="str">
        <f>IF('各会計、関係団体の財政状況及び健全化判断比率'!B34="","",'各会計、関係団体の財政状況及び健全化判断比率'!B34)</f>
        <v>鹿島臨海都市計画下水道事業会計</v>
      </c>
      <c r="AP35" s="378"/>
      <c r="AQ35" s="378"/>
      <c r="AR35" s="378"/>
      <c r="AS35" s="378"/>
      <c r="AT35" s="378"/>
      <c r="AU35" s="378"/>
      <c r="AV35" s="378"/>
      <c r="AW35" s="378"/>
      <c r="AX35" s="378"/>
      <c r="AY35" s="378"/>
      <c r="AZ35" s="378"/>
      <c r="BA35" s="378"/>
      <c r="BB35" s="378"/>
      <c r="BC35" s="378"/>
      <c r="BD35" s="182"/>
      <c r="BE35" s="379" t="str">
        <f t="shared" si="2"/>
        <v/>
      </c>
      <c r="BF35" s="379"/>
      <c r="BG35" s="378"/>
      <c r="BH35" s="378"/>
      <c r="BI35" s="378"/>
      <c r="BJ35" s="378"/>
      <c r="BK35" s="378"/>
      <c r="BL35" s="378"/>
      <c r="BM35" s="378"/>
      <c r="BN35" s="378"/>
      <c r="BO35" s="378"/>
      <c r="BP35" s="378"/>
      <c r="BQ35" s="378"/>
      <c r="BR35" s="378"/>
      <c r="BS35" s="378"/>
      <c r="BT35" s="378"/>
      <c r="BU35" s="378"/>
      <c r="BV35" s="182"/>
      <c r="BW35" s="379" t="str">
        <f t="shared" si="3"/>
        <v/>
      </c>
      <c r="BX35" s="379"/>
      <c r="BY35" s="378" t="str">
        <f>IF('各会計、関係団体の財政状況及び健全化判断比率'!B72="","",'各会計、関係団体の財政状況及び健全化判断比率'!B72)</f>
        <v/>
      </c>
      <c r="BZ35" s="378"/>
      <c r="CA35" s="378"/>
      <c r="CB35" s="378"/>
      <c r="CC35" s="378"/>
      <c r="CD35" s="378"/>
      <c r="CE35" s="378"/>
      <c r="CF35" s="378"/>
      <c r="CG35" s="378"/>
      <c r="CH35" s="378"/>
      <c r="CI35" s="378"/>
      <c r="CJ35" s="378"/>
      <c r="CK35" s="378"/>
      <c r="CL35" s="378"/>
      <c r="CM35" s="378"/>
      <c r="CN35" s="182"/>
      <c r="CO35" s="379">
        <f t="shared" si="4"/>
        <v>25</v>
      </c>
      <c r="CP35" s="379"/>
      <c r="CQ35" s="378" t="str">
        <f>IF('各会計、関係団体の財政状況及び健全化判断比率'!BS11="","",'各会計、関係団体の財政状況及び健全化判断比率'!BS11)</f>
        <v>茨城県環境保全事業団</v>
      </c>
      <c r="CR35" s="378"/>
      <c r="CS35" s="378"/>
      <c r="CT35" s="378"/>
      <c r="CU35" s="378"/>
      <c r="CV35" s="378"/>
      <c r="CW35" s="378"/>
      <c r="CX35" s="378"/>
      <c r="CY35" s="378"/>
      <c r="CZ35" s="378"/>
      <c r="DA35" s="378"/>
      <c r="DB35" s="378"/>
      <c r="DC35" s="378"/>
      <c r="DD35" s="378"/>
      <c r="DE35" s="378"/>
      <c r="DF35" s="174"/>
      <c r="DG35" s="380" t="str">
        <f>IF('各会計、関係団体の財政状況及び健全化判断比率'!BR11="","",'各会計、関係団体の財政状況及び健全化判断比率'!BR11)</f>
        <v/>
      </c>
      <c r="DH35" s="380"/>
      <c r="DI35" s="185"/>
      <c r="DJ35" s="140"/>
      <c r="DK35" s="140"/>
      <c r="DL35" s="140"/>
      <c r="DM35" s="140"/>
      <c r="DN35" s="140"/>
      <c r="DO35" s="140"/>
    </row>
    <row r="36" spans="1:119" ht="32.25" customHeight="1" x14ac:dyDescent="0.2">
      <c r="A36" s="141"/>
      <c r="B36" s="181"/>
      <c r="C36" s="379">
        <f t="shared" si="5"/>
        <v>6</v>
      </c>
      <c r="D36" s="379"/>
      <c r="E36" s="378" t="str">
        <f>IF('各会計、関係団体の財政状況及び健全化判断比率'!B12="","",'各会計、関係団体の財政状況及び健全化判断比率'!B12)</f>
        <v>中小企業事業資金特別会計</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f t="shared" si="1"/>
        <v>18</v>
      </c>
      <c r="AN36" s="379"/>
      <c r="AO36" s="378" t="str">
        <f>IF('各会計、関係団体の財政状況及び健全化判断比率'!B35="","",'各会計、関係団体の財政状況及び健全化判断比率'!B35)</f>
        <v>地域振興事業会計</v>
      </c>
      <c r="AP36" s="378"/>
      <c r="AQ36" s="378"/>
      <c r="AR36" s="378"/>
      <c r="AS36" s="378"/>
      <c r="AT36" s="378"/>
      <c r="AU36" s="378"/>
      <c r="AV36" s="378"/>
      <c r="AW36" s="378"/>
      <c r="AX36" s="378"/>
      <c r="AY36" s="378"/>
      <c r="AZ36" s="378"/>
      <c r="BA36" s="378"/>
      <c r="BB36" s="378"/>
      <c r="BC36" s="378"/>
      <c r="BD36" s="182"/>
      <c r="BE36" s="379" t="str">
        <f t="shared" si="2"/>
        <v/>
      </c>
      <c r="BF36" s="379"/>
      <c r="BG36" s="378"/>
      <c r="BH36" s="378"/>
      <c r="BI36" s="378"/>
      <c r="BJ36" s="378"/>
      <c r="BK36" s="378"/>
      <c r="BL36" s="378"/>
      <c r="BM36" s="378"/>
      <c r="BN36" s="378"/>
      <c r="BO36" s="378"/>
      <c r="BP36" s="378"/>
      <c r="BQ36" s="378"/>
      <c r="BR36" s="378"/>
      <c r="BS36" s="378"/>
      <c r="BT36" s="378"/>
      <c r="BU36" s="378"/>
      <c r="BV36" s="182"/>
      <c r="BW36" s="379" t="str">
        <f t="shared" si="3"/>
        <v/>
      </c>
      <c r="BX36" s="379"/>
      <c r="BY36" s="378" t="str">
        <f>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f t="shared" si="4"/>
        <v>26</v>
      </c>
      <c r="CP36" s="379"/>
      <c r="CQ36" s="378" t="str">
        <f>IF('各会計、関係団体の財政状況及び健全化判断比率'!BS12="","",'各会計、関係団体の財政状況及び健全化判断比率'!BS12)</f>
        <v>茨城県消防協会</v>
      </c>
      <c r="CR36" s="378"/>
      <c r="CS36" s="378"/>
      <c r="CT36" s="378"/>
      <c r="CU36" s="378"/>
      <c r="CV36" s="378"/>
      <c r="CW36" s="378"/>
      <c r="CX36" s="378"/>
      <c r="CY36" s="378"/>
      <c r="CZ36" s="378"/>
      <c r="DA36" s="378"/>
      <c r="DB36" s="378"/>
      <c r="DC36" s="378"/>
      <c r="DD36" s="378"/>
      <c r="DE36" s="378"/>
      <c r="DF36" s="174"/>
      <c r="DG36" s="380" t="str">
        <f>IF('各会計、関係団体の財政状況及び健全化判断比率'!BR12="","",'各会計、関係団体の財政状況及び健全化判断比率'!BR12)</f>
        <v/>
      </c>
      <c r="DH36" s="380"/>
      <c r="DI36" s="185"/>
      <c r="DJ36" s="140"/>
      <c r="DK36" s="140"/>
      <c r="DL36" s="140"/>
      <c r="DM36" s="140"/>
      <c r="DN36" s="140"/>
      <c r="DO36" s="140"/>
    </row>
    <row r="37" spans="1:119" ht="32.25" customHeight="1" x14ac:dyDescent="0.2">
      <c r="A37" s="141"/>
      <c r="B37" s="181"/>
      <c r="C37" s="379">
        <f t="shared" si="5"/>
        <v>7</v>
      </c>
      <c r="D37" s="379"/>
      <c r="E37" s="378" t="str">
        <f>IF('各会計、関係団体の財政状況及び健全化判断比率'!B13="","",'各会計、関係団体の財政状況及び健全化判断比率'!B13)</f>
        <v>農業改良資金特別会計</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t="str">
        <f t="shared" si="1"/>
        <v/>
      </c>
      <c r="AN37" s="379"/>
      <c r="AO37" s="378"/>
      <c r="AP37" s="378"/>
      <c r="AQ37" s="378"/>
      <c r="AR37" s="378"/>
      <c r="AS37" s="378"/>
      <c r="AT37" s="378"/>
      <c r="AU37" s="378"/>
      <c r="AV37" s="378"/>
      <c r="AW37" s="378"/>
      <c r="AX37" s="378"/>
      <c r="AY37" s="378"/>
      <c r="AZ37" s="378"/>
      <c r="BA37" s="378"/>
      <c r="BB37" s="378"/>
      <c r="BC37" s="378"/>
      <c r="BD37" s="182"/>
      <c r="BE37" s="379" t="str">
        <f t="shared" si="2"/>
        <v/>
      </c>
      <c r="BF37" s="379"/>
      <c r="BG37" s="378"/>
      <c r="BH37" s="378"/>
      <c r="BI37" s="378"/>
      <c r="BJ37" s="378"/>
      <c r="BK37" s="378"/>
      <c r="BL37" s="378"/>
      <c r="BM37" s="378"/>
      <c r="BN37" s="378"/>
      <c r="BO37" s="378"/>
      <c r="BP37" s="378"/>
      <c r="BQ37" s="378"/>
      <c r="BR37" s="378"/>
      <c r="BS37" s="378"/>
      <c r="BT37" s="378"/>
      <c r="BU37" s="378"/>
      <c r="BV37" s="182"/>
      <c r="BW37" s="379" t="str">
        <f t="shared" si="3"/>
        <v/>
      </c>
      <c r="BX37" s="379"/>
      <c r="BY37" s="378" t="str">
        <f>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f t="shared" si="4"/>
        <v>27</v>
      </c>
      <c r="CP37" s="379"/>
      <c r="CQ37" s="378" t="str">
        <f>IF('各会計、関係団体の財政状況及び健全化判断比率'!BS13="","",'各会計、関係団体の財政状況及び健全化判断比率'!BS13)</f>
        <v>茨城県看護教育財団</v>
      </c>
      <c r="CR37" s="378"/>
      <c r="CS37" s="378"/>
      <c r="CT37" s="378"/>
      <c r="CU37" s="378"/>
      <c r="CV37" s="378"/>
      <c r="CW37" s="378"/>
      <c r="CX37" s="378"/>
      <c r="CY37" s="378"/>
      <c r="CZ37" s="378"/>
      <c r="DA37" s="378"/>
      <c r="DB37" s="378"/>
      <c r="DC37" s="378"/>
      <c r="DD37" s="378"/>
      <c r="DE37" s="378"/>
      <c r="DF37" s="174"/>
      <c r="DG37" s="380" t="str">
        <f>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2">
      <c r="A38" s="141"/>
      <c r="B38" s="181"/>
      <c r="C38" s="379">
        <f t="shared" si="5"/>
        <v>8</v>
      </c>
      <c r="D38" s="379"/>
      <c r="E38" s="378" t="str">
        <f>IF('各会計、関係団体の財政状況及び健全化判断比率'!B14="","",'各会計、関係団体の財政状況及び健全化判断比率'!B14)</f>
        <v>公共用地先行取得事業特別会計</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t="str">
        <f t="shared" si="2"/>
        <v/>
      </c>
      <c r="BF38" s="379"/>
      <c r="BG38" s="378"/>
      <c r="BH38" s="378"/>
      <c r="BI38" s="378"/>
      <c r="BJ38" s="378"/>
      <c r="BK38" s="378"/>
      <c r="BL38" s="378"/>
      <c r="BM38" s="378"/>
      <c r="BN38" s="378"/>
      <c r="BO38" s="378"/>
      <c r="BP38" s="378"/>
      <c r="BQ38" s="378"/>
      <c r="BR38" s="378"/>
      <c r="BS38" s="378"/>
      <c r="BT38" s="378"/>
      <c r="BU38" s="378"/>
      <c r="BV38" s="182"/>
      <c r="BW38" s="379" t="str">
        <f t="shared" si="3"/>
        <v/>
      </c>
      <c r="BX38" s="379"/>
      <c r="BY38" s="378" t="str">
        <f>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f t="shared" si="4"/>
        <v>28</v>
      </c>
      <c r="CP38" s="379"/>
      <c r="CQ38" s="378" t="str">
        <f>IF('各会計、関係団体の財政状況及び健全化判断比率'!BS14="","",'各会計、関係団体の財政状況及び健全化判断比率'!BS14)</f>
        <v>いばらき腎臓財団</v>
      </c>
      <c r="CR38" s="378"/>
      <c r="CS38" s="378"/>
      <c r="CT38" s="378"/>
      <c r="CU38" s="378"/>
      <c r="CV38" s="378"/>
      <c r="CW38" s="378"/>
      <c r="CX38" s="378"/>
      <c r="CY38" s="378"/>
      <c r="CZ38" s="378"/>
      <c r="DA38" s="378"/>
      <c r="DB38" s="378"/>
      <c r="DC38" s="378"/>
      <c r="DD38" s="378"/>
      <c r="DE38" s="378"/>
      <c r="DF38" s="174"/>
      <c r="DG38" s="380" t="str">
        <f>IF('各会計、関係団体の財政状況及び健全化判断比率'!BR14="","",'各会計、関係団体の財政状況及び健全化判断比率'!BR14)</f>
        <v/>
      </c>
      <c r="DH38" s="380"/>
      <c r="DI38" s="185"/>
      <c r="DJ38" s="140"/>
      <c r="DK38" s="140"/>
      <c r="DL38" s="140"/>
      <c r="DM38" s="140"/>
      <c r="DN38" s="140"/>
      <c r="DO38" s="140"/>
    </row>
    <row r="39" spans="1:119" ht="32.25" customHeight="1" x14ac:dyDescent="0.2">
      <c r="A39" s="141"/>
      <c r="B39" s="181"/>
      <c r="C39" s="379">
        <f t="shared" si="5"/>
        <v>9</v>
      </c>
      <c r="D39" s="379"/>
      <c r="E39" s="378" t="str">
        <f>IF('各会計、関係団体の財政状況及び健全化判断比率'!B15="","",'各会計、関係団体の財政状況及び健全化判断比率'!B15)</f>
        <v>林業・木材産業改善資金特別会計</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f t="shared" si="4"/>
        <v>29</v>
      </c>
      <c r="CP39" s="379"/>
      <c r="CQ39" s="378" t="str">
        <f>IF('各会計、関係団体の財政状況及び健全化判断比率'!BS15="","",'各会計、関係団体の財政状況及び健全化判断比率'!BS15)</f>
        <v>茨城県中小企業振興公社</v>
      </c>
      <c r="CR39" s="378"/>
      <c r="CS39" s="378"/>
      <c r="CT39" s="378"/>
      <c r="CU39" s="378"/>
      <c r="CV39" s="378"/>
      <c r="CW39" s="378"/>
      <c r="CX39" s="378"/>
      <c r="CY39" s="378"/>
      <c r="CZ39" s="378"/>
      <c r="DA39" s="378"/>
      <c r="DB39" s="378"/>
      <c r="DC39" s="378"/>
      <c r="DD39" s="378"/>
      <c r="DE39" s="378"/>
      <c r="DF39" s="174"/>
      <c r="DG39" s="380" t="str">
        <f>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2">
      <c r="A40" s="141"/>
      <c r="B40" s="181"/>
      <c r="C40" s="379">
        <f t="shared" si="5"/>
        <v>10</v>
      </c>
      <c r="D40" s="379"/>
      <c r="E40" s="378" t="str">
        <f>IF('各会計、関係団体の財政状況及び健全化判断比率'!B16="","",'各会計、関係団体の財政状況及び健全化判断比率'!B16)</f>
        <v>沿岸漁業改善資金特別会計</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f t="shared" si="4"/>
        <v>30</v>
      </c>
      <c r="CP40" s="379"/>
      <c r="CQ40" s="378" t="str">
        <f>IF('各会計、関係団体の財政状況及び健全化判断比率'!BS16="","",'各会計、関係団体の財政状況及び健全化判断比率'!BS16)</f>
        <v>ひたちなかテクノセンター</v>
      </c>
      <c r="CR40" s="378"/>
      <c r="CS40" s="378"/>
      <c r="CT40" s="378"/>
      <c r="CU40" s="378"/>
      <c r="CV40" s="378"/>
      <c r="CW40" s="378"/>
      <c r="CX40" s="378"/>
      <c r="CY40" s="378"/>
      <c r="CZ40" s="378"/>
      <c r="DA40" s="378"/>
      <c r="DB40" s="378"/>
      <c r="DC40" s="378"/>
      <c r="DD40" s="378"/>
      <c r="DE40" s="378"/>
      <c r="DF40" s="174"/>
      <c r="DG40" s="380" t="str">
        <f>IF('各会計、関係団体の財政状況及び健全化判断比率'!BR16="","",'各会計、関係団体の財政状況及び健全化判断比率'!BR16)</f>
        <v/>
      </c>
      <c r="DH40" s="380"/>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172</v>
      </c>
      <c r="C43" s="140"/>
      <c r="D43" s="140"/>
      <c r="E43" s="140" t="s">
        <v>173</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174</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175</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176</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177</v>
      </c>
    </row>
    <row r="48" spans="1:119" x14ac:dyDescent="0.2">
      <c r="E48" s="142" t="s">
        <v>178</v>
      </c>
    </row>
    <row r="49" spans="5:5" x14ac:dyDescent="0.2">
      <c r="E49" s="142" t="s">
        <v>179</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L2RZp1DNhpNUFFQ+rQR6LLyylR0NfvWkGfcxz0OGV7sOyfPhPUXf3GmQgDx8RJwkkKEJl3irPSS0zOKiHi9luQ==" saltValue="wfyHv+J1oUjJiK44C5Esk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180</v>
      </c>
      <c r="DD1" s="667"/>
      <c r="DE1" s="667"/>
      <c r="DF1" s="667"/>
      <c r="DG1" s="667"/>
      <c r="DH1" s="667"/>
      <c r="DI1" s="668"/>
      <c r="DK1" s="666" t="s">
        <v>181</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2">
      <c r="B2" s="192" t="s">
        <v>182</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39" t="s">
        <v>183</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184</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185</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1</v>
      </c>
      <c r="C4" s="640"/>
      <c r="D4" s="640"/>
      <c r="E4" s="640"/>
      <c r="F4" s="640"/>
      <c r="G4" s="640"/>
      <c r="H4" s="640"/>
      <c r="I4" s="640"/>
      <c r="J4" s="640"/>
      <c r="K4" s="640"/>
      <c r="L4" s="640"/>
      <c r="M4" s="640"/>
      <c r="N4" s="640"/>
      <c r="O4" s="640"/>
      <c r="P4" s="640"/>
      <c r="Q4" s="641"/>
      <c r="R4" s="639" t="s">
        <v>186</v>
      </c>
      <c r="S4" s="640"/>
      <c r="T4" s="640"/>
      <c r="U4" s="640"/>
      <c r="V4" s="640"/>
      <c r="W4" s="640"/>
      <c r="X4" s="640"/>
      <c r="Y4" s="641"/>
      <c r="Z4" s="639" t="s">
        <v>187</v>
      </c>
      <c r="AA4" s="640"/>
      <c r="AB4" s="640"/>
      <c r="AC4" s="641"/>
      <c r="AD4" s="639" t="s">
        <v>188</v>
      </c>
      <c r="AE4" s="640"/>
      <c r="AF4" s="640"/>
      <c r="AG4" s="640"/>
      <c r="AH4" s="640"/>
      <c r="AI4" s="640"/>
      <c r="AJ4" s="640"/>
      <c r="AK4" s="641"/>
      <c r="AL4" s="639" t="s">
        <v>187</v>
      </c>
      <c r="AM4" s="640"/>
      <c r="AN4" s="640"/>
      <c r="AO4" s="641"/>
      <c r="AP4" s="669" t="s">
        <v>189</v>
      </c>
      <c r="AQ4" s="669"/>
      <c r="AR4" s="669"/>
      <c r="AS4" s="669"/>
      <c r="AT4" s="669"/>
      <c r="AU4" s="669"/>
      <c r="AV4" s="669"/>
      <c r="AW4" s="669"/>
      <c r="AX4" s="669"/>
      <c r="AY4" s="669"/>
      <c r="AZ4" s="669"/>
      <c r="BA4" s="669"/>
      <c r="BB4" s="669"/>
      <c r="BC4" s="669"/>
      <c r="BD4" s="669" t="s">
        <v>190</v>
      </c>
      <c r="BE4" s="669"/>
      <c r="BF4" s="669"/>
      <c r="BG4" s="669"/>
      <c r="BH4" s="669"/>
      <c r="BI4" s="669"/>
      <c r="BJ4" s="669"/>
      <c r="BK4" s="669"/>
      <c r="BL4" s="669" t="s">
        <v>187</v>
      </c>
      <c r="BM4" s="669"/>
      <c r="BN4" s="669"/>
      <c r="BO4" s="669"/>
      <c r="BP4" s="669" t="s">
        <v>191</v>
      </c>
      <c r="BQ4" s="669"/>
      <c r="BR4" s="669"/>
      <c r="BS4" s="669"/>
      <c r="BT4" s="669"/>
      <c r="BU4" s="669"/>
      <c r="BV4" s="669"/>
      <c r="BW4" s="669"/>
      <c r="BY4" s="639" t="s">
        <v>192</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2">
      <c r="B5" s="633" t="s">
        <v>193</v>
      </c>
      <c r="C5" s="634"/>
      <c r="D5" s="634"/>
      <c r="E5" s="634"/>
      <c r="F5" s="634"/>
      <c r="G5" s="634"/>
      <c r="H5" s="634"/>
      <c r="I5" s="634"/>
      <c r="J5" s="634"/>
      <c r="K5" s="634"/>
      <c r="L5" s="634"/>
      <c r="M5" s="634"/>
      <c r="N5" s="634"/>
      <c r="O5" s="634"/>
      <c r="P5" s="634"/>
      <c r="Q5" s="635"/>
      <c r="R5" s="645">
        <v>411107290</v>
      </c>
      <c r="S5" s="646"/>
      <c r="T5" s="646"/>
      <c r="U5" s="646"/>
      <c r="V5" s="646"/>
      <c r="W5" s="646"/>
      <c r="X5" s="646"/>
      <c r="Y5" s="647"/>
      <c r="Z5" s="664">
        <v>38.9</v>
      </c>
      <c r="AA5" s="664"/>
      <c r="AB5" s="664"/>
      <c r="AC5" s="664"/>
      <c r="AD5" s="665">
        <v>352434594</v>
      </c>
      <c r="AE5" s="665"/>
      <c r="AF5" s="665"/>
      <c r="AG5" s="665"/>
      <c r="AH5" s="665"/>
      <c r="AI5" s="665"/>
      <c r="AJ5" s="665"/>
      <c r="AK5" s="665"/>
      <c r="AL5" s="648">
        <v>61.4</v>
      </c>
      <c r="AM5" s="649"/>
      <c r="AN5" s="649"/>
      <c r="AO5" s="652"/>
      <c r="AP5" s="633" t="s">
        <v>194</v>
      </c>
      <c r="AQ5" s="634"/>
      <c r="AR5" s="634"/>
      <c r="AS5" s="634"/>
      <c r="AT5" s="634"/>
      <c r="AU5" s="634"/>
      <c r="AV5" s="634"/>
      <c r="AW5" s="634"/>
      <c r="AX5" s="634"/>
      <c r="AY5" s="634"/>
      <c r="AZ5" s="634"/>
      <c r="BA5" s="634"/>
      <c r="BB5" s="634"/>
      <c r="BC5" s="635"/>
      <c r="BD5" s="578">
        <v>411062950</v>
      </c>
      <c r="BE5" s="579"/>
      <c r="BF5" s="579"/>
      <c r="BG5" s="579"/>
      <c r="BH5" s="579"/>
      <c r="BI5" s="579"/>
      <c r="BJ5" s="579"/>
      <c r="BK5" s="580"/>
      <c r="BL5" s="653">
        <v>100</v>
      </c>
      <c r="BM5" s="653"/>
      <c r="BN5" s="653"/>
      <c r="BO5" s="653"/>
      <c r="BP5" s="654">
        <v>3678744</v>
      </c>
      <c r="BQ5" s="654"/>
      <c r="BR5" s="654"/>
      <c r="BS5" s="654"/>
      <c r="BT5" s="654"/>
      <c r="BU5" s="654"/>
      <c r="BV5" s="654"/>
      <c r="BW5" s="657"/>
      <c r="BY5" s="639" t="s">
        <v>189</v>
      </c>
      <c r="BZ5" s="640"/>
      <c r="CA5" s="640"/>
      <c r="CB5" s="640"/>
      <c r="CC5" s="640"/>
      <c r="CD5" s="640"/>
      <c r="CE5" s="640"/>
      <c r="CF5" s="640"/>
      <c r="CG5" s="640"/>
      <c r="CH5" s="640"/>
      <c r="CI5" s="640"/>
      <c r="CJ5" s="640"/>
      <c r="CK5" s="640"/>
      <c r="CL5" s="641"/>
      <c r="CM5" s="639" t="s">
        <v>195</v>
      </c>
      <c r="CN5" s="640"/>
      <c r="CO5" s="640"/>
      <c r="CP5" s="640"/>
      <c r="CQ5" s="640"/>
      <c r="CR5" s="640"/>
      <c r="CS5" s="640"/>
      <c r="CT5" s="641"/>
      <c r="CU5" s="639" t="s">
        <v>187</v>
      </c>
      <c r="CV5" s="640"/>
      <c r="CW5" s="640"/>
      <c r="CX5" s="641"/>
      <c r="CY5" s="639" t="s">
        <v>196</v>
      </c>
      <c r="CZ5" s="640"/>
      <c r="DA5" s="640"/>
      <c r="DB5" s="640"/>
      <c r="DC5" s="640"/>
      <c r="DD5" s="640"/>
      <c r="DE5" s="640"/>
      <c r="DF5" s="640"/>
      <c r="DG5" s="640"/>
      <c r="DH5" s="640"/>
      <c r="DI5" s="640"/>
      <c r="DJ5" s="640"/>
      <c r="DK5" s="641"/>
      <c r="DL5" s="639" t="s">
        <v>197</v>
      </c>
      <c r="DM5" s="640"/>
      <c r="DN5" s="640"/>
      <c r="DO5" s="640"/>
      <c r="DP5" s="640"/>
      <c r="DQ5" s="640"/>
      <c r="DR5" s="640"/>
      <c r="DS5" s="640"/>
      <c r="DT5" s="640"/>
      <c r="DU5" s="640"/>
      <c r="DV5" s="640"/>
      <c r="DW5" s="640"/>
      <c r="DX5" s="641"/>
    </row>
    <row r="6" spans="2:138" ht="11.25" customHeight="1" x14ac:dyDescent="0.2">
      <c r="B6" s="575" t="s">
        <v>198</v>
      </c>
      <c r="C6" s="576"/>
      <c r="D6" s="576"/>
      <c r="E6" s="576"/>
      <c r="F6" s="576"/>
      <c r="G6" s="576"/>
      <c r="H6" s="576"/>
      <c r="I6" s="576"/>
      <c r="J6" s="576"/>
      <c r="K6" s="576"/>
      <c r="L6" s="576"/>
      <c r="M6" s="576"/>
      <c r="N6" s="576"/>
      <c r="O6" s="576"/>
      <c r="P6" s="576"/>
      <c r="Q6" s="577"/>
      <c r="R6" s="578">
        <v>44991855</v>
      </c>
      <c r="S6" s="579"/>
      <c r="T6" s="579"/>
      <c r="U6" s="579"/>
      <c r="V6" s="579"/>
      <c r="W6" s="579"/>
      <c r="X6" s="579"/>
      <c r="Y6" s="580"/>
      <c r="Z6" s="653">
        <v>4.3</v>
      </c>
      <c r="AA6" s="653"/>
      <c r="AB6" s="653"/>
      <c r="AC6" s="653"/>
      <c r="AD6" s="654">
        <v>44991855</v>
      </c>
      <c r="AE6" s="654"/>
      <c r="AF6" s="654"/>
      <c r="AG6" s="654"/>
      <c r="AH6" s="654"/>
      <c r="AI6" s="654"/>
      <c r="AJ6" s="654"/>
      <c r="AK6" s="654"/>
      <c r="AL6" s="581">
        <v>7.8</v>
      </c>
      <c r="AM6" s="655"/>
      <c r="AN6" s="655"/>
      <c r="AO6" s="656"/>
      <c r="AP6" s="575" t="s">
        <v>199</v>
      </c>
      <c r="AQ6" s="576"/>
      <c r="AR6" s="576"/>
      <c r="AS6" s="576"/>
      <c r="AT6" s="576"/>
      <c r="AU6" s="576"/>
      <c r="AV6" s="576"/>
      <c r="AW6" s="576"/>
      <c r="AX6" s="576"/>
      <c r="AY6" s="576"/>
      <c r="AZ6" s="576"/>
      <c r="BA6" s="576"/>
      <c r="BB6" s="576"/>
      <c r="BC6" s="577"/>
      <c r="BD6" s="578">
        <v>409857052</v>
      </c>
      <c r="BE6" s="579"/>
      <c r="BF6" s="579"/>
      <c r="BG6" s="579"/>
      <c r="BH6" s="579"/>
      <c r="BI6" s="579"/>
      <c r="BJ6" s="579"/>
      <c r="BK6" s="580"/>
      <c r="BL6" s="653">
        <v>99.7</v>
      </c>
      <c r="BM6" s="653"/>
      <c r="BN6" s="653"/>
      <c r="BO6" s="653"/>
      <c r="BP6" s="654">
        <v>3678744</v>
      </c>
      <c r="BQ6" s="654"/>
      <c r="BR6" s="654"/>
      <c r="BS6" s="654"/>
      <c r="BT6" s="654"/>
      <c r="BU6" s="654"/>
      <c r="BV6" s="654"/>
      <c r="BW6" s="657"/>
      <c r="BY6" s="633" t="s">
        <v>200</v>
      </c>
      <c r="BZ6" s="634"/>
      <c r="CA6" s="634"/>
      <c r="CB6" s="634"/>
      <c r="CC6" s="634"/>
      <c r="CD6" s="634"/>
      <c r="CE6" s="634"/>
      <c r="CF6" s="634"/>
      <c r="CG6" s="634"/>
      <c r="CH6" s="634"/>
      <c r="CI6" s="634"/>
      <c r="CJ6" s="634"/>
      <c r="CK6" s="634"/>
      <c r="CL6" s="635"/>
      <c r="CM6" s="578">
        <v>1743373</v>
      </c>
      <c r="CN6" s="579"/>
      <c r="CO6" s="579"/>
      <c r="CP6" s="579"/>
      <c r="CQ6" s="579"/>
      <c r="CR6" s="579"/>
      <c r="CS6" s="579"/>
      <c r="CT6" s="580"/>
      <c r="CU6" s="653">
        <v>0.2</v>
      </c>
      <c r="CV6" s="653"/>
      <c r="CW6" s="653"/>
      <c r="CX6" s="653"/>
      <c r="CY6" s="584">
        <v>113184</v>
      </c>
      <c r="CZ6" s="579"/>
      <c r="DA6" s="579"/>
      <c r="DB6" s="579"/>
      <c r="DC6" s="579"/>
      <c r="DD6" s="579"/>
      <c r="DE6" s="579"/>
      <c r="DF6" s="579"/>
      <c r="DG6" s="579"/>
      <c r="DH6" s="579"/>
      <c r="DI6" s="579"/>
      <c r="DJ6" s="579"/>
      <c r="DK6" s="580"/>
      <c r="DL6" s="584">
        <v>1743338</v>
      </c>
      <c r="DM6" s="579"/>
      <c r="DN6" s="579"/>
      <c r="DO6" s="579"/>
      <c r="DP6" s="579"/>
      <c r="DQ6" s="579"/>
      <c r="DR6" s="579"/>
      <c r="DS6" s="579"/>
      <c r="DT6" s="579"/>
      <c r="DU6" s="579"/>
      <c r="DV6" s="579"/>
      <c r="DW6" s="579"/>
      <c r="DX6" s="659"/>
    </row>
    <row r="7" spans="2:138" ht="11.25" customHeight="1" x14ac:dyDescent="0.2">
      <c r="B7" s="575" t="s">
        <v>201</v>
      </c>
      <c r="C7" s="576"/>
      <c r="D7" s="576"/>
      <c r="E7" s="576"/>
      <c r="F7" s="576"/>
      <c r="G7" s="576"/>
      <c r="H7" s="576"/>
      <c r="I7" s="576"/>
      <c r="J7" s="576"/>
      <c r="K7" s="576"/>
      <c r="L7" s="576"/>
      <c r="M7" s="576"/>
      <c r="N7" s="576"/>
      <c r="O7" s="576"/>
      <c r="P7" s="576"/>
      <c r="Q7" s="577"/>
      <c r="R7" s="578">
        <v>3894014</v>
      </c>
      <c r="S7" s="579"/>
      <c r="T7" s="579"/>
      <c r="U7" s="579"/>
      <c r="V7" s="579"/>
      <c r="W7" s="579"/>
      <c r="X7" s="579"/>
      <c r="Y7" s="580"/>
      <c r="Z7" s="653">
        <v>0.4</v>
      </c>
      <c r="AA7" s="653"/>
      <c r="AB7" s="653"/>
      <c r="AC7" s="653"/>
      <c r="AD7" s="654">
        <v>3894014</v>
      </c>
      <c r="AE7" s="654"/>
      <c r="AF7" s="654"/>
      <c r="AG7" s="654"/>
      <c r="AH7" s="654"/>
      <c r="AI7" s="654"/>
      <c r="AJ7" s="654"/>
      <c r="AK7" s="654"/>
      <c r="AL7" s="581">
        <v>0.7</v>
      </c>
      <c r="AM7" s="655"/>
      <c r="AN7" s="655"/>
      <c r="AO7" s="656"/>
      <c r="AP7" s="575" t="s">
        <v>202</v>
      </c>
      <c r="AQ7" s="576"/>
      <c r="AR7" s="576"/>
      <c r="AS7" s="576"/>
      <c r="AT7" s="576"/>
      <c r="AU7" s="576"/>
      <c r="AV7" s="576"/>
      <c r="AW7" s="576"/>
      <c r="AX7" s="576"/>
      <c r="AY7" s="576"/>
      <c r="AZ7" s="576"/>
      <c r="BA7" s="576"/>
      <c r="BB7" s="576"/>
      <c r="BC7" s="577"/>
      <c r="BD7" s="578">
        <v>125435020</v>
      </c>
      <c r="BE7" s="579"/>
      <c r="BF7" s="579"/>
      <c r="BG7" s="579"/>
      <c r="BH7" s="579"/>
      <c r="BI7" s="579"/>
      <c r="BJ7" s="579"/>
      <c r="BK7" s="580"/>
      <c r="BL7" s="653">
        <v>30.5</v>
      </c>
      <c r="BM7" s="653"/>
      <c r="BN7" s="653"/>
      <c r="BO7" s="653"/>
      <c r="BP7" s="654">
        <v>3678744</v>
      </c>
      <c r="BQ7" s="654"/>
      <c r="BR7" s="654"/>
      <c r="BS7" s="654"/>
      <c r="BT7" s="654"/>
      <c r="BU7" s="654"/>
      <c r="BV7" s="654"/>
      <c r="BW7" s="657"/>
      <c r="BY7" s="575" t="s">
        <v>203</v>
      </c>
      <c r="BZ7" s="576"/>
      <c r="CA7" s="576"/>
      <c r="CB7" s="576"/>
      <c r="CC7" s="576"/>
      <c r="CD7" s="576"/>
      <c r="CE7" s="576"/>
      <c r="CF7" s="576"/>
      <c r="CG7" s="576"/>
      <c r="CH7" s="576"/>
      <c r="CI7" s="576"/>
      <c r="CJ7" s="576"/>
      <c r="CK7" s="576"/>
      <c r="CL7" s="577"/>
      <c r="CM7" s="578">
        <v>39906185</v>
      </c>
      <c r="CN7" s="579"/>
      <c r="CO7" s="579"/>
      <c r="CP7" s="579"/>
      <c r="CQ7" s="579"/>
      <c r="CR7" s="579"/>
      <c r="CS7" s="579"/>
      <c r="CT7" s="580"/>
      <c r="CU7" s="653">
        <v>3.9</v>
      </c>
      <c r="CV7" s="653"/>
      <c r="CW7" s="653"/>
      <c r="CX7" s="653"/>
      <c r="CY7" s="584">
        <v>1844191</v>
      </c>
      <c r="CZ7" s="579"/>
      <c r="DA7" s="579"/>
      <c r="DB7" s="579"/>
      <c r="DC7" s="579"/>
      <c r="DD7" s="579"/>
      <c r="DE7" s="579"/>
      <c r="DF7" s="579"/>
      <c r="DG7" s="579"/>
      <c r="DH7" s="579"/>
      <c r="DI7" s="579"/>
      <c r="DJ7" s="579"/>
      <c r="DK7" s="580"/>
      <c r="DL7" s="584">
        <v>35411509</v>
      </c>
      <c r="DM7" s="579"/>
      <c r="DN7" s="579"/>
      <c r="DO7" s="579"/>
      <c r="DP7" s="579"/>
      <c r="DQ7" s="579"/>
      <c r="DR7" s="579"/>
      <c r="DS7" s="579"/>
      <c r="DT7" s="579"/>
      <c r="DU7" s="579"/>
      <c r="DV7" s="579"/>
      <c r="DW7" s="579"/>
      <c r="DX7" s="659"/>
    </row>
    <row r="8" spans="2:138" ht="11.25" customHeight="1" x14ac:dyDescent="0.2">
      <c r="B8" s="575" t="s">
        <v>204</v>
      </c>
      <c r="C8" s="576"/>
      <c r="D8" s="576"/>
      <c r="E8" s="576"/>
      <c r="F8" s="576"/>
      <c r="G8" s="576"/>
      <c r="H8" s="576"/>
      <c r="I8" s="576"/>
      <c r="J8" s="576"/>
      <c r="K8" s="576"/>
      <c r="L8" s="576"/>
      <c r="M8" s="576"/>
      <c r="N8" s="576"/>
      <c r="O8" s="576"/>
      <c r="P8" s="576"/>
      <c r="Q8" s="577"/>
      <c r="R8" s="578" t="s">
        <v>113</v>
      </c>
      <c r="S8" s="579"/>
      <c r="T8" s="579"/>
      <c r="U8" s="579"/>
      <c r="V8" s="579"/>
      <c r="W8" s="579"/>
      <c r="X8" s="579"/>
      <c r="Y8" s="580"/>
      <c r="Z8" s="653" t="s">
        <v>113</v>
      </c>
      <c r="AA8" s="653"/>
      <c r="AB8" s="653"/>
      <c r="AC8" s="653"/>
      <c r="AD8" s="654" t="s">
        <v>113</v>
      </c>
      <c r="AE8" s="654"/>
      <c r="AF8" s="654"/>
      <c r="AG8" s="654"/>
      <c r="AH8" s="654"/>
      <c r="AI8" s="654"/>
      <c r="AJ8" s="654"/>
      <c r="AK8" s="654"/>
      <c r="AL8" s="581" t="s">
        <v>113</v>
      </c>
      <c r="AM8" s="655"/>
      <c r="AN8" s="655"/>
      <c r="AO8" s="656"/>
      <c r="AP8" s="575" t="s">
        <v>205</v>
      </c>
      <c r="AQ8" s="576"/>
      <c r="AR8" s="576"/>
      <c r="AS8" s="576"/>
      <c r="AT8" s="576"/>
      <c r="AU8" s="576"/>
      <c r="AV8" s="576"/>
      <c r="AW8" s="576"/>
      <c r="AX8" s="576"/>
      <c r="AY8" s="576"/>
      <c r="AZ8" s="576"/>
      <c r="BA8" s="576"/>
      <c r="BB8" s="576"/>
      <c r="BC8" s="577"/>
      <c r="BD8" s="578">
        <v>3658972</v>
      </c>
      <c r="BE8" s="579"/>
      <c r="BF8" s="579"/>
      <c r="BG8" s="579"/>
      <c r="BH8" s="579"/>
      <c r="BI8" s="579"/>
      <c r="BJ8" s="579"/>
      <c r="BK8" s="580"/>
      <c r="BL8" s="653">
        <v>0.9</v>
      </c>
      <c r="BM8" s="653"/>
      <c r="BN8" s="653"/>
      <c r="BO8" s="653"/>
      <c r="BP8" s="654">
        <v>1462496</v>
      </c>
      <c r="BQ8" s="654"/>
      <c r="BR8" s="654"/>
      <c r="BS8" s="654"/>
      <c r="BT8" s="654"/>
      <c r="BU8" s="654"/>
      <c r="BV8" s="654"/>
      <c r="BW8" s="657"/>
      <c r="BY8" s="575" t="s">
        <v>206</v>
      </c>
      <c r="BZ8" s="576"/>
      <c r="CA8" s="576"/>
      <c r="CB8" s="576"/>
      <c r="CC8" s="576"/>
      <c r="CD8" s="576"/>
      <c r="CE8" s="576"/>
      <c r="CF8" s="576"/>
      <c r="CG8" s="576"/>
      <c r="CH8" s="576"/>
      <c r="CI8" s="576"/>
      <c r="CJ8" s="576"/>
      <c r="CK8" s="576"/>
      <c r="CL8" s="577"/>
      <c r="CM8" s="578">
        <v>171141404</v>
      </c>
      <c r="CN8" s="579"/>
      <c r="CO8" s="579"/>
      <c r="CP8" s="579"/>
      <c r="CQ8" s="579"/>
      <c r="CR8" s="579"/>
      <c r="CS8" s="579"/>
      <c r="CT8" s="580"/>
      <c r="CU8" s="653">
        <v>16.600000000000001</v>
      </c>
      <c r="CV8" s="653"/>
      <c r="CW8" s="653"/>
      <c r="CX8" s="653"/>
      <c r="CY8" s="584">
        <v>4226910</v>
      </c>
      <c r="CZ8" s="579"/>
      <c r="DA8" s="579"/>
      <c r="DB8" s="579"/>
      <c r="DC8" s="579"/>
      <c r="DD8" s="579"/>
      <c r="DE8" s="579"/>
      <c r="DF8" s="579"/>
      <c r="DG8" s="579"/>
      <c r="DH8" s="579"/>
      <c r="DI8" s="579"/>
      <c r="DJ8" s="579"/>
      <c r="DK8" s="580"/>
      <c r="DL8" s="584">
        <v>144677663</v>
      </c>
      <c r="DM8" s="579"/>
      <c r="DN8" s="579"/>
      <c r="DO8" s="579"/>
      <c r="DP8" s="579"/>
      <c r="DQ8" s="579"/>
      <c r="DR8" s="579"/>
      <c r="DS8" s="579"/>
      <c r="DT8" s="579"/>
      <c r="DU8" s="579"/>
      <c r="DV8" s="579"/>
      <c r="DW8" s="579"/>
      <c r="DX8" s="659"/>
    </row>
    <row r="9" spans="2:138" ht="11.25" customHeight="1" x14ac:dyDescent="0.2">
      <c r="B9" s="575" t="s">
        <v>207</v>
      </c>
      <c r="C9" s="576"/>
      <c r="D9" s="576"/>
      <c r="E9" s="576"/>
      <c r="F9" s="576"/>
      <c r="G9" s="576"/>
      <c r="H9" s="576"/>
      <c r="I9" s="576"/>
      <c r="J9" s="576"/>
      <c r="K9" s="576"/>
      <c r="L9" s="576"/>
      <c r="M9" s="576"/>
      <c r="N9" s="576"/>
      <c r="O9" s="576"/>
      <c r="P9" s="576"/>
      <c r="Q9" s="577"/>
      <c r="R9" s="578" t="s">
        <v>113</v>
      </c>
      <c r="S9" s="579"/>
      <c r="T9" s="579"/>
      <c r="U9" s="579"/>
      <c r="V9" s="579"/>
      <c r="W9" s="579"/>
      <c r="X9" s="579"/>
      <c r="Y9" s="580"/>
      <c r="Z9" s="653" t="s">
        <v>113</v>
      </c>
      <c r="AA9" s="653"/>
      <c r="AB9" s="653"/>
      <c r="AC9" s="653"/>
      <c r="AD9" s="654" t="s">
        <v>113</v>
      </c>
      <c r="AE9" s="654"/>
      <c r="AF9" s="654"/>
      <c r="AG9" s="654"/>
      <c r="AH9" s="654"/>
      <c r="AI9" s="654"/>
      <c r="AJ9" s="654"/>
      <c r="AK9" s="654"/>
      <c r="AL9" s="581" t="s">
        <v>113</v>
      </c>
      <c r="AM9" s="655"/>
      <c r="AN9" s="655"/>
      <c r="AO9" s="656"/>
      <c r="AP9" s="575" t="s">
        <v>208</v>
      </c>
      <c r="AQ9" s="576"/>
      <c r="AR9" s="576"/>
      <c r="AS9" s="576"/>
      <c r="AT9" s="576"/>
      <c r="AU9" s="576"/>
      <c r="AV9" s="576"/>
      <c r="AW9" s="576"/>
      <c r="AX9" s="576"/>
      <c r="AY9" s="576"/>
      <c r="AZ9" s="576"/>
      <c r="BA9" s="576"/>
      <c r="BB9" s="576"/>
      <c r="BC9" s="577"/>
      <c r="BD9" s="578">
        <v>101322526</v>
      </c>
      <c r="BE9" s="579"/>
      <c r="BF9" s="579"/>
      <c r="BG9" s="579"/>
      <c r="BH9" s="579"/>
      <c r="BI9" s="579"/>
      <c r="BJ9" s="579"/>
      <c r="BK9" s="580"/>
      <c r="BL9" s="653">
        <v>24.6</v>
      </c>
      <c r="BM9" s="653"/>
      <c r="BN9" s="653"/>
      <c r="BO9" s="653"/>
      <c r="BP9" s="654" t="s">
        <v>113</v>
      </c>
      <c r="BQ9" s="654"/>
      <c r="BR9" s="654"/>
      <c r="BS9" s="654"/>
      <c r="BT9" s="654"/>
      <c r="BU9" s="654"/>
      <c r="BV9" s="654"/>
      <c r="BW9" s="657"/>
      <c r="BY9" s="575" t="s">
        <v>209</v>
      </c>
      <c r="BZ9" s="576"/>
      <c r="CA9" s="576"/>
      <c r="CB9" s="576"/>
      <c r="CC9" s="576"/>
      <c r="CD9" s="576"/>
      <c r="CE9" s="576"/>
      <c r="CF9" s="576"/>
      <c r="CG9" s="576"/>
      <c r="CH9" s="576"/>
      <c r="CI9" s="576"/>
      <c r="CJ9" s="576"/>
      <c r="CK9" s="576"/>
      <c r="CL9" s="577"/>
      <c r="CM9" s="578">
        <v>31041252</v>
      </c>
      <c r="CN9" s="579"/>
      <c r="CO9" s="579"/>
      <c r="CP9" s="579"/>
      <c r="CQ9" s="579"/>
      <c r="CR9" s="579"/>
      <c r="CS9" s="579"/>
      <c r="CT9" s="580"/>
      <c r="CU9" s="653">
        <v>3</v>
      </c>
      <c r="CV9" s="653"/>
      <c r="CW9" s="653"/>
      <c r="CX9" s="653"/>
      <c r="CY9" s="584">
        <v>4723476</v>
      </c>
      <c r="CZ9" s="579"/>
      <c r="DA9" s="579"/>
      <c r="DB9" s="579"/>
      <c r="DC9" s="579"/>
      <c r="DD9" s="579"/>
      <c r="DE9" s="579"/>
      <c r="DF9" s="579"/>
      <c r="DG9" s="579"/>
      <c r="DH9" s="579"/>
      <c r="DI9" s="579"/>
      <c r="DJ9" s="579"/>
      <c r="DK9" s="580"/>
      <c r="DL9" s="584">
        <v>20271587</v>
      </c>
      <c r="DM9" s="579"/>
      <c r="DN9" s="579"/>
      <c r="DO9" s="579"/>
      <c r="DP9" s="579"/>
      <c r="DQ9" s="579"/>
      <c r="DR9" s="579"/>
      <c r="DS9" s="579"/>
      <c r="DT9" s="579"/>
      <c r="DU9" s="579"/>
      <c r="DV9" s="579"/>
      <c r="DW9" s="579"/>
      <c r="DX9" s="659"/>
    </row>
    <row r="10" spans="2:138" ht="11.25" customHeight="1" x14ac:dyDescent="0.2">
      <c r="B10" s="575" t="s">
        <v>210</v>
      </c>
      <c r="C10" s="576"/>
      <c r="D10" s="576"/>
      <c r="E10" s="576"/>
      <c r="F10" s="576"/>
      <c r="G10" s="576"/>
      <c r="H10" s="576"/>
      <c r="I10" s="576"/>
      <c r="J10" s="576"/>
      <c r="K10" s="576"/>
      <c r="L10" s="576"/>
      <c r="M10" s="576"/>
      <c r="N10" s="576"/>
      <c r="O10" s="576"/>
      <c r="P10" s="576"/>
      <c r="Q10" s="577"/>
      <c r="R10" s="578">
        <v>191899</v>
      </c>
      <c r="S10" s="579"/>
      <c r="T10" s="579"/>
      <c r="U10" s="579"/>
      <c r="V10" s="579"/>
      <c r="W10" s="579"/>
      <c r="X10" s="579"/>
      <c r="Y10" s="580"/>
      <c r="Z10" s="653">
        <v>0</v>
      </c>
      <c r="AA10" s="653"/>
      <c r="AB10" s="653"/>
      <c r="AC10" s="653"/>
      <c r="AD10" s="654">
        <v>191899</v>
      </c>
      <c r="AE10" s="654"/>
      <c r="AF10" s="654"/>
      <c r="AG10" s="654"/>
      <c r="AH10" s="654"/>
      <c r="AI10" s="654"/>
      <c r="AJ10" s="654"/>
      <c r="AK10" s="654"/>
      <c r="AL10" s="581">
        <v>0</v>
      </c>
      <c r="AM10" s="655"/>
      <c r="AN10" s="655"/>
      <c r="AO10" s="656"/>
      <c r="AP10" s="575" t="s">
        <v>211</v>
      </c>
      <c r="AQ10" s="576"/>
      <c r="AR10" s="576"/>
      <c r="AS10" s="576"/>
      <c r="AT10" s="576"/>
      <c r="AU10" s="576"/>
      <c r="AV10" s="576"/>
      <c r="AW10" s="576"/>
      <c r="AX10" s="576"/>
      <c r="AY10" s="576"/>
      <c r="AZ10" s="576"/>
      <c r="BA10" s="576"/>
      <c r="BB10" s="576"/>
      <c r="BC10" s="577"/>
      <c r="BD10" s="578">
        <v>3105703</v>
      </c>
      <c r="BE10" s="579"/>
      <c r="BF10" s="579"/>
      <c r="BG10" s="579"/>
      <c r="BH10" s="579"/>
      <c r="BI10" s="579"/>
      <c r="BJ10" s="579"/>
      <c r="BK10" s="580"/>
      <c r="BL10" s="653">
        <v>0.8</v>
      </c>
      <c r="BM10" s="653"/>
      <c r="BN10" s="653"/>
      <c r="BO10" s="653"/>
      <c r="BP10" s="654">
        <v>282355</v>
      </c>
      <c r="BQ10" s="654"/>
      <c r="BR10" s="654"/>
      <c r="BS10" s="654"/>
      <c r="BT10" s="654"/>
      <c r="BU10" s="654"/>
      <c r="BV10" s="654"/>
      <c r="BW10" s="657"/>
      <c r="BY10" s="575" t="s">
        <v>212</v>
      </c>
      <c r="BZ10" s="576"/>
      <c r="CA10" s="576"/>
      <c r="CB10" s="576"/>
      <c r="CC10" s="576"/>
      <c r="CD10" s="576"/>
      <c r="CE10" s="576"/>
      <c r="CF10" s="576"/>
      <c r="CG10" s="576"/>
      <c r="CH10" s="576"/>
      <c r="CI10" s="576"/>
      <c r="CJ10" s="576"/>
      <c r="CK10" s="576"/>
      <c r="CL10" s="577"/>
      <c r="CM10" s="578">
        <v>2405605</v>
      </c>
      <c r="CN10" s="579"/>
      <c r="CO10" s="579"/>
      <c r="CP10" s="579"/>
      <c r="CQ10" s="579"/>
      <c r="CR10" s="579"/>
      <c r="CS10" s="579"/>
      <c r="CT10" s="580"/>
      <c r="CU10" s="653">
        <v>0.2</v>
      </c>
      <c r="CV10" s="653"/>
      <c r="CW10" s="653"/>
      <c r="CX10" s="653"/>
      <c r="CY10" s="584">
        <v>47447</v>
      </c>
      <c r="CZ10" s="579"/>
      <c r="DA10" s="579"/>
      <c r="DB10" s="579"/>
      <c r="DC10" s="579"/>
      <c r="DD10" s="579"/>
      <c r="DE10" s="579"/>
      <c r="DF10" s="579"/>
      <c r="DG10" s="579"/>
      <c r="DH10" s="579"/>
      <c r="DI10" s="579"/>
      <c r="DJ10" s="579"/>
      <c r="DK10" s="580"/>
      <c r="DL10" s="584">
        <v>1221326</v>
      </c>
      <c r="DM10" s="579"/>
      <c r="DN10" s="579"/>
      <c r="DO10" s="579"/>
      <c r="DP10" s="579"/>
      <c r="DQ10" s="579"/>
      <c r="DR10" s="579"/>
      <c r="DS10" s="579"/>
      <c r="DT10" s="579"/>
      <c r="DU10" s="579"/>
      <c r="DV10" s="579"/>
      <c r="DW10" s="579"/>
      <c r="DX10" s="659"/>
    </row>
    <row r="11" spans="2:138" ht="11.25" customHeight="1" x14ac:dyDescent="0.2">
      <c r="B11" s="575" t="s">
        <v>213</v>
      </c>
      <c r="C11" s="576"/>
      <c r="D11" s="576"/>
      <c r="E11" s="576"/>
      <c r="F11" s="576"/>
      <c r="G11" s="576"/>
      <c r="H11" s="576"/>
      <c r="I11" s="576"/>
      <c r="J11" s="576"/>
      <c r="K11" s="576"/>
      <c r="L11" s="576"/>
      <c r="M11" s="576"/>
      <c r="N11" s="576"/>
      <c r="O11" s="576"/>
      <c r="P11" s="576"/>
      <c r="Q11" s="577"/>
      <c r="R11" s="578">
        <v>529</v>
      </c>
      <c r="S11" s="579"/>
      <c r="T11" s="579"/>
      <c r="U11" s="579"/>
      <c r="V11" s="579"/>
      <c r="W11" s="579"/>
      <c r="X11" s="579"/>
      <c r="Y11" s="580"/>
      <c r="Z11" s="653">
        <v>0</v>
      </c>
      <c r="AA11" s="653"/>
      <c r="AB11" s="653"/>
      <c r="AC11" s="653"/>
      <c r="AD11" s="654">
        <v>529</v>
      </c>
      <c r="AE11" s="654"/>
      <c r="AF11" s="654"/>
      <c r="AG11" s="654"/>
      <c r="AH11" s="654"/>
      <c r="AI11" s="654"/>
      <c r="AJ11" s="654"/>
      <c r="AK11" s="654"/>
      <c r="AL11" s="581">
        <v>0</v>
      </c>
      <c r="AM11" s="655"/>
      <c r="AN11" s="655"/>
      <c r="AO11" s="656"/>
      <c r="AP11" s="575" t="s">
        <v>214</v>
      </c>
      <c r="AQ11" s="576"/>
      <c r="AR11" s="576"/>
      <c r="AS11" s="576"/>
      <c r="AT11" s="576"/>
      <c r="AU11" s="576"/>
      <c r="AV11" s="576"/>
      <c r="AW11" s="576"/>
      <c r="AX11" s="576"/>
      <c r="AY11" s="576"/>
      <c r="AZ11" s="576"/>
      <c r="BA11" s="576"/>
      <c r="BB11" s="576"/>
      <c r="BC11" s="577"/>
      <c r="BD11" s="578">
        <v>10340762</v>
      </c>
      <c r="BE11" s="579"/>
      <c r="BF11" s="579"/>
      <c r="BG11" s="579"/>
      <c r="BH11" s="579"/>
      <c r="BI11" s="579"/>
      <c r="BJ11" s="579"/>
      <c r="BK11" s="580"/>
      <c r="BL11" s="653">
        <v>2.5</v>
      </c>
      <c r="BM11" s="653"/>
      <c r="BN11" s="653"/>
      <c r="BO11" s="653"/>
      <c r="BP11" s="654">
        <v>1933893</v>
      </c>
      <c r="BQ11" s="654"/>
      <c r="BR11" s="654"/>
      <c r="BS11" s="654"/>
      <c r="BT11" s="654"/>
      <c r="BU11" s="654"/>
      <c r="BV11" s="654"/>
      <c r="BW11" s="657"/>
      <c r="BY11" s="575" t="s">
        <v>215</v>
      </c>
      <c r="BZ11" s="576"/>
      <c r="CA11" s="576"/>
      <c r="CB11" s="576"/>
      <c r="CC11" s="576"/>
      <c r="CD11" s="576"/>
      <c r="CE11" s="576"/>
      <c r="CF11" s="576"/>
      <c r="CG11" s="576"/>
      <c r="CH11" s="576"/>
      <c r="CI11" s="576"/>
      <c r="CJ11" s="576"/>
      <c r="CK11" s="576"/>
      <c r="CL11" s="577"/>
      <c r="CM11" s="578">
        <v>41479741</v>
      </c>
      <c r="CN11" s="579"/>
      <c r="CO11" s="579"/>
      <c r="CP11" s="579"/>
      <c r="CQ11" s="579"/>
      <c r="CR11" s="579"/>
      <c r="CS11" s="579"/>
      <c r="CT11" s="580"/>
      <c r="CU11" s="653">
        <v>4</v>
      </c>
      <c r="CV11" s="653"/>
      <c r="CW11" s="653"/>
      <c r="CX11" s="653"/>
      <c r="CY11" s="584">
        <v>20089343</v>
      </c>
      <c r="CZ11" s="579"/>
      <c r="DA11" s="579"/>
      <c r="DB11" s="579"/>
      <c r="DC11" s="579"/>
      <c r="DD11" s="579"/>
      <c r="DE11" s="579"/>
      <c r="DF11" s="579"/>
      <c r="DG11" s="579"/>
      <c r="DH11" s="579"/>
      <c r="DI11" s="579"/>
      <c r="DJ11" s="579"/>
      <c r="DK11" s="580"/>
      <c r="DL11" s="584">
        <v>18029167</v>
      </c>
      <c r="DM11" s="579"/>
      <c r="DN11" s="579"/>
      <c r="DO11" s="579"/>
      <c r="DP11" s="579"/>
      <c r="DQ11" s="579"/>
      <c r="DR11" s="579"/>
      <c r="DS11" s="579"/>
      <c r="DT11" s="579"/>
      <c r="DU11" s="579"/>
      <c r="DV11" s="579"/>
      <c r="DW11" s="579"/>
      <c r="DX11" s="659"/>
    </row>
    <row r="12" spans="2:138" ht="11.25" customHeight="1" x14ac:dyDescent="0.2">
      <c r="B12" s="575" t="s">
        <v>216</v>
      </c>
      <c r="C12" s="576"/>
      <c r="D12" s="576"/>
      <c r="E12" s="576"/>
      <c r="F12" s="576"/>
      <c r="G12" s="576"/>
      <c r="H12" s="576"/>
      <c r="I12" s="576"/>
      <c r="J12" s="576"/>
      <c r="K12" s="576"/>
      <c r="L12" s="576"/>
      <c r="M12" s="576"/>
      <c r="N12" s="576"/>
      <c r="O12" s="576"/>
      <c r="P12" s="576"/>
      <c r="Q12" s="577"/>
      <c r="R12" s="578">
        <v>40905413</v>
      </c>
      <c r="S12" s="579"/>
      <c r="T12" s="579"/>
      <c r="U12" s="579"/>
      <c r="V12" s="579"/>
      <c r="W12" s="579"/>
      <c r="X12" s="579"/>
      <c r="Y12" s="580"/>
      <c r="Z12" s="653">
        <v>3.9</v>
      </c>
      <c r="AA12" s="653"/>
      <c r="AB12" s="653"/>
      <c r="AC12" s="653"/>
      <c r="AD12" s="654">
        <v>40905413</v>
      </c>
      <c r="AE12" s="654"/>
      <c r="AF12" s="654"/>
      <c r="AG12" s="654"/>
      <c r="AH12" s="654"/>
      <c r="AI12" s="654"/>
      <c r="AJ12" s="654"/>
      <c r="AK12" s="654"/>
      <c r="AL12" s="581">
        <v>7.1</v>
      </c>
      <c r="AM12" s="655"/>
      <c r="AN12" s="655"/>
      <c r="AO12" s="656"/>
      <c r="AP12" s="575" t="s">
        <v>217</v>
      </c>
      <c r="AQ12" s="576"/>
      <c r="AR12" s="576"/>
      <c r="AS12" s="576"/>
      <c r="AT12" s="576"/>
      <c r="AU12" s="576"/>
      <c r="AV12" s="576"/>
      <c r="AW12" s="576"/>
      <c r="AX12" s="576"/>
      <c r="AY12" s="576"/>
      <c r="AZ12" s="576"/>
      <c r="BA12" s="576"/>
      <c r="BB12" s="576"/>
      <c r="BC12" s="577"/>
      <c r="BD12" s="578">
        <v>1005558</v>
      </c>
      <c r="BE12" s="579"/>
      <c r="BF12" s="579"/>
      <c r="BG12" s="579"/>
      <c r="BH12" s="579"/>
      <c r="BI12" s="579"/>
      <c r="BJ12" s="579"/>
      <c r="BK12" s="580"/>
      <c r="BL12" s="653">
        <v>0.2</v>
      </c>
      <c r="BM12" s="653"/>
      <c r="BN12" s="653"/>
      <c r="BO12" s="653"/>
      <c r="BP12" s="654" t="s">
        <v>113</v>
      </c>
      <c r="BQ12" s="654"/>
      <c r="BR12" s="654"/>
      <c r="BS12" s="654"/>
      <c r="BT12" s="654"/>
      <c r="BU12" s="654"/>
      <c r="BV12" s="654"/>
      <c r="BW12" s="657"/>
      <c r="BY12" s="575" t="s">
        <v>218</v>
      </c>
      <c r="BZ12" s="576"/>
      <c r="CA12" s="576"/>
      <c r="CB12" s="576"/>
      <c r="CC12" s="576"/>
      <c r="CD12" s="576"/>
      <c r="CE12" s="576"/>
      <c r="CF12" s="576"/>
      <c r="CG12" s="576"/>
      <c r="CH12" s="576"/>
      <c r="CI12" s="576"/>
      <c r="CJ12" s="576"/>
      <c r="CK12" s="576"/>
      <c r="CL12" s="577"/>
      <c r="CM12" s="578">
        <v>73601458</v>
      </c>
      <c r="CN12" s="579"/>
      <c r="CO12" s="579"/>
      <c r="CP12" s="579"/>
      <c r="CQ12" s="579"/>
      <c r="CR12" s="579"/>
      <c r="CS12" s="579"/>
      <c r="CT12" s="580"/>
      <c r="CU12" s="653">
        <v>7.2</v>
      </c>
      <c r="CV12" s="653"/>
      <c r="CW12" s="653"/>
      <c r="CX12" s="653"/>
      <c r="CY12" s="584">
        <v>1154847</v>
      </c>
      <c r="CZ12" s="579"/>
      <c r="DA12" s="579"/>
      <c r="DB12" s="579"/>
      <c r="DC12" s="579"/>
      <c r="DD12" s="579"/>
      <c r="DE12" s="579"/>
      <c r="DF12" s="579"/>
      <c r="DG12" s="579"/>
      <c r="DH12" s="579"/>
      <c r="DI12" s="579"/>
      <c r="DJ12" s="579"/>
      <c r="DK12" s="580"/>
      <c r="DL12" s="584">
        <v>15289022</v>
      </c>
      <c r="DM12" s="579"/>
      <c r="DN12" s="579"/>
      <c r="DO12" s="579"/>
      <c r="DP12" s="579"/>
      <c r="DQ12" s="579"/>
      <c r="DR12" s="579"/>
      <c r="DS12" s="579"/>
      <c r="DT12" s="579"/>
      <c r="DU12" s="579"/>
      <c r="DV12" s="579"/>
      <c r="DW12" s="579"/>
      <c r="DX12" s="659"/>
    </row>
    <row r="13" spans="2:138" ht="11.25" customHeight="1" x14ac:dyDescent="0.2">
      <c r="B13" s="575" t="s">
        <v>219</v>
      </c>
      <c r="C13" s="576"/>
      <c r="D13" s="576"/>
      <c r="E13" s="576"/>
      <c r="F13" s="576"/>
      <c r="G13" s="576"/>
      <c r="H13" s="576"/>
      <c r="I13" s="576"/>
      <c r="J13" s="576"/>
      <c r="K13" s="576"/>
      <c r="L13" s="576"/>
      <c r="M13" s="576"/>
      <c r="N13" s="576"/>
      <c r="O13" s="576"/>
      <c r="P13" s="576"/>
      <c r="Q13" s="577"/>
      <c r="R13" s="578" t="s">
        <v>113</v>
      </c>
      <c r="S13" s="579"/>
      <c r="T13" s="579"/>
      <c r="U13" s="579"/>
      <c r="V13" s="579"/>
      <c r="W13" s="579"/>
      <c r="X13" s="579"/>
      <c r="Y13" s="580"/>
      <c r="Z13" s="653" t="s">
        <v>113</v>
      </c>
      <c r="AA13" s="653"/>
      <c r="AB13" s="653"/>
      <c r="AC13" s="653"/>
      <c r="AD13" s="654" t="s">
        <v>113</v>
      </c>
      <c r="AE13" s="654"/>
      <c r="AF13" s="654"/>
      <c r="AG13" s="654"/>
      <c r="AH13" s="654"/>
      <c r="AI13" s="654"/>
      <c r="AJ13" s="654"/>
      <c r="AK13" s="654"/>
      <c r="AL13" s="581" t="s">
        <v>113</v>
      </c>
      <c r="AM13" s="655"/>
      <c r="AN13" s="655"/>
      <c r="AO13" s="656"/>
      <c r="AP13" s="575" t="s">
        <v>220</v>
      </c>
      <c r="AQ13" s="576"/>
      <c r="AR13" s="576"/>
      <c r="AS13" s="576"/>
      <c r="AT13" s="576"/>
      <c r="AU13" s="576"/>
      <c r="AV13" s="576"/>
      <c r="AW13" s="576"/>
      <c r="AX13" s="576"/>
      <c r="AY13" s="576"/>
      <c r="AZ13" s="576"/>
      <c r="BA13" s="576"/>
      <c r="BB13" s="576"/>
      <c r="BC13" s="577"/>
      <c r="BD13" s="578">
        <v>3010666</v>
      </c>
      <c r="BE13" s="579"/>
      <c r="BF13" s="579"/>
      <c r="BG13" s="579"/>
      <c r="BH13" s="579"/>
      <c r="BI13" s="579"/>
      <c r="BJ13" s="579"/>
      <c r="BK13" s="580"/>
      <c r="BL13" s="653">
        <v>0.7</v>
      </c>
      <c r="BM13" s="653"/>
      <c r="BN13" s="653"/>
      <c r="BO13" s="653"/>
      <c r="BP13" s="654" t="s">
        <v>113</v>
      </c>
      <c r="BQ13" s="654"/>
      <c r="BR13" s="654"/>
      <c r="BS13" s="654"/>
      <c r="BT13" s="654"/>
      <c r="BU13" s="654"/>
      <c r="BV13" s="654"/>
      <c r="BW13" s="657"/>
      <c r="BY13" s="575" t="s">
        <v>221</v>
      </c>
      <c r="BZ13" s="576"/>
      <c r="CA13" s="576"/>
      <c r="CB13" s="576"/>
      <c r="CC13" s="576"/>
      <c r="CD13" s="576"/>
      <c r="CE13" s="576"/>
      <c r="CF13" s="576"/>
      <c r="CG13" s="576"/>
      <c r="CH13" s="576"/>
      <c r="CI13" s="576"/>
      <c r="CJ13" s="576"/>
      <c r="CK13" s="576"/>
      <c r="CL13" s="577"/>
      <c r="CM13" s="578">
        <v>123840378</v>
      </c>
      <c r="CN13" s="579"/>
      <c r="CO13" s="579"/>
      <c r="CP13" s="579"/>
      <c r="CQ13" s="579"/>
      <c r="CR13" s="579"/>
      <c r="CS13" s="579"/>
      <c r="CT13" s="580"/>
      <c r="CU13" s="653">
        <v>12</v>
      </c>
      <c r="CV13" s="653"/>
      <c r="CW13" s="653"/>
      <c r="CX13" s="653"/>
      <c r="CY13" s="584">
        <v>99908473</v>
      </c>
      <c r="CZ13" s="579"/>
      <c r="DA13" s="579"/>
      <c r="DB13" s="579"/>
      <c r="DC13" s="579"/>
      <c r="DD13" s="579"/>
      <c r="DE13" s="579"/>
      <c r="DF13" s="579"/>
      <c r="DG13" s="579"/>
      <c r="DH13" s="579"/>
      <c r="DI13" s="579"/>
      <c r="DJ13" s="579"/>
      <c r="DK13" s="580"/>
      <c r="DL13" s="584">
        <v>32386607</v>
      </c>
      <c r="DM13" s="579"/>
      <c r="DN13" s="579"/>
      <c r="DO13" s="579"/>
      <c r="DP13" s="579"/>
      <c r="DQ13" s="579"/>
      <c r="DR13" s="579"/>
      <c r="DS13" s="579"/>
      <c r="DT13" s="579"/>
      <c r="DU13" s="579"/>
      <c r="DV13" s="579"/>
      <c r="DW13" s="579"/>
      <c r="DX13" s="659"/>
    </row>
    <row r="14" spans="2:138" ht="11.25" customHeight="1" x14ac:dyDescent="0.2">
      <c r="B14" s="575" t="s">
        <v>222</v>
      </c>
      <c r="C14" s="576"/>
      <c r="D14" s="576"/>
      <c r="E14" s="576"/>
      <c r="F14" s="576"/>
      <c r="G14" s="576"/>
      <c r="H14" s="576"/>
      <c r="I14" s="576"/>
      <c r="J14" s="576"/>
      <c r="K14" s="576"/>
      <c r="L14" s="576"/>
      <c r="M14" s="576"/>
      <c r="N14" s="576"/>
      <c r="O14" s="576"/>
      <c r="P14" s="576"/>
      <c r="Q14" s="577"/>
      <c r="R14" s="578">
        <v>1205722</v>
      </c>
      <c r="S14" s="579"/>
      <c r="T14" s="579"/>
      <c r="U14" s="579"/>
      <c r="V14" s="579"/>
      <c r="W14" s="579"/>
      <c r="X14" s="579"/>
      <c r="Y14" s="580"/>
      <c r="Z14" s="653">
        <v>0.1</v>
      </c>
      <c r="AA14" s="653"/>
      <c r="AB14" s="653"/>
      <c r="AC14" s="653"/>
      <c r="AD14" s="654">
        <v>1205722</v>
      </c>
      <c r="AE14" s="654"/>
      <c r="AF14" s="654"/>
      <c r="AG14" s="654"/>
      <c r="AH14" s="654"/>
      <c r="AI14" s="654"/>
      <c r="AJ14" s="654"/>
      <c r="AK14" s="654"/>
      <c r="AL14" s="581">
        <v>0.2</v>
      </c>
      <c r="AM14" s="655"/>
      <c r="AN14" s="655"/>
      <c r="AO14" s="656"/>
      <c r="AP14" s="575" t="s">
        <v>223</v>
      </c>
      <c r="AQ14" s="576"/>
      <c r="AR14" s="576"/>
      <c r="AS14" s="576"/>
      <c r="AT14" s="576"/>
      <c r="AU14" s="576"/>
      <c r="AV14" s="576"/>
      <c r="AW14" s="576"/>
      <c r="AX14" s="576"/>
      <c r="AY14" s="576"/>
      <c r="AZ14" s="576"/>
      <c r="BA14" s="576"/>
      <c r="BB14" s="576"/>
      <c r="BC14" s="577"/>
      <c r="BD14" s="578">
        <v>2990833</v>
      </c>
      <c r="BE14" s="579"/>
      <c r="BF14" s="579"/>
      <c r="BG14" s="579"/>
      <c r="BH14" s="579"/>
      <c r="BI14" s="579"/>
      <c r="BJ14" s="579"/>
      <c r="BK14" s="580"/>
      <c r="BL14" s="653">
        <v>0.7</v>
      </c>
      <c r="BM14" s="653"/>
      <c r="BN14" s="653"/>
      <c r="BO14" s="653"/>
      <c r="BP14" s="654" t="s">
        <v>113</v>
      </c>
      <c r="BQ14" s="654"/>
      <c r="BR14" s="654"/>
      <c r="BS14" s="654"/>
      <c r="BT14" s="654"/>
      <c r="BU14" s="654"/>
      <c r="BV14" s="654"/>
      <c r="BW14" s="657"/>
      <c r="BY14" s="575" t="s">
        <v>224</v>
      </c>
      <c r="BZ14" s="576"/>
      <c r="CA14" s="576"/>
      <c r="CB14" s="576"/>
      <c r="CC14" s="576"/>
      <c r="CD14" s="576"/>
      <c r="CE14" s="576"/>
      <c r="CF14" s="576"/>
      <c r="CG14" s="576"/>
      <c r="CH14" s="576"/>
      <c r="CI14" s="576"/>
      <c r="CJ14" s="576"/>
      <c r="CK14" s="576"/>
      <c r="CL14" s="577"/>
      <c r="CM14" s="578">
        <v>58612842</v>
      </c>
      <c r="CN14" s="579"/>
      <c r="CO14" s="579"/>
      <c r="CP14" s="579"/>
      <c r="CQ14" s="579"/>
      <c r="CR14" s="579"/>
      <c r="CS14" s="579"/>
      <c r="CT14" s="580"/>
      <c r="CU14" s="653">
        <v>5.7</v>
      </c>
      <c r="CV14" s="653"/>
      <c r="CW14" s="653"/>
      <c r="CX14" s="653"/>
      <c r="CY14" s="584">
        <v>3571788</v>
      </c>
      <c r="CZ14" s="579"/>
      <c r="DA14" s="579"/>
      <c r="DB14" s="579"/>
      <c r="DC14" s="579"/>
      <c r="DD14" s="579"/>
      <c r="DE14" s="579"/>
      <c r="DF14" s="579"/>
      <c r="DG14" s="579"/>
      <c r="DH14" s="579"/>
      <c r="DI14" s="579"/>
      <c r="DJ14" s="579"/>
      <c r="DK14" s="580"/>
      <c r="DL14" s="584">
        <v>52239032</v>
      </c>
      <c r="DM14" s="579"/>
      <c r="DN14" s="579"/>
      <c r="DO14" s="579"/>
      <c r="DP14" s="579"/>
      <c r="DQ14" s="579"/>
      <c r="DR14" s="579"/>
      <c r="DS14" s="579"/>
      <c r="DT14" s="579"/>
      <c r="DU14" s="579"/>
      <c r="DV14" s="579"/>
      <c r="DW14" s="579"/>
      <c r="DX14" s="659"/>
    </row>
    <row r="15" spans="2:138" ht="11.25" customHeight="1" x14ac:dyDescent="0.2">
      <c r="B15" s="575" t="s">
        <v>225</v>
      </c>
      <c r="C15" s="576"/>
      <c r="D15" s="576"/>
      <c r="E15" s="576"/>
      <c r="F15" s="576"/>
      <c r="G15" s="576"/>
      <c r="H15" s="576"/>
      <c r="I15" s="576"/>
      <c r="J15" s="576"/>
      <c r="K15" s="576"/>
      <c r="L15" s="576"/>
      <c r="M15" s="576"/>
      <c r="N15" s="576"/>
      <c r="O15" s="576"/>
      <c r="P15" s="576"/>
      <c r="Q15" s="577"/>
      <c r="R15" s="578">
        <v>193376664</v>
      </c>
      <c r="S15" s="579"/>
      <c r="T15" s="579"/>
      <c r="U15" s="579"/>
      <c r="V15" s="579"/>
      <c r="W15" s="579"/>
      <c r="X15" s="579"/>
      <c r="Y15" s="580"/>
      <c r="Z15" s="653">
        <v>18.3</v>
      </c>
      <c r="AA15" s="653"/>
      <c r="AB15" s="653"/>
      <c r="AC15" s="653"/>
      <c r="AD15" s="654">
        <v>171788770</v>
      </c>
      <c r="AE15" s="654"/>
      <c r="AF15" s="654"/>
      <c r="AG15" s="654"/>
      <c r="AH15" s="654"/>
      <c r="AI15" s="654"/>
      <c r="AJ15" s="654"/>
      <c r="AK15" s="654"/>
      <c r="AL15" s="581">
        <v>30</v>
      </c>
      <c r="AM15" s="655"/>
      <c r="AN15" s="655"/>
      <c r="AO15" s="656"/>
      <c r="AP15" s="575" t="s">
        <v>226</v>
      </c>
      <c r="AQ15" s="576"/>
      <c r="AR15" s="576"/>
      <c r="AS15" s="576"/>
      <c r="AT15" s="576"/>
      <c r="AU15" s="576"/>
      <c r="AV15" s="576"/>
      <c r="AW15" s="576"/>
      <c r="AX15" s="576"/>
      <c r="AY15" s="576"/>
      <c r="AZ15" s="576"/>
      <c r="BA15" s="576"/>
      <c r="BB15" s="576"/>
      <c r="BC15" s="577"/>
      <c r="BD15" s="578">
        <v>85459730</v>
      </c>
      <c r="BE15" s="579"/>
      <c r="BF15" s="579"/>
      <c r="BG15" s="579"/>
      <c r="BH15" s="579"/>
      <c r="BI15" s="579"/>
      <c r="BJ15" s="579"/>
      <c r="BK15" s="580"/>
      <c r="BL15" s="653">
        <v>20.8</v>
      </c>
      <c r="BM15" s="653"/>
      <c r="BN15" s="653"/>
      <c r="BO15" s="653"/>
      <c r="BP15" s="654" t="s">
        <v>113</v>
      </c>
      <c r="BQ15" s="654"/>
      <c r="BR15" s="654"/>
      <c r="BS15" s="654"/>
      <c r="BT15" s="654"/>
      <c r="BU15" s="654"/>
      <c r="BV15" s="654"/>
      <c r="BW15" s="657"/>
      <c r="BY15" s="575" t="s">
        <v>227</v>
      </c>
      <c r="BZ15" s="576"/>
      <c r="CA15" s="576"/>
      <c r="CB15" s="576"/>
      <c r="CC15" s="576"/>
      <c r="CD15" s="576"/>
      <c r="CE15" s="576"/>
      <c r="CF15" s="576"/>
      <c r="CG15" s="576"/>
      <c r="CH15" s="576"/>
      <c r="CI15" s="576"/>
      <c r="CJ15" s="576"/>
      <c r="CK15" s="576"/>
      <c r="CL15" s="577"/>
      <c r="CM15" s="578" t="s">
        <v>113</v>
      </c>
      <c r="CN15" s="579"/>
      <c r="CO15" s="579"/>
      <c r="CP15" s="579"/>
      <c r="CQ15" s="579"/>
      <c r="CR15" s="579"/>
      <c r="CS15" s="579"/>
      <c r="CT15" s="580"/>
      <c r="CU15" s="653" t="s">
        <v>113</v>
      </c>
      <c r="CV15" s="653"/>
      <c r="CW15" s="653"/>
      <c r="CX15" s="653"/>
      <c r="CY15" s="584" t="s">
        <v>113</v>
      </c>
      <c r="CZ15" s="579"/>
      <c r="DA15" s="579"/>
      <c r="DB15" s="579"/>
      <c r="DC15" s="579"/>
      <c r="DD15" s="579"/>
      <c r="DE15" s="579"/>
      <c r="DF15" s="579"/>
      <c r="DG15" s="579"/>
      <c r="DH15" s="579"/>
      <c r="DI15" s="579"/>
      <c r="DJ15" s="579"/>
      <c r="DK15" s="580"/>
      <c r="DL15" s="584" t="s">
        <v>113</v>
      </c>
      <c r="DM15" s="579"/>
      <c r="DN15" s="579"/>
      <c r="DO15" s="579"/>
      <c r="DP15" s="579"/>
      <c r="DQ15" s="579"/>
      <c r="DR15" s="579"/>
      <c r="DS15" s="579"/>
      <c r="DT15" s="579"/>
      <c r="DU15" s="579"/>
      <c r="DV15" s="579"/>
      <c r="DW15" s="579"/>
      <c r="DX15" s="659"/>
    </row>
    <row r="16" spans="2:138" ht="11.25" customHeight="1" x14ac:dyDescent="0.2">
      <c r="B16" s="575" t="s">
        <v>228</v>
      </c>
      <c r="C16" s="576"/>
      <c r="D16" s="576"/>
      <c r="E16" s="576"/>
      <c r="F16" s="576"/>
      <c r="G16" s="576"/>
      <c r="H16" s="576"/>
      <c r="I16" s="576"/>
      <c r="J16" s="576"/>
      <c r="K16" s="576"/>
      <c r="L16" s="576"/>
      <c r="M16" s="576"/>
      <c r="N16" s="576"/>
      <c r="O16" s="576"/>
      <c r="P16" s="576"/>
      <c r="Q16" s="577"/>
      <c r="R16" s="578">
        <v>171788770</v>
      </c>
      <c r="S16" s="579"/>
      <c r="T16" s="579"/>
      <c r="U16" s="579"/>
      <c r="V16" s="579"/>
      <c r="W16" s="579"/>
      <c r="X16" s="579"/>
      <c r="Y16" s="580"/>
      <c r="Z16" s="581">
        <v>16.3</v>
      </c>
      <c r="AA16" s="655"/>
      <c r="AB16" s="655"/>
      <c r="AC16" s="658"/>
      <c r="AD16" s="584">
        <v>171788770</v>
      </c>
      <c r="AE16" s="579"/>
      <c r="AF16" s="579"/>
      <c r="AG16" s="579"/>
      <c r="AH16" s="579"/>
      <c r="AI16" s="579"/>
      <c r="AJ16" s="579"/>
      <c r="AK16" s="580"/>
      <c r="AL16" s="581">
        <v>30</v>
      </c>
      <c r="AM16" s="655"/>
      <c r="AN16" s="655"/>
      <c r="AO16" s="656"/>
      <c r="AP16" s="575" t="s">
        <v>229</v>
      </c>
      <c r="AQ16" s="576"/>
      <c r="AR16" s="576"/>
      <c r="AS16" s="576"/>
      <c r="AT16" s="576"/>
      <c r="AU16" s="576"/>
      <c r="AV16" s="576"/>
      <c r="AW16" s="576"/>
      <c r="AX16" s="576"/>
      <c r="AY16" s="576"/>
      <c r="AZ16" s="576"/>
      <c r="BA16" s="576"/>
      <c r="BB16" s="576"/>
      <c r="BC16" s="577"/>
      <c r="BD16" s="578">
        <v>3119625</v>
      </c>
      <c r="BE16" s="579"/>
      <c r="BF16" s="579"/>
      <c r="BG16" s="579"/>
      <c r="BH16" s="579"/>
      <c r="BI16" s="579"/>
      <c r="BJ16" s="579"/>
      <c r="BK16" s="580"/>
      <c r="BL16" s="653">
        <v>0.8</v>
      </c>
      <c r="BM16" s="653"/>
      <c r="BN16" s="653"/>
      <c r="BO16" s="653"/>
      <c r="BP16" s="654" t="s">
        <v>113</v>
      </c>
      <c r="BQ16" s="654"/>
      <c r="BR16" s="654"/>
      <c r="BS16" s="654"/>
      <c r="BT16" s="654"/>
      <c r="BU16" s="654"/>
      <c r="BV16" s="654"/>
      <c r="BW16" s="657"/>
      <c r="BY16" s="575" t="s">
        <v>230</v>
      </c>
      <c r="BZ16" s="576"/>
      <c r="CA16" s="576"/>
      <c r="CB16" s="576"/>
      <c r="CC16" s="576"/>
      <c r="CD16" s="576"/>
      <c r="CE16" s="576"/>
      <c r="CF16" s="576"/>
      <c r="CG16" s="576"/>
      <c r="CH16" s="576"/>
      <c r="CI16" s="576"/>
      <c r="CJ16" s="576"/>
      <c r="CK16" s="576"/>
      <c r="CL16" s="577"/>
      <c r="CM16" s="578">
        <v>279687798</v>
      </c>
      <c r="CN16" s="579"/>
      <c r="CO16" s="579"/>
      <c r="CP16" s="579"/>
      <c r="CQ16" s="579"/>
      <c r="CR16" s="579"/>
      <c r="CS16" s="579"/>
      <c r="CT16" s="580"/>
      <c r="CU16" s="653">
        <v>27.2</v>
      </c>
      <c r="CV16" s="653"/>
      <c r="CW16" s="653"/>
      <c r="CX16" s="653"/>
      <c r="CY16" s="584">
        <v>9008857</v>
      </c>
      <c r="CZ16" s="579"/>
      <c r="DA16" s="579"/>
      <c r="DB16" s="579"/>
      <c r="DC16" s="579"/>
      <c r="DD16" s="579"/>
      <c r="DE16" s="579"/>
      <c r="DF16" s="579"/>
      <c r="DG16" s="579"/>
      <c r="DH16" s="579"/>
      <c r="DI16" s="579"/>
      <c r="DJ16" s="579"/>
      <c r="DK16" s="580"/>
      <c r="DL16" s="584">
        <v>209734241</v>
      </c>
      <c r="DM16" s="579"/>
      <c r="DN16" s="579"/>
      <c r="DO16" s="579"/>
      <c r="DP16" s="579"/>
      <c r="DQ16" s="579"/>
      <c r="DR16" s="579"/>
      <c r="DS16" s="579"/>
      <c r="DT16" s="579"/>
      <c r="DU16" s="579"/>
      <c r="DV16" s="579"/>
      <c r="DW16" s="579"/>
      <c r="DX16" s="659"/>
    </row>
    <row r="17" spans="2:128" ht="11.25" customHeight="1" x14ac:dyDescent="0.2">
      <c r="B17" s="575" t="s">
        <v>231</v>
      </c>
      <c r="C17" s="576"/>
      <c r="D17" s="576"/>
      <c r="E17" s="576"/>
      <c r="F17" s="576"/>
      <c r="G17" s="576"/>
      <c r="H17" s="576"/>
      <c r="I17" s="576"/>
      <c r="J17" s="576"/>
      <c r="K17" s="576"/>
      <c r="L17" s="576"/>
      <c r="M17" s="576"/>
      <c r="N17" s="576"/>
      <c r="O17" s="576"/>
      <c r="P17" s="576"/>
      <c r="Q17" s="577"/>
      <c r="R17" s="578">
        <v>2272473</v>
      </c>
      <c r="S17" s="579"/>
      <c r="T17" s="579"/>
      <c r="U17" s="579"/>
      <c r="V17" s="579"/>
      <c r="W17" s="579"/>
      <c r="X17" s="579"/>
      <c r="Y17" s="580"/>
      <c r="Z17" s="581">
        <v>0.2</v>
      </c>
      <c r="AA17" s="655"/>
      <c r="AB17" s="655"/>
      <c r="AC17" s="658"/>
      <c r="AD17" s="584" t="s">
        <v>113</v>
      </c>
      <c r="AE17" s="579"/>
      <c r="AF17" s="579"/>
      <c r="AG17" s="579"/>
      <c r="AH17" s="579"/>
      <c r="AI17" s="579"/>
      <c r="AJ17" s="579"/>
      <c r="AK17" s="580"/>
      <c r="AL17" s="581" t="s">
        <v>113</v>
      </c>
      <c r="AM17" s="655"/>
      <c r="AN17" s="655"/>
      <c r="AO17" s="656"/>
      <c r="AP17" s="575" t="s">
        <v>232</v>
      </c>
      <c r="AQ17" s="576"/>
      <c r="AR17" s="576"/>
      <c r="AS17" s="576"/>
      <c r="AT17" s="576"/>
      <c r="AU17" s="576"/>
      <c r="AV17" s="576"/>
      <c r="AW17" s="576"/>
      <c r="AX17" s="576"/>
      <c r="AY17" s="576"/>
      <c r="AZ17" s="576"/>
      <c r="BA17" s="576"/>
      <c r="BB17" s="576"/>
      <c r="BC17" s="577"/>
      <c r="BD17" s="578">
        <v>82340105</v>
      </c>
      <c r="BE17" s="579"/>
      <c r="BF17" s="579"/>
      <c r="BG17" s="579"/>
      <c r="BH17" s="579"/>
      <c r="BI17" s="579"/>
      <c r="BJ17" s="579"/>
      <c r="BK17" s="580"/>
      <c r="BL17" s="653">
        <v>20</v>
      </c>
      <c r="BM17" s="653"/>
      <c r="BN17" s="653"/>
      <c r="BO17" s="653"/>
      <c r="BP17" s="654" t="s">
        <v>113</v>
      </c>
      <c r="BQ17" s="654"/>
      <c r="BR17" s="654"/>
      <c r="BS17" s="654"/>
      <c r="BT17" s="654"/>
      <c r="BU17" s="654"/>
      <c r="BV17" s="654"/>
      <c r="BW17" s="657"/>
      <c r="BY17" s="575" t="s">
        <v>233</v>
      </c>
      <c r="BZ17" s="576"/>
      <c r="CA17" s="576"/>
      <c r="CB17" s="576"/>
      <c r="CC17" s="576"/>
      <c r="CD17" s="576"/>
      <c r="CE17" s="576"/>
      <c r="CF17" s="576"/>
      <c r="CG17" s="576"/>
      <c r="CH17" s="576"/>
      <c r="CI17" s="576"/>
      <c r="CJ17" s="576"/>
      <c r="CK17" s="576"/>
      <c r="CL17" s="577"/>
      <c r="CM17" s="578">
        <v>1215778</v>
      </c>
      <c r="CN17" s="579"/>
      <c r="CO17" s="579"/>
      <c r="CP17" s="579"/>
      <c r="CQ17" s="579"/>
      <c r="CR17" s="579"/>
      <c r="CS17" s="579"/>
      <c r="CT17" s="580"/>
      <c r="CU17" s="653">
        <v>0.1</v>
      </c>
      <c r="CV17" s="653"/>
      <c r="CW17" s="653"/>
      <c r="CX17" s="653"/>
      <c r="CY17" s="584" t="s">
        <v>113</v>
      </c>
      <c r="CZ17" s="579"/>
      <c r="DA17" s="579"/>
      <c r="DB17" s="579"/>
      <c r="DC17" s="579"/>
      <c r="DD17" s="579"/>
      <c r="DE17" s="579"/>
      <c r="DF17" s="579"/>
      <c r="DG17" s="579"/>
      <c r="DH17" s="579"/>
      <c r="DI17" s="579"/>
      <c r="DJ17" s="579"/>
      <c r="DK17" s="580"/>
      <c r="DL17" s="584">
        <v>58069</v>
      </c>
      <c r="DM17" s="579"/>
      <c r="DN17" s="579"/>
      <c r="DO17" s="579"/>
      <c r="DP17" s="579"/>
      <c r="DQ17" s="579"/>
      <c r="DR17" s="579"/>
      <c r="DS17" s="579"/>
      <c r="DT17" s="579"/>
      <c r="DU17" s="579"/>
      <c r="DV17" s="579"/>
      <c r="DW17" s="579"/>
      <c r="DX17" s="659"/>
    </row>
    <row r="18" spans="2:128" ht="11.25" customHeight="1" x14ac:dyDescent="0.2">
      <c r="B18" s="575" t="s">
        <v>234</v>
      </c>
      <c r="C18" s="576"/>
      <c r="D18" s="576"/>
      <c r="E18" s="576"/>
      <c r="F18" s="576"/>
      <c r="G18" s="576"/>
      <c r="H18" s="576"/>
      <c r="I18" s="576"/>
      <c r="J18" s="576"/>
      <c r="K18" s="576"/>
      <c r="L18" s="576"/>
      <c r="M18" s="576"/>
      <c r="N18" s="576"/>
      <c r="O18" s="576"/>
      <c r="P18" s="576"/>
      <c r="Q18" s="577"/>
      <c r="R18" s="578">
        <v>19315421</v>
      </c>
      <c r="S18" s="579"/>
      <c r="T18" s="579"/>
      <c r="U18" s="579"/>
      <c r="V18" s="579"/>
      <c r="W18" s="579"/>
      <c r="X18" s="579"/>
      <c r="Y18" s="580"/>
      <c r="Z18" s="581">
        <v>1.8</v>
      </c>
      <c r="AA18" s="655"/>
      <c r="AB18" s="655"/>
      <c r="AC18" s="658"/>
      <c r="AD18" s="584" t="s">
        <v>235</v>
      </c>
      <c r="AE18" s="579"/>
      <c r="AF18" s="579"/>
      <c r="AG18" s="579"/>
      <c r="AH18" s="579"/>
      <c r="AI18" s="579"/>
      <c r="AJ18" s="579"/>
      <c r="AK18" s="580"/>
      <c r="AL18" s="581" t="s">
        <v>113</v>
      </c>
      <c r="AM18" s="655"/>
      <c r="AN18" s="655"/>
      <c r="AO18" s="656"/>
      <c r="AP18" s="575" t="s">
        <v>236</v>
      </c>
      <c r="AQ18" s="576"/>
      <c r="AR18" s="576"/>
      <c r="AS18" s="576"/>
      <c r="AT18" s="576"/>
      <c r="AU18" s="576"/>
      <c r="AV18" s="576"/>
      <c r="AW18" s="576"/>
      <c r="AX18" s="576"/>
      <c r="AY18" s="576"/>
      <c r="AZ18" s="576"/>
      <c r="BA18" s="576"/>
      <c r="BB18" s="576"/>
      <c r="BC18" s="577"/>
      <c r="BD18" s="578">
        <v>98465747</v>
      </c>
      <c r="BE18" s="579"/>
      <c r="BF18" s="579"/>
      <c r="BG18" s="579"/>
      <c r="BH18" s="579"/>
      <c r="BI18" s="579"/>
      <c r="BJ18" s="579"/>
      <c r="BK18" s="580"/>
      <c r="BL18" s="653">
        <v>24</v>
      </c>
      <c r="BM18" s="653"/>
      <c r="BN18" s="653"/>
      <c r="BO18" s="653"/>
      <c r="BP18" s="654" t="s">
        <v>113</v>
      </c>
      <c r="BQ18" s="654"/>
      <c r="BR18" s="654"/>
      <c r="BS18" s="654"/>
      <c r="BT18" s="654"/>
      <c r="BU18" s="654"/>
      <c r="BV18" s="654"/>
      <c r="BW18" s="657"/>
      <c r="BY18" s="575" t="s">
        <v>237</v>
      </c>
      <c r="BZ18" s="576"/>
      <c r="CA18" s="576"/>
      <c r="CB18" s="576"/>
      <c r="CC18" s="576"/>
      <c r="CD18" s="576"/>
      <c r="CE18" s="576"/>
      <c r="CF18" s="576"/>
      <c r="CG18" s="576"/>
      <c r="CH18" s="576"/>
      <c r="CI18" s="576"/>
      <c r="CJ18" s="576"/>
      <c r="CK18" s="576"/>
      <c r="CL18" s="577"/>
      <c r="CM18" s="578">
        <v>145686205</v>
      </c>
      <c r="CN18" s="579"/>
      <c r="CO18" s="579"/>
      <c r="CP18" s="579"/>
      <c r="CQ18" s="579"/>
      <c r="CR18" s="579"/>
      <c r="CS18" s="579"/>
      <c r="CT18" s="580"/>
      <c r="CU18" s="653">
        <v>14.2</v>
      </c>
      <c r="CV18" s="653"/>
      <c r="CW18" s="653"/>
      <c r="CX18" s="653"/>
      <c r="CY18" s="584" t="s">
        <v>113</v>
      </c>
      <c r="CZ18" s="579"/>
      <c r="DA18" s="579"/>
      <c r="DB18" s="579"/>
      <c r="DC18" s="579"/>
      <c r="DD18" s="579"/>
      <c r="DE18" s="579"/>
      <c r="DF18" s="579"/>
      <c r="DG18" s="579"/>
      <c r="DH18" s="579"/>
      <c r="DI18" s="579"/>
      <c r="DJ18" s="579"/>
      <c r="DK18" s="580"/>
      <c r="DL18" s="584">
        <v>137702845</v>
      </c>
      <c r="DM18" s="579"/>
      <c r="DN18" s="579"/>
      <c r="DO18" s="579"/>
      <c r="DP18" s="579"/>
      <c r="DQ18" s="579"/>
      <c r="DR18" s="579"/>
      <c r="DS18" s="579"/>
      <c r="DT18" s="579"/>
      <c r="DU18" s="579"/>
      <c r="DV18" s="579"/>
      <c r="DW18" s="579"/>
      <c r="DX18" s="659"/>
    </row>
    <row r="19" spans="2:128" ht="11.25" customHeight="1" x14ac:dyDescent="0.2">
      <c r="B19" s="575" t="s">
        <v>238</v>
      </c>
      <c r="C19" s="576"/>
      <c r="D19" s="576"/>
      <c r="E19" s="576"/>
      <c r="F19" s="576"/>
      <c r="G19" s="576"/>
      <c r="H19" s="576"/>
      <c r="I19" s="576"/>
      <c r="J19" s="576"/>
      <c r="K19" s="576"/>
      <c r="L19" s="576"/>
      <c r="M19" s="576"/>
      <c r="N19" s="576"/>
      <c r="O19" s="576"/>
      <c r="P19" s="576"/>
      <c r="Q19" s="577"/>
      <c r="R19" s="578">
        <v>650681531</v>
      </c>
      <c r="S19" s="579"/>
      <c r="T19" s="579"/>
      <c r="U19" s="579"/>
      <c r="V19" s="579"/>
      <c r="W19" s="579"/>
      <c r="X19" s="579"/>
      <c r="Y19" s="580"/>
      <c r="Z19" s="581">
        <v>61.6</v>
      </c>
      <c r="AA19" s="655"/>
      <c r="AB19" s="655"/>
      <c r="AC19" s="658"/>
      <c r="AD19" s="584">
        <v>570420941</v>
      </c>
      <c r="AE19" s="579"/>
      <c r="AF19" s="579"/>
      <c r="AG19" s="579"/>
      <c r="AH19" s="579"/>
      <c r="AI19" s="579"/>
      <c r="AJ19" s="579"/>
      <c r="AK19" s="580"/>
      <c r="AL19" s="581">
        <v>99.5</v>
      </c>
      <c r="AM19" s="655"/>
      <c r="AN19" s="655"/>
      <c r="AO19" s="656"/>
      <c r="AP19" s="575" t="s">
        <v>239</v>
      </c>
      <c r="AQ19" s="576"/>
      <c r="AR19" s="576"/>
      <c r="AS19" s="576"/>
      <c r="AT19" s="576"/>
      <c r="AU19" s="576"/>
      <c r="AV19" s="576"/>
      <c r="AW19" s="576"/>
      <c r="AX19" s="576"/>
      <c r="AY19" s="576"/>
      <c r="AZ19" s="576"/>
      <c r="BA19" s="576"/>
      <c r="BB19" s="576"/>
      <c r="BC19" s="577"/>
      <c r="BD19" s="578">
        <v>6716578</v>
      </c>
      <c r="BE19" s="579"/>
      <c r="BF19" s="579"/>
      <c r="BG19" s="579"/>
      <c r="BH19" s="579"/>
      <c r="BI19" s="579"/>
      <c r="BJ19" s="579"/>
      <c r="BK19" s="580"/>
      <c r="BL19" s="653">
        <v>1.6</v>
      </c>
      <c r="BM19" s="653"/>
      <c r="BN19" s="653"/>
      <c r="BO19" s="653"/>
      <c r="BP19" s="654" t="s">
        <v>113</v>
      </c>
      <c r="BQ19" s="654"/>
      <c r="BR19" s="654"/>
      <c r="BS19" s="654"/>
      <c r="BT19" s="654"/>
      <c r="BU19" s="654"/>
      <c r="BV19" s="654"/>
      <c r="BW19" s="657"/>
      <c r="BY19" s="575" t="s">
        <v>240</v>
      </c>
      <c r="BZ19" s="576"/>
      <c r="CA19" s="576"/>
      <c r="CB19" s="576"/>
      <c r="CC19" s="576"/>
      <c r="CD19" s="576"/>
      <c r="CE19" s="576"/>
      <c r="CF19" s="576"/>
      <c r="CG19" s="576"/>
      <c r="CH19" s="576"/>
      <c r="CI19" s="576"/>
      <c r="CJ19" s="576"/>
      <c r="CK19" s="576"/>
      <c r="CL19" s="577"/>
      <c r="CM19" s="578" t="s">
        <v>113</v>
      </c>
      <c r="CN19" s="579"/>
      <c r="CO19" s="579"/>
      <c r="CP19" s="579"/>
      <c r="CQ19" s="579"/>
      <c r="CR19" s="579"/>
      <c r="CS19" s="579"/>
      <c r="CT19" s="580"/>
      <c r="CU19" s="653" t="s">
        <v>113</v>
      </c>
      <c r="CV19" s="653"/>
      <c r="CW19" s="653"/>
      <c r="CX19" s="653"/>
      <c r="CY19" s="584" t="s">
        <v>113</v>
      </c>
      <c r="CZ19" s="579"/>
      <c r="DA19" s="579"/>
      <c r="DB19" s="579"/>
      <c r="DC19" s="579"/>
      <c r="DD19" s="579"/>
      <c r="DE19" s="579"/>
      <c r="DF19" s="579"/>
      <c r="DG19" s="579"/>
      <c r="DH19" s="579"/>
      <c r="DI19" s="579"/>
      <c r="DJ19" s="579"/>
      <c r="DK19" s="580"/>
      <c r="DL19" s="584" t="s">
        <v>113</v>
      </c>
      <c r="DM19" s="579"/>
      <c r="DN19" s="579"/>
      <c r="DO19" s="579"/>
      <c r="DP19" s="579"/>
      <c r="DQ19" s="579"/>
      <c r="DR19" s="579"/>
      <c r="DS19" s="579"/>
      <c r="DT19" s="579"/>
      <c r="DU19" s="579"/>
      <c r="DV19" s="579"/>
      <c r="DW19" s="579"/>
      <c r="DX19" s="659"/>
    </row>
    <row r="20" spans="2:128" ht="11.25" customHeight="1" x14ac:dyDescent="0.2">
      <c r="B20" s="575" t="s">
        <v>241</v>
      </c>
      <c r="C20" s="576"/>
      <c r="D20" s="576"/>
      <c r="E20" s="576"/>
      <c r="F20" s="576"/>
      <c r="G20" s="576"/>
      <c r="H20" s="576"/>
      <c r="I20" s="576"/>
      <c r="J20" s="576"/>
      <c r="K20" s="576"/>
      <c r="L20" s="576"/>
      <c r="M20" s="576"/>
      <c r="N20" s="576"/>
      <c r="O20" s="576"/>
      <c r="P20" s="576"/>
      <c r="Q20" s="577"/>
      <c r="R20" s="578">
        <v>798715</v>
      </c>
      <c r="S20" s="579"/>
      <c r="T20" s="579"/>
      <c r="U20" s="579"/>
      <c r="V20" s="579"/>
      <c r="W20" s="579"/>
      <c r="X20" s="579"/>
      <c r="Y20" s="580"/>
      <c r="Z20" s="581">
        <v>0.1</v>
      </c>
      <c r="AA20" s="655"/>
      <c r="AB20" s="655"/>
      <c r="AC20" s="658"/>
      <c r="AD20" s="584">
        <v>798715</v>
      </c>
      <c r="AE20" s="579"/>
      <c r="AF20" s="579"/>
      <c r="AG20" s="579"/>
      <c r="AH20" s="579"/>
      <c r="AI20" s="579"/>
      <c r="AJ20" s="579"/>
      <c r="AK20" s="580"/>
      <c r="AL20" s="581">
        <v>0.1</v>
      </c>
      <c r="AM20" s="655"/>
      <c r="AN20" s="655"/>
      <c r="AO20" s="656"/>
      <c r="AP20" s="660" t="s">
        <v>242</v>
      </c>
      <c r="AQ20" s="661"/>
      <c r="AR20" s="661"/>
      <c r="AS20" s="661"/>
      <c r="AT20" s="661"/>
      <c r="AU20" s="661"/>
      <c r="AV20" s="661"/>
      <c r="AW20" s="661"/>
      <c r="AX20" s="661"/>
      <c r="AY20" s="661"/>
      <c r="AZ20" s="661"/>
      <c r="BA20" s="661"/>
      <c r="BB20" s="661"/>
      <c r="BC20" s="662"/>
      <c r="BD20" s="578">
        <v>3446229</v>
      </c>
      <c r="BE20" s="579"/>
      <c r="BF20" s="579"/>
      <c r="BG20" s="579"/>
      <c r="BH20" s="579"/>
      <c r="BI20" s="579"/>
      <c r="BJ20" s="579"/>
      <c r="BK20" s="580"/>
      <c r="BL20" s="653">
        <v>0.8</v>
      </c>
      <c r="BM20" s="653"/>
      <c r="BN20" s="653"/>
      <c r="BO20" s="653"/>
      <c r="BP20" s="654" t="s">
        <v>235</v>
      </c>
      <c r="BQ20" s="654"/>
      <c r="BR20" s="654"/>
      <c r="BS20" s="654"/>
      <c r="BT20" s="654"/>
      <c r="BU20" s="654"/>
      <c r="BV20" s="654"/>
      <c r="BW20" s="657"/>
      <c r="BY20" s="660" t="s">
        <v>243</v>
      </c>
      <c r="BZ20" s="661"/>
      <c r="CA20" s="661"/>
      <c r="CB20" s="661"/>
      <c r="CC20" s="661"/>
      <c r="CD20" s="661"/>
      <c r="CE20" s="661"/>
      <c r="CF20" s="661"/>
      <c r="CG20" s="661"/>
      <c r="CH20" s="661"/>
      <c r="CI20" s="661"/>
      <c r="CJ20" s="661"/>
      <c r="CK20" s="661"/>
      <c r="CL20" s="662"/>
      <c r="CM20" s="578" t="s">
        <v>113</v>
      </c>
      <c r="CN20" s="579"/>
      <c r="CO20" s="579"/>
      <c r="CP20" s="579"/>
      <c r="CQ20" s="579"/>
      <c r="CR20" s="579"/>
      <c r="CS20" s="579"/>
      <c r="CT20" s="580"/>
      <c r="CU20" s="653" t="s">
        <v>113</v>
      </c>
      <c r="CV20" s="653"/>
      <c r="CW20" s="653"/>
      <c r="CX20" s="653"/>
      <c r="CY20" s="584" t="s">
        <v>113</v>
      </c>
      <c r="CZ20" s="579"/>
      <c r="DA20" s="579"/>
      <c r="DB20" s="579"/>
      <c r="DC20" s="579"/>
      <c r="DD20" s="579"/>
      <c r="DE20" s="579"/>
      <c r="DF20" s="579"/>
      <c r="DG20" s="579"/>
      <c r="DH20" s="579"/>
      <c r="DI20" s="579"/>
      <c r="DJ20" s="579"/>
      <c r="DK20" s="580"/>
      <c r="DL20" s="584" t="s">
        <v>113</v>
      </c>
      <c r="DM20" s="579"/>
      <c r="DN20" s="579"/>
      <c r="DO20" s="579"/>
      <c r="DP20" s="579"/>
      <c r="DQ20" s="579"/>
      <c r="DR20" s="579"/>
      <c r="DS20" s="579"/>
      <c r="DT20" s="579"/>
      <c r="DU20" s="579"/>
      <c r="DV20" s="579"/>
      <c r="DW20" s="579"/>
      <c r="DX20" s="659"/>
    </row>
    <row r="21" spans="2:128" ht="11.25" customHeight="1" x14ac:dyDescent="0.2">
      <c r="B21" s="575" t="s">
        <v>244</v>
      </c>
      <c r="C21" s="576"/>
      <c r="D21" s="576"/>
      <c r="E21" s="576"/>
      <c r="F21" s="576"/>
      <c r="G21" s="576"/>
      <c r="H21" s="576"/>
      <c r="I21" s="576"/>
      <c r="J21" s="576"/>
      <c r="K21" s="576"/>
      <c r="L21" s="576"/>
      <c r="M21" s="576"/>
      <c r="N21" s="576"/>
      <c r="O21" s="576"/>
      <c r="P21" s="576"/>
      <c r="Q21" s="577"/>
      <c r="R21" s="578">
        <v>9597774</v>
      </c>
      <c r="S21" s="579"/>
      <c r="T21" s="579"/>
      <c r="U21" s="579"/>
      <c r="V21" s="579"/>
      <c r="W21" s="579"/>
      <c r="X21" s="579"/>
      <c r="Y21" s="580"/>
      <c r="Z21" s="581">
        <v>0.9</v>
      </c>
      <c r="AA21" s="655"/>
      <c r="AB21" s="655"/>
      <c r="AC21" s="658"/>
      <c r="AD21" s="584" t="s">
        <v>113</v>
      </c>
      <c r="AE21" s="579"/>
      <c r="AF21" s="579"/>
      <c r="AG21" s="579"/>
      <c r="AH21" s="579"/>
      <c r="AI21" s="579"/>
      <c r="AJ21" s="579"/>
      <c r="AK21" s="580"/>
      <c r="AL21" s="581" t="s">
        <v>113</v>
      </c>
      <c r="AM21" s="655"/>
      <c r="AN21" s="655"/>
      <c r="AO21" s="656"/>
      <c r="AP21" s="660" t="s">
        <v>245</v>
      </c>
      <c r="AQ21" s="661"/>
      <c r="AR21" s="661"/>
      <c r="AS21" s="661"/>
      <c r="AT21" s="661"/>
      <c r="AU21" s="661"/>
      <c r="AV21" s="661"/>
      <c r="AW21" s="661"/>
      <c r="AX21" s="661"/>
      <c r="AY21" s="661"/>
      <c r="AZ21" s="661"/>
      <c r="BA21" s="661"/>
      <c r="BB21" s="661"/>
      <c r="BC21" s="662"/>
      <c r="BD21" s="578">
        <v>2698137</v>
      </c>
      <c r="BE21" s="579"/>
      <c r="BF21" s="579"/>
      <c r="BG21" s="579"/>
      <c r="BH21" s="579"/>
      <c r="BI21" s="579"/>
      <c r="BJ21" s="579"/>
      <c r="BK21" s="580"/>
      <c r="BL21" s="653">
        <v>0.7</v>
      </c>
      <c r="BM21" s="653"/>
      <c r="BN21" s="653"/>
      <c r="BO21" s="653"/>
      <c r="BP21" s="654" t="s">
        <v>113</v>
      </c>
      <c r="BQ21" s="654"/>
      <c r="BR21" s="654"/>
      <c r="BS21" s="654"/>
      <c r="BT21" s="654"/>
      <c r="BU21" s="654"/>
      <c r="BV21" s="654"/>
      <c r="BW21" s="657"/>
      <c r="BY21" s="660" t="s">
        <v>246</v>
      </c>
      <c r="BZ21" s="661"/>
      <c r="CA21" s="661"/>
      <c r="CB21" s="661"/>
      <c r="CC21" s="661"/>
      <c r="CD21" s="661"/>
      <c r="CE21" s="661"/>
      <c r="CF21" s="661"/>
      <c r="CG21" s="661"/>
      <c r="CH21" s="661"/>
      <c r="CI21" s="661"/>
      <c r="CJ21" s="661"/>
      <c r="CK21" s="661"/>
      <c r="CL21" s="662"/>
      <c r="CM21" s="578">
        <v>589841</v>
      </c>
      <c r="CN21" s="579"/>
      <c r="CO21" s="579"/>
      <c r="CP21" s="579"/>
      <c r="CQ21" s="579"/>
      <c r="CR21" s="579"/>
      <c r="CS21" s="579"/>
      <c r="CT21" s="580"/>
      <c r="CU21" s="653">
        <v>0.1</v>
      </c>
      <c r="CV21" s="653"/>
      <c r="CW21" s="653"/>
      <c r="CX21" s="653"/>
      <c r="CY21" s="584" t="s">
        <v>113</v>
      </c>
      <c r="CZ21" s="579"/>
      <c r="DA21" s="579"/>
      <c r="DB21" s="579"/>
      <c r="DC21" s="579"/>
      <c r="DD21" s="579"/>
      <c r="DE21" s="579"/>
      <c r="DF21" s="579"/>
      <c r="DG21" s="579"/>
      <c r="DH21" s="579"/>
      <c r="DI21" s="579"/>
      <c r="DJ21" s="579"/>
      <c r="DK21" s="580"/>
      <c r="DL21" s="584">
        <v>589841</v>
      </c>
      <c r="DM21" s="579"/>
      <c r="DN21" s="579"/>
      <c r="DO21" s="579"/>
      <c r="DP21" s="579"/>
      <c r="DQ21" s="579"/>
      <c r="DR21" s="579"/>
      <c r="DS21" s="579"/>
      <c r="DT21" s="579"/>
      <c r="DU21" s="579"/>
      <c r="DV21" s="579"/>
      <c r="DW21" s="579"/>
      <c r="DX21" s="659"/>
    </row>
    <row r="22" spans="2:128" ht="11.25" customHeight="1" x14ac:dyDescent="0.2">
      <c r="B22" s="575" t="s">
        <v>247</v>
      </c>
      <c r="C22" s="576"/>
      <c r="D22" s="576"/>
      <c r="E22" s="576"/>
      <c r="F22" s="576"/>
      <c r="G22" s="576"/>
      <c r="H22" s="576"/>
      <c r="I22" s="576"/>
      <c r="J22" s="576"/>
      <c r="K22" s="576"/>
      <c r="L22" s="576"/>
      <c r="M22" s="576"/>
      <c r="N22" s="576"/>
      <c r="O22" s="576"/>
      <c r="P22" s="576"/>
      <c r="Q22" s="577"/>
      <c r="R22" s="578">
        <v>12634110</v>
      </c>
      <c r="S22" s="579"/>
      <c r="T22" s="579"/>
      <c r="U22" s="579"/>
      <c r="V22" s="579"/>
      <c r="W22" s="579"/>
      <c r="X22" s="579"/>
      <c r="Y22" s="580"/>
      <c r="Z22" s="581">
        <v>1.2</v>
      </c>
      <c r="AA22" s="655"/>
      <c r="AB22" s="655"/>
      <c r="AC22" s="658"/>
      <c r="AD22" s="584">
        <v>183511</v>
      </c>
      <c r="AE22" s="579"/>
      <c r="AF22" s="579"/>
      <c r="AG22" s="579"/>
      <c r="AH22" s="579"/>
      <c r="AI22" s="579"/>
      <c r="AJ22" s="579"/>
      <c r="AK22" s="580"/>
      <c r="AL22" s="581">
        <v>0</v>
      </c>
      <c r="AM22" s="655"/>
      <c r="AN22" s="655"/>
      <c r="AO22" s="656"/>
      <c r="AP22" s="660" t="s">
        <v>248</v>
      </c>
      <c r="AQ22" s="661"/>
      <c r="AR22" s="661"/>
      <c r="AS22" s="661"/>
      <c r="AT22" s="661"/>
      <c r="AU22" s="661"/>
      <c r="AV22" s="661"/>
      <c r="AW22" s="661"/>
      <c r="AX22" s="661"/>
      <c r="AY22" s="661"/>
      <c r="AZ22" s="661"/>
      <c r="BA22" s="661"/>
      <c r="BB22" s="661"/>
      <c r="BC22" s="662"/>
      <c r="BD22" s="578">
        <v>4853120</v>
      </c>
      <c r="BE22" s="579"/>
      <c r="BF22" s="579"/>
      <c r="BG22" s="579"/>
      <c r="BH22" s="579"/>
      <c r="BI22" s="579"/>
      <c r="BJ22" s="579"/>
      <c r="BK22" s="580"/>
      <c r="BL22" s="653">
        <v>1.2</v>
      </c>
      <c r="BM22" s="653"/>
      <c r="BN22" s="653"/>
      <c r="BO22" s="653"/>
      <c r="BP22" s="654" t="s">
        <v>113</v>
      </c>
      <c r="BQ22" s="654"/>
      <c r="BR22" s="654"/>
      <c r="BS22" s="654"/>
      <c r="BT22" s="654"/>
      <c r="BU22" s="654"/>
      <c r="BV22" s="654"/>
      <c r="BW22" s="657"/>
      <c r="BY22" s="660" t="s">
        <v>249</v>
      </c>
      <c r="BZ22" s="661"/>
      <c r="CA22" s="661"/>
      <c r="CB22" s="661"/>
      <c r="CC22" s="661"/>
      <c r="CD22" s="661"/>
      <c r="CE22" s="661"/>
      <c r="CF22" s="661"/>
      <c r="CG22" s="661"/>
      <c r="CH22" s="661"/>
      <c r="CI22" s="661"/>
      <c r="CJ22" s="661"/>
      <c r="CK22" s="661"/>
      <c r="CL22" s="662"/>
      <c r="CM22" s="578">
        <v>1788733</v>
      </c>
      <c r="CN22" s="579"/>
      <c r="CO22" s="579"/>
      <c r="CP22" s="579"/>
      <c r="CQ22" s="579"/>
      <c r="CR22" s="579"/>
      <c r="CS22" s="579"/>
      <c r="CT22" s="580"/>
      <c r="CU22" s="653">
        <v>0.2</v>
      </c>
      <c r="CV22" s="653"/>
      <c r="CW22" s="653"/>
      <c r="CX22" s="653"/>
      <c r="CY22" s="584" t="s">
        <v>113</v>
      </c>
      <c r="CZ22" s="579"/>
      <c r="DA22" s="579"/>
      <c r="DB22" s="579"/>
      <c r="DC22" s="579"/>
      <c r="DD22" s="579"/>
      <c r="DE22" s="579"/>
      <c r="DF22" s="579"/>
      <c r="DG22" s="579"/>
      <c r="DH22" s="579"/>
      <c r="DI22" s="579"/>
      <c r="DJ22" s="579"/>
      <c r="DK22" s="580"/>
      <c r="DL22" s="584">
        <v>1788733</v>
      </c>
      <c r="DM22" s="579"/>
      <c r="DN22" s="579"/>
      <c r="DO22" s="579"/>
      <c r="DP22" s="579"/>
      <c r="DQ22" s="579"/>
      <c r="DR22" s="579"/>
      <c r="DS22" s="579"/>
      <c r="DT22" s="579"/>
      <c r="DU22" s="579"/>
      <c r="DV22" s="579"/>
      <c r="DW22" s="579"/>
      <c r="DX22" s="659"/>
    </row>
    <row r="23" spans="2:128" ht="11.25" customHeight="1" x14ac:dyDescent="0.2">
      <c r="B23" s="575" t="s">
        <v>250</v>
      </c>
      <c r="C23" s="576"/>
      <c r="D23" s="576"/>
      <c r="E23" s="576"/>
      <c r="F23" s="576"/>
      <c r="G23" s="576"/>
      <c r="H23" s="576"/>
      <c r="I23" s="576"/>
      <c r="J23" s="576"/>
      <c r="K23" s="576"/>
      <c r="L23" s="576"/>
      <c r="M23" s="576"/>
      <c r="N23" s="576"/>
      <c r="O23" s="576"/>
      <c r="P23" s="576"/>
      <c r="Q23" s="577"/>
      <c r="R23" s="578">
        <v>5209000</v>
      </c>
      <c r="S23" s="579"/>
      <c r="T23" s="579"/>
      <c r="U23" s="579"/>
      <c r="V23" s="579"/>
      <c r="W23" s="579"/>
      <c r="X23" s="579"/>
      <c r="Y23" s="580"/>
      <c r="Z23" s="581">
        <v>0.5</v>
      </c>
      <c r="AA23" s="655"/>
      <c r="AB23" s="655"/>
      <c r="AC23" s="658"/>
      <c r="AD23" s="584" t="s">
        <v>113</v>
      </c>
      <c r="AE23" s="579"/>
      <c r="AF23" s="579"/>
      <c r="AG23" s="579"/>
      <c r="AH23" s="579"/>
      <c r="AI23" s="579"/>
      <c r="AJ23" s="579"/>
      <c r="AK23" s="580"/>
      <c r="AL23" s="581" t="s">
        <v>113</v>
      </c>
      <c r="AM23" s="655"/>
      <c r="AN23" s="655"/>
      <c r="AO23" s="656"/>
      <c r="AP23" s="660" t="s">
        <v>251</v>
      </c>
      <c r="AQ23" s="661"/>
      <c r="AR23" s="661"/>
      <c r="AS23" s="661"/>
      <c r="AT23" s="661"/>
      <c r="AU23" s="661"/>
      <c r="AV23" s="661"/>
      <c r="AW23" s="661"/>
      <c r="AX23" s="661"/>
      <c r="AY23" s="661"/>
      <c r="AZ23" s="661"/>
      <c r="BA23" s="661"/>
      <c r="BB23" s="661"/>
      <c r="BC23" s="662"/>
      <c r="BD23" s="578">
        <v>32474636</v>
      </c>
      <c r="BE23" s="579"/>
      <c r="BF23" s="579"/>
      <c r="BG23" s="579"/>
      <c r="BH23" s="579"/>
      <c r="BI23" s="579"/>
      <c r="BJ23" s="579"/>
      <c r="BK23" s="580"/>
      <c r="BL23" s="653">
        <v>7.9</v>
      </c>
      <c r="BM23" s="653"/>
      <c r="BN23" s="653"/>
      <c r="BO23" s="653"/>
      <c r="BP23" s="654" t="s">
        <v>113</v>
      </c>
      <c r="BQ23" s="654"/>
      <c r="BR23" s="654"/>
      <c r="BS23" s="654"/>
      <c r="BT23" s="654"/>
      <c r="BU23" s="654"/>
      <c r="BV23" s="654"/>
      <c r="BW23" s="657"/>
      <c r="BY23" s="660" t="s">
        <v>252</v>
      </c>
      <c r="BZ23" s="661"/>
      <c r="CA23" s="661"/>
      <c r="CB23" s="661"/>
      <c r="CC23" s="661"/>
      <c r="CD23" s="661"/>
      <c r="CE23" s="661"/>
      <c r="CF23" s="661"/>
      <c r="CG23" s="661"/>
      <c r="CH23" s="661"/>
      <c r="CI23" s="661"/>
      <c r="CJ23" s="661"/>
      <c r="CK23" s="661"/>
      <c r="CL23" s="662"/>
      <c r="CM23" s="578">
        <v>1776113</v>
      </c>
      <c r="CN23" s="579"/>
      <c r="CO23" s="579"/>
      <c r="CP23" s="579"/>
      <c r="CQ23" s="579"/>
      <c r="CR23" s="579"/>
      <c r="CS23" s="579"/>
      <c r="CT23" s="580"/>
      <c r="CU23" s="653">
        <v>0.2</v>
      </c>
      <c r="CV23" s="653"/>
      <c r="CW23" s="653"/>
      <c r="CX23" s="653"/>
      <c r="CY23" s="584" t="s">
        <v>113</v>
      </c>
      <c r="CZ23" s="579"/>
      <c r="DA23" s="579"/>
      <c r="DB23" s="579"/>
      <c r="DC23" s="579"/>
      <c r="DD23" s="579"/>
      <c r="DE23" s="579"/>
      <c r="DF23" s="579"/>
      <c r="DG23" s="579"/>
      <c r="DH23" s="579"/>
      <c r="DI23" s="579"/>
      <c r="DJ23" s="579"/>
      <c r="DK23" s="580"/>
      <c r="DL23" s="584">
        <v>1776113</v>
      </c>
      <c r="DM23" s="579"/>
      <c r="DN23" s="579"/>
      <c r="DO23" s="579"/>
      <c r="DP23" s="579"/>
      <c r="DQ23" s="579"/>
      <c r="DR23" s="579"/>
      <c r="DS23" s="579"/>
      <c r="DT23" s="579"/>
      <c r="DU23" s="579"/>
      <c r="DV23" s="579"/>
      <c r="DW23" s="579"/>
      <c r="DX23" s="659"/>
    </row>
    <row r="24" spans="2:128" ht="11.25" customHeight="1" x14ac:dyDescent="0.2">
      <c r="B24" s="575" t="s">
        <v>253</v>
      </c>
      <c r="C24" s="576"/>
      <c r="D24" s="576"/>
      <c r="E24" s="576"/>
      <c r="F24" s="576"/>
      <c r="G24" s="576"/>
      <c r="H24" s="576"/>
      <c r="I24" s="576"/>
      <c r="J24" s="576"/>
      <c r="K24" s="576"/>
      <c r="L24" s="576"/>
      <c r="M24" s="576"/>
      <c r="N24" s="576"/>
      <c r="O24" s="576"/>
      <c r="P24" s="576"/>
      <c r="Q24" s="577"/>
      <c r="R24" s="578">
        <v>131188041</v>
      </c>
      <c r="S24" s="579"/>
      <c r="T24" s="579"/>
      <c r="U24" s="579"/>
      <c r="V24" s="579"/>
      <c r="W24" s="579"/>
      <c r="X24" s="579"/>
      <c r="Y24" s="580"/>
      <c r="Z24" s="581">
        <v>12.4</v>
      </c>
      <c r="AA24" s="655"/>
      <c r="AB24" s="655"/>
      <c r="AC24" s="658"/>
      <c r="AD24" s="584" t="s">
        <v>113</v>
      </c>
      <c r="AE24" s="579"/>
      <c r="AF24" s="579"/>
      <c r="AG24" s="579"/>
      <c r="AH24" s="579"/>
      <c r="AI24" s="579"/>
      <c r="AJ24" s="579"/>
      <c r="AK24" s="580"/>
      <c r="AL24" s="581" t="s">
        <v>113</v>
      </c>
      <c r="AM24" s="655"/>
      <c r="AN24" s="655"/>
      <c r="AO24" s="656"/>
      <c r="AP24" s="660" t="s">
        <v>254</v>
      </c>
      <c r="AQ24" s="661"/>
      <c r="AR24" s="661"/>
      <c r="AS24" s="661"/>
      <c r="AT24" s="661"/>
      <c r="AU24" s="661"/>
      <c r="AV24" s="661"/>
      <c r="AW24" s="661"/>
      <c r="AX24" s="661"/>
      <c r="AY24" s="661"/>
      <c r="AZ24" s="661"/>
      <c r="BA24" s="661"/>
      <c r="BB24" s="661"/>
      <c r="BC24" s="662"/>
      <c r="BD24" s="578">
        <v>50303894</v>
      </c>
      <c r="BE24" s="579"/>
      <c r="BF24" s="579"/>
      <c r="BG24" s="579"/>
      <c r="BH24" s="579"/>
      <c r="BI24" s="579"/>
      <c r="BJ24" s="579"/>
      <c r="BK24" s="580"/>
      <c r="BL24" s="653">
        <v>12.2</v>
      </c>
      <c r="BM24" s="653"/>
      <c r="BN24" s="653"/>
      <c r="BO24" s="653"/>
      <c r="BP24" s="654" t="s">
        <v>235</v>
      </c>
      <c r="BQ24" s="654"/>
      <c r="BR24" s="654"/>
      <c r="BS24" s="654"/>
      <c r="BT24" s="654"/>
      <c r="BU24" s="654"/>
      <c r="BV24" s="654"/>
      <c r="BW24" s="657"/>
      <c r="BY24" s="660" t="s">
        <v>255</v>
      </c>
      <c r="BZ24" s="661"/>
      <c r="CA24" s="661"/>
      <c r="CB24" s="661"/>
      <c r="CC24" s="661"/>
      <c r="CD24" s="661"/>
      <c r="CE24" s="661"/>
      <c r="CF24" s="661"/>
      <c r="CG24" s="661"/>
      <c r="CH24" s="661"/>
      <c r="CI24" s="661"/>
      <c r="CJ24" s="661"/>
      <c r="CK24" s="661"/>
      <c r="CL24" s="662"/>
      <c r="CM24" s="578" t="s">
        <v>235</v>
      </c>
      <c r="CN24" s="579"/>
      <c r="CO24" s="579"/>
      <c r="CP24" s="579"/>
      <c r="CQ24" s="579"/>
      <c r="CR24" s="579"/>
      <c r="CS24" s="579"/>
      <c r="CT24" s="580"/>
      <c r="CU24" s="653" t="s">
        <v>113</v>
      </c>
      <c r="CV24" s="653"/>
      <c r="CW24" s="653"/>
      <c r="CX24" s="653"/>
      <c r="CY24" s="584" t="s">
        <v>113</v>
      </c>
      <c r="CZ24" s="579"/>
      <c r="DA24" s="579"/>
      <c r="DB24" s="579"/>
      <c r="DC24" s="579"/>
      <c r="DD24" s="579"/>
      <c r="DE24" s="579"/>
      <c r="DF24" s="579"/>
      <c r="DG24" s="579"/>
      <c r="DH24" s="579"/>
      <c r="DI24" s="579"/>
      <c r="DJ24" s="579"/>
      <c r="DK24" s="580"/>
      <c r="DL24" s="584" t="s">
        <v>113</v>
      </c>
      <c r="DM24" s="579"/>
      <c r="DN24" s="579"/>
      <c r="DO24" s="579"/>
      <c r="DP24" s="579"/>
      <c r="DQ24" s="579"/>
      <c r="DR24" s="579"/>
      <c r="DS24" s="579"/>
      <c r="DT24" s="579"/>
      <c r="DU24" s="579"/>
      <c r="DV24" s="579"/>
      <c r="DW24" s="579"/>
      <c r="DX24" s="659"/>
    </row>
    <row r="25" spans="2:128" ht="11.25" customHeight="1" x14ac:dyDescent="0.2">
      <c r="B25" s="575" t="s">
        <v>256</v>
      </c>
      <c r="C25" s="576"/>
      <c r="D25" s="576"/>
      <c r="E25" s="576"/>
      <c r="F25" s="576"/>
      <c r="G25" s="576"/>
      <c r="H25" s="576"/>
      <c r="I25" s="576"/>
      <c r="J25" s="576"/>
      <c r="K25" s="576"/>
      <c r="L25" s="576"/>
      <c r="M25" s="576"/>
      <c r="N25" s="576"/>
      <c r="O25" s="576"/>
      <c r="P25" s="576"/>
      <c r="Q25" s="577"/>
      <c r="R25" s="578" t="s">
        <v>113</v>
      </c>
      <c r="S25" s="579"/>
      <c r="T25" s="579"/>
      <c r="U25" s="579"/>
      <c r="V25" s="579"/>
      <c r="W25" s="579"/>
      <c r="X25" s="579"/>
      <c r="Y25" s="580"/>
      <c r="Z25" s="581" t="s">
        <v>113</v>
      </c>
      <c r="AA25" s="655"/>
      <c r="AB25" s="655"/>
      <c r="AC25" s="658"/>
      <c r="AD25" s="584" t="s">
        <v>113</v>
      </c>
      <c r="AE25" s="579"/>
      <c r="AF25" s="579"/>
      <c r="AG25" s="579"/>
      <c r="AH25" s="579"/>
      <c r="AI25" s="579"/>
      <c r="AJ25" s="579"/>
      <c r="AK25" s="580"/>
      <c r="AL25" s="581" t="s">
        <v>235</v>
      </c>
      <c r="AM25" s="655"/>
      <c r="AN25" s="655"/>
      <c r="AO25" s="656"/>
      <c r="AP25" s="660" t="s">
        <v>257</v>
      </c>
      <c r="AQ25" s="661"/>
      <c r="AR25" s="661"/>
      <c r="AS25" s="661"/>
      <c r="AT25" s="661"/>
      <c r="AU25" s="661"/>
      <c r="AV25" s="661"/>
      <c r="AW25" s="661"/>
      <c r="AX25" s="661"/>
      <c r="AY25" s="661"/>
      <c r="AZ25" s="661"/>
      <c r="BA25" s="661"/>
      <c r="BB25" s="661"/>
      <c r="BC25" s="662"/>
      <c r="BD25" s="578">
        <v>3961</v>
      </c>
      <c r="BE25" s="579"/>
      <c r="BF25" s="579"/>
      <c r="BG25" s="579"/>
      <c r="BH25" s="579"/>
      <c r="BI25" s="579"/>
      <c r="BJ25" s="579"/>
      <c r="BK25" s="580"/>
      <c r="BL25" s="653">
        <v>0</v>
      </c>
      <c r="BM25" s="653"/>
      <c r="BN25" s="653"/>
      <c r="BO25" s="653"/>
      <c r="BP25" s="654" t="s">
        <v>113</v>
      </c>
      <c r="BQ25" s="654"/>
      <c r="BR25" s="654"/>
      <c r="BS25" s="654"/>
      <c r="BT25" s="654"/>
      <c r="BU25" s="654"/>
      <c r="BV25" s="654"/>
      <c r="BW25" s="657"/>
      <c r="BY25" s="660" t="s">
        <v>258</v>
      </c>
      <c r="BZ25" s="661"/>
      <c r="CA25" s="661"/>
      <c r="CB25" s="661"/>
      <c r="CC25" s="661"/>
      <c r="CD25" s="661"/>
      <c r="CE25" s="661"/>
      <c r="CF25" s="661"/>
      <c r="CG25" s="661"/>
      <c r="CH25" s="661"/>
      <c r="CI25" s="661"/>
      <c r="CJ25" s="661"/>
      <c r="CK25" s="661"/>
      <c r="CL25" s="662"/>
      <c r="CM25" s="578" t="s">
        <v>235</v>
      </c>
      <c r="CN25" s="579"/>
      <c r="CO25" s="579"/>
      <c r="CP25" s="579"/>
      <c r="CQ25" s="579"/>
      <c r="CR25" s="579"/>
      <c r="CS25" s="579"/>
      <c r="CT25" s="580"/>
      <c r="CU25" s="653" t="s">
        <v>113</v>
      </c>
      <c r="CV25" s="653"/>
      <c r="CW25" s="653"/>
      <c r="CX25" s="653"/>
      <c r="CY25" s="584" t="s">
        <v>113</v>
      </c>
      <c r="CZ25" s="579"/>
      <c r="DA25" s="579"/>
      <c r="DB25" s="579"/>
      <c r="DC25" s="579"/>
      <c r="DD25" s="579"/>
      <c r="DE25" s="579"/>
      <c r="DF25" s="579"/>
      <c r="DG25" s="579"/>
      <c r="DH25" s="579"/>
      <c r="DI25" s="579"/>
      <c r="DJ25" s="579"/>
      <c r="DK25" s="580"/>
      <c r="DL25" s="584" t="s">
        <v>113</v>
      </c>
      <c r="DM25" s="579"/>
      <c r="DN25" s="579"/>
      <c r="DO25" s="579"/>
      <c r="DP25" s="579"/>
      <c r="DQ25" s="579"/>
      <c r="DR25" s="579"/>
      <c r="DS25" s="579"/>
      <c r="DT25" s="579"/>
      <c r="DU25" s="579"/>
      <c r="DV25" s="579"/>
      <c r="DW25" s="579"/>
      <c r="DX25" s="659"/>
    </row>
    <row r="26" spans="2:128" ht="11.25" customHeight="1" x14ac:dyDescent="0.2">
      <c r="B26" s="575" t="s">
        <v>259</v>
      </c>
      <c r="C26" s="576"/>
      <c r="D26" s="576"/>
      <c r="E26" s="576"/>
      <c r="F26" s="576"/>
      <c r="G26" s="576"/>
      <c r="H26" s="576"/>
      <c r="I26" s="576"/>
      <c r="J26" s="576"/>
      <c r="K26" s="576"/>
      <c r="L26" s="576"/>
      <c r="M26" s="576"/>
      <c r="N26" s="576"/>
      <c r="O26" s="576"/>
      <c r="P26" s="576"/>
      <c r="Q26" s="577"/>
      <c r="R26" s="578">
        <v>1417629</v>
      </c>
      <c r="S26" s="579"/>
      <c r="T26" s="579"/>
      <c r="U26" s="579"/>
      <c r="V26" s="579"/>
      <c r="W26" s="579"/>
      <c r="X26" s="579"/>
      <c r="Y26" s="580"/>
      <c r="Z26" s="581">
        <v>0.1</v>
      </c>
      <c r="AA26" s="655"/>
      <c r="AB26" s="655"/>
      <c r="AC26" s="658"/>
      <c r="AD26" s="584">
        <v>103496</v>
      </c>
      <c r="AE26" s="579"/>
      <c r="AF26" s="579"/>
      <c r="AG26" s="579"/>
      <c r="AH26" s="579"/>
      <c r="AI26" s="579"/>
      <c r="AJ26" s="579"/>
      <c r="AK26" s="580"/>
      <c r="AL26" s="581">
        <v>0</v>
      </c>
      <c r="AM26" s="655"/>
      <c r="AN26" s="655"/>
      <c r="AO26" s="656"/>
      <c r="AP26" s="660" t="s">
        <v>260</v>
      </c>
      <c r="AQ26" s="661"/>
      <c r="AR26" s="661"/>
      <c r="AS26" s="661"/>
      <c r="AT26" s="661"/>
      <c r="AU26" s="661"/>
      <c r="AV26" s="661"/>
      <c r="AW26" s="661"/>
      <c r="AX26" s="661"/>
      <c r="AY26" s="661"/>
      <c r="AZ26" s="661"/>
      <c r="BA26" s="661"/>
      <c r="BB26" s="661"/>
      <c r="BC26" s="662"/>
      <c r="BD26" s="578" t="s">
        <v>113</v>
      </c>
      <c r="BE26" s="579"/>
      <c r="BF26" s="579"/>
      <c r="BG26" s="579"/>
      <c r="BH26" s="579"/>
      <c r="BI26" s="579"/>
      <c r="BJ26" s="579"/>
      <c r="BK26" s="580"/>
      <c r="BL26" s="653" t="s">
        <v>113</v>
      </c>
      <c r="BM26" s="653"/>
      <c r="BN26" s="653"/>
      <c r="BO26" s="653"/>
      <c r="BP26" s="654" t="s">
        <v>113</v>
      </c>
      <c r="BQ26" s="654"/>
      <c r="BR26" s="654"/>
      <c r="BS26" s="654"/>
      <c r="BT26" s="654"/>
      <c r="BU26" s="654"/>
      <c r="BV26" s="654"/>
      <c r="BW26" s="657"/>
      <c r="BY26" s="660" t="s">
        <v>261</v>
      </c>
      <c r="BZ26" s="661"/>
      <c r="CA26" s="661"/>
      <c r="CB26" s="661"/>
      <c r="CC26" s="661"/>
      <c r="CD26" s="661"/>
      <c r="CE26" s="661"/>
      <c r="CF26" s="661"/>
      <c r="CG26" s="661"/>
      <c r="CH26" s="661"/>
      <c r="CI26" s="661"/>
      <c r="CJ26" s="661"/>
      <c r="CK26" s="661"/>
      <c r="CL26" s="662"/>
      <c r="CM26" s="578">
        <v>49227152</v>
      </c>
      <c r="CN26" s="579"/>
      <c r="CO26" s="579"/>
      <c r="CP26" s="579"/>
      <c r="CQ26" s="579"/>
      <c r="CR26" s="579"/>
      <c r="CS26" s="579"/>
      <c r="CT26" s="580"/>
      <c r="CU26" s="653">
        <v>4.8</v>
      </c>
      <c r="CV26" s="653"/>
      <c r="CW26" s="653"/>
      <c r="CX26" s="653"/>
      <c r="CY26" s="584" t="s">
        <v>113</v>
      </c>
      <c r="CZ26" s="579"/>
      <c r="DA26" s="579"/>
      <c r="DB26" s="579"/>
      <c r="DC26" s="579"/>
      <c r="DD26" s="579"/>
      <c r="DE26" s="579"/>
      <c r="DF26" s="579"/>
      <c r="DG26" s="579"/>
      <c r="DH26" s="579"/>
      <c r="DI26" s="579"/>
      <c r="DJ26" s="579"/>
      <c r="DK26" s="580"/>
      <c r="DL26" s="584">
        <v>49227152</v>
      </c>
      <c r="DM26" s="579"/>
      <c r="DN26" s="579"/>
      <c r="DO26" s="579"/>
      <c r="DP26" s="579"/>
      <c r="DQ26" s="579"/>
      <c r="DR26" s="579"/>
      <c r="DS26" s="579"/>
      <c r="DT26" s="579"/>
      <c r="DU26" s="579"/>
      <c r="DV26" s="579"/>
      <c r="DW26" s="579"/>
      <c r="DX26" s="659"/>
    </row>
    <row r="27" spans="2:128" ht="11.25" customHeight="1" x14ac:dyDescent="0.2">
      <c r="B27" s="575" t="s">
        <v>262</v>
      </c>
      <c r="C27" s="576"/>
      <c r="D27" s="576"/>
      <c r="E27" s="576"/>
      <c r="F27" s="576"/>
      <c r="G27" s="576"/>
      <c r="H27" s="576"/>
      <c r="I27" s="576"/>
      <c r="J27" s="576"/>
      <c r="K27" s="576"/>
      <c r="L27" s="576"/>
      <c r="M27" s="576"/>
      <c r="N27" s="576"/>
      <c r="O27" s="576"/>
      <c r="P27" s="576"/>
      <c r="Q27" s="577"/>
      <c r="R27" s="578">
        <v>500886</v>
      </c>
      <c r="S27" s="579"/>
      <c r="T27" s="579"/>
      <c r="U27" s="579"/>
      <c r="V27" s="579"/>
      <c r="W27" s="579"/>
      <c r="X27" s="579"/>
      <c r="Y27" s="580"/>
      <c r="Z27" s="581">
        <v>0</v>
      </c>
      <c r="AA27" s="655"/>
      <c r="AB27" s="655"/>
      <c r="AC27" s="658"/>
      <c r="AD27" s="584" t="s">
        <v>113</v>
      </c>
      <c r="AE27" s="579"/>
      <c r="AF27" s="579"/>
      <c r="AG27" s="579"/>
      <c r="AH27" s="579"/>
      <c r="AI27" s="579"/>
      <c r="AJ27" s="579"/>
      <c r="AK27" s="580"/>
      <c r="AL27" s="581" t="s">
        <v>113</v>
      </c>
      <c r="AM27" s="655"/>
      <c r="AN27" s="655"/>
      <c r="AO27" s="656"/>
      <c r="AP27" s="660" t="s">
        <v>263</v>
      </c>
      <c r="AQ27" s="661"/>
      <c r="AR27" s="661"/>
      <c r="AS27" s="661"/>
      <c r="AT27" s="661"/>
      <c r="AU27" s="661"/>
      <c r="AV27" s="661"/>
      <c r="AW27" s="661"/>
      <c r="AX27" s="661"/>
      <c r="AY27" s="661"/>
      <c r="AZ27" s="661"/>
      <c r="BA27" s="661"/>
      <c r="BB27" s="661"/>
      <c r="BC27" s="662"/>
      <c r="BD27" s="578">
        <v>1205898</v>
      </c>
      <c r="BE27" s="579"/>
      <c r="BF27" s="579"/>
      <c r="BG27" s="579"/>
      <c r="BH27" s="579"/>
      <c r="BI27" s="579"/>
      <c r="BJ27" s="579"/>
      <c r="BK27" s="580"/>
      <c r="BL27" s="653">
        <v>0.3</v>
      </c>
      <c r="BM27" s="653"/>
      <c r="BN27" s="653"/>
      <c r="BO27" s="653"/>
      <c r="BP27" s="654" t="s">
        <v>113</v>
      </c>
      <c r="BQ27" s="654"/>
      <c r="BR27" s="654"/>
      <c r="BS27" s="654"/>
      <c r="BT27" s="654"/>
      <c r="BU27" s="654"/>
      <c r="BV27" s="654"/>
      <c r="BW27" s="657"/>
      <c r="BY27" s="660" t="s">
        <v>264</v>
      </c>
      <c r="BZ27" s="661"/>
      <c r="CA27" s="661"/>
      <c r="CB27" s="661"/>
      <c r="CC27" s="661"/>
      <c r="CD27" s="661"/>
      <c r="CE27" s="661"/>
      <c r="CF27" s="661"/>
      <c r="CG27" s="661"/>
      <c r="CH27" s="661"/>
      <c r="CI27" s="661"/>
      <c r="CJ27" s="661"/>
      <c r="CK27" s="661"/>
      <c r="CL27" s="662"/>
      <c r="CM27" s="578">
        <v>1894541</v>
      </c>
      <c r="CN27" s="579"/>
      <c r="CO27" s="579"/>
      <c r="CP27" s="579"/>
      <c r="CQ27" s="579"/>
      <c r="CR27" s="579"/>
      <c r="CS27" s="579"/>
      <c r="CT27" s="580"/>
      <c r="CU27" s="653">
        <v>0.2</v>
      </c>
      <c r="CV27" s="653"/>
      <c r="CW27" s="653"/>
      <c r="CX27" s="653"/>
      <c r="CY27" s="584" t="s">
        <v>235</v>
      </c>
      <c r="CZ27" s="579"/>
      <c r="DA27" s="579"/>
      <c r="DB27" s="579"/>
      <c r="DC27" s="579"/>
      <c r="DD27" s="579"/>
      <c r="DE27" s="579"/>
      <c r="DF27" s="579"/>
      <c r="DG27" s="579"/>
      <c r="DH27" s="579"/>
      <c r="DI27" s="579"/>
      <c r="DJ27" s="579"/>
      <c r="DK27" s="580"/>
      <c r="DL27" s="584">
        <v>1894541</v>
      </c>
      <c r="DM27" s="579"/>
      <c r="DN27" s="579"/>
      <c r="DO27" s="579"/>
      <c r="DP27" s="579"/>
      <c r="DQ27" s="579"/>
      <c r="DR27" s="579"/>
      <c r="DS27" s="579"/>
      <c r="DT27" s="579"/>
      <c r="DU27" s="579"/>
      <c r="DV27" s="579"/>
      <c r="DW27" s="579"/>
      <c r="DX27" s="659"/>
    </row>
    <row r="28" spans="2:128" ht="11.25" customHeight="1" x14ac:dyDescent="0.2">
      <c r="B28" s="575" t="s">
        <v>265</v>
      </c>
      <c r="C28" s="576"/>
      <c r="D28" s="576"/>
      <c r="E28" s="576"/>
      <c r="F28" s="576"/>
      <c r="G28" s="576"/>
      <c r="H28" s="576"/>
      <c r="I28" s="576"/>
      <c r="J28" s="576"/>
      <c r="K28" s="576"/>
      <c r="L28" s="576"/>
      <c r="M28" s="576"/>
      <c r="N28" s="576"/>
      <c r="O28" s="576"/>
      <c r="P28" s="576"/>
      <c r="Q28" s="577"/>
      <c r="R28" s="578">
        <v>11167979</v>
      </c>
      <c r="S28" s="579"/>
      <c r="T28" s="579"/>
      <c r="U28" s="579"/>
      <c r="V28" s="579"/>
      <c r="W28" s="579"/>
      <c r="X28" s="579"/>
      <c r="Y28" s="580"/>
      <c r="Z28" s="581">
        <v>1.1000000000000001</v>
      </c>
      <c r="AA28" s="655"/>
      <c r="AB28" s="655"/>
      <c r="AC28" s="658"/>
      <c r="AD28" s="584" t="s">
        <v>113</v>
      </c>
      <c r="AE28" s="579"/>
      <c r="AF28" s="579"/>
      <c r="AG28" s="579"/>
      <c r="AH28" s="579"/>
      <c r="AI28" s="579"/>
      <c r="AJ28" s="579"/>
      <c r="AK28" s="580"/>
      <c r="AL28" s="581" t="s">
        <v>113</v>
      </c>
      <c r="AM28" s="655"/>
      <c r="AN28" s="655"/>
      <c r="AO28" s="656"/>
      <c r="AP28" s="660" t="s">
        <v>266</v>
      </c>
      <c r="AQ28" s="661"/>
      <c r="AR28" s="661"/>
      <c r="AS28" s="661"/>
      <c r="AT28" s="661"/>
      <c r="AU28" s="661"/>
      <c r="AV28" s="661"/>
      <c r="AW28" s="661"/>
      <c r="AX28" s="661"/>
      <c r="AY28" s="661"/>
      <c r="AZ28" s="661"/>
      <c r="BA28" s="661"/>
      <c r="BB28" s="661"/>
      <c r="BC28" s="662"/>
      <c r="BD28" s="578">
        <v>43499</v>
      </c>
      <c r="BE28" s="579"/>
      <c r="BF28" s="579"/>
      <c r="BG28" s="579"/>
      <c r="BH28" s="579"/>
      <c r="BI28" s="579"/>
      <c r="BJ28" s="579"/>
      <c r="BK28" s="580"/>
      <c r="BL28" s="653">
        <v>0</v>
      </c>
      <c r="BM28" s="653"/>
      <c r="BN28" s="653"/>
      <c r="BO28" s="653"/>
      <c r="BP28" s="654" t="s">
        <v>113</v>
      </c>
      <c r="BQ28" s="654"/>
      <c r="BR28" s="654"/>
      <c r="BS28" s="654"/>
      <c r="BT28" s="654"/>
      <c r="BU28" s="654"/>
      <c r="BV28" s="654"/>
      <c r="BW28" s="657"/>
      <c r="BY28" s="660" t="s">
        <v>267</v>
      </c>
      <c r="BZ28" s="661"/>
      <c r="CA28" s="661"/>
      <c r="CB28" s="661"/>
      <c r="CC28" s="661"/>
      <c r="CD28" s="661"/>
      <c r="CE28" s="661"/>
      <c r="CF28" s="661"/>
      <c r="CG28" s="661"/>
      <c r="CH28" s="661"/>
      <c r="CI28" s="661"/>
      <c r="CJ28" s="661"/>
      <c r="CK28" s="661"/>
      <c r="CL28" s="662"/>
      <c r="CM28" s="578" t="s">
        <v>113</v>
      </c>
      <c r="CN28" s="579"/>
      <c r="CO28" s="579"/>
      <c r="CP28" s="579"/>
      <c r="CQ28" s="579"/>
      <c r="CR28" s="579"/>
      <c r="CS28" s="579"/>
      <c r="CT28" s="580"/>
      <c r="CU28" s="653" t="s">
        <v>113</v>
      </c>
      <c r="CV28" s="653"/>
      <c r="CW28" s="653"/>
      <c r="CX28" s="653"/>
      <c r="CY28" s="584" t="s">
        <v>113</v>
      </c>
      <c r="CZ28" s="579"/>
      <c r="DA28" s="579"/>
      <c r="DB28" s="579"/>
      <c r="DC28" s="579"/>
      <c r="DD28" s="579"/>
      <c r="DE28" s="579"/>
      <c r="DF28" s="579"/>
      <c r="DG28" s="579"/>
      <c r="DH28" s="579"/>
      <c r="DI28" s="579"/>
      <c r="DJ28" s="579"/>
      <c r="DK28" s="580"/>
      <c r="DL28" s="584" t="s">
        <v>113</v>
      </c>
      <c r="DM28" s="579"/>
      <c r="DN28" s="579"/>
      <c r="DO28" s="579"/>
      <c r="DP28" s="579"/>
      <c r="DQ28" s="579"/>
      <c r="DR28" s="579"/>
      <c r="DS28" s="579"/>
      <c r="DT28" s="579"/>
      <c r="DU28" s="579"/>
      <c r="DV28" s="579"/>
      <c r="DW28" s="579"/>
      <c r="DX28" s="659"/>
    </row>
    <row r="29" spans="2:128" ht="11.25" customHeight="1" x14ac:dyDescent="0.2">
      <c r="B29" s="575" t="s">
        <v>268</v>
      </c>
      <c r="C29" s="576"/>
      <c r="D29" s="576"/>
      <c r="E29" s="576"/>
      <c r="F29" s="576"/>
      <c r="G29" s="576"/>
      <c r="H29" s="576"/>
      <c r="I29" s="576"/>
      <c r="J29" s="576"/>
      <c r="K29" s="576"/>
      <c r="L29" s="576"/>
      <c r="M29" s="576"/>
      <c r="N29" s="576"/>
      <c r="O29" s="576"/>
      <c r="P29" s="576"/>
      <c r="Q29" s="577"/>
      <c r="R29" s="578">
        <v>25019033</v>
      </c>
      <c r="S29" s="579"/>
      <c r="T29" s="579"/>
      <c r="U29" s="579"/>
      <c r="V29" s="579"/>
      <c r="W29" s="579"/>
      <c r="X29" s="579"/>
      <c r="Y29" s="580"/>
      <c r="Z29" s="581">
        <v>2.4</v>
      </c>
      <c r="AA29" s="655"/>
      <c r="AB29" s="655"/>
      <c r="AC29" s="658"/>
      <c r="AD29" s="584" t="s">
        <v>113</v>
      </c>
      <c r="AE29" s="579"/>
      <c r="AF29" s="579"/>
      <c r="AG29" s="579"/>
      <c r="AH29" s="579"/>
      <c r="AI29" s="579"/>
      <c r="AJ29" s="579"/>
      <c r="AK29" s="580"/>
      <c r="AL29" s="581" t="s">
        <v>113</v>
      </c>
      <c r="AM29" s="655"/>
      <c r="AN29" s="655"/>
      <c r="AO29" s="656"/>
      <c r="AP29" s="660" t="s">
        <v>269</v>
      </c>
      <c r="AQ29" s="661"/>
      <c r="AR29" s="661"/>
      <c r="AS29" s="661"/>
      <c r="AT29" s="661"/>
      <c r="AU29" s="661"/>
      <c r="AV29" s="661"/>
      <c r="AW29" s="661"/>
      <c r="AX29" s="661"/>
      <c r="AY29" s="661"/>
      <c r="AZ29" s="661"/>
      <c r="BA29" s="661"/>
      <c r="BB29" s="661"/>
      <c r="BC29" s="662"/>
      <c r="BD29" s="578">
        <v>43499</v>
      </c>
      <c r="BE29" s="579"/>
      <c r="BF29" s="579"/>
      <c r="BG29" s="579"/>
      <c r="BH29" s="579"/>
      <c r="BI29" s="579"/>
      <c r="BJ29" s="579"/>
      <c r="BK29" s="580"/>
      <c r="BL29" s="653">
        <v>0</v>
      </c>
      <c r="BM29" s="653"/>
      <c r="BN29" s="653"/>
      <c r="BO29" s="653"/>
      <c r="BP29" s="654" t="s">
        <v>113</v>
      </c>
      <c r="BQ29" s="654"/>
      <c r="BR29" s="654"/>
      <c r="BS29" s="654"/>
      <c r="BT29" s="654"/>
      <c r="BU29" s="654"/>
      <c r="BV29" s="654"/>
      <c r="BW29" s="657"/>
      <c r="BY29" s="660" t="s">
        <v>270</v>
      </c>
      <c r="BZ29" s="661"/>
      <c r="CA29" s="661"/>
      <c r="CB29" s="661"/>
      <c r="CC29" s="661"/>
      <c r="CD29" s="661"/>
      <c r="CE29" s="661"/>
      <c r="CF29" s="661"/>
      <c r="CG29" s="661"/>
      <c r="CH29" s="661"/>
      <c r="CI29" s="661"/>
      <c r="CJ29" s="661"/>
      <c r="CK29" s="661"/>
      <c r="CL29" s="662"/>
      <c r="CM29" s="578">
        <v>3396316</v>
      </c>
      <c r="CN29" s="579"/>
      <c r="CO29" s="579"/>
      <c r="CP29" s="579"/>
      <c r="CQ29" s="579"/>
      <c r="CR29" s="579"/>
      <c r="CS29" s="579"/>
      <c r="CT29" s="580"/>
      <c r="CU29" s="653">
        <v>0.3</v>
      </c>
      <c r="CV29" s="653"/>
      <c r="CW29" s="653"/>
      <c r="CX29" s="653"/>
      <c r="CY29" s="584" t="s">
        <v>113</v>
      </c>
      <c r="CZ29" s="579"/>
      <c r="DA29" s="579"/>
      <c r="DB29" s="579"/>
      <c r="DC29" s="579"/>
      <c r="DD29" s="579"/>
      <c r="DE29" s="579"/>
      <c r="DF29" s="579"/>
      <c r="DG29" s="579"/>
      <c r="DH29" s="579"/>
      <c r="DI29" s="579"/>
      <c r="DJ29" s="579"/>
      <c r="DK29" s="580"/>
      <c r="DL29" s="584">
        <v>3396316</v>
      </c>
      <c r="DM29" s="579"/>
      <c r="DN29" s="579"/>
      <c r="DO29" s="579"/>
      <c r="DP29" s="579"/>
      <c r="DQ29" s="579"/>
      <c r="DR29" s="579"/>
      <c r="DS29" s="579"/>
      <c r="DT29" s="579"/>
      <c r="DU29" s="579"/>
      <c r="DV29" s="579"/>
      <c r="DW29" s="579"/>
      <c r="DX29" s="659"/>
    </row>
    <row r="30" spans="2:128" ht="11.25" customHeight="1" x14ac:dyDescent="0.2">
      <c r="B30" s="575" t="s">
        <v>271</v>
      </c>
      <c r="C30" s="576"/>
      <c r="D30" s="576"/>
      <c r="E30" s="576"/>
      <c r="F30" s="576"/>
      <c r="G30" s="576"/>
      <c r="H30" s="576"/>
      <c r="I30" s="576"/>
      <c r="J30" s="576"/>
      <c r="K30" s="576"/>
      <c r="L30" s="576"/>
      <c r="M30" s="576"/>
      <c r="N30" s="576"/>
      <c r="O30" s="576"/>
      <c r="P30" s="576"/>
      <c r="Q30" s="577"/>
      <c r="R30" s="578">
        <v>88881216</v>
      </c>
      <c r="S30" s="579"/>
      <c r="T30" s="579"/>
      <c r="U30" s="579"/>
      <c r="V30" s="579"/>
      <c r="W30" s="579"/>
      <c r="X30" s="579"/>
      <c r="Y30" s="580"/>
      <c r="Z30" s="581">
        <v>8.4</v>
      </c>
      <c r="AA30" s="655"/>
      <c r="AB30" s="655"/>
      <c r="AC30" s="658"/>
      <c r="AD30" s="584">
        <v>2046060</v>
      </c>
      <c r="AE30" s="579"/>
      <c r="AF30" s="579"/>
      <c r="AG30" s="579"/>
      <c r="AH30" s="579"/>
      <c r="AI30" s="579"/>
      <c r="AJ30" s="579"/>
      <c r="AK30" s="580"/>
      <c r="AL30" s="581">
        <v>0.4</v>
      </c>
      <c r="AM30" s="655"/>
      <c r="AN30" s="655"/>
      <c r="AO30" s="656"/>
      <c r="AP30" s="660" t="s">
        <v>272</v>
      </c>
      <c r="AQ30" s="661"/>
      <c r="AR30" s="661"/>
      <c r="AS30" s="661"/>
      <c r="AT30" s="661"/>
      <c r="AU30" s="661"/>
      <c r="AV30" s="661"/>
      <c r="AW30" s="661"/>
      <c r="AX30" s="661"/>
      <c r="AY30" s="661"/>
      <c r="AZ30" s="661"/>
      <c r="BA30" s="661"/>
      <c r="BB30" s="661"/>
      <c r="BC30" s="662"/>
      <c r="BD30" s="578">
        <v>43499</v>
      </c>
      <c r="BE30" s="579"/>
      <c r="BF30" s="579"/>
      <c r="BG30" s="579"/>
      <c r="BH30" s="579"/>
      <c r="BI30" s="579"/>
      <c r="BJ30" s="579"/>
      <c r="BK30" s="580"/>
      <c r="BL30" s="653">
        <v>0</v>
      </c>
      <c r="BM30" s="653"/>
      <c r="BN30" s="653"/>
      <c r="BO30" s="653"/>
      <c r="BP30" s="654" t="s">
        <v>235</v>
      </c>
      <c r="BQ30" s="654"/>
      <c r="BR30" s="654"/>
      <c r="BS30" s="654"/>
      <c r="BT30" s="654"/>
      <c r="BU30" s="654"/>
      <c r="BV30" s="654"/>
      <c r="BW30" s="657"/>
      <c r="BY30" s="660" t="s">
        <v>273</v>
      </c>
      <c r="BZ30" s="663"/>
      <c r="CA30" s="663"/>
      <c r="CB30" s="663"/>
      <c r="CC30" s="663"/>
      <c r="CD30" s="663"/>
      <c r="CE30" s="663"/>
      <c r="CF30" s="663"/>
      <c r="CG30" s="663"/>
      <c r="CH30" s="663"/>
      <c r="CI30" s="663"/>
      <c r="CJ30" s="663"/>
      <c r="CK30" s="663"/>
      <c r="CL30" s="662"/>
      <c r="CM30" s="578" t="s">
        <v>113</v>
      </c>
      <c r="CN30" s="579"/>
      <c r="CO30" s="579"/>
      <c r="CP30" s="579"/>
      <c r="CQ30" s="579"/>
      <c r="CR30" s="579"/>
      <c r="CS30" s="579"/>
      <c r="CT30" s="580"/>
      <c r="CU30" s="653" t="s">
        <v>113</v>
      </c>
      <c r="CV30" s="653"/>
      <c r="CW30" s="653"/>
      <c r="CX30" s="653"/>
      <c r="CY30" s="584" t="s">
        <v>113</v>
      </c>
      <c r="CZ30" s="579"/>
      <c r="DA30" s="579"/>
      <c r="DB30" s="579"/>
      <c r="DC30" s="579"/>
      <c r="DD30" s="579"/>
      <c r="DE30" s="579"/>
      <c r="DF30" s="579"/>
      <c r="DG30" s="579"/>
      <c r="DH30" s="579"/>
      <c r="DI30" s="579"/>
      <c r="DJ30" s="579"/>
      <c r="DK30" s="580"/>
      <c r="DL30" s="584" t="s">
        <v>113</v>
      </c>
      <c r="DM30" s="579"/>
      <c r="DN30" s="579"/>
      <c r="DO30" s="579"/>
      <c r="DP30" s="579"/>
      <c r="DQ30" s="579"/>
      <c r="DR30" s="579"/>
      <c r="DS30" s="579"/>
      <c r="DT30" s="579"/>
      <c r="DU30" s="579"/>
      <c r="DV30" s="579"/>
      <c r="DW30" s="579"/>
      <c r="DX30" s="659"/>
    </row>
    <row r="31" spans="2:128" ht="11.25" customHeight="1" x14ac:dyDescent="0.2">
      <c r="B31" s="575" t="s">
        <v>274</v>
      </c>
      <c r="C31" s="576"/>
      <c r="D31" s="576"/>
      <c r="E31" s="576"/>
      <c r="F31" s="576"/>
      <c r="G31" s="576"/>
      <c r="H31" s="576"/>
      <c r="I31" s="576"/>
      <c r="J31" s="576"/>
      <c r="K31" s="576"/>
      <c r="L31" s="576"/>
      <c r="M31" s="576"/>
      <c r="N31" s="576"/>
      <c r="O31" s="576"/>
      <c r="P31" s="576"/>
      <c r="Q31" s="577"/>
      <c r="R31" s="578">
        <v>118586887</v>
      </c>
      <c r="S31" s="579"/>
      <c r="T31" s="579"/>
      <c r="U31" s="579"/>
      <c r="V31" s="579"/>
      <c r="W31" s="579"/>
      <c r="X31" s="579"/>
      <c r="Y31" s="580"/>
      <c r="Z31" s="581">
        <v>11.2</v>
      </c>
      <c r="AA31" s="655"/>
      <c r="AB31" s="655"/>
      <c r="AC31" s="658"/>
      <c r="AD31" s="584" t="s">
        <v>113</v>
      </c>
      <c r="AE31" s="579"/>
      <c r="AF31" s="579"/>
      <c r="AG31" s="579"/>
      <c r="AH31" s="579"/>
      <c r="AI31" s="579"/>
      <c r="AJ31" s="579"/>
      <c r="AK31" s="580"/>
      <c r="AL31" s="581" t="s">
        <v>113</v>
      </c>
      <c r="AM31" s="655"/>
      <c r="AN31" s="655"/>
      <c r="AO31" s="656"/>
      <c r="AP31" s="660" t="s">
        <v>275</v>
      </c>
      <c r="AQ31" s="661"/>
      <c r="AR31" s="661"/>
      <c r="AS31" s="661"/>
      <c r="AT31" s="661"/>
      <c r="AU31" s="661"/>
      <c r="AV31" s="661"/>
      <c r="AW31" s="661"/>
      <c r="AX31" s="661"/>
      <c r="AY31" s="661"/>
      <c r="AZ31" s="661"/>
      <c r="BA31" s="661"/>
      <c r="BB31" s="661"/>
      <c r="BC31" s="662"/>
      <c r="BD31" s="578" t="s">
        <v>113</v>
      </c>
      <c r="BE31" s="579"/>
      <c r="BF31" s="579"/>
      <c r="BG31" s="579"/>
      <c r="BH31" s="579"/>
      <c r="BI31" s="579"/>
      <c r="BJ31" s="579"/>
      <c r="BK31" s="580"/>
      <c r="BL31" s="653" t="s">
        <v>113</v>
      </c>
      <c r="BM31" s="653"/>
      <c r="BN31" s="653"/>
      <c r="BO31" s="653"/>
      <c r="BP31" s="654" t="s">
        <v>113</v>
      </c>
      <c r="BQ31" s="654"/>
      <c r="BR31" s="654"/>
      <c r="BS31" s="654"/>
      <c r="BT31" s="654"/>
      <c r="BU31" s="654"/>
      <c r="BV31" s="654"/>
      <c r="BW31" s="657"/>
      <c r="BY31" s="575" t="s">
        <v>276</v>
      </c>
      <c r="BZ31" s="576"/>
      <c r="CA31" s="576"/>
      <c r="CB31" s="576"/>
      <c r="CC31" s="576"/>
      <c r="CD31" s="576"/>
      <c r="CE31" s="576"/>
      <c r="CF31" s="576"/>
      <c r="CG31" s="576"/>
      <c r="CH31" s="576"/>
      <c r="CI31" s="576"/>
      <c r="CJ31" s="576"/>
      <c r="CK31" s="576"/>
      <c r="CL31" s="577"/>
      <c r="CM31" s="578" t="s">
        <v>113</v>
      </c>
      <c r="CN31" s="579"/>
      <c r="CO31" s="579"/>
      <c r="CP31" s="579"/>
      <c r="CQ31" s="579"/>
      <c r="CR31" s="579"/>
      <c r="CS31" s="579"/>
      <c r="CT31" s="580"/>
      <c r="CU31" s="653" t="s">
        <v>113</v>
      </c>
      <c r="CV31" s="653"/>
      <c r="CW31" s="653"/>
      <c r="CX31" s="653"/>
      <c r="CY31" s="584" t="s">
        <v>113</v>
      </c>
      <c r="CZ31" s="579"/>
      <c r="DA31" s="579"/>
      <c r="DB31" s="579"/>
      <c r="DC31" s="579"/>
      <c r="DD31" s="579"/>
      <c r="DE31" s="579"/>
      <c r="DF31" s="579"/>
      <c r="DG31" s="579"/>
      <c r="DH31" s="579"/>
      <c r="DI31" s="579"/>
      <c r="DJ31" s="579"/>
      <c r="DK31" s="580"/>
      <c r="DL31" s="584" t="s">
        <v>113</v>
      </c>
      <c r="DM31" s="579"/>
      <c r="DN31" s="579"/>
      <c r="DO31" s="579"/>
      <c r="DP31" s="579"/>
      <c r="DQ31" s="579"/>
      <c r="DR31" s="579"/>
      <c r="DS31" s="579"/>
      <c r="DT31" s="579"/>
      <c r="DU31" s="579"/>
      <c r="DV31" s="579"/>
      <c r="DW31" s="579"/>
      <c r="DX31" s="659"/>
    </row>
    <row r="32" spans="2:128" ht="11.25" customHeight="1" x14ac:dyDescent="0.2">
      <c r="B32" s="575" t="s">
        <v>277</v>
      </c>
      <c r="C32" s="576"/>
      <c r="D32" s="576"/>
      <c r="E32" s="576"/>
      <c r="F32" s="576"/>
      <c r="G32" s="576"/>
      <c r="H32" s="576"/>
      <c r="I32" s="576"/>
      <c r="J32" s="576"/>
      <c r="K32" s="576"/>
      <c r="L32" s="576"/>
      <c r="M32" s="576"/>
      <c r="N32" s="576"/>
      <c r="O32" s="576"/>
      <c r="P32" s="576"/>
      <c r="Q32" s="577"/>
      <c r="R32" s="578" t="s">
        <v>113</v>
      </c>
      <c r="S32" s="579"/>
      <c r="T32" s="579"/>
      <c r="U32" s="579"/>
      <c r="V32" s="579"/>
      <c r="W32" s="579"/>
      <c r="X32" s="579"/>
      <c r="Y32" s="580"/>
      <c r="Z32" s="581" t="s">
        <v>113</v>
      </c>
      <c r="AA32" s="655"/>
      <c r="AB32" s="655"/>
      <c r="AC32" s="658"/>
      <c r="AD32" s="584" t="s">
        <v>113</v>
      </c>
      <c r="AE32" s="579"/>
      <c r="AF32" s="579"/>
      <c r="AG32" s="579"/>
      <c r="AH32" s="579"/>
      <c r="AI32" s="579"/>
      <c r="AJ32" s="579"/>
      <c r="AK32" s="580"/>
      <c r="AL32" s="581" t="s">
        <v>113</v>
      </c>
      <c r="AM32" s="655"/>
      <c r="AN32" s="655"/>
      <c r="AO32" s="656"/>
      <c r="AP32" s="660" t="s">
        <v>278</v>
      </c>
      <c r="AQ32" s="661"/>
      <c r="AR32" s="661"/>
      <c r="AS32" s="661"/>
      <c r="AT32" s="661"/>
      <c r="AU32" s="661"/>
      <c r="AV32" s="661"/>
      <c r="AW32" s="661"/>
      <c r="AX32" s="661"/>
      <c r="AY32" s="661"/>
      <c r="AZ32" s="661"/>
      <c r="BA32" s="661"/>
      <c r="BB32" s="661"/>
      <c r="BC32" s="662"/>
      <c r="BD32" s="578">
        <v>841</v>
      </c>
      <c r="BE32" s="579"/>
      <c r="BF32" s="579"/>
      <c r="BG32" s="579"/>
      <c r="BH32" s="579"/>
      <c r="BI32" s="579"/>
      <c r="BJ32" s="579"/>
      <c r="BK32" s="580"/>
      <c r="BL32" s="653">
        <v>0</v>
      </c>
      <c r="BM32" s="653"/>
      <c r="BN32" s="653"/>
      <c r="BO32" s="653"/>
      <c r="BP32" s="654" t="s">
        <v>113</v>
      </c>
      <c r="BQ32" s="654"/>
      <c r="BR32" s="654"/>
      <c r="BS32" s="654"/>
      <c r="BT32" s="654"/>
      <c r="BU32" s="654"/>
      <c r="BV32" s="654"/>
      <c r="BW32" s="657"/>
      <c r="BY32" s="590" t="s">
        <v>279</v>
      </c>
      <c r="BZ32" s="591"/>
      <c r="CA32" s="591"/>
      <c r="CB32" s="591"/>
      <c r="CC32" s="591"/>
      <c r="CD32" s="591"/>
      <c r="CE32" s="591"/>
      <c r="CF32" s="591"/>
      <c r="CG32" s="591"/>
      <c r="CH32" s="591"/>
      <c r="CI32" s="591"/>
      <c r="CJ32" s="591"/>
      <c r="CK32" s="591"/>
      <c r="CL32" s="592"/>
      <c r="CM32" s="578">
        <v>1029034715</v>
      </c>
      <c r="CN32" s="579"/>
      <c r="CO32" s="579"/>
      <c r="CP32" s="579"/>
      <c r="CQ32" s="579"/>
      <c r="CR32" s="579"/>
      <c r="CS32" s="579"/>
      <c r="CT32" s="580"/>
      <c r="CU32" s="653">
        <v>100</v>
      </c>
      <c r="CV32" s="653"/>
      <c r="CW32" s="653"/>
      <c r="CX32" s="653"/>
      <c r="CY32" s="584">
        <v>144688516</v>
      </c>
      <c r="CZ32" s="579"/>
      <c r="DA32" s="579"/>
      <c r="DB32" s="579"/>
      <c r="DC32" s="579"/>
      <c r="DD32" s="579"/>
      <c r="DE32" s="579"/>
      <c r="DF32" s="579"/>
      <c r="DG32" s="579"/>
      <c r="DH32" s="579"/>
      <c r="DI32" s="579"/>
      <c r="DJ32" s="579"/>
      <c r="DK32" s="580"/>
      <c r="DL32" s="584">
        <v>727437102</v>
      </c>
      <c r="DM32" s="579"/>
      <c r="DN32" s="579"/>
      <c r="DO32" s="579"/>
      <c r="DP32" s="579"/>
      <c r="DQ32" s="579"/>
      <c r="DR32" s="579"/>
      <c r="DS32" s="579"/>
      <c r="DT32" s="579"/>
      <c r="DU32" s="579"/>
      <c r="DV32" s="579"/>
      <c r="DW32" s="579"/>
      <c r="DX32" s="659"/>
    </row>
    <row r="33" spans="2:128" ht="11.25" customHeight="1" x14ac:dyDescent="0.2">
      <c r="B33" s="575" t="s">
        <v>280</v>
      </c>
      <c r="C33" s="576"/>
      <c r="D33" s="576"/>
      <c r="E33" s="576"/>
      <c r="F33" s="576"/>
      <c r="G33" s="576"/>
      <c r="H33" s="576"/>
      <c r="I33" s="576"/>
      <c r="J33" s="576"/>
      <c r="K33" s="576"/>
      <c r="L33" s="576"/>
      <c r="M33" s="576"/>
      <c r="N33" s="576"/>
      <c r="O33" s="576"/>
      <c r="P33" s="576"/>
      <c r="Q33" s="577"/>
      <c r="R33" s="578">
        <v>65083600</v>
      </c>
      <c r="S33" s="579"/>
      <c r="T33" s="579"/>
      <c r="U33" s="579"/>
      <c r="V33" s="579"/>
      <c r="W33" s="579"/>
      <c r="X33" s="579"/>
      <c r="Y33" s="580"/>
      <c r="Z33" s="581">
        <v>6.2</v>
      </c>
      <c r="AA33" s="655"/>
      <c r="AB33" s="655"/>
      <c r="AC33" s="658"/>
      <c r="AD33" s="584" t="s">
        <v>113</v>
      </c>
      <c r="AE33" s="579"/>
      <c r="AF33" s="579"/>
      <c r="AG33" s="579"/>
      <c r="AH33" s="579"/>
      <c r="AI33" s="579"/>
      <c r="AJ33" s="579"/>
      <c r="AK33" s="580"/>
      <c r="AL33" s="581" t="s">
        <v>113</v>
      </c>
      <c r="AM33" s="655"/>
      <c r="AN33" s="655"/>
      <c r="AO33" s="656"/>
      <c r="AP33" s="575" t="s">
        <v>149</v>
      </c>
      <c r="AQ33" s="576"/>
      <c r="AR33" s="576"/>
      <c r="AS33" s="576"/>
      <c r="AT33" s="576"/>
      <c r="AU33" s="576"/>
      <c r="AV33" s="576"/>
      <c r="AW33" s="576"/>
      <c r="AX33" s="576"/>
      <c r="AY33" s="576"/>
      <c r="AZ33" s="576"/>
      <c r="BA33" s="576"/>
      <c r="BB33" s="576"/>
      <c r="BC33" s="577"/>
      <c r="BD33" s="578">
        <v>411107290</v>
      </c>
      <c r="BE33" s="579"/>
      <c r="BF33" s="579"/>
      <c r="BG33" s="579"/>
      <c r="BH33" s="579"/>
      <c r="BI33" s="579"/>
      <c r="BJ33" s="579"/>
      <c r="BK33" s="580"/>
      <c r="BL33" s="653">
        <v>100</v>
      </c>
      <c r="BM33" s="653"/>
      <c r="BN33" s="653"/>
      <c r="BO33" s="653"/>
      <c r="BP33" s="654">
        <v>3678744</v>
      </c>
      <c r="BQ33" s="654"/>
      <c r="BR33" s="654"/>
      <c r="BS33" s="654"/>
      <c r="BT33" s="654"/>
      <c r="BU33" s="654"/>
      <c r="BV33" s="654"/>
      <c r="BW33" s="657"/>
      <c r="BY33" s="639" t="s">
        <v>281</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2">
      <c r="B34" s="590" t="s">
        <v>282</v>
      </c>
      <c r="C34" s="591"/>
      <c r="D34" s="591"/>
      <c r="E34" s="591"/>
      <c r="F34" s="591"/>
      <c r="G34" s="591"/>
      <c r="H34" s="591"/>
      <c r="I34" s="591"/>
      <c r="J34" s="591"/>
      <c r="K34" s="591"/>
      <c r="L34" s="591"/>
      <c r="M34" s="591"/>
      <c r="N34" s="591"/>
      <c r="O34" s="591"/>
      <c r="P34" s="591"/>
      <c r="Q34" s="592"/>
      <c r="R34" s="578">
        <v>1055682801</v>
      </c>
      <c r="S34" s="579"/>
      <c r="T34" s="579"/>
      <c r="U34" s="579"/>
      <c r="V34" s="579"/>
      <c r="W34" s="579"/>
      <c r="X34" s="579"/>
      <c r="Y34" s="580"/>
      <c r="Z34" s="653">
        <v>100</v>
      </c>
      <c r="AA34" s="653"/>
      <c r="AB34" s="653"/>
      <c r="AC34" s="653"/>
      <c r="AD34" s="654">
        <v>573552723</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189</v>
      </c>
      <c r="BZ34" s="640"/>
      <c r="CA34" s="640"/>
      <c r="CB34" s="640"/>
      <c r="CC34" s="640"/>
      <c r="CD34" s="640"/>
      <c r="CE34" s="640"/>
      <c r="CF34" s="640"/>
      <c r="CG34" s="640"/>
      <c r="CH34" s="640"/>
      <c r="CI34" s="640"/>
      <c r="CJ34" s="640"/>
      <c r="CK34" s="640"/>
      <c r="CL34" s="641"/>
      <c r="CM34" s="639" t="s">
        <v>283</v>
      </c>
      <c r="CN34" s="640"/>
      <c r="CO34" s="640"/>
      <c r="CP34" s="640"/>
      <c r="CQ34" s="640"/>
      <c r="CR34" s="640"/>
      <c r="CS34" s="640"/>
      <c r="CT34" s="641"/>
      <c r="CU34" s="639" t="s">
        <v>284</v>
      </c>
      <c r="CV34" s="640"/>
      <c r="CW34" s="640"/>
      <c r="CX34" s="641"/>
      <c r="CY34" s="639" t="s">
        <v>285</v>
      </c>
      <c r="CZ34" s="640"/>
      <c r="DA34" s="640"/>
      <c r="DB34" s="640"/>
      <c r="DC34" s="640"/>
      <c r="DD34" s="640"/>
      <c r="DE34" s="640"/>
      <c r="DF34" s="641"/>
      <c r="DG34" s="642" t="s">
        <v>286</v>
      </c>
      <c r="DH34" s="643"/>
      <c r="DI34" s="643"/>
      <c r="DJ34" s="643"/>
      <c r="DK34" s="643"/>
      <c r="DL34" s="643"/>
      <c r="DM34" s="643"/>
      <c r="DN34" s="643"/>
      <c r="DO34" s="643"/>
      <c r="DP34" s="643"/>
      <c r="DQ34" s="644"/>
      <c r="DR34" s="639" t="s">
        <v>287</v>
      </c>
      <c r="DS34" s="640"/>
      <c r="DT34" s="640"/>
      <c r="DU34" s="640"/>
      <c r="DV34" s="640"/>
      <c r="DW34" s="640"/>
      <c r="DX34" s="641"/>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288</v>
      </c>
      <c r="BZ35" s="634"/>
      <c r="CA35" s="634"/>
      <c r="CB35" s="634"/>
      <c r="CC35" s="634"/>
      <c r="CD35" s="634"/>
      <c r="CE35" s="634"/>
      <c r="CF35" s="634"/>
      <c r="CG35" s="634"/>
      <c r="CH35" s="634"/>
      <c r="CI35" s="634"/>
      <c r="CJ35" s="634"/>
      <c r="CK35" s="634"/>
      <c r="CL35" s="635"/>
      <c r="CM35" s="645">
        <v>489401063</v>
      </c>
      <c r="CN35" s="646"/>
      <c r="CO35" s="646"/>
      <c r="CP35" s="646"/>
      <c r="CQ35" s="646"/>
      <c r="CR35" s="646"/>
      <c r="CS35" s="646"/>
      <c r="CT35" s="647"/>
      <c r="CU35" s="648">
        <v>47.6</v>
      </c>
      <c r="CV35" s="649"/>
      <c r="CW35" s="649"/>
      <c r="CX35" s="650"/>
      <c r="CY35" s="651">
        <v>420274307</v>
      </c>
      <c r="CZ35" s="646"/>
      <c r="DA35" s="646"/>
      <c r="DB35" s="646"/>
      <c r="DC35" s="646"/>
      <c r="DD35" s="646"/>
      <c r="DE35" s="646"/>
      <c r="DF35" s="647"/>
      <c r="DG35" s="651">
        <v>408647213</v>
      </c>
      <c r="DH35" s="646"/>
      <c r="DI35" s="646"/>
      <c r="DJ35" s="646"/>
      <c r="DK35" s="646"/>
      <c r="DL35" s="646"/>
      <c r="DM35" s="646"/>
      <c r="DN35" s="646"/>
      <c r="DO35" s="646"/>
      <c r="DP35" s="646"/>
      <c r="DQ35" s="647"/>
      <c r="DR35" s="648">
        <v>64</v>
      </c>
      <c r="DS35" s="649"/>
      <c r="DT35" s="649"/>
      <c r="DU35" s="649"/>
      <c r="DV35" s="649"/>
      <c r="DW35" s="649"/>
      <c r="DX35" s="652"/>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289</v>
      </c>
      <c r="BZ36" s="576"/>
      <c r="CA36" s="576"/>
      <c r="CB36" s="576"/>
      <c r="CC36" s="576"/>
      <c r="CD36" s="576"/>
      <c r="CE36" s="576"/>
      <c r="CF36" s="576"/>
      <c r="CG36" s="576"/>
      <c r="CH36" s="576"/>
      <c r="CI36" s="576"/>
      <c r="CJ36" s="576"/>
      <c r="CK36" s="576"/>
      <c r="CL36" s="577"/>
      <c r="CM36" s="578">
        <v>320521568</v>
      </c>
      <c r="CN36" s="585"/>
      <c r="CO36" s="585"/>
      <c r="CP36" s="585"/>
      <c r="CQ36" s="585"/>
      <c r="CR36" s="585"/>
      <c r="CS36" s="585"/>
      <c r="CT36" s="586"/>
      <c r="CU36" s="581">
        <v>31.1</v>
      </c>
      <c r="CV36" s="582"/>
      <c r="CW36" s="582"/>
      <c r="CX36" s="583"/>
      <c r="CY36" s="584">
        <v>272094518</v>
      </c>
      <c r="CZ36" s="585"/>
      <c r="DA36" s="585"/>
      <c r="DB36" s="585"/>
      <c r="DC36" s="585"/>
      <c r="DD36" s="585"/>
      <c r="DE36" s="585"/>
      <c r="DF36" s="586"/>
      <c r="DG36" s="584">
        <v>266580367</v>
      </c>
      <c r="DH36" s="585"/>
      <c r="DI36" s="585"/>
      <c r="DJ36" s="585"/>
      <c r="DK36" s="585"/>
      <c r="DL36" s="585"/>
      <c r="DM36" s="585"/>
      <c r="DN36" s="585"/>
      <c r="DO36" s="585"/>
      <c r="DP36" s="585"/>
      <c r="DQ36" s="586"/>
      <c r="DR36" s="581">
        <v>41.7</v>
      </c>
      <c r="DS36" s="582"/>
      <c r="DT36" s="582"/>
      <c r="DU36" s="582"/>
      <c r="DV36" s="582"/>
      <c r="DW36" s="582"/>
      <c r="DX36" s="615"/>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290</v>
      </c>
      <c r="AQ37" s="640"/>
      <c r="AR37" s="640"/>
      <c r="AS37" s="640"/>
      <c r="AT37" s="640"/>
      <c r="AU37" s="640"/>
      <c r="AV37" s="640"/>
      <c r="AW37" s="640"/>
      <c r="AX37" s="640"/>
      <c r="AY37" s="640"/>
      <c r="AZ37" s="640"/>
      <c r="BA37" s="640"/>
      <c r="BB37" s="640"/>
      <c r="BC37" s="641"/>
      <c r="BD37" s="639" t="s">
        <v>291</v>
      </c>
      <c r="BE37" s="640"/>
      <c r="BF37" s="640"/>
      <c r="BG37" s="640"/>
      <c r="BH37" s="640"/>
      <c r="BI37" s="640"/>
      <c r="BJ37" s="640"/>
      <c r="BK37" s="640"/>
      <c r="BL37" s="640"/>
      <c r="BM37" s="641"/>
      <c r="BN37" s="639" t="s">
        <v>292</v>
      </c>
      <c r="BO37" s="640"/>
      <c r="BP37" s="640"/>
      <c r="BQ37" s="640"/>
      <c r="BR37" s="640"/>
      <c r="BS37" s="640"/>
      <c r="BT37" s="640"/>
      <c r="BU37" s="640"/>
      <c r="BV37" s="640"/>
      <c r="BW37" s="641"/>
      <c r="BY37" s="575" t="s">
        <v>293</v>
      </c>
      <c r="BZ37" s="576"/>
      <c r="CA37" s="576"/>
      <c r="CB37" s="576"/>
      <c r="CC37" s="576"/>
      <c r="CD37" s="576"/>
      <c r="CE37" s="576"/>
      <c r="CF37" s="576"/>
      <c r="CG37" s="576"/>
      <c r="CH37" s="576"/>
      <c r="CI37" s="576"/>
      <c r="CJ37" s="576"/>
      <c r="CK37" s="576"/>
      <c r="CL37" s="577"/>
      <c r="CM37" s="578">
        <v>232417755</v>
      </c>
      <c r="CN37" s="579"/>
      <c r="CO37" s="579"/>
      <c r="CP37" s="579"/>
      <c r="CQ37" s="579"/>
      <c r="CR37" s="579"/>
      <c r="CS37" s="579"/>
      <c r="CT37" s="580"/>
      <c r="CU37" s="581">
        <v>22.6</v>
      </c>
      <c r="CV37" s="582"/>
      <c r="CW37" s="582"/>
      <c r="CX37" s="583"/>
      <c r="CY37" s="584">
        <v>185984637</v>
      </c>
      <c r="CZ37" s="585"/>
      <c r="DA37" s="585"/>
      <c r="DB37" s="585"/>
      <c r="DC37" s="585"/>
      <c r="DD37" s="585"/>
      <c r="DE37" s="585"/>
      <c r="DF37" s="586"/>
      <c r="DG37" s="584">
        <v>185977838</v>
      </c>
      <c r="DH37" s="585"/>
      <c r="DI37" s="585"/>
      <c r="DJ37" s="585"/>
      <c r="DK37" s="585"/>
      <c r="DL37" s="585"/>
      <c r="DM37" s="585"/>
      <c r="DN37" s="585"/>
      <c r="DO37" s="585"/>
      <c r="DP37" s="585"/>
      <c r="DQ37" s="586"/>
      <c r="DR37" s="581">
        <v>29.1</v>
      </c>
      <c r="DS37" s="582"/>
      <c r="DT37" s="582"/>
      <c r="DU37" s="582"/>
      <c r="DV37" s="582"/>
      <c r="DW37" s="582"/>
      <c r="DX37" s="615"/>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294</v>
      </c>
      <c r="AQ38" s="625"/>
      <c r="AR38" s="625"/>
      <c r="AS38" s="625"/>
      <c r="AT38" s="630" t="s">
        <v>295</v>
      </c>
      <c r="AU38" s="206"/>
      <c r="AV38" s="206"/>
      <c r="AW38" s="206"/>
      <c r="AX38" s="633" t="s">
        <v>149</v>
      </c>
      <c r="AY38" s="634"/>
      <c r="AZ38" s="634"/>
      <c r="BA38" s="634"/>
      <c r="BB38" s="634"/>
      <c r="BC38" s="635"/>
      <c r="BD38" s="636">
        <v>99.4</v>
      </c>
      <c r="BE38" s="637"/>
      <c r="BF38" s="637"/>
      <c r="BG38" s="637"/>
      <c r="BH38" s="637"/>
      <c r="BI38" s="637">
        <v>98.5</v>
      </c>
      <c r="BJ38" s="637"/>
      <c r="BK38" s="637"/>
      <c r="BL38" s="637"/>
      <c r="BM38" s="638"/>
      <c r="BN38" s="636">
        <v>99.3</v>
      </c>
      <c r="BO38" s="637"/>
      <c r="BP38" s="637"/>
      <c r="BQ38" s="637"/>
      <c r="BR38" s="637"/>
      <c r="BS38" s="637">
        <v>98.1</v>
      </c>
      <c r="BT38" s="637"/>
      <c r="BU38" s="637"/>
      <c r="BV38" s="637"/>
      <c r="BW38" s="638"/>
      <c r="BY38" s="575" t="s">
        <v>296</v>
      </c>
      <c r="BZ38" s="576"/>
      <c r="CA38" s="576"/>
      <c r="CB38" s="576"/>
      <c r="CC38" s="576"/>
      <c r="CD38" s="576"/>
      <c r="CE38" s="576"/>
      <c r="CF38" s="576"/>
      <c r="CG38" s="576"/>
      <c r="CH38" s="576"/>
      <c r="CI38" s="576"/>
      <c r="CJ38" s="576"/>
      <c r="CK38" s="576"/>
      <c r="CL38" s="577"/>
      <c r="CM38" s="578">
        <v>23578693</v>
      </c>
      <c r="CN38" s="585"/>
      <c r="CO38" s="585"/>
      <c r="CP38" s="585"/>
      <c r="CQ38" s="585"/>
      <c r="CR38" s="585"/>
      <c r="CS38" s="585"/>
      <c r="CT38" s="586"/>
      <c r="CU38" s="581">
        <v>2.2999999999999998</v>
      </c>
      <c r="CV38" s="582"/>
      <c r="CW38" s="582"/>
      <c r="CX38" s="583"/>
      <c r="CY38" s="584">
        <v>10862347</v>
      </c>
      <c r="CZ38" s="585"/>
      <c r="DA38" s="585"/>
      <c r="DB38" s="585"/>
      <c r="DC38" s="585"/>
      <c r="DD38" s="585"/>
      <c r="DE38" s="585"/>
      <c r="DF38" s="586"/>
      <c r="DG38" s="584">
        <v>10861659</v>
      </c>
      <c r="DH38" s="585"/>
      <c r="DI38" s="585"/>
      <c r="DJ38" s="585"/>
      <c r="DK38" s="585"/>
      <c r="DL38" s="585"/>
      <c r="DM38" s="585"/>
      <c r="DN38" s="585"/>
      <c r="DO38" s="585"/>
      <c r="DP38" s="585"/>
      <c r="DQ38" s="586"/>
      <c r="DR38" s="581">
        <v>1.7</v>
      </c>
      <c r="DS38" s="582"/>
      <c r="DT38" s="582"/>
      <c r="DU38" s="582"/>
      <c r="DV38" s="582"/>
      <c r="DW38" s="582"/>
      <c r="DX38" s="615"/>
    </row>
    <row r="39" spans="2:128" ht="11.25" customHeight="1" x14ac:dyDescent="0.2">
      <c r="AP39" s="626"/>
      <c r="AQ39" s="627"/>
      <c r="AR39" s="627"/>
      <c r="AS39" s="627"/>
      <c r="AT39" s="631"/>
      <c r="AU39" s="195" t="s">
        <v>297</v>
      </c>
      <c r="AV39" s="195"/>
      <c r="AW39" s="195"/>
      <c r="AX39" s="575" t="s">
        <v>298</v>
      </c>
      <c r="AY39" s="576"/>
      <c r="AZ39" s="576"/>
      <c r="BA39" s="576"/>
      <c r="BB39" s="576"/>
      <c r="BC39" s="577"/>
      <c r="BD39" s="622">
        <v>98.9</v>
      </c>
      <c r="BE39" s="617"/>
      <c r="BF39" s="617"/>
      <c r="BG39" s="617"/>
      <c r="BH39" s="617"/>
      <c r="BI39" s="617">
        <v>96.5</v>
      </c>
      <c r="BJ39" s="617"/>
      <c r="BK39" s="617"/>
      <c r="BL39" s="617"/>
      <c r="BM39" s="623"/>
      <c r="BN39" s="622">
        <v>98.8</v>
      </c>
      <c r="BO39" s="617"/>
      <c r="BP39" s="617"/>
      <c r="BQ39" s="617"/>
      <c r="BR39" s="617"/>
      <c r="BS39" s="617">
        <v>95.8</v>
      </c>
      <c r="BT39" s="617"/>
      <c r="BU39" s="617"/>
      <c r="BV39" s="617"/>
      <c r="BW39" s="623"/>
      <c r="BY39" s="575" t="s">
        <v>299</v>
      </c>
      <c r="BZ39" s="576"/>
      <c r="CA39" s="576"/>
      <c r="CB39" s="576"/>
      <c r="CC39" s="576"/>
      <c r="CD39" s="576"/>
      <c r="CE39" s="576"/>
      <c r="CF39" s="576"/>
      <c r="CG39" s="576"/>
      <c r="CH39" s="576"/>
      <c r="CI39" s="576"/>
      <c r="CJ39" s="576"/>
      <c r="CK39" s="576"/>
      <c r="CL39" s="577"/>
      <c r="CM39" s="578">
        <v>145300802</v>
      </c>
      <c r="CN39" s="579"/>
      <c r="CO39" s="579"/>
      <c r="CP39" s="579"/>
      <c r="CQ39" s="579"/>
      <c r="CR39" s="579"/>
      <c r="CS39" s="579"/>
      <c r="CT39" s="580"/>
      <c r="CU39" s="581">
        <v>14.1</v>
      </c>
      <c r="CV39" s="582"/>
      <c r="CW39" s="582"/>
      <c r="CX39" s="583"/>
      <c r="CY39" s="584">
        <v>137317442</v>
      </c>
      <c r="CZ39" s="585"/>
      <c r="DA39" s="585"/>
      <c r="DB39" s="585"/>
      <c r="DC39" s="585"/>
      <c r="DD39" s="585"/>
      <c r="DE39" s="585"/>
      <c r="DF39" s="586"/>
      <c r="DG39" s="584">
        <v>131205187</v>
      </c>
      <c r="DH39" s="585"/>
      <c r="DI39" s="585"/>
      <c r="DJ39" s="585"/>
      <c r="DK39" s="585"/>
      <c r="DL39" s="585"/>
      <c r="DM39" s="585"/>
      <c r="DN39" s="585"/>
      <c r="DO39" s="585"/>
      <c r="DP39" s="585"/>
      <c r="DQ39" s="586"/>
      <c r="DR39" s="581">
        <v>20.5</v>
      </c>
      <c r="DS39" s="582"/>
      <c r="DT39" s="582"/>
      <c r="DU39" s="582"/>
      <c r="DV39" s="582"/>
      <c r="DW39" s="582"/>
      <c r="DX39" s="615"/>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300</v>
      </c>
      <c r="AY40" s="591"/>
      <c r="AZ40" s="591"/>
      <c r="BA40" s="591"/>
      <c r="BB40" s="591"/>
      <c r="BC40" s="592"/>
      <c r="BD40" s="619">
        <v>99.9</v>
      </c>
      <c r="BE40" s="620"/>
      <c r="BF40" s="620"/>
      <c r="BG40" s="620"/>
      <c r="BH40" s="620"/>
      <c r="BI40" s="620">
        <v>99.6</v>
      </c>
      <c r="BJ40" s="620"/>
      <c r="BK40" s="620"/>
      <c r="BL40" s="620"/>
      <c r="BM40" s="621"/>
      <c r="BN40" s="619">
        <v>99.8</v>
      </c>
      <c r="BO40" s="620"/>
      <c r="BP40" s="620"/>
      <c r="BQ40" s="620"/>
      <c r="BR40" s="620"/>
      <c r="BS40" s="620">
        <v>99.6</v>
      </c>
      <c r="BT40" s="620"/>
      <c r="BU40" s="620"/>
      <c r="BV40" s="620"/>
      <c r="BW40" s="621"/>
      <c r="BY40" s="609" t="s">
        <v>301</v>
      </c>
      <c r="BZ40" s="610"/>
      <c r="CA40" s="575" t="s">
        <v>61</v>
      </c>
      <c r="CB40" s="576"/>
      <c r="CC40" s="576"/>
      <c r="CD40" s="576"/>
      <c r="CE40" s="576"/>
      <c r="CF40" s="576"/>
      <c r="CG40" s="576"/>
      <c r="CH40" s="576"/>
      <c r="CI40" s="576"/>
      <c r="CJ40" s="576"/>
      <c r="CK40" s="576"/>
      <c r="CL40" s="577"/>
      <c r="CM40" s="578">
        <v>145300802</v>
      </c>
      <c r="CN40" s="585"/>
      <c r="CO40" s="585"/>
      <c r="CP40" s="585"/>
      <c r="CQ40" s="585"/>
      <c r="CR40" s="585"/>
      <c r="CS40" s="585"/>
      <c r="CT40" s="586"/>
      <c r="CU40" s="581">
        <v>14.1</v>
      </c>
      <c r="CV40" s="582"/>
      <c r="CW40" s="582"/>
      <c r="CX40" s="583"/>
      <c r="CY40" s="584">
        <v>137317442</v>
      </c>
      <c r="CZ40" s="585"/>
      <c r="DA40" s="585"/>
      <c r="DB40" s="585"/>
      <c r="DC40" s="585"/>
      <c r="DD40" s="585"/>
      <c r="DE40" s="585"/>
      <c r="DF40" s="586"/>
      <c r="DG40" s="584">
        <v>131205187</v>
      </c>
      <c r="DH40" s="585"/>
      <c r="DI40" s="585"/>
      <c r="DJ40" s="585"/>
      <c r="DK40" s="585"/>
      <c r="DL40" s="585"/>
      <c r="DM40" s="585"/>
      <c r="DN40" s="585"/>
      <c r="DO40" s="585"/>
      <c r="DP40" s="585"/>
      <c r="DQ40" s="586"/>
      <c r="DR40" s="581">
        <v>20.5</v>
      </c>
      <c r="DS40" s="582"/>
      <c r="DT40" s="582"/>
      <c r="DU40" s="582"/>
      <c r="DV40" s="582"/>
      <c r="DW40" s="582"/>
      <c r="DX40" s="615"/>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302</v>
      </c>
      <c r="CB41" s="576"/>
      <c r="CC41" s="576"/>
      <c r="CD41" s="576"/>
      <c r="CE41" s="576"/>
      <c r="CF41" s="576"/>
      <c r="CG41" s="576"/>
      <c r="CH41" s="576"/>
      <c r="CI41" s="576"/>
      <c r="CJ41" s="576"/>
      <c r="CK41" s="576"/>
      <c r="CL41" s="577"/>
      <c r="CM41" s="578">
        <v>128918697</v>
      </c>
      <c r="CN41" s="579"/>
      <c r="CO41" s="579"/>
      <c r="CP41" s="579"/>
      <c r="CQ41" s="579"/>
      <c r="CR41" s="579"/>
      <c r="CS41" s="579"/>
      <c r="CT41" s="580"/>
      <c r="CU41" s="581">
        <v>12.5</v>
      </c>
      <c r="CV41" s="582"/>
      <c r="CW41" s="582"/>
      <c r="CX41" s="583"/>
      <c r="CY41" s="584">
        <v>121025982</v>
      </c>
      <c r="CZ41" s="585"/>
      <c r="DA41" s="585"/>
      <c r="DB41" s="585"/>
      <c r="DC41" s="585"/>
      <c r="DD41" s="585"/>
      <c r="DE41" s="585"/>
      <c r="DF41" s="586"/>
      <c r="DG41" s="584">
        <v>114913727</v>
      </c>
      <c r="DH41" s="585"/>
      <c r="DI41" s="585"/>
      <c r="DJ41" s="585"/>
      <c r="DK41" s="585"/>
      <c r="DL41" s="585"/>
      <c r="DM41" s="585"/>
      <c r="DN41" s="585"/>
      <c r="DO41" s="585"/>
      <c r="DP41" s="585"/>
      <c r="DQ41" s="586"/>
      <c r="DR41" s="581">
        <v>18</v>
      </c>
      <c r="DS41" s="582"/>
      <c r="DT41" s="582"/>
      <c r="DU41" s="582"/>
      <c r="DV41" s="582"/>
      <c r="DW41" s="582"/>
      <c r="DX41" s="615"/>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303</v>
      </c>
      <c r="CB42" s="576"/>
      <c r="CC42" s="576"/>
      <c r="CD42" s="576"/>
      <c r="CE42" s="576"/>
      <c r="CF42" s="576"/>
      <c r="CG42" s="576"/>
      <c r="CH42" s="576"/>
      <c r="CI42" s="576"/>
      <c r="CJ42" s="576"/>
      <c r="CK42" s="576"/>
      <c r="CL42" s="577"/>
      <c r="CM42" s="578">
        <v>16382105</v>
      </c>
      <c r="CN42" s="585"/>
      <c r="CO42" s="585"/>
      <c r="CP42" s="585"/>
      <c r="CQ42" s="585"/>
      <c r="CR42" s="585"/>
      <c r="CS42" s="585"/>
      <c r="CT42" s="586"/>
      <c r="CU42" s="581">
        <v>1.6</v>
      </c>
      <c r="CV42" s="582"/>
      <c r="CW42" s="582"/>
      <c r="CX42" s="583"/>
      <c r="CY42" s="584">
        <v>16291460</v>
      </c>
      <c r="CZ42" s="585"/>
      <c r="DA42" s="585"/>
      <c r="DB42" s="585"/>
      <c r="DC42" s="585"/>
      <c r="DD42" s="585"/>
      <c r="DE42" s="585"/>
      <c r="DF42" s="586"/>
      <c r="DG42" s="584">
        <v>16291460</v>
      </c>
      <c r="DH42" s="585"/>
      <c r="DI42" s="585"/>
      <c r="DJ42" s="585"/>
      <c r="DK42" s="585"/>
      <c r="DL42" s="585"/>
      <c r="DM42" s="585"/>
      <c r="DN42" s="585"/>
      <c r="DO42" s="585"/>
      <c r="DP42" s="585"/>
      <c r="DQ42" s="586"/>
      <c r="DR42" s="581">
        <v>2.6</v>
      </c>
      <c r="DS42" s="582"/>
      <c r="DT42" s="582"/>
      <c r="DU42" s="582"/>
      <c r="DV42" s="582"/>
      <c r="DW42" s="582"/>
      <c r="DX42" s="615"/>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304</v>
      </c>
      <c r="CB43" s="576"/>
      <c r="CC43" s="576"/>
      <c r="CD43" s="576"/>
      <c r="CE43" s="576"/>
      <c r="CF43" s="576"/>
      <c r="CG43" s="576"/>
      <c r="CH43" s="576"/>
      <c r="CI43" s="576"/>
      <c r="CJ43" s="576"/>
      <c r="CK43" s="576"/>
      <c r="CL43" s="577"/>
      <c r="CM43" s="578" t="s">
        <v>113</v>
      </c>
      <c r="CN43" s="579"/>
      <c r="CO43" s="579"/>
      <c r="CP43" s="579"/>
      <c r="CQ43" s="579"/>
      <c r="CR43" s="579"/>
      <c r="CS43" s="579"/>
      <c r="CT43" s="580"/>
      <c r="CU43" s="581" t="s">
        <v>113</v>
      </c>
      <c r="CV43" s="582"/>
      <c r="CW43" s="582"/>
      <c r="CX43" s="583"/>
      <c r="CY43" s="584" t="s">
        <v>113</v>
      </c>
      <c r="CZ43" s="585"/>
      <c r="DA43" s="585"/>
      <c r="DB43" s="585"/>
      <c r="DC43" s="585"/>
      <c r="DD43" s="585"/>
      <c r="DE43" s="585"/>
      <c r="DF43" s="586"/>
      <c r="DG43" s="584" t="s">
        <v>113</v>
      </c>
      <c r="DH43" s="585"/>
      <c r="DI43" s="585"/>
      <c r="DJ43" s="585"/>
      <c r="DK43" s="585"/>
      <c r="DL43" s="585"/>
      <c r="DM43" s="585"/>
      <c r="DN43" s="585"/>
      <c r="DO43" s="585"/>
      <c r="DP43" s="585"/>
      <c r="DQ43" s="586"/>
      <c r="DR43" s="581" t="s">
        <v>113</v>
      </c>
      <c r="DS43" s="582"/>
      <c r="DT43" s="582"/>
      <c r="DU43" s="582"/>
      <c r="DV43" s="582"/>
      <c r="DW43" s="582"/>
      <c r="DX43" s="615"/>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305</v>
      </c>
      <c r="BZ44" s="576"/>
      <c r="CA44" s="576"/>
      <c r="CB44" s="576"/>
      <c r="CC44" s="576"/>
      <c r="CD44" s="576"/>
      <c r="CE44" s="576"/>
      <c r="CF44" s="576"/>
      <c r="CG44" s="576"/>
      <c r="CH44" s="576"/>
      <c r="CI44" s="576"/>
      <c r="CJ44" s="576"/>
      <c r="CK44" s="576"/>
      <c r="CL44" s="577"/>
      <c r="CM44" s="578">
        <v>393742258</v>
      </c>
      <c r="CN44" s="585"/>
      <c r="CO44" s="585"/>
      <c r="CP44" s="585"/>
      <c r="CQ44" s="585"/>
      <c r="CR44" s="585"/>
      <c r="CS44" s="585"/>
      <c r="CT44" s="586"/>
      <c r="CU44" s="581">
        <v>38.299999999999997</v>
      </c>
      <c r="CV44" s="582"/>
      <c r="CW44" s="582"/>
      <c r="CX44" s="583"/>
      <c r="CY44" s="584">
        <v>280803096</v>
      </c>
      <c r="CZ44" s="585"/>
      <c r="DA44" s="585"/>
      <c r="DB44" s="585"/>
      <c r="DC44" s="585"/>
      <c r="DD44" s="585"/>
      <c r="DE44" s="585"/>
      <c r="DF44" s="586"/>
      <c r="DG44" s="584">
        <v>188255329</v>
      </c>
      <c r="DH44" s="585"/>
      <c r="DI44" s="585"/>
      <c r="DJ44" s="585"/>
      <c r="DK44" s="585"/>
      <c r="DL44" s="585"/>
      <c r="DM44" s="585"/>
      <c r="DN44" s="585"/>
      <c r="DO44" s="585"/>
      <c r="DP44" s="585"/>
      <c r="DQ44" s="586"/>
      <c r="DR44" s="581">
        <v>29.5</v>
      </c>
      <c r="DS44" s="582"/>
      <c r="DT44" s="582"/>
      <c r="DU44" s="582"/>
      <c r="DV44" s="582"/>
      <c r="DW44" s="582"/>
      <c r="DX44" s="615"/>
    </row>
    <row r="45" spans="2:128" ht="11.25" customHeight="1" x14ac:dyDescent="0.2">
      <c r="B45" s="195" t="s">
        <v>306</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307</v>
      </c>
      <c r="BZ45" s="576"/>
      <c r="CA45" s="576"/>
      <c r="CB45" s="576"/>
      <c r="CC45" s="576"/>
      <c r="CD45" s="576"/>
      <c r="CE45" s="576"/>
      <c r="CF45" s="576"/>
      <c r="CG45" s="576"/>
      <c r="CH45" s="576"/>
      <c r="CI45" s="576"/>
      <c r="CJ45" s="576"/>
      <c r="CK45" s="576"/>
      <c r="CL45" s="577"/>
      <c r="CM45" s="578">
        <v>40196048</v>
      </c>
      <c r="CN45" s="579"/>
      <c r="CO45" s="579"/>
      <c r="CP45" s="579"/>
      <c r="CQ45" s="579"/>
      <c r="CR45" s="579"/>
      <c r="CS45" s="579"/>
      <c r="CT45" s="580"/>
      <c r="CU45" s="581">
        <v>3.9</v>
      </c>
      <c r="CV45" s="582"/>
      <c r="CW45" s="582"/>
      <c r="CX45" s="583"/>
      <c r="CY45" s="584">
        <v>25041766</v>
      </c>
      <c r="CZ45" s="585"/>
      <c r="DA45" s="585"/>
      <c r="DB45" s="585"/>
      <c r="DC45" s="585"/>
      <c r="DD45" s="585"/>
      <c r="DE45" s="585"/>
      <c r="DF45" s="586"/>
      <c r="DG45" s="584">
        <v>22342408</v>
      </c>
      <c r="DH45" s="585"/>
      <c r="DI45" s="585"/>
      <c r="DJ45" s="585"/>
      <c r="DK45" s="585"/>
      <c r="DL45" s="585"/>
      <c r="DM45" s="585"/>
      <c r="DN45" s="585"/>
      <c r="DO45" s="585"/>
      <c r="DP45" s="585"/>
      <c r="DQ45" s="586"/>
      <c r="DR45" s="581">
        <v>3.5</v>
      </c>
      <c r="DS45" s="582"/>
      <c r="DT45" s="582"/>
      <c r="DU45" s="582"/>
      <c r="DV45" s="582"/>
      <c r="DW45" s="582"/>
      <c r="DX45" s="615"/>
    </row>
    <row r="46" spans="2:128" ht="11.25" customHeight="1" x14ac:dyDescent="0.2">
      <c r="B46" s="209" t="s">
        <v>308</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309</v>
      </c>
      <c r="BZ46" s="576"/>
      <c r="CA46" s="576"/>
      <c r="CB46" s="576"/>
      <c r="CC46" s="576"/>
      <c r="CD46" s="576"/>
      <c r="CE46" s="576"/>
      <c r="CF46" s="576"/>
      <c r="CG46" s="576"/>
      <c r="CH46" s="576"/>
      <c r="CI46" s="576"/>
      <c r="CJ46" s="576"/>
      <c r="CK46" s="576"/>
      <c r="CL46" s="577"/>
      <c r="CM46" s="578">
        <v>8385986</v>
      </c>
      <c r="CN46" s="585"/>
      <c r="CO46" s="585"/>
      <c r="CP46" s="585"/>
      <c r="CQ46" s="585"/>
      <c r="CR46" s="585"/>
      <c r="CS46" s="585"/>
      <c r="CT46" s="586"/>
      <c r="CU46" s="581">
        <v>0.8</v>
      </c>
      <c r="CV46" s="582"/>
      <c r="CW46" s="582"/>
      <c r="CX46" s="583"/>
      <c r="CY46" s="584">
        <v>6609408</v>
      </c>
      <c r="CZ46" s="585"/>
      <c r="DA46" s="585"/>
      <c r="DB46" s="585"/>
      <c r="DC46" s="585"/>
      <c r="DD46" s="585"/>
      <c r="DE46" s="585"/>
      <c r="DF46" s="586"/>
      <c r="DG46" s="584">
        <v>6609408</v>
      </c>
      <c r="DH46" s="585"/>
      <c r="DI46" s="585"/>
      <c r="DJ46" s="585"/>
      <c r="DK46" s="585"/>
      <c r="DL46" s="585"/>
      <c r="DM46" s="585"/>
      <c r="DN46" s="585"/>
      <c r="DO46" s="585"/>
      <c r="DP46" s="585"/>
      <c r="DQ46" s="586"/>
      <c r="DR46" s="581">
        <v>1</v>
      </c>
      <c r="DS46" s="582"/>
      <c r="DT46" s="582"/>
      <c r="DU46" s="582"/>
      <c r="DV46" s="582"/>
      <c r="DW46" s="582"/>
      <c r="DX46" s="615"/>
    </row>
    <row r="47" spans="2:128" ht="11.25" customHeight="1" x14ac:dyDescent="0.2">
      <c r="B47" s="210" t="s">
        <v>310</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311</v>
      </c>
      <c r="BZ47" s="576"/>
      <c r="CA47" s="576"/>
      <c r="CB47" s="576"/>
      <c r="CC47" s="576"/>
      <c r="CD47" s="576"/>
      <c r="CE47" s="576"/>
      <c r="CF47" s="576"/>
      <c r="CG47" s="576"/>
      <c r="CH47" s="576"/>
      <c r="CI47" s="576"/>
      <c r="CJ47" s="576"/>
      <c r="CK47" s="576"/>
      <c r="CL47" s="577"/>
      <c r="CM47" s="578">
        <v>257740442</v>
      </c>
      <c r="CN47" s="579"/>
      <c r="CO47" s="579"/>
      <c r="CP47" s="579"/>
      <c r="CQ47" s="579"/>
      <c r="CR47" s="579"/>
      <c r="CS47" s="579"/>
      <c r="CT47" s="580"/>
      <c r="CU47" s="581">
        <v>25</v>
      </c>
      <c r="CV47" s="582"/>
      <c r="CW47" s="582"/>
      <c r="CX47" s="583"/>
      <c r="CY47" s="584">
        <v>230987729</v>
      </c>
      <c r="CZ47" s="585"/>
      <c r="DA47" s="585"/>
      <c r="DB47" s="585"/>
      <c r="DC47" s="585"/>
      <c r="DD47" s="585"/>
      <c r="DE47" s="585"/>
      <c r="DF47" s="586"/>
      <c r="DG47" s="584">
        <v>158246768</v>
      </c>
      <c r="DH47" s="585"/>
      <c r="DI47" s="585"/>
      <c r="DJ47" s="585"/>
      <c r="DK47" s="585"/>
      <c r="DL47" s="585"/>
      <c r="DM47" s="585"/>
      <c r="DN47" s="585"/>
      <c r="DO47" s="585"/>
      <c r="DP47" s="585"/>
      <c r="DQ47" s="586"/>
      <c r="DR47" s="581">
        <v>24.8</v>
      </c>
      <c r="DS47" s="582"/>
      <c r="DT47" s="582"/>
      <c r="DU47" s="582"/>
      <c r="DV47" s="582"/>
      <c r="DW47" s="582"/>
      <c r="DX47" s="615"/>
    </row>
    <row r="48" spans="2:128" ht="11.25" customHeight="1" x14ac:dyDescent="0.2">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312</v>
      </c>
      <c r="BZ48" s="576"/>
      <c r="CA48" s="576"/>
      <c r="CB48" s="576"/>
      <c r="CC48" s="576"/>
      <c r="CD48" s="576"/>
      <c r="CE48" s="576"/>
      <c r="CF48" s="576"/>
      <c r="CG48" s="576"/>
      <c r="CH48" s="576"/>
      <c r="CI48" s="576"/>
      <c r="CJ48" s="576"/>
      <c r="CK48" s="576"/>
      <c r="CL48" s="577"/>
      <c r="CM48" s="578">
        <v>15740121</v>
      </c>
      <c r="CN48" s="585"/>
      <c r="CO48" s="585"/>
      <c r="CP48" s="585"/>
      <c r="CQ48" s="585"/>
      <c r="CR48" s="585"/>
      <c r="CS48" s="585"/>
      <c r="CT48" s="586"/>
      <c r="CU48" s="581">
        <v>1.5</v>
      </c>
      <c r="CV48" s="582"/>
      <c r="CW48" s="582"/>
      <c r="CX48" s="583"/>
      <c r="CY48" s="584">
        <v>12195237</v>
      </c>
      <c r="CZ48" s="585"/>
      <c r="DA48" s="585"/>
      <c r="DB48" s="585"/>
      <c r="DC48" s="585"/>
      <c r="DD48" s="585"/>
      <c r="DE48" s="585"/>
      <c r="DF48" s="586"/>
      <c r="DG48" s="584" t="s">
        <v>113</v>
      </c>
      <c r="DH48" s="585"/>
      <c r="DI48" s="585"/>
      <c r="DJ48" s="585"/>
      <c r="DK48" s="585"/>
      <c r="DL48" s="585"/>
      <c r="DM48" s="585"/>
      <c r="DN48" s="585"/>
      <c r="DO48" s="585"/>
      <c r="DP48" s="585"/>
      <c r="DQ48" s="586"/>
      <c r="DR48" s="581" t="s">
        <v>113</v>
      </c>
      <c r="DS48" s="582"/>
      <c r="DT48" s="582"/>
      <c r="DU48" s="582"/>
      <c r="DV48" s="582"/>
      <c r="DW48" s="582"/>
      <c r="DX48" s="615"/>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313</v>
      </c>
      <c r="BZ49" s="576"/>
      <c r="CA49" s="576"/>
      <c r="CB49" s="576"/>
      <c r="CC49" s="576"/>
      <c r="CD49" s="576"/>
      <c r="CE49" s="576"/>
      <c r="CF49" s="576"/>
      <c r="CG49" s="576"/>
      <c r="CH49" s="576"/>
      <c r="CI49" s="576"/>
      <c r="CJ49" s="576"/>
      <c r="CK49" s="576"/>
      <c r="CL49" s="577"/>
      <c r="CM49" s="578">
        <v>12144402</v>
      </c>
      <c r="CN49" s="579"/>
      <c r="CO49" s="579"/>
      <c r="CP49" s="579"/>
      <c r="CQ49" s="579"/>
      <c r="CR49" s="579"/>
      <c r="CS49" s="579"/>
      <c r="CT49" s="580"/>
      <c r="CU49" s="581">
        <v>1.2</v>
      </c>
      <c r="CV49" s="582"/>
      <c r="CW49" s="582"/>
      <c r="CX49" s="583"/>
      <c r="CY49" s="584">
        <v>4717526</v>
      </c>
      <c r="CZ49" s="585"/>
      <c r="DA49" s="585"/>
      <c r="DB49" s="585"/>
      <c r="DC49" s="585"/>
      <c r="DD49" s="585"/>
      <c r="DE49" s="585"/>
      <c r="DF49" s="586"/>
      <c r="DG49" s="584" t="s">
        <v>113</v>
      </c>
      <c r="DH49" s="585"/>
      <c r="DI49" s="585"/>
      <c r="DJ49" s="585"/>
      <c r="DK49" s="585"/>
      <c r="DL49" s="585"/>
      <c r="DM49" s="585"/>
      <c r="DN49" s="585"/>
      <c r="DO49" s="585"/>
      <c r="DP49" s="585"/>
      <c r="DQ49" s="586"/>
      <c r="DR49" s="581" t="s">
        <v>113</v>
      </c>
      <c r="DS49" s="582"/>
      <c r="DT49" s="582"/>
      <c r="DU49" s="582"/>
      <c r="DV49" s="582"/>
      <c r="DW49" s="582"/>
      <c r="DX49" s="615"/>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314</v>
      </c>
      <c r="BZ50" s="576"/>
      <c r="CA50" s="576"/>
      <c r="CB50" s="576"/>
      <c r="CC50" s="576"/>
      <c r="CD50" s="576"/>
      <c r="CE50" s="576"/>
      <c r="CF50" s="576"/>
      <c r="CG50" s="576"/>
      <c r="CH50" s="576"/>
      <c r="CI50" s="576"/>
      <c r="CJ50" s="576"/>
      <c r="CK50" s="576"/>
      <c r="CL50" s="577"/>
      <c r="CM50" s="578">
        <v>528024</v>
      </c>
      <c r="CN50" s="585"/>
      <c r="CO50" s="585"/>
      <c r="CP50" s="585"/>
      <c r="CQ50" s="585"/>
      <c r="CR50" s="585"/>
      <c r="CS50" s="585"/>
      <c r="CT50" s="586"/>
      <c r="CU50" s="581">
        <v>0.1</v>
      </c>
      <c r="CV50" s="582"/>
      <c r="CW50" s="582"/>
      <c r="CX50" s="583"/>
      <c r="CY50" s="584">
        <v>24</v>
      </c>
      <c r="CZ50" s="585"/>
      <c r="DA50" s="585"/>
      <c r="DB50" s="585"/>
      <c r="DC50" s="585"/>
      <c r="DD50" s="585"/>
      <c r="DE50" s="585"/>
      <c r="DF50" s="586"/>
      <c r="DG50" s="584" t="s">
        <v>113</v>
      </c>
      <c r="DH50" s="585"/>
      <c r="DI50" s="585"/>
      <c r="DJ50" s="585"/>
      <c r="DK50" s="585"/>
      <c r="DL50" s="585"/>
      <c r="DM50" s="585"/>
      <c r="DN50" s="585"/>
      <c r="DO50" s="585"/>
      <c r="DP50" s="585"/>
      <c r="DQ50" s="586"/>
      <c r="DR50" s="581" t="s">
        <v>113</v>
      </c>
      <c r="DS50" s="582"/>
      <c r="DT50" s="582"/>
      <c r="DU50" s="582"/>
      <c r="DV50" s="582"/>
      <c r="DW50" s="582"/>
      <c r="DX50" s="615"/>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315</v>
      </c>
      <c r="BZ51" s="576"/>
      <c r="CA51" s="576"/>
      <c r="CB51" s="576"/>
      <c r="CC51" s="576"/>
      <c r="CD51" s="576"/>
      <c r="CE51" s="576"/>
      <c r="CF51" s="576"/>
      <c r="CG51" s="576"/>
      <c r="CH51" s="576"/>
      <c r="CI51" s="576"/>
      <c r="CJ51" s="576"/>
      <c r="CK51" s="576"/>
      <c r="CL51" s="577"/>
      <c r="CM51" s="578">
        <v>59007235</v>
      </c>
      <c r="CN51" s="579"/>
      <c r="CO51" s="579"/>
      <c r="CP51" s="579"/>
      <c r="CQ51" s="579"/>
      <c r="CR51" s="579"/>
      <c r="CS51" s="579"/>
      <c r="CT51" s="580"/>
      <c r="CU51" s="581">
        <v>5.7</v>
      </c>
      <c r="CV51" s="582"/>
      <c r="CW51" s="582"/>
      <c r="CX51" s="583"/>
      <c r="CY51" s="584">
        <v>1251406</v>
      </c>
      <c r="CZ51" s="585"/>
      <c r="DA51" s="585"/>
      <c r="DB51" s="585"/>
      <c r="DC51" s="585"/>
      <c r="DD51" s="585"/>
      <c r="DE51" s="585"/>
      <c r="DF51" s="586"/>
      <c r="DG51" s="584">
        <v>1056745</v>
      </c>
      <c r="DH51" s="585"/>
      <c r="DI51" s="585"/>
      <c r="DJ51" s="585"/>
      <c r="DK51" s="585"/>
      <c r="DL51" s="585"/>
      <c r="DM51" s="585"/>
      <c r="DN51" s="585"/>
      <c r="DO51" s="585"/>
      <c r="DP51" s="585"/>
      <c r="DQ51" s="586"/>
      <c r="DR51" s="581">
        <v>0.2</v>
      </c>
      <c r="DS51" s="582"/>
      <c r="DT51" s="582"/>
      <c r="DU51" s="582"/>
      <c r="DV51" s="582"/>
      <c r="DW51" s="582"/>
      <c r="DX51" s="615"/>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316</v>
      </c>
      <c r="BZ52" s="576"/>
      <c r="CA52" s="576"/>
      <c r="CB52" s="576"/>
      <c r="CC52" s="576"/>
      <c r="CD52" s="576"/>
      <c r="CE52" s="576"/>
      <c r="CF52" s="576"/>
      <c r="CG52" s="576"/>
      <c r="CH52" s="576"/>
      <c r="CI52" s="576"/>
      <c r="CJ52" s="576"/>
      <c r="CK52" s="576"/>
      <c r="CL52" s="577"/>
      <c r="CM52" s="578" t="s">
        <v>113</v>
      </c>
      <c r="CN52" s="585"/>
      <c r="CO52" s="585"/>
      <c r="CP52" s="585"/>
      <c r="CQ52" s="585"/>
      <c r="CR52" s="585"/>
      <c r="CS52" s="585"/>
      <c r="CT52" s="586"/>
      <c r="CU52" s="581" t="s">
        <v>113</v>
      </c>
      <c r="CV52" s="582"/>
      <c r="CW52" s="582"/>
      <c r="CX52" s="583"/>
      <c r="CY52" s="584" t="s">
        <v>113</v>
      </c>
      <c r="CZ52" s="585"/>
      <c r="DA52" s="585"/>
      <c r="DB52" s="585"/>
      <c r="DC52" s="585"/>
      <c r="DD52" s="585"/>
      <c r="DE52" s="585"/>
      <c r="DF52" s="586"/>
      <c r="DG52" s="584" t="s">
        <v>113</v>
      </c>
      <c r="DH52" s="585"/>
      <c r="DI52" s="585"/>
      <c r="DJ52" s="585"/>
      <c r="DK52" s="585"/>
      <c r="DL52" s="585"/>
      <c r="DM52" s="585"/>
      <c r="DN52" s="585"/>
      <c r="DO52" s="585"/>
      <c r="DP52" s="585"/>
      <c r="DQ52" s="586"/>
      <c r="DR52" s="581" t="s">
        <v>113</v>
      </c>
      <c r="DS52" s="582"/>
      <c r="DT52" s="582"/>
      <c r="DU52" s="582"/>
      <c r="DV52" s="582"/>
      <c r="DW52" s="582"/>
      <c r="DX52" s="615"/>
    </row>
    <row r="53" spans="2:128" ht="11.25" customHeight="1" x14ac:dyDescent="0.2">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317</v>
      </c>
      <c r="BZ53" s="576"/>
      <c r="CA53" s="576"/>
      <c r="CB53" s="576"/>
      <c r="CC53" s="576"/>
      <c r="CD53" s="576"/>
      <c r="CE53" s="576"/>
      <c r="CF53" s="576"/>
      <c r="CG53" s="576"/>
      <c r="CH53" s="576"/>
      <c r="CI53" s="576"/>
      <c r="CJ53" s="576"/>
      <c r="CK53" s="576"/>
      <c r="CL53" s="577"/>
      <c r="CM53" s="578">
        <v>145891394</v>
      </c>
      <c r="CN53" s="579"/>
      <c r="CO53" s="579"/>
      <c r="CP53" s="579"/>
      <c r="CQ53" s="579"/>
      <c r="CR53" s="579"/>
      <c r="CS53" s="579"/>
      <c r="CT53" s="580"/>
      <c r="CU53" s="581">
        <v>14.2</v>
      </c>
      <c r="CV53" s="582"/>
      <c r="CW53" s="582"/>
      <c r="CX53" s="583"/>
      <c r="CY53" s="584">
        <v>26359699</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2">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318</v>
      </c>
      <c r="BZ54" s="576"/>
      <c r="CA54" s="576"/>
      <c r="CB54" s="576"/>
      <c r="CC54" s="576"/>
      <c r="CD54" s="576"/>
      <c r="CE54" s="576"/>
      <c r="CF54" s="576"/>
      <c r="CG54" s="576"/>
      <c r="CH54" s="576"/>
      <c r="CI54" s="576"/>
      <c r="CJ54" s="576"/>
      <c r="CK54" s="576"/>
      <c r="CL54" s="577"/>
      <c r="CM54" s="578">
        <v>4266428</v>
      </c>
      <c r="CN54" s="579"/>
      <c r="CO54" s="579"/>
      <c r="CP54" s="579"/>
      <c r="CQ54" s="579"/>
      <c r="CR54" s="579"/>
      <c r="CS54" s="579"/>
      <c r="CT54" s="580"/>
      <c r="CU54" s="581">
        <v>0.4</v>
      </c>
      <c r="CV54" s="582"/>
      <c r="CW54" s="582"/>
      <c r="CX54" s="583"/>
      <c r="CY54" s="584">
        <v>2425958</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2">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301</v>
      </c>
      <c r="BZ55" s="610"/>
      <c r="CA55" s="575" t="s">
        <v>319</v>
      </c>
      <c r="CB55" s="576"/>
      <c r="CC55" s="576"/>
      <c r="CD55" s="576"/>
      <c r="CE55" s="576"/>
      <c r="CF55" s="576"/>
      <c r="CG55" s="576"/>
      <c r="CH55" s="576"/>
      <c r="CI55" s="576"/>
      <c r="CJ55" s="576"/>
      <c r="CK55" s="576"/>
      <c r="CL55" s="577"/>
      <c r="CM55" s="578">
        <v>144688516</v>
      </c>
      <c r="CN55" s="579"/>
      <c r="CO55" s="579"/>
      <c r="CP55" s="579"/>
      <c r="CQ55" s="579"/>
      <c r="CR55" s="579"/>
      <c r="CS55" s="579"/>
      <c r="CT55" s="580"/>
      <c r="CU55" s="581">
        <v>14.1</v>
      </c>
      <c r="CV55" s="582"/>
      <c r="CW55" s="582"/>
      <c r="CX55" s="583"/>
      <c r="CY55" s="584">
        <v>26314530</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320</v>
      </c>
      <c r="CB56" s="576"/>
      <c r="CC56" s="576"/>
      <c r="CD56" s="576"/>
      <c r="CE56" s="576"/>
      <c r="CF56" s="576"/>
      <c r="CG56" s="576"/>
      <c r="CH56" s="576"/>
      <c r="CI56" s="576"/>
      <c r="CJ56" s="576"/>
      <c r="CK56" s="576"/>
      <c r="CL56" s="577"/>
      <c r="CM56" s="578">
        <v>88284796</v>
      </c>
      <c r="CN56" s="579"/>
      <c r="CO56" s="579"/>
      <c r="CP56" s="579"/>
      <c r="CQ56" s="579"/>
      <c r="CR56" s="579"/>
      <c r="CS56" s="579"/>
      <c r="CT56" s="580"/>
      <c r="CU56" s="581">
        <v>8.6</v>
      </c>
      <c r="CV56" s="582"/>
      <c r="CW56" s="582"/>
      <c r="CX56" s="583"/>
      <c r="CY56" s="584">
        <v>7561706</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321</v>
      </c>
      <c r="CB57" s="576"/>
      <c r="CC57" s="576"/>
      <c r="CD57" s="576"/>
      <c r="CE57" s="576"/>
      <c r="CF57" s="576"/>
      <c r="CG57" s="576"/>
      <c r="CH57" s="576"/>
      <c r="CI57" s="576"/>
      <c r="CJ57" s="576"/>
      <c r="CK57" s="576"/>
      <c r="CL57" s="577"/>
      <c r="CM57" s="578">
        <v>36676418</v>
      </c>
      <c r="CN57" s="579"/>
      <c r="CO57" s="579"/>
      <c r="CP57" s="579"/>
      <c r="CQ57" s="579"/>
      <c r="CR57" s="579"/>
      <c r="CS57" s="579"/>
      <c r="CT57" s="580"/>
      <c r="CU57" s="581">
        <v>3.6</v>
      </c>
      <c r="CV57" s="582"/>
      <c r="CW57" s="582"/>
      <c r="CX57" s="583"/>
      <c r="CY57" s="584">
        <v>12966387</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322</v>
      </c>
      <c r="CB58" s="576"/>
      <c r="CC58" s="576"/>
      <c r="CD58" s="576"/>
      <c r="CE58" s="576"/>
      <c r="CF58" s="576"/>
      <c r="CG58" s="576"/>
      <c r="CH58" s="576"/>
      <c r="CI58" s="576"/>
      <c r="CJ58" s="576"/>
      <c r="CK58" s="576"/>
      <c r="CL58" s="577"/>
      <c r="CM58" s="578">
        <v>1202878</v>
      </c>
      <c r="CN58" s="579"/>
      <c r="CO58" s="579"/>
      <c r="CP58" s="579"/>
      <c r="CQ58" s="579"/>
      <c r="CR58" s="579"/>
      <c r="CS58" s="579"/>
      <c r="CT58" s="580"/>
      <c r="CU58" s="581">
        <v>0.1</v>
      </c>
      <c r="CV58" s="582"/>
      <c r="CW58" s="582"/>
      <c r="CX58" s="583"/>
      <c r="CY58" s="584">
        <v>45169</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323</v>
      </c>
      <c r="CB59" s="576"/>
      <c r="CC59" s="576"/>
      <c r="CD59" s="576"/>
      <c r="CE59" s="576"/>
      <c r="CF59" s="576"/>
      <c r="CG59" s="576"/>
      <c r="CH59" s="576"/>
      <c r="CI59" s="576"/>
      <c r="CJ59" s="576"/>
      <c r="CK59" s="576"/>
      <c r="CL59" s="577"/>
      <c r="CM59" s="578" t="s">
        <v>113</v>
      </c>
      <c r="CN59" s="579"/>
      <c r="CO59" s="579"/>
      <c r="CP59" s="579"/>
      <c r="CQ59" s="579"/>
      <c r="CR59" s="579"/>
      <c r="CS59" s="579"/>
      <c r="CT59" s="580"/>
      <c r="CU59" s="581" t="s">
        <v>113</v>
      </c>
      <c r="CV59" s="582"/>
      <c r="CW59" s="582"/>
      <c r="CX59" s="583"/>
      <c r="CY59" s="584" t="s">
        <v>113</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324</v>
      </c>
      <c r="BZ60" s="591"/>
      <c r="CA60" s="591"/>
      <c r="CB60" s="591"/>
      <c r="CC60" s="591"/>
      <c r="CD60" s="591"/>
      <c r="CE60" s="591"/>
      <c r="CF60" s="591"/>
      <c r="CG60" s="591"/>
      <c r="CH60" s="591"/>
      <c r="CI60" s="591"/>
      <c r="CJ60" s="591"/>
      <c r="CK60" s="591"/>
      <c r="CL60" s="592"/>
      <c r="CM60" s="593">
        <v>1029034715</v>
      </c>
      <c r="CN60" s="594"/>
      <c r="CO60" s="594"/>
      <c r="CP60" s="594"/>
      <c r="CQ60" s="594"/>
      <c r="CR60" s="594"/>
      <c r="CS60" s="594"/>
      <c r="CT60" s="595"/>
      <c r="CU60" s="596">
        <v>100</v>
      </c>
      <c r="CV60" s="597"/>
      <c r="CW60" s="597"/>
      <c r="CX60" s="598"/>
      <c r="CY60" s="599">
        <v>727437102</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Wvg12BgOqMRby2YEF0Vj/anCHkZ8P98m3D01W0fVpGesAekSVWH+LGfnfJa0hPjnMi0xBHS5Ld2N3FAc9BRrdQ==" saltValue="LZjir85rddMVfLCUKOVaqQ=="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89" t="s">
        <v>326</v>
      </c>
      <c r="DK2" s="1090"/>
      <c r="DL2" s="1090"/>
      <c r="DM2" s="1090"/>
      <c r="DN2" s="1090"/>
      <c r="DO2" s="1091"/>
      <c r="DP2" s="220"/>
      <c r="DQ2" s="1089" t="s">
        <v>327</v>
      </c>
      <c r="DR2" s="1090"/>
      <c r="DS2" s="1090"/>
      <c r="DT2" s="1090"/>
      <c r="DU2" s="1090"/>
      <c r="DV2" s="1090"/>
      <c r="DW2" s="1090"/>
      <c r="DX2" s="1090"/>
      <c r="DY2" s="1090"/>
      <c r="DZ2" s="109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33" t="s">
        <v>328</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223"/>
      <c r="BA4" s="223"/>
      <c r="BB4" s="223"/>
      <c r="BC4" s="223"/>
      <c r="BD4" s="223"/>
      <c r="BE4" s="224"/>
      <c r="BF4" s="224"/>
      <c r="BG4" s="224"/>
      <c r="BH4" s="224"/>
      <c r="BI4" s="224"/>
      <c r="BJ4" s="224"/>
      <c r="BK4" s="224"/>
      <c r="BL4" s="224"/>
      <c r="BM4" s="224"/>
      <c r="BN4" s="224"/>
      <c r="BO4" s="224"/>
      <c r="BP4" s="224"/>
      <c r="BQ4" s="223" t="s">
        <v>329</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59" t="s">
        <v>330</v>
      </c>
      <c r="B5" s="960"/>
      <c r="C5" s="960"/>
      <c r="D5" s="960"/>
      <c r="E5" s="960"/>
      <c r="F5" s="960"/>
      <c r="G5" s="960"/>
      <c r="H5" s="960"/>
      <c r="I5" s="960"/>
      <c r="J5" s="960"/>
      <c r="K5" s="960"/>
      <c r="L5" s="960"/>
      <c r="M5" s="960"/>
      <c r="N5" s="960"/>
      <c r="O5" s="960"/>
      <c r="P5" s="961"/>
      <c r="Q5" s="965" t="s">
        <v>331</v>
      </c>
      <c r="R5" s="966"/>
      <c r="S5" s="966"/>
      <c r="T5" s="966"/>
      <c r="U5" s="967"/>
      <c r="V5" s="965" t="s">
        <v>332</v>
      </c>
      <c r="W5" s="966"/>
      <c r="X5" s="966"/>
      <c r="Y5" s="966"/>
      <c r="Z5" s="967"/>
      <c r="AA5" s="965" t="s">
        <v>333</v>
      </c>
      <c r="AB5" s="966"/>
      <c r="AC5" s="966"/>
      <c r="AD5" s="966"/>
      <c r="AE5" s="966"/>
      <c r="AF5" s="1092" t="s">
        <v>334</v>
      </c>
      <c r="AG5" s="966"/>
      <c r="AH5" s="966"/>
      <c r="AI5" s="966"/>
      <c r="AJ5" s="981"/>
      <c r="AK5" s="966" t="s">
        <v>335</v>
      </c>
      <c r="AL5" s="966"/>
      <c r="AM5" s="966"/>
      <c r="AN5" s="966"/>
      <c r="AO5" s="967"/>
      <c r="AP5" s="965" t="s">
        <v>336</v>
      </c>
      <c r="AQ5" s="966"/>
      <c r="AR5" s="966"/>
      <c r="AS5" s="966"/>
      <c r="AT5" s="967"/>
      <c r="AU5" s="965" t="s">
        <v>337</v>
      </c>
      <c r="AV5" s="966"/>
      <c r="AW5" s="966"/>
      <c r="AX5" s="966"/>
      <c r="AY5" s="981"/>
      <c r="AZ5" s="227"/>
      <c r="BA5" s="227"/>
      <c r="BB5" s="227"/>
      <c r="BC5" s="227"/>
      <c r="BD5" s="227"/>
      <c r="BE5" s="228"/>
      <c r="BF5" s="228"/>
      <c r="BG5" s="228"/>
      <c r="BH5" s="228"/>
      <c r="BI5" s="228"/>
      <c r="BJ5" s="228"/>
      <c r="BK5" s="228"/>
      <c r="BL5" s="228"/>
      <c r="BM5" s="228"/>
      <c r="BN5" s="228"/>
      <c r="BO5" s="228"/>
      <c r="BP5" s="228"/>
      <c r="BQ5" s="959" t="s">
        <v>338</v>
      </c>
      <c r="BR5" s="960"/>
      <c r="BS5" s="960"/>
      <c r="BT5" s="960"/>
      <c r="BU5" s="960"/>
      <c r="BV5" s="960"/>
      <c r="BW5" s="960"/>
      <c r="BX5" s="960"/>
      <c r="BY5" s="960"/>
      <c r="BZ5" s="960"/>
      <c r="CA5" s="960"/>
      <c r="CB5" s="960"/>
      <c r="CC5" s="960"/>
      <c r="CD5" s="960"/>
      <c r="CE5" s="960"/>
      <c r="CF5" s="960"/>
      <c r="CG5" s="961"/>
      <c r="CH5" s="965" t="s">
        <v>339</v>
      </c>
      <c r="CI5" s="966"/>
      <c r="CJ5" s="966"/>
      <c r="CK5" s="966"/>
      <c r="CL5" s="967"/>
      <c r="CM5" s="965" t="s">
        <v>340</v>
      </c>
      <c r="CN5" s="966"/>
      <c r="CO5" s="966"/>
      <c r="CP5" s="966"/>
      <c r="CQ5" s="967"/>
      <c r="CR5" s="965" t="s">
        <v>341</v>
      </c>
      <c r="CS5" s="966"/>
      <c r="CT5" s="966"/>
      <c r="CU5" s="966"/>
      <c r="CV5" s="967"/>
      <c r="CW5" s="965" t="s">
        <v>342</v>
      </c>
      <c r="CX5" s="966"/>
      <c r="CY5" s="966"/>
      <c r="CZ5" s="966"/>
      <c r="DA5" s="967"/>
      <c r="DB5" s="965" t="s">
        <v>343</v>
      </c>
      <c r="DC5" s="966"/>
      <c r="DD5" s="966"/>
      <c r="DE5" s="966"/>
      <c r="DF5" s="967"/>
      <c r="DG5" s="1077" t="s">
        <v>344</v>
      </c>
      <c r="DH5" s="1078"/>
      <c r="DI5" s="1078"/>
      <c r="DJ5" s="1078"/>
      <c r="DK5" s="1079"/>
      <c r="DL5" s="1077" t="s">
        <v>345</v>
      </c>
      <c r="DM5" s="1078"/>
      <c r="DN5" s="1078"/>
      <c r="DO5" s="1078"/>
      <c r="DP5" s="1079"/>
      <c r="DQ5" s="965" t="s">
        <v>346</v>
      </c>
      <c r="DR5" s="966"/>
      <c r="DS5" s="966"/>
      <c r="DT5" s="966"/>
      <c r="DU5" s="967"/>
      <c r="DV5" s="965" t="s">
        <v>337</v>
      </c>
      <c r="DW5" s="966"/>
      <c r="DX5" s="966"/>
      <c r="DY5" s="966"/>
      <c r="DZ5" s="981"/>
      <c r="EA5" s="225"/>
    </row>
    <row r="6" spans="1:131" s="226" customFormat="1" ht="26.25" customHeight="1" thickBot="1" x14ac:dyDescent="0.25">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093"/>
      <c r="AG6" s="969"/>
      <c r="AH6" s="969"/>
      <c r="AI6" s="969"/>
      <c r="AJ6" s="982"/>
      <c r="AK6" s="969"/>
      <c r="AL6" s="969"/>
      <c r="AM6" s="969"/>
      <c r="AN6" s="969"/>
      <c r="AO6" s="970"/>
      <c r="AP6" s="968"/>
      <c r="AQ6" s="969"/>
      <c r="AR6" s="969"/>
      <c r="AS6" s="969"/>
      <c r="AT6" s="970"/>
      <c r="AU6" s="968"/>
      <c r="AV6" s="969"/>
      <c r="AW6" s="969"/>
      <c r="AX6" s="969"/>
      <c r="AY6" s="982"/>
      <c r="AZ6" s="223"/>
      <c r="BA6" s="223"/>
      <c r="BB6" s="223"/>
      <c r="BC6" s="223"/>
      <c r="BD6" s="223"/>
      <c r="BE6" s="224"/>
      <c r="BF6" s="224"/>
      <c r="BG6" s="224"/>
      <c r="BH6" s="224"/>
      <c r="BI6" s="224"/>
      <c r="BJ6" s="224"/>
      <c r="BK6" s="224"/>
      <c r="BL6" s="224"/>
      <c r="BM6" s="224"/>
      <c r="BN6" s="224"/>
      <c r="BO6" s="224"/>
      <c r="BP6" s="224"/>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0"/>
      <c r="DH6" s="1081"/>
      <c r="DI6" s="1081"/>
      <c r="DJ6" s="1081"/>
      <c r="DK6" s="1082"/>
      <c r="DL6" s="1080"/>
      <c r="DM6" s="1081"/>
      <c r="DN6" s="1081"/>
      <c r="DO6" s="1081"/>
      <c r="DP6" s="1082"/>
      <c r="DQ6" s="968"/>
      <c r="DR6" s="969"/>
      <c r="DS6" s="969"/>
      <c r="DT6" s="969"/>
      <c r="DU6" s="970"/>
      <c r="DV6" s="968"/>
      <c r="DW6" s="969"/>
      <c r="DX6" s="969"/>
      <c r="DY6" s="969"/>
      <c r="DZ6" s="982"/>
      <c r="EA6" s="225"/>
    </row>
    <row r="7" spans="1:131" s="226" customFormat="1" ht="26.25" customHeight="1" thickTop="1" x14ac:dyDescent="0.2">
      <c r="A7" s="229">
        <v>1</v>
      </c>
      <c r="B7" s="1020" t="s">
        <v>347</v>
      </c>
      <c r="C7" s="1021"/>
      <c r="D7" s="1021"/>
      <c r="E7" s="1021"/>
      <c r="F7" s="1021"/>
      <c r="G7" s="1021"/>
      <c r="H7" s="1021"/>
      <c r="I7" s="1021"/>
      <c r="J7" s="1021"/>
      <c r="K7" s="1021"/>
      <c r="L7" s="1021"/>
      <c r="M7" s="1021"/>
      <c r="N7" s="1021"/>
      <c r="O7" s="1021"/>
      <c r="P7" s="1022"/>
      <c r="Q7" s="1083">
        <v>1113376</v>
      </c>
      <c r="R7" s="1084"/>
      <c r="S7" s="1084"/>
      <c r="T7" s="1084"/>
      <c r="U7" s="1084"/>
      <c r="V7" s="1084">
        <v>1088932</v>
      </c>
      <c r="W7" s="1084"/>
      <c r="X7" s="1084"/>
      <c r="Y7" s="1084"/>
      <c r="Z7" s="1084"/>
      <c r="AA7" s="1084">
        <v>24444</v>
      </c>
      <c r="AB7" s="1084"/>
      <c r="AC7" s="1084"/>
      <c r="AD7" s="1084"/>
      <c r="AE7" s="1085"/>
      <c r="AF7" s="1086">
        <v>6553</v>
      </c>
      <c r="AG7" s="1087"/>
      <c r="AH7" s="1087"/>
      <c r="AI7" s="1087"/>
      <c r="AJ7" s="1088"/>
      <c r="AK7" s="1070">
        <v>9425</v>
      </c>
      <c r="AL7" s="1071"/>
      <c r="AM7" s="1071"/>
      <c r="AN7" s="1071"/>
      <c r="AO7" s="1071"/>
      <c r="AP7" s="1071">
        <v>2185915</v>
      </c>
      <c r="AQ7" s="1071"/>
      <c r="AR7" s="1071"/>
      <c r="AS7" s="1071"/>
      <c r="AT7" s="1071"/>
      <c r="AU7" s="1072"/>
      <c r="AV7" s="1072"/>
      <c r="AW7" s="1072"/>
      <c r="AX7" s="1072"/>
      <c r="AY7" s="1073"/>
      <c r="AZ7" s="223"/>
      <c r="BA7" s="223"/>
      <c r="BB7" s="223"/>
      <c r="BC7" s="223"/>
      <c r="BD7" s="223"/>
      <c r="BE7" s="224"/>
      <c r="BF7" s="224"/>
      <c r="BG7" s="224"/>
      <c r="BH7" s="224"/>
      <c r="BI7" s="224"/>
      <c r="BJ7" s="224"/>
      <c r="BK7" s="224"/>
      <c r="BL7" s="224"/>
      <c r="BM7" s="224"/>
      <c r="BN7" s="224"/>
      <c r="BO7" s="224"/>
      <c r="BP7" s="224"/>
      <c r="BQ7" s="230">
        <v>1</v>
      </c>
      <c r="BR7" s="231"/>
      <c r="BS7" s="1074" t="s">
        <v>557</v>
      </c>
      <c r="BT7" s="1075"/>
      <c r="BU7" s="1075"/>
      <c r="BV7" s="1075"/>
      <c r="BW7" s="1075"/>
      <c r="BX7" s="1075"/>
      <c r="BY7" s="1075"/>
      <c r="BZ7" s="1075"/>
      <c r="CA7" s="1075"/>
      <c r="CB7" s="1075"/>
      <c r="CC7" s="1075"/>
      <c r="CD7" s="1075"/>
      <c r="CE7" s="1075"/>
      <c r="CF7" s="1075"/>
      <c r="CG7" s="1076"/>
      <c r="CH7" s="1067">
        <v>301.34399999999999</v>
      </c>
      <c r="CI7" s="1068"/>
      <c r="CJ7" s="1068"/>
      <c r="CK7" s="1068"/>
      <c r="CL7" s="1069"/>
      <c r="CM7" s="1067">
        <v>-4182.491</v>
      </c>
      <c r="CN7" s="1068"/>
      <c r="CO7" s="1068"/>
      <c r="CP7" s="1068"/>
      <c r="CQ7" s="1069"/>
      <c r="CR7" s="1067">
        <v>693</v>
      </c>
      <c r="CS7" s="1068"/>
      <c r="CT7" s="1068"/>
      <c r="CU7" s="1068"/>
      <c r="CV7" s="1069"/>
      <c r="CW7" s="1067" t="s">
        <v>498</v>
      </c>
      <c r="CX7" s="1068"/>
      <c r="CY7" s="1068"/>
      <c r="CZ7" s="1068"/>
      <c r="DA7" s="1069"/>
      <c r="DB7" s="1067">
        <v>7986.308</v>
      </c>
      <c r="DC7" s="1068"/>
      <c r="DD7" s="1068"/>
      <c r="DE7" s="1068"/>
      <c r="DF7" s="1069"/>
      <c r="DG7" s="1067" t="s">
        <v>498</v>
      </c>
      <c r="DH7" s="1068"/>
      <c r="DI7" s="1068"/>
      <c r="DJ7" s="1068"/>
      <c r="DK7" s="1069"/>
      <c r="DL7" s="1067" t="s">
        <v>498</v>
      </c>
      <c r="DM7" s="1068"/>
      <c r="DN7" s="1068"/>
      <c r="DO7" s="1068"/>
      <c r="DP7" s="1069"/>
      <c r="DQ7" s="1067" t="s">
        <v>588</v>
      </c>
      <c r="DR7" s="1068"/>
      <c r="DS7" s="1068"/>
      <c r="DT7" s="1068"/>
      <c r="DU7" s="1069"/>
      <c r="DV7" s="1094"/>
      <c r="DW7" s="1095"/>
      <c r="DX7" s="1095"/>
      <c r="DY7" s="1095"/>
      <c r="DZ7" s="1096"/>
      <c r="EA7" s="225"/>
    </row>
    <row r="8" spans="1:131" s="226" customFormat="1" ht="26.25" customHeight="1" x14ac:dyDescent="0.2">
      <c r="A8" s="232">
        <v>2</v>
      </c>
      <c r="B8" s="1007" t="s">
        <v>348</v>
      </c>
      <c r="C8" s="1008"/>
      <c r="D8" s="1008"/>
      <c r="E8" s="1008"/>
      <c r="F8" s="1008"/>
      <c r="G8" s="1008"/>
      <c r="H8" s="1008"/>
      <c r="I8" s="1008"/>
      <c r="J8" s="1008"/>
      <c r="K8" s="1008"/>
      <c r="L8" s="1008"/>
      <c r="M8" s="1008"/>
      <c r="N8" s="1008"/>
      <c r="O8" s="1008"/>
      <c r="P8" s="1009"/>
      <c r="Q8" s="1014">
        <v>176888</v>
      </c>
      <c r="R8" s="1011"/>
      <c r="S8" s="1011"/>
      <c r="T8" s="1011"/>
      <c r="U8" s="1011"/>
      <c r="V8" s="1011">
        <v>176888</v>
      </c>
      <c r="W8" s="1011"/>
      <c r="X8" s="1011"/>
      <c r="Y8" s="1011"/>
      <c r="Z8" s="1011"/>
      <c r="AA8" s="1011" t="s">
        <v>556</v>
      </c>
      <c r="AB8" s="1011"/>
      <c r="AC8" s="1011"/>
      <c r="AD8" s="1011"/>
      <c r="AE8" s="1015"/>
      <c r="AF8" s="1062" t="s">
        <v>113</v>
      </c>
      <c r="AG8" s="1063"/>
      <c r="AH8" s="1063"/>
      <c r="AI8" s="1063"/>
      <c r="AJ8" s="1064"/>
      <c r="AK8" s="1065">
        <v>38846</v>
      </c>
      <c r="AL8" s="1066"/>
      <c r="AM8" s="1066"/>
      <c r="AN8" s="1066"/>
      <c r="AO8" s="1066"/>
      <c r="AP8" s="1066" t="s">
        <v>556</v>
      </c>
      <c r="AQ8" s="1066"/>
      <c r="AR8" s="1066"/>
      <c r="AS8" s="1066"/>
      <c r="AT8" s="1066"/>
      <c r="AU8" s="1060"/>
      <c r="AV8" s="1060"/>
      <c r="AW8" s="1060"/>
      <c r="AX8" s="1060"/>
      <c r="AY8" s="1061"/>
      <c r="AZ8" s="223"/>
      <c r="BA8" s="223"/>
      <c r="BB8" s="223"/>
      <c r="BC8" s="223"/>
      <c r="BD8" s="223"/>
      <c r="BE8" s="224"/>
      <c r="BF8" s="224"/>
      <c r="BG8" s="224"/>
      <c r="BH8" s="224"/>
      <c r="BI8" s="224"/>
      <c r="BJ8" s="224"/>
      <c r="BK8" s="224"/>
      <c r="BL8" s="224"/>
      <c r="BM8" s="224"/>
      <c r="BN8" s="224"/>
      <c r="BO8" s="224"/>
      <c r="BP8" s="224"/>
      <c r="BQ8" s="233">
        <v>2</v>
      </c>
      <c r="BR8" s="234"/>
      <c r="BS8" s="978" t="s">
        <v>558</v>
      </c>
      <c r="BT8" s="979"/>
      <c r="BU8" s="979"/>
      <c r="BV8" s="979"/>
      <c r="BW8" s="979"/>
      <c r="BX8" s="979"/>
      <c r="BY8" s="979"/>
      <c r="BZ8" s="979"/>
      <c r="CA8" s="979"/>
      <c r="CB8" s="979"/>
      <c r="CC8" s="979"/>
      <c r="CD8" s="979"/>
      <c r="CE8" s="979"/>
      <c r="CF8" s="979"/>
      <c r="CG8" s="980"/>
      <c r="CH8" s="953">
        <v>-4.0750000000000002</v>
      </c>
      <c r="CI8" s="954"/>
      <c r="CJ8" s="954"/>
      <c r="CK8" s="954"/>
      <c r="CL8" s="955"/>
      <c r="CM8" s="953">
        <v>3170.444</v>
      </c>
      <c r="CN8" s="954"/>
      <c r="CO8" s="954"/>
      <c r="CP8" s="954"/>
      <c r="CQ8" s="955"/>
      <c r="CR8" s="953">
        <v>362</v>
      </c>
      <c r="CS8" s="954"/>
      <c r="CT8" s="954"/>
      <c r="CU8" s="954"/>
      <c r="CV8" s="955"/>
      <c r="CW8" s="953">
        <v>30.209</v>
      </c>
      <c r="CX8" s="954"/>
      <c r="CY8" s="954"/>
      <c r="CZ8" s="954"/>
      <c r="DA8" s="955"/>
      <c r="DB8" s="953" t="s">
        <v>498</v>
      </c>
      <c r="DC8" s="954"/>
      <c r="DD8" s="954"/>
      <c r="DE8" s="954"/>
      <c r="DF8" s="955"/>
      <c r="DG8" s="953" t="s">
        <v>498</v>
      </c>
      <c r="DH8" s="954"/>
      <c r="DI8" s="954"/>
      <c r="DJ8" s="954"/>
      <c r="DK8" s="955"/>
      <c r="DL8" s="953" t="s">
        <v>498</v>
      </c>
      <c r="DM8" s="954"/>
      <c r="DN8" s="954"/>
      <c r="DO8" s="954"/>
      <c r="DP8" s="955"/>
      <c r="DQ8" s="953" t="s">
        <v>556</v>
      </c>
      <c r="DR8" s="954"/>
      <c r="DS8" s="954"/>
      <c r="DT8" s="954"/>
      <c r="DU8" s="955"/>
      <c r="DV8" s="956"/>
      <c r="DW8" s="957"/>
      <c r="DX8" s="957"/>
      <c r="DY8" s="957"/>
      <c r="DZ8" s="958"/>
      <c r="EA8" s="225"/>
    </row>
    <row r="9" spans="1:131" s="226" customFormat="1" ht="26.25" customHeight="1" x14ac:dyDescent="0.2">
      <c r="A9" s="232">
        <v>3</v>
      </c>
      <c r="B9" s="1007" t="s">
        <v>349</v>
      </c>
      <c r="C9" s="1008"/>
      <c r="D9" s="1008"/>
      <c r="E9" s="1008"/>
      <c r="F9" s="1008"/>
      <c r="G9" s="1008"/>
      <c r="H9" s="1008"/>
      <c r="I9" s="1008"/>
      <c r="J9" s="1008"/>
      <c r="K9" s="1008"/>
      <c r="L9" s="1008"/>
      <c r="M9" s="1008"/>
      <c r="N9" s="1008"/>
      <c r="O9" s="1008"/>
      <c r="P9" s="1009"/>
      <c r="Q9" s="1014">
        <v>2027</v>
      </c>
      <c r="R9" s="1011"/>
      <c r="S9" s="1011"/>
      <c r="T9" s="1011"/>
      <c r="U9" s="1011"/>
      <c r="V9" s="1011">
        <v>1216</v>
      </c>
      <c r="W9" s="1011"/>
      <c r="X9" s="1011"/>
      <c r="Y9" s="1011"/>
      <c r="Z9" s="1011"/>
      <c r="AA9" s="1011">
        <v>811</v>
      </c>
      <c r="AB9" s="1011"/>
      <c r="AC9" s="1011"/>
      <c r="AD9" s="1011"/>
      <c r="AE9" s="1015"/>
      <c r="AF9" s="1062">
        <v>727</v>
      </c>
      <c r="AG9" s="1063"/>
      <c r="AH9" s="1063"/>
      <c r="AI9" s="1063"/>
      <c r="AJ9" s="1064"/>
      <c r="AK9" s="1065" t="s">
        <v>556</v>
      </c>
      <c r="AL9" s="1066"/>
      <c r="AM9" s="1066"/>
      <c r="AN9" s="1066"/>
      <c r="AO9" s="1066"/>
      <c r="AP9" s="1066" t="s">
        <v>556</v>
      </c>
      <c r="AQ9" s="1066"/>
      <c r="AR9" s="1066"/>
      <c r="AS9" s="1066"/>
      <c r="AT9" s="1066"/>
      <c r="AU9" s="1060"/>
      <c r="AV9" s="1060"/>
      <c r="AW9" s="1060"/>
      <c r="AX9" s="1060"/>
      <c r="AY9" s="1061"/>
      <c r="AZ9" s="223"/>
      <c r="BA9" s="223"/>
      <c r="BB9" s="223"/>
      <c r="BC9" s="223"/>
      <c r="BD9" s="223"/>
      <c r="BE9" s="224"/>
      <c r="BF9" s="224"/>
      <c r="BG9" s="224"/>
      <c r="BH9" s="224"/>
      <c r="BI9" s="224"/>
      <c r="BJ9" s="224"/>
      <c r="BK9" s="224"/>
      <c r="BL9" s="224"/>
      <c r="BM9" s="224"/>
      <c r="BN9" s="224"/>
      <c r="BO9" s="224"/>
      <c r="BP9" s="224"/>
      <c r="BQ9" s="233">
        <v>3</v>
      </c>
      <c r="BR9" s="234"/>
      <c r="BS9" s="978" t="s">
        <v>559</v>
      </c>
      <c r="BT9" s="979"/>
      <c r="BU9" s="979"/>
      <c r="BV9" s="979"/>
      <c r="BW9" s="979"/>
      <c r="BX9" s="979"/>
      <c r="BY9" s="979"/>
      <c r="BZ9" s="979"/>
      <c r="CA9" s="979"/>
      <c r="CB9" s="979"/>
      <c r="CC9" s="979"/>
      <c r="CD9" s="979"/>
      <c r="CE9" s="979"/>
      <c r="CF9" s="979"/>
      <c r="CG9" s="980"/>
      <c r="CH9" s="953">
        <v>-99.087000000000003</v>
      </c>
      <c r="CI9" s="954"/>
      <c r="CJ9" s="954"/>
      <c r="CK9" s="954"/>
      <c r="CL9" s="955"/>
      <c r="CM9" s="953">
        <v>1955.7</v>
      </c>
      <c r="CN9" s="954"/>
      <c r="CO9" s="954"/>
      <c r="CP9" s="954"/>
      <c r="CQ9" s="955"/>
      <c r="CR9" s="953">
        <v>30</v>
      </c>
      <c r="CS9" s="954"/>
      <c r="CT9" s="954"/>
      <c r="CU9" s="954"/>
      <c r="CV9" s="955"/>
      <c r="CW9" s="953">
        <v>60.127000000000002</v>
      </c>
      <c r="CX9" s="954"/>
      <c r="CY9" s="954"/>
      <c r="CZ9" s="954"/>
      <c r="DA9" s="955"/>
      <c r="DB9" s="953" t="s">
        <v>498</v>
      </c>
      <c r="DC9" s="954"/>
      <c r="DD9" s="954"/>
      <c r="DE9" s="954"/>
      <c r="DF9" s="955"/>
      <c r="DG9" s="953" t="s">
        <v>498</v>
      </c>
      <c r="DH9" s="954"/>
      <c r="DI9" s="954"/>
      <c r="DJ9" s="954"/>
      <c r="DK9" s="955"/>
      <c r="DL9" s="953" t="s">
        <v>498</v>
      </c>
      <c r="DM9" s="954"/>
      <c r="DN9" s="954"/>
      <c r="DO9" s="954"/>
      <c r="DP9" s="955"/>
      <c r="DQ9" s="953" t="s">
        <v>556</v>
      </c>
      <c r="DR9" s="954"/>
      <c r="DS9" s="954"/>
      <c r="DT9" s="954"/>
      <c r="DU9" s="955"/>
      <c r="DV9" s="956"/>
      <c r="DW9" s="957"/>
      <c r="DX9" s="957"/>
      <c r="DY9" s="957"/>
      <c r="DZ9" s="958"/>
      <c r="EA9" s="225"/>
    </row>
    <row r="10" spans="1:131" s="226" customFormat="1" ht="26.25" customHeight="1" x14ac:dyDescent="0.2">
      <c r="A10" s="232">
        <v>4</v>
      </c>
      <c r="B10" s="1007" t="s">
        <v>350</v>
      </c>
      <c r="C10" s="1008"/>
      <c r="D10" s="1008"/>
      <c r="E10" s="1008"/>
      <c r="F10" s="1008"/>
      <c r="G10" s="1008"/>
      <c r="H10" s="1008"/>
      <c r="I10" s="1008"/>
      <c r="J10" s="1008"/>
      <c r="K10" s="1008"/>
      <c r="L10" s="1008"/>
      <c r="M10" s="1008"/>
      <c r="N10" s="1008"/>
      <c r="O10" s="1008"/>
      <c r="P10" s="1009"/>
      <c r="Q10" s="1014">
        <v>4645</v>
      </c>
      <c r="R10" s="1011"/>
      <c r="S10" s="1011"/>
      <c r="T10" s="1011"/>
      <c r="U10" s="1011"/>
      <c r="V10" s="1011">
        <v>2339</v>
      </c>
      <c r="W10" s="1011"/>
      <c r="X10" s="1011"/>
      <c r="Y10" s="1011"/>
      <c r="Z10" s="1011"/>
      <c r="AA10" s="1011">
        <v>2306</v>
      </c>
      <c r="AB10" s="1011"/>
      <c r="AC10" s="1011"/>
      <c r="AD10" s="1011"/>
      <c r="AE10" s="1015"/>
      <c r="AF10" s="1062">
        <v>1879</v>
      </c>
      <c r="AG10" s="1063"/>
      <c r="AH10" s="1063"/>
      <c r="AI10" s="1063"/>
      <c r="AJ10" s="1064"/>
      <c r="AK10" s="1065">
        <v>56</v>
      </c>
      <c r="AL10" s="1066"/>
      <c r="AM10" s="1066"/>
      <c r="AN10" s="1066"/>
      <c r="AO10" s="1066"/>
      <c r="AP10" s="1066">
        <v>8031</v>
      </c>
      <c r="AQ10" s="1066"/>
      <c r="AR10" s="1066"/>
      <c r="AS10" s="1066"/>
      <c r="AT10" s="1066"/>
      <c r="AU10" s="1060"/>
      <c r="AV10" s="1060"/>
      <c r="AW10" s="1060"/>
      <c r="AX10" s="1060"/>
      <c r="AY10" s="1061"/>
      <c r="AZ10" s="223"/>
      <c r="BA10" s="223"/>
      <c r="BB10" s="223"/>
      <c r="BC10" s="223"/>
      <c r="BD10" s="223"/>
      <c r="BE10" s="224"/>
      <c r="BF10" s="224"/>
      <c r="BG10" s="224"/>
      <c r="BH10" s="224"/>
      <c r="BI10" s="224"/>
      <c r="BJ10" s="224"/>
      <c r="BK10" s="224"/>
      <c r="BL10" s="224"/>
      <c r="BM10" s="224"/>
      <c r="BN10" s="224"/>
      <c r="BO10" s="224"/>
      <c r="BP10" s="224"/>
      <c r="BQ10" s="233">
        <v>4</v>
      </c>
      <c r="BR10" s="234"/>
      <c r="BS10" s="978" t="s">
        <v>560</v>
      </c>
      <c r="BT10" s="979"/>
      <c r="BU10" s="979"/>
      <c r="BV10" s="979"/>
      <c r="BW10" s="979"/>
      <c r="BX10" s="979"/>
      <c r="BY10" s="979"/>
      <c r="BZ10" s="979"/>
      <c r="CA10" s="979"/>
      <c r="CB10" s="979"/>
      <c r="CC10" s="979"/>
      <c r="CD10" s="979"/>
      <c r="CE10" s="979"/>
      <c r="CF10" s="979"/>
      <c r="CG10" s="980"/>
      <c r="CH10" s="953">
        <v>-0.19900000000000001</v>
      </c>
      <c r="CI10" s="954"/>
      <c r="CJ10" s="954"/>
      <c r="CK10" s="954"/>
      <c r="CL10" s="955"/>
      <c r="CM10" s="953">
        <v>560.29100000000005</v>
      </c>
      <c r="CN10" s="954"/>
      <c r="CO10" s="954"/>
      <c r="CP10" s="954"/>
      <c r="CQ10" s="955"/>
      <c r="CR10" s="953">
        <v>300</v>
      </c>
      <c r="CS10" s="954"/>
      <c r="CT10" s="954"/>
      <c r="CU10" s="954"/>
      <c r="CV10" s="955"/>
      <c r="CW10" s="953">
        <v>64.522000000000006</v>
      </c>
      <c r="CX10" s="954"/>
      <c r="CY10" s="954"/>
      <c r="CZ10" s="954"/>
      <c r="DA10" s="955"/>
      <c r="DB10" s="953" t="s">
        <v>498</v>
      </c>
      <c r="DC10" s="954"/>
      <c r="DD10" s="954"/>
      <c r="DE10" s="954"/>
      <c r="DF10" s="955"/>
      <c r="DG10" s="953" t="s">
        <v>498</v>
      </c>
      <c r="DH10" s="954"/>
      <c r="DI10" s="954"/>
      <c r="DJ10" s="954"/>
      <c r="DK10" s="955"/>
      <c r="DL10" s="953" t="s">
        <v>498</v>
      </c>
      <c r="DM10" s="954"/>
      <c r="DN10" s="954"/>
      <c r="DO10" s="954"/>
      <c r="DP10" s="955"/>
      <c r="DQ10" s="953" t="s">
        <v>556</v>
      </c>
      <c r="DR10" s="954"/>
      <c r="DS10" s="954"/>
      <c r="DT10" s="954"/>
      <c r="DU10" s="955"/>
      <c r="DV10" s="956"/>
      <c r="DW10" s="957"/>
      <c r="DX10" s="957"/>
      <c r="DY10" s="957"/>
      <c r="DZ10" s="958"/>
      <c r="EA10" s="225"/>
    </row>
    <row r="11" spans="1:131" s="226" customFormat="1" ht="26.25" customHeight="1" x14ac:dyDescent="0.2">
      <c r="A11" s="232">
        <v>5</v>
      </c>
      <c r="B11" s="1007" t="s">
        <v>351</v>
      </c>
      <c r="C11" s="1008"/>
      <c r="D11" s="1008"/>
      <c r="E11" s="1008"/>
      <c r="F11" s="1008"/>
      <c r="G11" s="1008"/>
      <c r="H11" s="1008"/>
      <c r="I11" s="1008"/>
      <c r="J11" s="1008"/>
      <c r="K11" s="1008"/>
      <c r="L11" s="1008"/>
      <c r="M11" s="1008"/>
      <c r="N11" s="1008"/>
      <c r="O11" s="1008"/>
      <c r="P11" s="1009"/>
      <c r="Q11" s="1014">
        <v>239</v>
      </c>
      <c r="R11" s="1011"/>
      <c r="S11" s="1011"/>
      <c r="T11" s="1011"/>
      <c r="U11" s="1011"/>
      <c r="V11" s="1011">
        <v>141</v>
      </c>
      <c r="W11" s="1011"/>
      <c r="X11" s="1011"/>
      <c r="Y11" s="1011"/>
      <c r="Z11" s="1011"/>
      <c r="AA11" s="1011">
        <v>98</v>
      </c>
      <c r="AB11" s="1011"/>
      <c r="AC11" s="1011"/>
      <c r="AD11" s="1011"/>
      <c r="AE11" s="1015"/>
      <c r="AF11" s="1062">
        <v>98</v>
      </c>
      <c r="AG11" s="1063"/>
      <c r="AH11" s="1063"/>
      <c r="AI11" s="1063"/>
      <c r="AJ11" s="1064"/>
      <c r="AK11" s="1065" t="s">
        <v>556</v>
      </c>
      <c r="AL11" s="1066"/>
      <c r="AM11" s="1066"/>
      <c r="AN11" s="1066"/>
      <c r="AO11" s="1066"/>
      <c r="AP11" s="1066">
        <v>582</v>
      </c>
      <c r="AQ11" s="1066"/>
      <c r="AR11" s="1066"/>
      <c r="AS11" s="1066"/>
      <c r="AT11" s="1066"/>
      <c r="AU11" s="1060"/>
      <c r="AV11" s="1060"/>
      <c r="AW11" s="1060"/>
      <c r="AX11" s="1060"/>
      <c r="AY11" s="1061"/>
      <c r="AZ11" s="223"/>
      <c r="BA11" s="223"/>
      <c r="BB11" s="223"/>
      <c r="BC11" s="223"/>
      <c r="BD11" s="223"/>
      <c r="BE11" s="224"/>
      <c r="BF11" s="224"/>
      <c r="BG11" s="224"/>
      <c r="BH11" s="224"/>
      <c r="BI11" s="224"/>
      <c r="BJ11" s="224"/>
      <c r="BK11" s="224"/>
      <c r="BL11" s="224"/>
      <c r="BM11" s="224"/>
      <c r="BN11" s="224"/>
      <c r="BO11" s="224"/>
      <c r="BP11" s="224"/>
      <c r="BQ11" s="233">
        <v>5</v>
      </c>
      <c r="BR11" s="234"/>
      <c r="BS11" s="978" t="s">
        <v>561</v>
      </c>
      <c r="BT11" s="979"/>
      <c r="BU11" s="979"/>
      <c r="BV11" s="979"/>
      <c r="BW11" s="979"/>
      <c r="BX11" s="979"/>
      <c r="BY11" s="979"/>
      <c r="BZ11" s="979"/>
      <c r="CA11" s="979"/>
      <c r="CB11" s="979"/>
      <c r="CC11" s="979"/>
      <c r="CD11" s="979"/>
      <c r="CE11" s="979"/>
      <c r="CF11" s="979"/>
      <c r="CG11" s="980"/>
      <c r="CH11" s="953">
        <v>1461.5820000000001</v>
      </c>
      <c r="CI11" s="954"/>
      <c r="CJ11" s="954"/>
      <c r="CK11" s="954"/>
      <c r="CL11" s="955"/>
      <c r="CM11" s="953">
        <v>10057.706</v>
      </c>
      <c r="CN11" s="954"/>
      <c r="CO11" s="954"/>
      <c r="CP11" s="954"/>
      <c r="CQ11" s="955"/>
      <c r="CR11" s="953">
        <v>768.274</v>
      </c>
      <c r="CS11" s="954"/>
      <c r="CT11" s="954"/>
      <c r="CU11" s="954"/>
      <c r="CV11" s="955"/>
      <c r="CW11" s="953" t="s">
        <v>498</v>
      </c>
      <c r="CX11" s="954"/>
      <c r="CY11" s="954"/>
      <c r="CZ11" s="954"/>
      <c r="DA11" s="955"/>
      <c r="DB11" s="953">
        <v>2700</v>
      </c>
      <c r="DC11" s="954"/>
      <c r="DD11" s="954"/>
      <c r="DE11" s="954"/>
      <c r="DF11" s="955"/>
      <c r="DG11" s="953" t="s">
        <v>498</v>
      </c>
      <c r="DH11" s="954"/>
      <c r="DI11" s="954"/>
      <c r="DJ11" s="954"/>
      <c r="DK11" s="955"/>
      <c r="DL11" s="953" t="s">
        <v>498</v>
      </c>
      <c r="DM11" s="954"/>
      <c r="DN11" s="954"/>
      <c r="DO11" s="954"/>
      <c r="DP11" s="955"/>
      <c r="DQ11" s="953" t="s">
        <v>556</v>
      </c>
      <c r="DR11" s="954"/>
      <c r="DS11" s="954"/>
      <c r="DT11" s="954"/>
      <c r="DU11" s="955"/>
      <c r="DV11" s="956"/>
      <c r="DW11" s="957"/>
      <c r="DX11" s="957"/>
      <c r="DY11" s="957"/>
      <c r="DZ11" s="958"/>
      <c r="EA11" s="225"/>
    </row>
    <row r="12" spans="1:131" s="226" customFormat="1" ht="26.25" customHeight="1" x14ac:dyDescent="0.2">
      <c r="A12" s="232">
        <v>6</v>
      </c>
      <c r="B12" s="1007" t="s">
        <v>352</v>
      </c>
      <c r="C12" s="1008"/>
      <c r="D12" s="1008"/>
      <c r="E12" s="1008"/>
      <c r="F12" s="1008"/>
      <c r="G12" s="1008"/>
      <c r="H12" s="1008"/>
      <c r="I12" s="1008"/>
      <c r="J12" s="1008"/>
      <c r="K12" s="1008"/>
      <c r="L12" s="1008"/>
      <c r="M12" s="1008"/>
      <c r="N12" s="1008"/>
      <c r="O12" s="1008"/>
      <c r="P12" s="1009"/>
      <c r="Q12" s="1014">
        <v>1336</v>
      </c>
      <c r="R12" s="1011"/>
      <c r="S12" s="1011"/>
      <c r="T12" s="1011"/>
      <c r="U12" s="1011"/>
      <c r="V12" s="1011">
        <v>794</v>
      </c>
      <c r="W12" s="1011"/>
      <c r="X12" s="1011"/>
      <c r="Y12" s="1011"/>
      <c r="Z12" s="1011"/>
      <c r="AA12" s="1011">
        <v>542</v>
      </c>
      <c r="AB12" s="1011"/>
      <c r="AC12" s="1011"/>
      <c r="AD12" s="1011"/>
      <c r="AE12" s="1015"/>
      <c r="AF12" s="1062">
        <v>542</v>
      </c>
      <c r="AG12" s="1063"/>
      <c r="AH12" s="1063"/>
      <c r="AI12" s="1063"/>
      <c r="AJ12" s="1064"/>
      <c r="AK12" s="1065">
        <v>9</v>
      </c>
      <c r="AL12" s="1066"/>
      <c r="AM12" s="1066"/>
      <c r="AN12" s="1066"/>
      <c r="AO12" s="1066"/>
      <c r="AP12" s="1066">
        <v>34082</v>
      </c>
      <c r="AQ12" s="1066"/>
      <c r="AR12" s="1066"/>
      <c r="AS12" s="1066"/>
      <c r="AT12" s="1066"/>
      <c r="AU12" s="1060"/>
      <c r="AV12" s="1060"/>
      <c r="AW12" s="1060"/>
      <c r="AX12" s="1060"/>
      <c r="AY12" s="1061"/>
      <c r="AZ12" s="223"/>
      <c r="BA12" s="223"/>
      <c r="BB12" s="223"/>
      <c r="BC12" s="223"/>
      <c r="BD12" s="223"/>
      <c r="BE12" s="224"/>
      <c r="BF12" s="224"/>
      <c r="BG12" s="224"/>
      <c r="BH12" s="224"/>
      <c r="BI12" s="224"/>
      <c r="BJ12" s="224"/>
      <c r="BK12" s="224"/>
      <c r="BL12" s="224"/>
      <c r="BM12" s="224"/>
      <c r="BN12" s="224"/>
      <c r="BO12" s="224"/>
      <c r="BP12" s="224"/>
      <c r="BQ12" s="233">
        <v>6</v>
      </c>
      <c r="BR12" s="234"/>
      <c r="BS12" s="978" t="s">
        <v>562</v>
      </c>
      <c r="BT12" s="979"/>
      <c r="BU12" s="979"/>
      <c r="BV12" s="979"/>
      <c r="BW12" s="979"/>
      <c r="BX12" s="979"/>
      <c r="BY12" s="979"/>
      <c r="BZ12" s="979"/>
      <c r="CA12" s="979"/>
      <c r="CB12" s="979"/>
      <c r="CC12" s="979"/>
      <c r="CD12" s="979"/>
      <c r="CE12" s="979"/>
      <c r="CF12" s="979"/>
      <c r="CG12" s="980"/>
      <c r="CH12" s="953">
        <v>-0.66700000000000004</v>
      </c>
      <c r="CI12" s="954"/>
      <c r="CJ12" s="954"/>
      <c r="CK12" s="954"/>
      <c r="CL12" s="955"/>
      <c r="CM12" s="953">
        <v>331.57499999999999</v>
      </c>
      <c r="CN12" s="954"/>
      <c r="CO12" s="954"/>
      <c r="CP12" s="954"/>
      <c r="CQ12" s="955"/>
      <c r="CR12" s="953">
        <v>116.4</v>
      </c>
      <c r="CS12" s="954"/>
      <c r="CT12" s="954"/>
      <c r="CU12" s="954"/>
      <c r="CV12" s="955"/>
      <c r="CW12" s="953">
        <v>13.343</v>
      </c>
      <c r="CX12" s="954"/>
      <c r="CY12" s="954"/>
      <c r="CZ12" s="954"/>
      <c r="DA12" s="955"/>
      <c r="DB12" s="953" t="s">
        <v>498</v>
      </c>
      <c r="DC12" s="954"/>
      <c r="DD12" s="954"/>
      <c r="DE12" s="954"/>
      <c r="DF12" s="955"/>
      <c r="DG12" s="953" t="s">
        <v>498</v>
      </c>
      <c r="DH12" s="954"/>
      <c r="DI12" s="954"/>
      <c r="DJ12" s="954"/>
      <c r="DK12" s="955"/>
      <c r="DL12" s="953" t="s">
        <v>498</v>
      </c>
      <c r="DM12" s="954"/>
      <c r="DN12" s="954"/>
      <c r="DO12" s="954"/>
      <c r="DP12" s="955"/>
      <c r="DQ12" s="953" t="s">
        <v>556</v>
      </c>
      <c r="DR12" s="954"/>
      <c r="DS12" s="954"/>
      <c r="DT12" s="954"/>
      <c r="DU12" s="955"/>
      <c r="DV12" s="956"/>
      <c r="DW12" s="957"/>
      <c r="DX12" s="957"/>
      <c r="DY12" s="957"/>
      <c r="DZ12" s="958"/>
      <c r="EA12" s="225"/>
    </row>
    <row r="13" spans="1:131" s="226" customFormat="1" ht="26.25" customHeight="1" x14ac:dyDescent="0.2">
      <c r="A13" s="232">
        <v>7</v>
      </c>
      <c r="B13" s="1007" t="s">
        <v>353</v>
      </c>
      <c r="C13" s="1008"/>
      <c r="D13" s="1008"/>
      <c r="E13" s="1008"/>
      <c r="F13" s="1008"/>
      <c r="G13" s="1008"/>
      <c r="H13" s="1008"/>
      <c r="I13" s="1008"/>
      <c r="J13" s="1008"/>
      <c r="K13" s="1008"/>
      <c r="L13" s="1008"/>
      <c r="M13" s="1008"/>
      <c r="N13" s="1008"/>
      <c r="O13" s="1008"/>
      <c r="P13" s="1009"/>
      <c r="Q13" s="1014">
        <v>320</v>
      </c>
      <c r="R13" s="1011"/>
      <c r="S13" s="1011"/>
      <c r="T13" s="1011"/>
      <c r="U13" s="1011"/>
      <c r="V13" s="1011">
        <v>58</v>
      </c>
      <c r="W13" s="1011"/>
      <c r="X13" s="1011"/>
      <c r="Y13" s="1011"/>
      <c r="Z13" s="1011"/>
      <c r="AA13" s="1011">
        <v>262</v>
      </c>
      <c r="AB13" s="1011"/>
      <c r="AC13" s="1011"/>
      <c r="AD13" s="1011"/>
      <c r="AE13" s="1015"/>
      <c r="AF13" s="1062">
        <v>262</v>
      </c>
      <c r="AG13" s="1063"/>
      <c r="AH13" s="1063"/>
      <c r="AI13" s="1063"/>
      <c r="AJ13" s="1064"/>
      <c r="AK13" s="1065">
        <v>1</v>
      </c>
      <c r="AL13" s="1066"/>
      <c r="AM13" s="1066"/>
      <c r="AN13" s="1066"/>
      <c r="AO13" s="1066"/>
      <c r="AP13" s="1066">
        <v>455</v>
      </c>
      <c r="AQ13" s="1066"/>
      <c r="AR13" s="1066"/>
      <c r="AS13" s="1066"/>
      <c r="AT13" s="1066"/>
      <c r="AU13" s="1060"/>
      <c r="AV13" s="1060"/>
      <c r="AW13" s="1060"/>
      <c r="AX13" s="1060"/>
      <c r="AY13" s="1061"/>
      <c r="AZ13" s="223"/>
      <c r="BA13" s="223"/>
      <c r="BB13" s="223"/>
      <c r="BC13" s="223"/>
      <c r="BD13" s="223"/>
      <c r="BE13" s="224"/>
      <c r="BF13" s="224"/>
      <c r="BG13" s="224"/>
      <c r="BH13" s="224"/>
      <c r="BI13" s="224"/>
      <c r="BJ13" s="224"/>
      <c r="BK13" s="224"/>
      <c r="BL13" s="224"/>
      <c r="BM13" s="224"/>
      <c r="BN13" s="224"/>
      <c r="BO13" s="224"/>
      <c r="BP13" s="224"/>
      <c r="BQ13" s="233">
        <v>7</v>
      </c>
      <c r="BR13" s="234"/>
      <c r="BS13" s="978" t="s">
        <v>563</v>
      </c>
      <c r="BT13" s="979"/>
      <c r="BU13" s="979"/>
      <c r="BV13" s="979"/>
      <c r="BW13" s="979"/>
      <c r="BX13" s="979"/>
      <c r="BY13" s="979"/>
      <c r="BZ13" s="979"/>
      <c r="CA13" s="979"/>
      <c r="CB13" s="979"/>
      <c r="CC13" s="979"/>
      <c r="CD13" s="979"/>
      <c r="CE13" s="979"/>
      <c r="CF13" s="979"/>
      <c r="CG13" s="980"/>
      <c r="CH13" s="953">
        <v>-8.2729999999999997</v>
      </c>
      <c r="CI13" s="954"/>
      <c r="CJ13" s="954"/>
      <c r="CK13" s="954"/>
      <c r="CL13" s="955"/>
      <c r="CM13" s="953">
        <v>1583.027</v>
      </c>
      <c r="CN13" s="954"/>
      <c r="CO13" s="954"/>
      <c r="CP13" s="954"/>
      <c r="CQ13" s="955"/>
      <c r="CR13" s="953">
        <v>750</v>
      </c>
      <c r="CS13" s="954"/>
      <c r="CT13" s="954"/>
      <c r="CU13" s="954"/>
      <c r="CV13" s="955"/>
      <c r="CW13" s="953">
        <v>22.401</v>
      </c>
      <c r="CX13" s="954"/>
      <c r="CY13" s="954"/>
      <c r="CZ13" s="954"/>
      <c r="DA13" s="955"/>
      <c r="DB13" s="953" t="s">
        <v>498</v>
      </c>
      <c r="DC13" s="954"/>
      <c r="DD13" s="954"/>
      <c r="DE13" s="954"/>
      <c r="DF13" s="955"/>
      <c r="DG13" s="953" t="s">
        <v>498</v>
      </c>
      <c r="DH13" s="954"/>
      <c r="DI13" s="954"/>
      <c r="DJ13" s="954"/>
      <c r="DK13" s="955"/>
      <c r="DL13" s="953" t="s">
        <v>498</v>
      </c>
      <c r="DM13" s="954"/>
      <c r="DN13" s="954"/>
      <c r="DO13" s="954"/>
      <c r="DP13" s="955"/>
      <c r="DQ13" s="953" t="s">
        <v>556</v>
      </c>
      <c r="DR13" s="954"/>
      <c r="DS13" s="954"/>
      <c r="DT13" s="954"/>
      <c r="DU13" s="955"/>
      <c r="DV13" s="956"/>
      <c r="DW13" s="957"/>
      <c r="DX13" s="957"/>
      <c r="DY13" s="957"/>
      <c r="DZ13" s="958"/>
      <c r="EA13" s="225"/>
    </row>
    <row r="14" spans="1:131" s="226" customFormat="1" ht="26.25" customHeight="1" x14ac:dyDescent="0.2">
      <c r="A14" s="232">
        <v>8</v>
      </c>
      <c r="B14" s="1007" t="s">
        <v>354</v>
      </c>
      <c r="C14" s="1008"/>
      <c r="D14" s="1008"/>
      <c r="E14" s="1008"/>
      <c r="F14" s="1008"/>
      <c r="G14" s="1008"/>
      <c r="H14" s="1008"/>
      <c r="I14" s="1008"/>
      <c r="J14" s="1008"/>
      <c r="K14" s="1008"/>
      <c r="L14" s="1008"/>
      <c r="M14" s="1008"/>
      <c r="N14" s="1008"/>
      <c r="O14" s="1008"/>
      <c r="P14" s="1009"/>
      <c r="Q14" s="1014" t="s">
        <v>556</v>
      </c>
      <c r="R14" s="1011"/>
      <c r="S14" s="1011"/>
      <c r="T14" s="1011"/>
      <c r="U14" s="1011"/>
      <c r="V14" s="1011" t="s">
        <v>556</v>
      </c>
      <c r="W14" s="1011"/>
      <c r="X14" s="1011"/>
      <c r="Y14" s="1011"/>
      <c r="Z14" s="1011"/>
      <c r="AA14" s="1011" t="s">
        <v>556</v>
      </c>
      <c r="AB14" s="1011"/>
      <c r="AC14" s="1011"/>
      <c r="AD14" s="1011"/>
      <c r="AE14" s="1015"/>
      <c r="AF14" s="1062" t="s">
        <v>355</v>
      </c>
      <c r="AG14" s="1063"/>
      <c r="AH14" s="1063"/>
      <c r="AI14" s="1063"/>
      <c r="AJ14" s="1064"/>
      <c r="AK14" s="1065" t="s">
        <v>556</v>
      </c>
      <c r="AL14" s="1066"/>
      <c r="AM14" s="1066"/>
      <c r="AN14" s="1066"/>
      <c r="AO14" s="1066"/>
      <c r="AP14" s="1066" t="s">
        <v>556</v>
      </c>
      <c r="AQ14" s="1066"/>
      <c r="AR14" s="1066"/>
      <c r="AS14" s="1066"/>
      <c r="AT14" s="1066"/>
      <c r="AU14" s="1060"/>
      <c r="AV14" s="1060"/>
      <c r="AW14" s="1060"/>
      <c r="AX14" s="1060"/>
      <c r="AY14" s="1061"/>
      <c r="AZ14" s="223"/>
      <c r="BA14" s="223"/>
      <c r="BB14" s="223"/>
      <c r="BC14" s="223"/>
      <c r="BD14" s="223"/>
      <c r="BE14" s="224"/>
      <c r="BF14" s="224"/>
      <c r="BG14" s="224"/>
      <c r="BH14" s="224"/>
      <c r="BI14" s="224"/>
      <c r="BJ14" s="224"/>
      <c r="BK14" s="224"/>
      <c r="BL14" s="224"/>
      <c r="BM14" s="224"/>
      <c r="BN14" s="224"/>
      <c r="BO14" s="224"/>
      <c r="BP14" s="224"/>
      <c r="BQ14" s="233">
        <v>8</v>
      </c>
      <c r="BR14" s="234"/>
      <c r="BS14" s="978" t="s">
        <v>564</v>
      </c>
      <c r="BT14" s="979"/>
      <c r="BU14" s="979"/>
      <c r="BV14" s="979"/>
      <c r="BW14" s="979"/>
      <c r="BX14" s="979"/>
      <c r="BY14" s="979"/>
      <c r="BZ14" s="979"/>
      <c r="CA14" s="979"/>
      <c r="CB14" s="979"/>
      <c r="CC14" s="979"/>
      <c r="CD14" s="979"/>
      <c r="CE14" s="979"/>
      <c r="CF14" s="979"/>
      <c r="CG14" s="980"/>
      <c r="CH14" s="953">
        <v>-0.77100000000000002</v>
      </c>
      <c r="CI14" s="954"/>
      <c r="CJ14" s="954"/>
      <c r="CK14" s="954"/>
      <c r="CL14" s="955"/>
      <c r="CM14" s="953">
        <v>427.28399999999999</v>
      </c>
      <c r="CN14" s="954"/>
      <c r="CO14" s="954"/>
      <c r="CP14" s="954"/>
      <c r="CQ14" s="955"/>
      <c r="CR14" s="953">
        <v>281.28800000000001</v>
      </c>
      <c r="CS14" s="954"/>
      <c r="CT14" s="954"/>
      <c r="CU14" s="954"/>
      <c r="CV14" s="955"/>
      <c r="CW14" s="953" t="s">
        <v>498</v>
      </c>
      <c r="CX14" s="954"/>
      <c r="CY14" s="954"/>
      <c r="CZ14" s="954"/>
      <c r="DA14" s="955"/>
      <c r="DB14" s="953" t="s">
        <v>498</v>
      </c>
      <c r="DC14" s="954"/>
      <c r="DD14" s="954"/>
      <c r="DE14" s="954"/>
      <c r="DF14" s="955"/>
      <c r="DG14" s="953" t="s">
        <v>498</v>
      </c>
      <c r="DH14" s="954"/>
      <c r="DI14" s="954"/>
      <c r="DJ14" s="954"/>
      <c r="DK14" s="955"/>
      <c r="DL14" s="953" t="s">
        <v>498</v>
      </c>
      <c r="DM14" s="954"/>
      <c r="DN14" s="954"/>
      <c r="DO14" s="954"/>
      <c r="DP14" s="955"/>
      <c r="DQ14" s="953" t="s">
        <v>556</v>
      </c>
      <c r="DR14" s="954"/>
      <c r="DS14" s="954"/>
      <c r="DT14" s="954"/>
      <c r="DU14" s="955"/>
      <c r="DV14" s="956"/>
      <c r="DW14" s="957"/>
      <c r="DX14" s="957"/>
      <c r="DY14" s="957"/>
      <c r="DZ14" s="958"/>
      <c r="EA14" s="225"/>
    </row>
    <row r="15" spans="1:131" s="226" customFormat="1" ht="26.25" customHeight="1" x14ac:dyDescent="0.2">
      <c r="A15" s="232">
        <v>9</v>
      </c>
      <c r="B15" s="1007" t="s">
        <v>356</v>
      </c>
      <c r="C15" s="1008"/>
      <c r="D15" s="1008"/>
      <c r="E15" s="1008"/>
      <c r="F15" s="1008"/>
      <c r="G15" s="1008"/>
      <c r="H15" s="1008"/>
      <c r="I15" s="1008"/>
      <c r="J15" s="1008"/>
      <c r="K15" s="1008"/>
      <c r="L15" s="1008"/>
      <c r="M15" s="1008"/>
      <c r="N15" s="1008"/>
      <c r="O15" s="1008"/>
      <c r="P15" s="1009"/>
      <c r="Q15" s="1014">
        <v>233</v>
      </c>
      <c r="R15" s="1011"/>
      <c r="S15" s="1011"/>
      <c r="T15" s="1011"/>
      <c r="U15" s="1011"/>
      <c r="V15" s="1011">
        <v>0</v>
      </c>
      <c r="W15" s="1011"/>
      <c r="X15" s="1011"/>
      <c r="Y15" s="1011"/>
      <c r="Z15" s="1011"/>
      <c r="AA15" s="1011">
        <v>233</v>
      </c>
      <c r="AB15" s="1011"/>
      <c r="AC15" s="1011"/>
      <c r="AD15" s="1011"/>
      <c r="AE15" s="1015"/>
      <c r="AF15" s="1062">
        <v>233</v>
      </c>
      <c r="AG15" s="1063"/>
      <c r="AH15" s="1063"/>
      <c r="AI15" s="1063"/>
      <c r="AJ15" s="1064"/>
      <c r="AK15" s="1065">
        <v>0</v>
      </c>
      <c r="AL15" s="1066"/>
      <c r="AM15" s="1066"/>
      <c r="AN15" s="1066"/>
      <c r="AO15" s="1066"/>
      <c r="AP15" s="1066" t="s">
        <v>556</v>
      </c>
      <c r="AQ15" s="1066"/>
      <c r="AR15" s="1066"/>
      <c r="AS15" s="1066"/>
      <c r="AT15" s="1066"/>
      <c r="AU15" s="1060"/>
      <c r="AV15" s="1060"/>
      <c r="AW15" s="1060"/>
      <c r="AX15" s="1060"/>
      <c r="AY15" s="1061"/>
      <c r="AZ15" s="223"/>
      <c r="BA15" s="223"/>
      <c r="BB15" s="223"/>
      <c r="BC15" s="223"/>
      <c r="BD15" s="223"/>
      <c r="BE15" s="224"/>
      <c r="BF15" s="224"/>
      <c r="BG15" s="224"/>
      <c r="BH15" s="224"/>
      <c r="BI15" s="224"/>
      <c r="BJ15" s="224"/>
      <c r="BK15" s="224"/>
      <c r="BL15" s="224"/>
      <c r="BM15" s="224"/>
      <c r="BN15" s="224"/>
      <c r="BO15" s="224"/>
      <c r="BP15" s="224"/>
      <c r="BQ15" s="233">
        <v>9</v>
      </c>
      <c r="BR15" s="234"/>
      <c r="BS15" s="978" t="s">
        <v>565</v>
      </c>
      <c r="BT15" s="979"/>
      <c r="BU15" s="979"/>
      <c r="BV15" s="979"/>
      <c r="BW15" s="979"/>
      <c r="BX15" s="979"/>
      <c r="BY15" s="979"/>
      <c r="BZ15" s="979"/>
      <c r="CA15" s="979"/>
      <c r="CB15" s="979"/>
      <c r="CC15" s="979"/>
      <c r="CD15" s="979"/>
      <c r="CE15" s="979"/>
      <c r="CF15" s="979"/>
      <c r="CG15" s="980"/>
      <c r="CH15" s="953">
        <v>-0.80900000000000005</v>
      </c>
      <c r="CI15" s="954"/>
      <c r="CJ15" s="954"/>
      <c r="CK15" s="954"/>
      <c r="CL15" s="955"/>
      <c r="CM15" s="953">
        <v>1751.17</v>
      </c>
      <c r="CN15" s="954"/>
      <c r="CO15" s="954"/>
      <c r="CP15" s="954"/>
      <c r="CQ15" s="955"/>
      <c r="CR15" s="953">
        <v>35</v>
      </c>
      <c r="CS15" s="954"/>
      <c r="CT15" s="954"/>
      <c r="CU15" s="954"/>
      <c r="CV15" s="955"/>
      <c r="CW15" s="953">
        <v>281.22800000000001</v>
      </c>
      <c r="CX15" s="954"/>
      <c r="CY15" s="954"/>
      <c r="CZ15" s="954"/>
      <c r="DA15" s="955"/>
      <c r="DB15" s="953" t="s">
        <v>498</v>
      </c>
      <c r="DC15" s="954"/>
      <c r="DD15" s="954"/>
      <c r="DE15" s="954"/>
      <c r="DF15" s="955"/>
      <c r="DG15" s="953" t="s">
        <v>498</v>
      </c>
      <c r="DH15" s="954"/>
      <c r="DI15" s="954"/>
      <c r="DJ15" s="954"/>
      <c r="DK15" s="955"/>
      <c r="DL15" s="953" t="s">
        <v>498</v>
      </c>
      <c r="DM15" s="954"/>
      <c r="DN15" s="954"/>
      <c r="DO15" s="954"/>
      <c r="DP15" s="955"/>
      <c r="DQ15" s="953" t="s">
        <v>556</v>
      </c>
      <c r="DR15" s="954"/>
      <c r="DS15" s="954"/>
      <c r="DT15" s="954"/>
      <c r="DU15" s="955"/>
      <c r="DV15" s="956"/>
      <c r="DW15" s="957"/>
      <c r="DX15" s="957"/>
      <c r="DY15" s="957"/>
      <c r="DZ15" s="958"/>
      <c r="EA15" s="225"/>
    </row>
    <row r="16" spans="1:131" s="226" customFormat="1" ht="26.25" customHeight="1" x14ac:dyDescent="0.2">
      <c r="A16" s="232">
        <v>10</v>
      </c>
      <c r="B16" s="1007" t="s">
        <v>357</v>
      </c>
      <c r="C16" s="1008"/>
      <c r="D16" s="1008"/>
      <c r="E16" s="1008"/>
      <c r="F16" s="1008"/>
      <c r="G16" s="1008"/>
      <c r="H16" s="1008"/>
      <c r="I16" s="1008"/>
      <c r="J16" s="1008"/>
      <c r="K16" s="1008"/>
      <c r="L16" s="1008"/>
      <c r="M16" s="1008"/>
      <c r="N16" s="1008"/>
      <c r="O16" s="1008"/>
      <c r="P16" s="1009"/>
      <c r="Q16" s="1014">
        <v>261</v>
      </c>
      <c r="R16" s="1011"/>
      <c r="S16" s="1011"/>
      <c r="T16" s="1011"/>
      <c r="U16" s="1011"/>
      <c r="V16" s="1011">
        <v>5</v>
      </c>
      <c r="W16" s="1011"/>
      <c r="X16" s="1011"/>
      <c r="Y16" s="1011"/>
      <c r="Z16" s="1011"/>
      <c r="AA16" s="1011">
        <v>256</v>
      </c>
      <c r="AB16" s="1011"/>
      <c r="AC16" s="1011"/>
      <c r="AD16" s="1011"/>
      <c r="AE16" s="1015"/>
      <c r="AF16" s="1062">
        <v>256</v>
      </c>
      <c r="AG16" s="1063"/>
      <c r="AH16" s="1063"/>
      <c r="AI16" s="1063"/>
      <c r="AJ16" s="1064"/>
      <c r="AK16" s="1065">
        <v>1</v>
      </c>
      <c r="AL16" s="1066"/>
      <c r="AM16" s="1066"/>
      <c r="AN16" s="1066"/>
      <c r="AO16" s="1066"/>
      <c r="AP16" s="1066" t="s">
        <v>556</v>
      </c>
      <c r="AQ16" s="1066"/>
      <c r="AR16" s="1066"/>
      <c r="AS16" s="1066"/>
      <c r="AT16" s="1066"/>
      <c r="AU16" s="1060"/>
      <c r="AV16" s="1060"/>
      <c r="AW16" s="1060"/>
      <c r="AX16" s="1060"/>
      <c r="AY16" s="1061"/>
      <c r="AZ16" s="223"/>
      <c r="BA16" s="223"/>
      <c r="BB16" s="223"/>
      <c r="BC16" s="223"/>
      <c r="BD16" s="223"/>
      <c r="BE16" s="224"/>
      <c r="BF16" s="224"/>
      <c r="BG16" s="224"/>
      <c r="BH16" s="224"/>
      <c r="BI16" s="224"/>
      <c r="BJ16" s="224"/>
      <c r="BK16" s="224"/>
      <c r="BL16" s="224"/>
      <c r="BM16" s="224"/>
      <c r="BN16" s="224"/>
      <c r="BO16" s="224"/>
      <c r="BP16" s="224"/>
      <c r="BQ16" s="233">
        <v>10</v>
      </c>
      <c r="BR16" s="234"/>
      <c r="BS16" s="978" t="s">
        <v>566</v>
      </c>
      <c r="BT16" s="979"/>
      <c r="BU16" s="979"/>
      <c r="BV16" s="979"/>
      <c r="BW16" s="979"/>
      <c r="BX16" s="979"/>
      <c r="BY16" s="979"/>
      <c r="BZ16" s="979"/>
      <c r="CA16" s="979"/>
      <c r="CB16" s="979"/>
      <c r="CC16" s="979"/>
      <c r="CD16" s="979"/>
      <c r="CE16" s="979"/>
      <c r="CF16" s="979"/>
      <c r="CG16" s="980"/>
      <c r="CH16" s="953">
        <v>-7.6079999999999997</v>
      </c>
      <c r="CI16" s="954"/>
      <c r="CJ16" s="954"/>
      <c r="CK16" s="954"/>
      <c r="CL16" s="955"/>
      <c r="CM16" s="953">
        <v>1904.412</v>
      </c>
      <c r="CN16" s="954"/>
      <c r="CO16" s="954"/>
      <c r="CP16" s="954"/>
      <c r="CQ16" s="955"/>
      <c r="CR16" s="953">
        <v>41.201999999999998</v>
      </c>
      <c r="CS16" s="954"/>
      <c r="CT16" s="954"/>
      <c r="CU16" s="954"/>
      <c r="CV16" s="955"/>
      <c r="CW16" s="953" t="s">
        <v>498</v>
      </c>
      <c r="CX16" s="954"/>
      <c r="CY16" s="954"/>
      <c r="CZ16" s="954"/>
      <c r="DA16" s="955"/>
      <c r="DB16" s="953" t="s">
        <v>498</v>
      </c>
      <c r="DC16" s="954"/>
      <c r="DD16" s="954"/>
      <c r="DE16" s="954"/>
      <c r="DF16" s="955"/>
      <c r="DG16" s="953" t="s">
        <v>498</v>
      </c>
      <c r="DH16" s="954"/>
      <c r="DI16" s="954"/>
      <c r="DJ16" s="954"/>
      <c r="DK16" s="955"/>
      <c r="DL16" s="953" t="s">
        <v>498</v>
      </c>
      <c r="DM16" s="954"/>
      <c r="DN16" s="954"/>
      <c r="DO16" s="954"/>
      <c r="DP16" s="955"/>
      <c r="DQ16" s="953" t="s">
        <v>556</v>
      </c>
      <c r="DR16" s="954"/>
      <c r="DS16" s="954"/>
      <c r="DT16" s="954"/>
      <c r="DU16" s="955"/>
      <c r="DV16" s="956"/>
      <c r="DW16" s="957"/>
      <c r="DX16" s="957"/>
      <c r="DY16" s="957"/>
      <c r="DZ16" s="958"/>
      <c r="EA16" s="225"/>
    </row>
    <row r="17" spans="1:131" s="226" customFormat="1" ht="26.25" customHeight="1" x14ac:dyDescent="0.2">
      <c r="A17" s="232">
        <v>11</v>
      </c>
      <c r="B17" s="1007"/>
      <c r="C17" s="1008"/>
      <c r="D17" s="1008"/>
      <c r="E17" s="1008"/>
      <c r="F17" s="1008"/>
      <c r="G17" s="1008"/>
      <c r="H17" s="1008"/>
      <c r="I17" s="1008"/>
      <c r="J17" s="1008"/>
      <c r="K17" s="1008"/>
      <c r="L17" s="1008"/>
      <c r="M17" s="1008"/>
      <c r="N17" s="1008"/>
      <c r="O17" s="1008"/>
      <c r="P17" s="1009"/>
      <c r="Q17" s="1014"/>
      <c r="R17" s="1011"/>
      <c r="S17" s="1011"/>
      <c r="T17" s="1011"/>
      <c r="U17" s="1011"/>
      <c r="V17" s="1011"/>
      <c r="W17" s="1011"/>
      <c r="X17" s="1011"/>
      <c r="Y17" s="1011"/>
      <c r="Z17" s="1011"/>
      <c r="AA17" s="1011"/>
      <c r="AB17" s="1011"/>
      <c r="AC17" s="1011"/>
      <c r="AD17" s="1011"/>
      <c r="AE17" s="1015"/>
      <c r="AF17" s="1062"/>
      <c r="AG17" s="1063"/>
      <c r="AH17" s="1063"/>
      <c r="AI17" s="1063"/>
      <c r="AJ17" s="1064"/>
      <c r="AK17" s="1065"/>
      <c r="AL17" s="1066"/>
      <c r="AM17" s="1066"/>
      <c r="AN17" s="1066"/>
      <c r="AO17" s="1066"/>
      <c r="AP17" s="1066"/>
      <c r="AQ17" s="1066"/>
      <c r="AR17" s="1066"/>
      <c r="AS17" s="1066"/>
      <c r="AT17" s="1066"/>
      <c r="AU17" s="1060"/>
      <c r="AV17" s="1060"/>
      <c r="AW17" s="1060"/>
      <c r="AX17" s="1060"/>
      <c r="AY17" s="1061"/>
      <c r="AZ17" s="223"/>
      <c r="BA17" s="223"/>
      <c r="BB17" s="223"/>
      <c r="BC17" s="223"/>
      <c r="BD17" s="223"/>
      <c r="BE17" s="224"/>
      <c r="BF17" s="224"/>
      <c r="BG17" s="224"/>
      <c r="BH17" s="224"/>
      <c r="BI17" s="224"/>
      <c r="BJ17" s="224"/>
      <c r="BK17" s="224"/>
      <c r="BL17" s="224"/>
      <c r="BM17" s="224"/>
      <c r="BN17" s="224"/>
      <c r="BO17" s="224"/>
      <c r="BP17" s="224"/>
      <c r="BQ17" s="233">
        <v>11</v>
      </c>
      <c r="BR17" s="234"/>
      <c r="BS17" s="978" t="s">
        <v>567</v>
      </c>
      <c r="BT17" s="979"/>
      <c r="BU17" s="979"/>
      <c r="BV17" s="979"/>
      <c r="BW17" s="979"/>
      <c r="BX17" s="979"/>
      <c r="BY17" s="979"/>
      <c r="BZ17" s="979"/>
      <c r="CA17" s="979"/>
      <c r="CB17" s="979"/>
      <c r="CC17" s="979"/>
      <c r="CD17" s="979"/>
      <c r="CE17" s="979"/>
      <c r="CF17" s="979"/>
      <c r="CG17" s="980"/>
      <c r="CH17" s="953">
        <v>-3.681</v>
      </c>
      <c r="CI17" s="954"/>
      <c r="CJ17" s="954"/>
      <c r="CK17" s="954"/>
      <c r="CL17" s="955"/>
      <c r="CM17" s="953">
        <v>102.768</v>
      </c>
      <c r="CN17" s="954"/>
      <c r="CO17" s="954"/>
      <c r="CP17" s="954"/>
      <c r="CQ17" s="955"/>
      <c r="CR17" s="953">
        <v>10</v>
      </c>
      <c r="CS17" s="954"/>
      <c r="CT17" s="954"/>
      <c r="CU17" s="954"/>
      <c r="CV17" s="955"/>
      <c r="CW17" s="953">
        <v>3</v>
      </c>
      <c r="CX17" s="954"/>
      <c r="CY17" s="954"/>
      <c r="CZ17" s="954"/>
      <c r="DA17" s="955"/>
      <c r="DB17" s="953" t="s">
        <v>498</v>
      </c>
      <c r="DC17" s="954"/>
      <c r="DD17" s="954"/>
      <c r="DE17" s="954"/>
      <c r="DF17" s="955"/>
      <c r="DG17" s="953" t="s">
        <v>498</v>
      </c>
      <c r="DH17" s="954"/>
      <c r="DI17" s="954"/>
      <c r="DJ17" s="954"/>
      <c r="DK17" s="955"/>
      <c r="DL17" s="953" t="s">
        <v>498</v>
      </c>
      <c r="DM17" s="954"/>
      <c r="DN17" s="954"/>
      <c r="DO17" s="954"/>
      <c r="DP17" s="955"/>
      <c r="DQ17" s="953" t="s">
        <v>556</v>
      </c>
      <c r="DR17" s="954"/>
      <c r="DS17" s="954"/>
      <c r="DT17" s="954"/>
      <c r="DU17" s="955"/>
      <c r="DV17" s="956"/>
      <c r="DW17" s="957"/>
      <c r="DX17" s="957"/>
      <c r="DY17" s="957"/>
      <c r="DZ17" s="958"/>
      <c r="EA17" s="225"/>
    </row>
    <row r="18" spans="1:131" s="226" customFormat="1" ht="26.25" customHeight="1" x14ac:dyDescent="0.2">
      <c r="A18" s="232">
        <v>12</v>
      </c>
      <c r="B18" s="1007"/>
      <c r="C18" s="1008"/>
      <c r="D18" s="1008"/>
      <c r="E18" s="1008"/>
      <c r="F18" s="1008"/>
      <c r="G18" s="1008"/>
      <c r="H18" s="1008"/>
      <c r="I18" s="1008"/>
      <c r="J18" s="1008"/>
      <c r="K18" s="1008"/>
      <c r="L18" s="1008"/>
      <c r="M18" s="1008"/>
      <c r="N18" s="1008"/>
      <c r="O18" s="1008"/>
      <c r="P18" s="1009"/>
      <c r="Q18" s="1014"/>
      <c r="R18" s="1011"/>
      <c r="S18" s="1011"/>
      <c r="T18" s="1011"/>
      <c r="U18" s="1011"/>
      <c r="V18" s="1011"/>
      <c r="W18" s="1011"/>
      <c r="X18" s="1011"/>
      <c r="Y18" s="1011"/>
      <c r="Z18" s="1011"/>
      <c r="AA18" s="1011"/>
      <c r="AB18" s="1011"/>
      <c r="AC18" s="1011"/>
      <c r="AD18" s="1011"/>
      <c r="AE18" s="1015"/>
      <c r="AF18" s="1062"/>
      <c r="AG18" s="1063"/>
      <c r="AH18" s="1063"/>
      <c r="AI18" s="1063"/>
      <c r="AJ18" s="1064"/>
      <c r="AK18" s="1065"/>
      <c r="AL18" s="1066"/>
      <c r="AM18" s="1066"/>
      <c r="AN18" s="1066"/>
      <c r="AO18" s="1066"/>
      <c r="AP18" s="1066"/>
      <c r="AQ18" s="1066"/>
      <c r="AR18" s="1066"/>
      <c r="AS18" s="1066"/>
      <c r="AT18" s="1066"/>
      <c r="AU18" s="1060"/>
      <c r="AV18" s="1060"/>
      <c r="AW18" s="1060"/>
      <c r="AX18" s="1060"/>
      <c r="AY18" s="1061"/>
      <c r="AZ18" s="223"/>
      <c r="BA18" s="223"/>
      <c r="BB18" s="223"/>
      <c r="BC18" s="223"/>
      <c r="BD18" s="223"/>
      <c r="BE18" s="224"/>
      <c r="BF18" s="224"/>
      <c r="BG18" s="224"/>
      <c r="BH18" s="224"/>
      <c r="BI18" s="224"/>
      <c r="BJ18" s="224"/>
      <c r="BK18" s="224"/>
      <c r="BL18" s="224"/>
      <c r="BM18" s="224"/>
      <c r="BN18" s="224"/>
      <c r="BO18" s="224"/>
      <c r="BP18" s="224"/>
      <c r="BQ18" s="233">
        <v>12</v>
      </c>
      <c r="BR18" s="234"/>
      <c r="BS18" s="978" t="s">
        <v>568</v>
      </c>
      <c r="BT18" s="979"/>
      <c r="BU18" s="979"/>
      <c r="BV18" s="979"/>
      <c r="BW18" s="979"/>
      <c r="BX18" s="979"/>
      <c r="BY18" s="979"/>
      <c r="BZ18" s="979"/>
      <c r="CA18" s="979"/>
      <c r="CB18" s="979"/>
      <c r="CC18" s="979"/>
      <c r="CD18" s="979"/>
      <c r="CE18" s="979"/>
      <c r="CF18" s="979"/>
      <c r="CG18" s="980"/>
      <c r="CH18" s="953">
        <v>1.0129999999999999</v>
      </c>
      <c r="CI18" s="954"/>
      <c r="CJ18" s="954"/>
      <c r="CK18" s="954"/>
      <c r="CL18" s="955"/>
      <c r="CM18" s="953">
        <v>404.44200000000001</v>
      </c>
      <c r="CN18" s="954"/>
      <c r="CO18" s="954"/>
      <c r="CP18" s="954"/>
      <c r="CQ18" s="955"/>
      <c r="CR18" s="953">
        <v>34.700000000000003</v>
      </c>
      <c r="CS18" s="954"/>
      <c r="CT18" s="954"/>
      <c r="CU18" s="954"/>
      <c r="CV18" s="955"/>
      <c r="CW18" s="953">
        <v>8.4749999999999996</v>
      </c>
      <c r="CX18" s="954"/>
      <c r="CY18" s="954"/>
      <c r="CZ18" s="954"/>
      <c r="DA18" s="955"/>
      <c r="DB18" s="953" t="s">
        <v>498</v>
      </c>
      <c r="DC18" s="954"/>
      <c r="DD18" s="954"/>
      <c r="DE18" s="954"/>
      <c r="DF18" s="955"/>
      <c r="DG18" s="953" t="s">
        <v>498</v>
      </c>
      <c r="DH18" s="954"/>
      <c r="DI18" s="954"/>
      <c r="DJ18" s="954"/>
      <c r="DK18" s="955"/>
      <c r="DL18" s="953" t="s">
        <v>498</v>
      </c>
      <c r="DM18" s="954"/>
      <c r="DN18" s="954"/>
      <c r="DO18" s="954"/>
      <c r="DP18" s="955"/>
      <c r="DQ18" s="953" t="s">
        <v>556</v>
      </c>
      <c r="DR18" s="954"/>
      <c r="DS18" s="954"/>
      <c r="DT18" s="954"/>
      <c r="DU18" s="955"/>
      <c r="DV18" s="956"/>
      <c r="DW18" s="957"/>
      <c r="DX18" s="957"/>
      <c r="DY18" s="957"/>
      <c r="DZ18" s="958"/>
      <c r="EA18" s="225"/>
    </row>
    <row r="19" spans="1:131" s="226" customFormat="1" ht="26.25" customHeight="1" x14ac:dyDescent="0.2">
      <c r="A19" s="232">
        <v>13</v>
      </c>
      <c r="B19" s="1007"/>
      <c r="C19" s="1008"/>
      <c r="D19" s="1008"/>
      <c r="E19" s="1008"/>
      <c r="F19" s="1008"/>
      <c r="G19" s="1008"/>
      <c r="H19" s="1008"/>
      <c r="I19" s="1008"/>
      <c r="J19" s="1008"/>
      <c r="K19" s="1008"/>
      <c r="L19" s="1008"/>
      <c r="M19" s="1008"/>
      <c r="N19" s="1008"/>
      <c r="O19" s="1008"/>
      <c r="P19" s="1009"/>
      <c r="Q19" s="1014"/>
      <c r="R19" s="1011"/>
      <c r="S19" s="1011"/>
      <c r="T19" s="1011"/>
      <c r="U19" s="1011"/>
      <c r="V19" s="1011"/>
      <c r="W19" s="1011"/>
      <c r="X19" s="1011"/>
      <c r="Y19" s="1011"/>
      <c r="Z19" s="1011"/>
      <c r="AA19" s="1011"/>
      <c r="AB19" s="1011"/>
      <c r="AC19" s="1011"/>
      <c r="AD19" s="1011"/>
      <c r="AE19" s="1015"/>
      <c r="AF19" s="1062"/>
      <c r="AG19" s="1063"/>
      <c r="AH19" s="1063"/>
      <c r="AI19" s="1063"/>
      <c r="AJ19" s="1064"/>
      <c r="AK19" s="1065"/>
      <c r="AL19" s="1066"/>
      <c r="AM19" s="1066"/>
      <c r="AN19" s="1066"/>
      <c r="AO19" s="1066"/>
      <c r="AP19" s="1066"/>
      <c r="AQ19" s="1066"/>
      <c r="AR19" s="1066"/>
      <c r="AS19" s="1066"/>
      <c r="AT19" s="1066"/>
      <c r="AU19" s="1060"/>
      <c r="AV19" s="1060"/>
      <c r="AW19" s="1060"/>
      <c r="AX19" s="1060"/>
      <c r="AY19" s="1061"/>
      <c r="AZ19" s="223"/>
      <c r="BA19" s="223"/>
      <c r="BB19" s="223"/>
      <c r="BC19" s="223"/>
      <c r="BD19" s="223"/>
      <c r="BE19" s="224"/>
      <c r="BF19" s="224"/>
      <c r="BG19" s="224"/>
      <c r="BH19" s="224"/>
      <c r="BI19" s="224"/>
      <c r="BJ19" s="224"/>
      <c r="BK19" s="224"/>
      <c r="BL19" s="224"/>
      <c r="BM19" s="224"/>
      <c r="BN19" s="224"/>
      <c r="BO19" s="224"/>
      <c r="BP19" s="224"/>
      <c r="BQ19" s="233">
        <v>13</v>
      </c>
      <c r="BR19" s="234"/>
      <c r="BS19" s="978" t="s">
        <v>569</v>
      </c>
      <c r="BT19" s="979"/>
      <c r="BU19" s="979"/>
      <c r="BV19" s="979"/>
      <c r="BW19" s="979"/>
      <c r="BX19" s="979"/>
      <c r="BY19" s="979"/>
      <c r="BZ19" s="979"/>
      <c r="CA19" s="979"/>
      <c r="CB19" s="979"/>
      <c r="CC19" s="979"/>
      <c r="CD19" s="979"/>
      <c r="CE19" s="979"/>
      <c r="CF19" s="979"/>
      <c r="CG19" s="980"/>
      <c r="CH19" s="953">
        <v>615.20799999999997</v>
      </c>
      <c r="CI19" s="954"/>
      <c r="CJ19" s="954"/>
      <c r="CK19" s="954"/>
      <c r="CL19" s="955"/>
      <c r="CM19" s="953">
        <v>9221.2950000000001</v>
      </c>
      <c r="CN19" s="954"/>
      <c r="CO19" s="954"/>
      <c r="CP19" s="954"/>
      <c r="CQ19" s="955"/>
      <c r="CR19" s="953">
        <v>50</v>
      </c>
      <c r="CS19" s="954"/>
      <c r="CT19" s="954"/>
      <c r="CU19" s="954"/>
      <c r="CV19" s="955"/>
      <c r="CW19" s="953">
        <v>10</v>
      </c>
      <c r="CX19" s="954"/>
      <c r="CY19" s="954"/>
      <c r="CZ19" s="954"/>
      <c r="DA19" s="955"/>
      <c r="DB19" s="953">
        <v>2679.5659999999998</v>
      </c>
      <c r="DC19" s="954"/>
      <c r="DD19" s="954"/>
      <c r="DE19" s="954"/>
      <c r="DF19" s="955"/>
      <c r="DG19" s="953" t="s">
        <v>498</v>
      </c>
      <c r="DH19" s="954"/>
      <c r="DI19" s="954"/>
      <c r="DJ19" s="954"/>
      <c r="DK19" s="955"/>
      <c r="DL19" s="953" t="s">
        <v>498</v>
      </c>
      <c r="DM19" s="954"/>
      <c r="DN19" s="954"/>
      <c r="DO19" s="954"/>
      <c r="DP19" s="955"/>
      <c r="DQ19" s="953" t="s">
        <v>556</v>
      </c>
      <c r="DR19" s="954"/>
      <c r="DS19" s="954"/>
      <c r="DT19" s="954"/>
      <c r="DU19" s="955"/>
      <c r="DV19" s="956"/>
      <c r="DW19" s="957"/>
      <c r="DX19" s="957"/>
      <c r="DY19" s="957"/>
      <c r="DZ19" s="958"/>
      <c r="EA19" s="225"/>
    </row>
    <row r="20" spans="1:131" s="226" customFormat="1" ht="26.25" customHeight="1" x14ac:dyDescent="0.2">
      <c r="A20" s="232">
        <v>14</v>
      </c>
      <c r="B20" s="1007"/>
      <c r="C20" s="1008"/>
      <c r="D20" s="1008"/>
      <c r="E20" s="1008"/>
      <c r="F20" s="1008"/>
      <c r="G20" s="1008"/>
      <c r="H20" s="1008"/>
      <c r="I20" s="1008"/>
      <c r="J20" s="1008"/>
      <c r="K20" s="1008"/>
      <c r="L20" s="1008"/>
      <c r="M20" s="1008"/>
      <c r="N20" s="1008"/>
      <c r="O20" s="1008"/>
      <c r="P20" s="1009"/>
      <c r="Q20" s="1014"/>
      <c r="R20" s="1011"/>
      <c r="S20" s="1011"/>
      <c r="T20" s="1011"/>
      <c r="U20" s="1011"/>
      <c r="V20" s="1011"/>
      <c r="W20" s="1011"/>
      <c r="X20" s="1011"/>
      <c r="Y20" s="1011"/>
      <c r="Z20" s="1011"/>
      <c r="AA20" s="1011"/>
      <c r="AB20" s="1011"/>
      <c r="AC20" s="1011"/>
      <c r="AD20" s="1011"/>
      <c r="AE20" s="1015"/>
      <c r="AF20" s="1062"/>
      <c r="AG20" s="1063"/>
      <c r="AH20" s="1063"/>
      <c r="AI20" s="1063"/>
      <c r="AJ20" s="1064"/>
      <c r="AK20" s="1065"/>
      <c r="AL20" s="1066"/>
      <c r="AM20" s="1066"/>
      <c r="AN20" s="1066"/>
      <c r="AO20" s="1066"/>
      <c r="AP20" s="1066"/>
      <c r="AQ20" s="1066"/>
      <c r="AR20" s="1066"/>
      <c r="AS20" s="1066"/>
      <c r="AT20" s="1066"/>
      <c r="AU20" s="1060"/>
      <c r="AV20" s="1060"/>
      <c r="AW20" s="1060"/>
      <c r="AX20" s="1060"/>
      <c r="AY20" s="1061"/>
      <c r="AZ20" s="223"/>
      <c r="BA20" s="223"/>
      <c r="BB20" s="223"/>
      <c r="BC20" s="223"/>
      <c r="BD20" s="223"/>
      <c r="BE20" s="224"/>
      <c r="BF20" s="224"/>
      <c r="BG20" s="224"/>
      <c r="BH20" s="224"/>
      <c r="BI20" s="224"/>
      <c r="BJ20" s="224"/>
      <c r="BK20" s="224"/>
      <c r="BL20" s="224"/>
      <c r="BM20" s="224"/>
      <c r="BN20" s="224"/>
      <c r="BO20" s="224"/>
      <c r="BP20" s="224"/>
      <c r="BQ20" s="233">
        <v>14</v>
      </c>
      <c r="BR20" s="234"/>
      <c r="BS20" s="978" t="s">
        <v>570</v>
      </c>
      <c r="BT20" s="979"/>
      <c r="BU20" s="979"/>
      <c r="BV20" s="979"/>
      <c r="BW20" s="979"/>
      <c r="BX20" s="979"/>
      <c r="BY20" s="979"/>
      <c r="BZ20" s="979"/>
      <c r="CA20" s="979"/>
      <c r="CB20" s="979"/>
      <c r="CC20" s="979"/>
      <c r="CD20" s="979"/>
      <c r="CE20" s="979"/>
      <c r="CF20" s="979"/>
      <c r="CG20" s="980"/>
      <c r="CH20" s="953">
        <v>16.527999999999999</v>
      </c>
      <c r="CI20" s="954"/>
      <c r="CJ20" s="954"/>
      <c r="CK20" s="954"/>
      <c r="CL20" s="955"/>
      <c r="CM20" s="953">
        <v>1761.981</v>
      </c>
      <c r="CN20" s="954"/>
      <c r="CO20" s="954"/>
      <c r="CP20" s="954"/>
      <c r="CQ20" s="955"/>
      <c r="CR20" s="953">
        <v>538.32000000000005</v>
      </c>
      <c r="CS20" s="954"/>
      <c r="CT20" s="954"/>
      <c r="CU20" s="954"/>
      <c r="CV20" s="955"/>
      <c r="CW20" s="953">
        <v>1.256</v>
      </c>
      <c r="CX20" s="954"/>
      <c r="CY20" s="954"/>
      <c r="CZ20" s="954"/>
      <c r="DA20" s="955"/>
      <c r="DB20" s="953" t="s">
        <v>498</v>
      </c>
      <c r="DC20" s="954"/>
      <c r="DD20" s="954"/>
      <c r="DE20" s="954"/>
      <c r="DF20" s="955"/>
      <c r="DG20" s="953" t="s">
        <v>498</v>
      </c>
      <c r="DH20" s="954"/>
      <c r="DI20" s="954"/>
      <c r="DJ20" s="954"/>
      <c r="DK20" s="955"/>
      <c r="DL20" s="953" t="s">
        <v>498</v>
      </c>
      <c r="DM20" s="954"/>
      <c r="DN20" s="954"/>
      <c r="DO20" s="954"/>
      <c r="DP20" s="955"/>
      <c r="DQ20" s="953" t="s">
        <v>556</v>
      </c>
      <c r="DR20" s="954"/>
      <c r="DS20" s="954"/>
      <c r="DT20" s="954"/>
      <c r="DU20" s="955"/>
      <c r="DV20" s="956"/>
      <c r="DW20" s="957"/>
      <c r="DX20" s="957"/>
      <c r="DY20" s="957"/>
      <c r="DZ20" s="958"/>
      <c r="EA20" s="225"/>
    </row>
    <row r="21" spans="1:131" s="226" customFormat="1" ht="26.25" customHeight="1" thickBot="1" x14ac:dyDescent="0.25">
      <c r="A21" s="232">
        <v>15</v>
      </c>
      <c r="B21" s="1007"/>
      <c r="C21" s="1008"/>
      <c r="D21" s="1008"/>
      <c r="E21" s="1008"/>
      <c r="F21" s="1008"/>
      <c r="G21" s="1008"/>
      <c r="H21" s="1008"/>
      <c r="I21" s="1008"/>
      <c r="J21" s="1008"/>
      <c r="K21" s="1008"/>
      <c r="L21" s="1008"/>
      <c r="M21" s="1008"/>
      <c r="N21" s="1008"/>
      <c r="O21" s="1008"/>
      <c r="P21" s="1009"/>
      <c r="Q21" s="1014"/>
      <c r="R21" s="1011"/>
      <c r="S21" s="1011"/>
      <c r="T21" s="1011"/>
      <c r="U21" s="1011"/>
      <c r="V21" s="1011"/>
      <c r="W21" s="1011"/>
      <c r="X21" s="1011"/>
      <c r="Y21" s="1011"/>
      <c r="Z21" s="1011"/>
      <c r="AA21" s="1011"/>
      <c r="AB21" s="1011"/>
      <c r="AC21" s="1011"/>
      <c r="AD21" s="1011"/>
      <c r="AE21" s="1015"/>
      <c r="AF21" s="1062"/>
      <c r="AG21" s="1063"/>
      <c r="AH21" s="1063"/>
      <c r="AI21" s="1063"/>
      <c r="AJ21" s="1064"/>
      <c r="AK21" s="1065"/>
      <c r="AL21" s="1066"/>
      <c r="AM21" s="1066"/>
      <c r="AN21" s="1066"/>
      <c r="AO21" s="1066"/>
      <c r="AP21" s="1066"/>
      <c r="AQ21" s="1066"/>
      <c r="AR21" s="1066"/>
      <c r="AS21" s="1066"/>
      <c r="AT21" s="1066"/>
      <c r="AU21" s="1060"/>
      <c r="AV21" s="1060"/>
      <c r="AW21" s="1060"/>
      <c r="AX21" s="1060"/>
      <c r="AY21" s="1061"/>
      <c r="AZ21" s="223"/>
      <c r="BA21" s="223"/>
      <c r="BB21" s="223"/>
      <c r="BC21" s="223"/>
      <c r="BD21" s="223"/>
      <c r="BE21" s="224"/>
      <c r="BF21" s="224"/>
      <c r="BG21" s="224"/>
      <c r="BH21" s="224"/>
      <c r="BI21" s="224"/>
      <c r="BJ21" s="224"/>
      <c r="BK21" s="224"/>
      <c r="BL21" s="224"/>
      <c r="BM21" s="224"/>
      <c r="BN21" s="224"/>
      <c r="BO21" s="224"/>
      <c r="BP21" s="224"/>
      <c r="BQ21" s="233">
        <v>15</v>
      </c>
      <c r="BR21" s="234" t="s">
        <v>585</v>
      </c>
      <c r="BS21" s="978" t="s">
        <v>571</v>
      </c>
      <c r="BT21" s="979"/>
      <c r="BU21" s="979"/>
      <c r="BV21" s="979"/>
      <c r="BW21" s="979"/>
      <c r="BX21" s="979"/>
      <c r="BY21" s="979"/>
      <c r="BZ21" s="979"/>
      <c r="CA21" s="979"/>
      <c r="CB21" s="979"/>
      <c r="CC21" s="979"/>
      <c r="CD21" s="979"/>
      <c r="CE21" s="979"/>
      <c r="CF21" s="979"/>
      <c r="CG21" s="980"/>
      <c r="CH21" s="953">
        <v>-37.960999999999999</v>
      </c>
      <c r="CI21" s="954"/>
      <c r="CJ21" s="954"/>
      <c r="CK21" s="954"/>
      <c r="CL21" s="955"/>
      <c r="CM21" s="953">
        <v>2920.538</v>
      </c>
      <c r="CN21" s="954"/>
      <c r="CO21" s="954"/>
      <c r="CP21" s="954"/>
      <c r="CQ21" s="955"/>
      <c r="CR21" s="953">
        <v>15</v>
      </c>
      <c r="CS21" s="954"/>
      <c r="CT21" s="954"/>
      <c r="CU21" s="954"/>
      <c r="CV21" s="955"/>
      <c r="CW21" s="953">
        <v>376.74700000000001</v>
      </c>
      <c r="CX21" s="954"/>
      <c r="CY21" s="954"/>
      <c r="CZ21" s="954"/>
      <c r="DA21" s="955"/>
      <c r="DB21" s="953" t="s">
        <v>498</v>
      </c>
      <c r="DC21" s="954"/>
      <c r="DD21" s="954"/>
      <c r="DE21" s="954"/>
      <c r="DF21" s="955"/>
      <c r="DG21" s="953" t="s">
        <v>498</v>
      </c>
      <c r="DH21" s="954"/>
      <c r="DI21" s="954"/>
      <c r="DJ21" s="954"/>
      <c r="DK21" s="955"/>
      <c r="DL21" s="953">
        <v>43.14</v>
      </c>
      <c r="DM21" s="954"/>
      <c r="DN21" s="954"/>
      <c r="DO21" s="954"/>
      <c r="DP21" s="955"/>
      <c r="DQ21" s="953">
        <v>30</v>
      </c>
      <c r="DR21" s="954"/>
      <c r="DS21" s="954"/>
      <c r="DT21" s="954"/>
      <c r="DU21" s="955"/>
      <c r="DV21" s="956"/>
      <c r="DW21" s="957"/>
      <c r="DX21" s="957"/>
      <c r="DY21" s="957"/>
      <c r="DZ21" s="958"/>
      <c r="EA21" s="225"/>
    </row>
    <row r="22" spans="1:131" s="226" customFormat="1" ht="26.25" customHeight="1" x14ac:dyDescent="0.2">
      <c r="A22" s="232">
        <v>16</v>
      </c>
      <c r="B22" s="1051"/>
      <c r="C22" s="1052"/>
      <c r="D22" s="1052"/>
      <c r="E22" s="1052"/>
      <c r="F22" s="1052"/>
      <c r="G22" s="1052"/>
      <c r="H22" s="1052"/>
      <c r="I22" s="1052"/>
      <c r="J22" s="1052"/>
      <c r="K22" s="1052"/>
      <c r="L22" s="1052"/>
      <c r="M22" s="1052"/>
      <c r="N22" s="1052"/>
      <c r="O22" s="1052"/>
      <c r="P22" s="1053"/>
      <c r="Q22" s="1054"/>
      <c r="R22" s="1055"/>
      <c r="S22" s="1055"/>
      <c r="T22" s="1055"/>
      <c r="U22" s="1055"/>
      <c r="V22" s="1055"/>
      <c r="W22" s="1055"/>
      <c r="X22" s="1055"/>
      <c r="Y22" s="1055"/>
      <c r="Z22" s="1055"/>
      <c r="AA22" s="1055"/>
      <c r="AB22" s="1055"/>
      <c r="AC22" s="1055"/>
      <c r="AD22" s="1055"/>
      <c r="AE22" s="1056"/>
      <c r="AF22" s="1057"/>
      <c r="AG22" s="1058"/>
      <c r="AH22" s="1058"/>
      <c r="AI22" s="1058"/>
      <c r="AJ22" s="1059"/>
      <c r="AK22" s="1047"/>
      <c r="AL22" s="1048"/>
      <c r="AM22" s="1048"/>
      <c r="AN22" s="1048"/>
      <c r="AO22" s="1048"/>
      <c r="AP22" s="1048"/>
      <c r="AQ22" s="1048"/>
      <c r="AR22" s="1048"/>
      <c r="AS22" s="1048"/>
      <c r="AT22" s="1048"/>
      <c r="AU22" s="1049"/>
      <c r="AV22" s="1049"/>
      <c r="AW22" s="1049"/>
      <c r="AX22" s="1049"/>
      <c r="AY22" s="1050"/>
      <c r="AZ22" s="998" t="s">
        <v>358</v>
      </c>
      <c r="BA22" s="998"/>
      <c r="BB22" s="998"/>
      <c r="BC22" s="998"/>
      <c r="BD22" s="999"/>
      <c r="BE22" s="224"/>
      <c r="BF22" s="224"/>
      <c r="BG22" s="224"/>
      <c r="BH22" s="224"/>
      <c r="BI22" s="224"/>
      <c r="BJ22" s="224"/>
      <c r="BK22" s="224"/>
      <c r="BL22" s="224"/>
      <c r="BM22" s="224"/>
      <c r="BN22" s="224"/>
      <c r="BO22" s="224"/>
      <c r="BP22" s="224"/>
      <c r="BQ22" s="233">
        <v>16</v>
      </c>
      <c r="BR22" s="234"/>
      <c r="BS22" s="978" t="s">
        <v>572</v>
      </c>
      <c r="BT22" s="979"/>
      <c r="BU22" s="979"/>
      <c r="BV22" s="979"/>
      <c r="BW22" s="979"/>
      <c r="BX22" s="979"/>
      <c r="BY22" s="979"/>
      <c r="BZ22" s="979"/>
      <c r="CA22" s="979"/>
      <c r="CB22" s="979"/>
      <c r="CC22" s="979"/>
      <c r="CD22" s="979"/>
      <c r="CE22" s="979"/>
      <c r="CF22" s="979"/>
      <c r="CG22" s="980"/>
      <c r="CH22" s="953">
        <v>10.391999999999999</v>
      </c>
      <c r="CI22" s="954"/>
      <c r="CJ22" s="954"/>
      <c r="CK22" s="954"/>
      <c r="CL22" s="955"/>
      <c r="CM22" s="953">
        <v>208.83</v>
      </c>
      <c r="CN22" s="954"/>
      <c r="CO22" s="954"/>
      <c r="CP22" s="954"/>
      <c r="CQ22" s="955"/>
      <c r="CR22" s="953">
        <v>100</v>
      </c>
      <c r="CS22" s="954"/>
      <c r="CT22" s="954"/>
      <c r="CU22" s="954"/>
      <c r="CV22" s="955"/>
      <c r="CW22" s="953">
        <v>0.56299999999999994</v>
      </c>
      <c r="CX22" s="954"/>
      <c r="CY22" s="954"/>
      <c r="CZ22" s="954"/>
      <c r="DA22" s="955"/>
      <c r="DB22" s="953" t="s">
        <v>498</v>
      </c>
      <c r="DC22" s="954"/>
      <c r="DD22" s="954"/>
      <c r="DE22" s="954"/>
      <c r="DF22" s="955"/>
      <c r="DG22" s="953" t="s">
        <v>498</v>
      </c>
      <c r="DH22" s="954"/>
      <c r="DI22" s="954"/>
      <c r="DJ22" s="954"/>
      <c r="DK22" s="955"/>
      <c r="DL22" s="953" t="s">
        <v>498</v>
      </c>
      <c r="DM22" s="954"/>
      <c r="DN22" s="954"/>
      <c r="DO22" s="954"/>
      <c r="DP22" s="955"/>
      <c r="DQ22" s="953" t="s">
        <v>556</v>
      </c>
      <c r="DR22" s="954"/>
      <c r="DS22" s="954"/>
      <c r="DT22" s="954"/>
      <c r="DU22" s="955"/>
      <c r="DV22" s="956"/>
      <c r="DW22" s="957"/>
      <c r="DX22" s="957"/>
      <c r="DY22" s="957"/>
      <c r="DZ22" s="958"/>
      <c r="EA22" s="225"/>
    </row>
    <row r="23" spans="1:131" s="226" customFormat="1" ht="26.25" customHeight="1" thickBot="1" x14ac:dyDescent="0.25">
      <c r="A23" s="235" t="s">
        <v>359</v>
      </c>
      <c r="B23" s="908" t="s">
        <v>360</v>
      </c>
      <c r="C23" s="909"/>
      <c r="D23" s="909"/>
      <c r="E23" s="909"/>
      <c r="F23" s="909"/>
      <c r="G23" s="909"/>
      <c r="H23" s="909"/>
      <c r="I23" s="909"/>
      <c r="J23" s="909"/>
      <c r="K23" s="909"/>
      <c r="L23" s="909"/>
      <c r="M23" s="909"/>
      <c r="N23" s="909"/>
      <c r="O23" s="909"/>
      <c r="P23" s="910"/>
      <c r="Q23" s="1038">
        <v>1275791</v>
      </c>
      <c r="R23" s="1039"/>
      <c r="S23" s="1039"/>
      <c r="T23" s="1039"/>
      <c r="U23" s="1039"/>
      <c r="V23" s="1039">
        <v>1246837</v>
      </c>
      <c r="W23" s="1039"/>
      <c r="X23" s="1039"/>
      <c r="Y23" s="1039"/>
      <c r="Z23" s="1039"/>
      <c r="AA23" s="1039">
        <v>28954</v>
      </c>
      <c r="AB23" s="1039"/>
      <c r="AC23" s="1039"/>
      <c r="AD23" s="1039"/>
      <c r="AE23" s="1040"/>
      <c r="AF23" s="1041">
        <v>10552</v>
      </c>
      <c r="AG23" s="1039"/>
      <c r="AH23" s="1039"/>
      <c r="AI23" s="1039"/>
      <c r="AJ23" s="1042"/>
      <c r="AK23" s="1043"/>
      <c r="AL23" s="1044"/>
      <c r="AM23" s="1044"/>
      <c r="AN23" s="1044"/>
      <c r="AO23" s="1044"/>
      <c r="AP23" s="1039">
        <v>2229065</v>
      </c>
      <c r="AQ23" s="1039"/>
      <c r="AR23" s="1039"/>
      <c r="AS23" s="1039"/>
      <c r="AT23" s="1039"/>
      <c r="AU23" s="1045"/>
      <c r="AV23" s="1045"/>
      <c r="AW23" s="1045"/>
      <c r="AX23" s="1045"/>
      <c r="AY23" s="1046"/>
      <c r="AZ23" s="1035" t="s">
        <v>361</v>
      </c>
      <c r="BA23" s="1036"/>
      <c r="BB23" s="1036"/>
      <c r="BC23" s="1036"/>
      <c r="BD23" s="1037"/>
      <c r="BE23" s="224"/>
      <c r="BF23" s="224"/>
      <c r="BG23" s="224"/>
      <c r="BH23" s="224"/>
      <c r="BI23" s="224"/>
      <c r="BJ23" s="224"/>
      <c r="BK23" s="224"/>
      <c r="BL23" s="224"/>
      <c r="BM23" s="224"/>
      <c r="BN23" s="224"/>
      <c r="BO23" s="224"/>
      <c r="BP23" s="224"/>
      <c r="BQ23" s="233">
        <v>17</v>
      </c>
      <c r="BR23" s="234"/>
      <c r="BS23" s="978" t="s">
        <v>573</v>
      </c>
      <c r="BT23" s="979"/>
      <c r="BU23" s="979"/>
      <c r="BV23" s="979"/>
      <c r="BW23" s="979"/>
      <c r="BX23" s="979"/>
      <c r="BY23" s="979"/>
      <c r="BZ23" s="979"/>
      <c r="CA23" s="979"/>
      <c r="CB23" s="979"/>
      <c r="CC23" s="979"/>
      <c r="CD23" s="979"/>
      <c r="CE23" s="979"/>
      <c r="CF23" s="979"/>
      <c r="CG23" s="980"/>
      <c r="CH23" s="953">
        <v>-0.82699999999999996</v>
      </c>
      <c r="CI23" s="954"/>
      <c r="CJ23" s="954"/>
      <c r="CK23" s="954"/>
      <c r="CL23" s="955"/>
      <c r="CM23" s="953">
        <v>263.09199999999998</v>
      </c>
      <c r="CN23" s="954"/>
      <c r="CO23" s="954"/>
      <c r="CP23" s="954"/>
      <c r="CQ23" s="955"/>
      <c r="CR23" s="953">
        <v>55.95</v>
      </c>
      <c r="CS23" s="954"/>
      <c r="CT23" s="954"/>
      <c r="CU23" s="954"/>
      <c r="CV23" s="955"/>
      <c r="CW23" s="953">
        <v>39.707999999999998</v>
      </c>
      <c r="CX23" s="954"/>
      <c r="CY23" s="954"/>
      <c r="CZ23" s="954"/>
      <c r="DA23" s="955"/>
      <c r="DB23" s="953" t="s">
        <v>498</v>
      </c>
      <c r="DC23" s="954"/>
      <c r="DD23" s="954"/>
      <c r="DE23" s="954"/>
      <c r="DF23" s="955"/>
      <c r="DG23" s="953" t="s">
        <v>498</v>
      </c>
      <c r="DH23" s="954"/>
      <c r="DI23" s="954"/>
      <c r="DJ23" s="954"/>
      <c r="DK23" s="955"/>
      <c r="DL23" s="953" t="s">
        <v>498</v>
      </c>
      <c r="DM23" s="954"/>
      <c r="DN23" s="954"/>
      <c r="DO23" s="954"/>
      <c r="DP23" s="955"/>
      <c r="DQ23" s="953" t="s">
        <v>556</v>
      </c>
      <c r="DR23" s="954"/>
      <c r="DS23" s="954"/>
      <c r="DT23" s="954"/>
      <c r="DU23" s="955"/>
      <c r="DV23" s="956"/>
      <c r="DW23" s="957"/>
      <c r="DX23" s="957"/>
      <c r="DY23" s="957"/>
      <c r="DZ23" s="958"/>
      <c r="EA23" s="225"/>
    </row>
    <row r="24" spans="1:131" s="226" customFormat="1" ht="26.25" customHeight="1" x14ac:dyDescent="0.2">
      <c r="A24" s="1034" t="s">
        <v>362</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223"/>
      <c r="BA24" s="223"/>
      <c r="BB24" s="223"/>
      <c r="BC24" s="223"/>
      <c r="BD24" s="223"/>
      <c r="BE24" s="224"/>
      <c r="BF24" s="224"/>
      <c r="BG24" s="224"/>
      <c r="BH24" s="224"/>
      <c r="BI24" s="224"/>
      <c r="BJ24" s="224"/>
      <c r="BK24" s="224"/>
      <c r="BL24" s="224"/>
      <c r="BM24" s="224"/>
      <c r="BN24" s="224"/>
      <c r="BO24" s="224"/>
      <c r="BP24" s="224"/>
      <c r="BQ24" s="233">
        <v>18</v>
      </c>
      <c r="BR24" s="234"/>
      <c r="BS24" s="978" t="s">
        <v>574</v>
      </c>
      <c r="BT24" s="979"/>
      <c r="BU24" s="979"/>
      <c r="BV24" s="979"/>
      <c r="BW24" s="979"/>
      <c r="BX24" s="979"/>
      <c r="BY24" s="979"/>
      <c r="BZ24" s="979"/>
      <c r="CA24" s="979"/>
      <c r="CB24" s="979"/>
      <c r="CC24" s="979"/>
      <c r="CD24" s="979"/>
      <c r="CE24" s="979"/>
      <c r="CF24" s="979"/>
      <c r="CG24" s="980"/>
      <c r="CH24" s="953">
        <v>3.5999999999999997E-2</v>
      </c>
      <c r="CI24" s="954"/>
      <c r="CJ24" s="954"/>
      <c r="CK24" s="954"/>
      <c r="CL24" s="955"/>
      <c r="CM24" s="953">
        <v>6717.6270000000004</v>
      </c>
      <c r="CN24" s="954"/>
      <c r="CO24" s="954"/>
      <c r="CP24" s="954"/>
      <c r="CQ24" s="955"/>
      <c r="CR24" s="953">
        <v>300</v>
      </c>
      <c r="CS24" s="954"/>
      <c r="CT24" s="954"/>
      <c r="CU24" s="954"/>
      <c r="CV24" s="955"/>
      <c r="CW24" s="953">
        <v>7.0430000000000001</v>
      </c>
      <c r="CX24" s="954"/>
      <c r="CY24" s="954"/>
      <c r="CZ24" s="954"/>
      <c r="DA24" s="955"/>
      <c r="DB24" s="953" t="s">
        <v>498</v>
      </c>
      <c r="DC24" s="954"/>
      <c r="DD24" s="954"/>
      <c r="DE24" s="954"/>
      <c r="DF24" s="955"/>
      <c r="DG24" s="953" t="s">
        <v>498</v>
      </c>
      <c r="DH24" s="954"/>
      <c r="DI24" s="954"/>
      <c r="DJ24" s="954"/>
      <c r="DK24" s="955"/>
      <c r="DL24" s="953" t="s">
        <v>498</v>
      </c>
      <c r="DM24" s="954"/>
      <c r="DN24" s="954"/>
      <c r="DO24" s="954"/>
      <c r="DP24" s="955"/>
      <c r="DQ24" s="953" t="s">
        <v>556</v>
      </c>
      <c r="DR24" s="954"/>
      <c r="DS24" s="954"/>
      <c r="DT24" s="954"/>
      <c r="DU24" s="955"/>
      <c r="DV24" s="956"/>
      <c r="DW24" s="957"/>
      <c r="DX24" s="957"/>
      <c r="DY24" s="957"/>
      <c r="DZ24" s="958"/>
      <c r="EA24" s="225"/>
    </row>
    <row r="25" spans="1:131" s="218" customFormat="1" ht="26.25" customHeight="1" thickBot="1" x14ac:dyDescent="0.25">
      <c r="A25" s="1033" t="s">
        <v>363</v>
      </c>
      <c r="B25" s="1033"/>
      <c r="C25" s="1033"/>
      <c r="D25" s="1033"/>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3"/>
      <c r="AN25" s="1033"/>
      <c r="AO25" s="1033"/>
      <c r="AP25" s="1033"/>
      <c r="AQ25" s="1033"/>
      <c r="AR25" s="1033"/>
      <c r="AS25" s="1033"/>
      <c r="AT25" s="1033"/>
      <c r="AU25" s="1033"/>
      <c r="AV25" s="1033"/>
      <c r="AW25" s="1033"/>
      <c r="AX25" s="1033"/>
      <c r="AY25" s="1033"/>
      <c r="AZ25" s="1033"/>
      <c r="BA25" s="1033"/>
      <c r="BB25" s="1033"/>
      <c r="BC25" s="1033"/>
      <c r="BD25" s="1033"/>
      <c r="BE25" s="1033"/>
      <c r="BF25" s="1033"/>
      <c r="BG25" s="1033"/>
      <c r="BH25" s="1033"/>
      <c r="BI25" s="1033"/>
      <c r="BJ25" s="223"/>
      <c r="BK25" s="223"/>
      <c r="BL25" s="223"/>
      <c r="BM25" s="223"/>
      <c r="BN25" s="223"/>
      <c r="BO25" s="236"/>
      <c r="BP25" s="236"/>
      <c r="BQ25" s="233">
        <v>19</v>
      </c>
      <c r="BR25" s="234"/>
      <c r="BS25" s="978" t="s">
        <v>575</v>
      </c>
      <c r="BT25" s="979"/>
      <c r="BU25" s="979"/>
      <c r="BV25" s="979"/>
      <c r="BW25" s="979"/>
      <c r="BX25" s="979"/>
      <c r="BY25" s="979"/>
      <c r="BZ25" s="979"/>
      <c r="CA25" s="979"/>
      <c r="CB25" s="979"/>
      <c r="CC25" s="979"/>
      <c r="CD25" s="979"/>
      <c r="CE25" s="979"/>
      <c r="CF25" s="979"/>
      <c r="CG25" s="980"/>
      <c r="CH25" s="953">
        <v>46.023000000000003</v>
      </c>
      <c r="CI25" s="954"/>
      <c r="CJ25" s="954"/>
      <c r="CK25" s="954"/>
      <c r="CL25" s="955"/>
      <c r="CM25" s="953">
        <v>2107.4670000000001</v>
      </c>
      <c r="CN25" s="954"/>
      <c r="CO25" s="954"/>
      <c r="CP25" s="954"/>
      <c r="CQ25" s="955"/>
      <c r="CR25" s="953">
        <v>28</v>
      </c>
      <c r="CS25" s="954"/>
      <c r="CT25" s="954"/>
      <c r="CU25" s="954"/>
      <c r="CV25" s="955"/>
      <c r="CW25" s="953" t="s">
        <v>498</v>
      </c>
      <c r="CX25" s="954"/>
      <c r="CY25" s="954"/>
      <c r="CZ25" s="954"/>
      <c r="DA25" s="955"/>
      <c r="DB25" s="953" t="s">
        <v>498</v>
      </c>
      <c r="DC25" s="954"/>
      <c r="DD25" s="954"/>
      <c r="DE25" s="954"/>
      <c r="DF25" s="955"/>
      <c r="DG25" s="953" t="s">
        <v>498</v>
      </c>
      <c r="DH25" s="954"/>
      <c r="DI25" s="954"/>
      <c r="DJ25" s="954"/>
      <c r="DK25" s="955"/>
      <c r="DL25" s="953" t="s">
        <v>498</v>
      </c>
      <c r="DM25" s="954"/>
      <c r="DN25" s="954"/>
      <c r="DO25" s="954"/>
      <c r="DP25" s="955"/>
      <c r="DQ25" s="953" t="s">
        <v>556</v>
      </c>
      <c r="DR25" s="954"/>
      <c r="DS25" s="954"/>
      <c r="DT25" s="954"/>
      <c r="DU25" s="955"/>
      <c r="DV25" s="956"/>
      <c r="DW25" s="957"/>
      <c r="DX25" s="957"/>
      <c r="DY25" s="957"/>
      <c r="DZ25" s="958"/>
      <c r="EA25" s="217"/>
    </row>
    <row r="26" spans="1:131" s="218" customFormat="1" ht="26.25" customHeight="1" x14ac:dyDescent="0.2">
      <c r="A26" s="959" t="s">
        <v>330</v>
      </c>
      <c r="B26" s="960"/>
      <c r="C26" s="960"/>
      <c r="D26" s="960"/>
      <c r="E26" s="960"/>
      <c r="F26" s="960"/>
      <c r="G26" s="960"/>
      <c r="H26" s="960"/>
      <c r="I26" s="960"/>
      <c r="J26" s="960"/>
      <c r="K26" s="960"/>
      <c r="L26" s="960"/>
      <c r="M26" s="960"/>
      <c r="N26" s="960"/>
      <c r="O26" s="960"/>
      <c r="P26" s="961"/>
      <c r="Q26" s="965" t="s">
        <v>364</v>
      </c>
      <c r="R26" s="966"/>
      <c r="S26" s="966"/>
      <c r="T26" s="966"/>
      <c r="U26" s="967"/>
      <c r="V26" s="965" t="s">
        <v>365</v>
      </c>
      <c r="W26" s="966"/>
      <c r="X26" s="966"/>
      <c r="Y26" s="966"/>
      <c r="Z26" s="967"/>
      <c r="AA26" s="965" t="s">
        <v>366</v>
      </c>
      <c r="AB26" s="966"/>
      <c r="AC26" s="966"/>
      <c r="AD26" s="966"/>
      <c r="AE26" s="966"/>
      <c r="AF26" s="1029" t="s">
        <v>367</v>
      </c>
      <c r="AG26" s="972"/>
      <c r="AH26" s="972"/>
      <c r="AI26" s="972"/>
      <c r="AJ26" s="1030"/>
      <c r="AK26" s="966" t="s">
        <v>368</v>
      </c>
      <c r="AL26" s="966"/>
      <c r="AM26" s="966"/>
      <c r="AN26" s="966"/>
      <c r="AO26" s="967"/>
      <c r="AP26" s="965" t="s">
        <v>369</v>
      </c>
      <c r="AQ26" s="966"/>
      <c r="AR26" s="966"/>
      <c r="AS26" s="966"/>
      <c r="AT26" s="967"/>
      <c r="AU26" s="965" t="s">
        <v>370</v>
      </c>
      <c r="AV26" s="966"/>
      <c r="AW26" s="966"/>
      <c r="AX26" s="966"/>
      <c r="AY26" s="967"/>
      <c r="AZ26" s="965" t="s">
        <v>371</v>
      </c>
      <c r="BA26" s="966"/>
      <c r="BB26" s="966"/>
      <c r="BC26" s="966"/>
      <c r="BD26" s="967"/>
      <c r="BE26" s="965" t="s">
        <v>337</v>
      </c>
      <c r="BF26" s="966"/>
      <c r="BG26" s="966"/>
      <c r="BH26" s="966"/>
      <c r="BI26" s="981"/>
      <c r="BJ26" s="223"/>
      <c r="BK26" s="223"/>
      <c r="BL26" s="223"/>
      <c r="BM26" s="223"/>
      <c r="BN26" s="223"/>
      <c r="BO26" s="236"/>
      <c r="BP26" s="236"/>
      <c r="BQ26" s="233">
        <v>20</v>
      </c>
      <c r="BR26" s="234" t="s">
        <v>586</v>
      </c>
      <c r="BS26" s="978" t="s">
        <v>576</v>
      </c>
      <c r="BT26" s="979"/>
      <c r="BU26" s="979"/>
      <c r="BV26" s="979"/>
      <c r="BW26" s="979"/>
      <c r="BX26" s="979"/>
      <c r="BY26" s="979"/>
      <c r="BZ26" s="979"/>
      <c r="CA26" s="979"/>
      <c r="CB26" s="979"/>
      <c r="CC26" s="979"/>
      <c r="CD26" s="979"/>
      <c r="CE26" s="979"/>
      <c r="CF26" s="979"/>
      <c r="CG26" s="980"/>
      <c r="CH26" s="953">
        <v>9.8160000000000007</v>
      </c>
      <c r="CI26" s="954"/>
      <c r="CJ26" s="954"/>
      <c r="CK26" s="954"/>
      <c r="CL26" s="955"/>
      <c r="CM26" s="953">
        <v>10004.370000000001</v>
      </c>
      <c r="CN26" s="954"/>
      <c r="CO26" s="954"/>
      <c r="CP26" s="954"/>
      <c r="CQ26" s="955"/>
      <c r="CR26" s="953">
        <v>8308.7999999999993</v>
      </c>
      <c r="CS26" s="954"/>
      <c r="CT26" s="954"/>
      <c r="CU26" s="954"/>
      <c r="CV26" s="955"/>
      <c r="CW26" s="953" t="s">
        <v>498</v>
      </c>
      <c r="CX26" s="954"/>
      <c r="CY26" s="954"/>
      <c r="CZ26" s="954"/>
      <c r="DA26" s="955"/>
      <c r="DB26" s="953">
        <v>907</v>
      </c>
      <c r="DC26" s="954"/>
      <c r="DD26" s="954"/>
      <c r="DE26" s="954"/>
      <c r="DF26" s="955"/>
      <c r="DG26" s="953">
        <v>1074.616</v>
      </c>
      <c r="DH26" s="954"/>
      <c r="DI26" s="954"/>
      <c r="DJ26" s="954"/>
      <c r="DK26" s="955"/>
      <c r="DL26" s="953" t="s">
        <v>498</v>
      </c>
      <c r="DM26" s="954"/>
      <c r="DN26" s="954"/>
      <c r="DO26" s="954"/>
      <c r="DP26" s="955"/>
      <c r="DQ26" s="953" t="s">
        <v>556</v>
      </c>
      <c r="DR26" s="954"/>
      <c r="DS26" s="954"/>
      <c r="DT26" s="954"/>
      <c r="DU26" s="955"/>
      <c r="DV26" s="956"/>
      <c r="DW26" s="957"/>
      <c r="DX26" s="957"/>
      <c r="DY26" s="957"/>
      <c r="DZ26" s="958"/>
      <c r="EA26" s="217"/>
    </row>
    <row r="27" spans="1:131" s="218" customFormat="1" ht="26.25" customHeight="1" thickBot="1" x14ac:dyDescent="0.25">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31"/>
      <c r="AG27" s="975"/>
      <c r="AH27" s="975"/>
      <c r="AI27" s="975"/>
      <c r="AJ27" s="1032"/>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2"/>
      <c r="BJ27" s="223"/>
      <c r="BK27" s="223"/>
      <c r="BL27" s="223"/>
      <c r="BM27" s="223"/>
      <c r="BN27" s="223"/>
      <c r="BO27" s="236"/>
      <c r="BP27" s="236"/>
      <c r="BQ27" s="233">
        <v>21</v>
      </c>
      <c r="BR27" s="234"/>
      <c r="BS27" s="978" t="s">
        <v>577</v>
      </c>
      <c r="BT27" s="979"/>
      <c r="BU27" s="979"/>
      <c r="BV27" s="979"/>
      <c r="BW27" s="979"/>
      <c r="BX27" s="979"/>
      <c r="BY27" s="979"/>
      <c r="BZ27" s="979"/>
      <c r="CA27" s="979"/>
      <c r="CB27" s="979"/>
      <c r="CC27" s="979"/>
      <c r="CD27" s="979"/>
      <c r="CE27" s="979"/>
      <c r="CF27" s="979"/>
      <c r="CG27" s="980"/>
      <c r="CH27" s="953">
        <v>446.54300000000001</v>
      </c>
      <c r="CI27" s="954"/>
      <c r="CJ27" s="954"/>
      <c r="CK27" s="954"/>
      <c r="CL27" s="955"/>
      <c r="CM27" s="953">
        <v>2821.0259999999998</v>
      </c>
      <c r="CN27" s="954"/>
      <c r="CO27" s="954"/>
      <c r="CP27" s="954"/>
      <c r="CQ27" s="955"/>
      <c r="CR27" s="953">
        <v>150</v>
      </c>
      <c r="CS27" s="954"/>
      <c r="CT27" s="954"/>
      <c r="CU27" s="954"/>
      <c r="CV27" s="955"/>
      <c r="CW27" s="953" t="s">
        <v>498</v>
      </c>
      <c r="CX27" s="954"/>
      <c r="CY27" s="954"/>
      <c r="CZ27" s="954"/>
      <c r="DA27" s="955"/>
      <c r="DB27" s="953" t="s">
        <v>498</v>
      </c>
      <c r="DC27" s="954"/>
      <c r="DD27" s="954"/>
      <c r="DE27" s="954"/>
      <c r="DF27" s="955"/>
      <c r="DG27" s="953" t="s">
        <v>498</v>
      </c>
      <c r="DH27" s="954"/>
      <c r="DI27" s="954"/>
      <c r="DJ27" s="954"/>
      <c r="DK27" s="955"/>
      <c r="DL27" s="953" t="s">
        <v>498</v>
      </c>
      <c r="DM27" s="954"/>
      <c r="DN27" s="954"/>
      <c r="DO27" s="954"/>
      <c r="DP27" s="955"/>
      <c r="DQ27" s="953" t="s">
        <v>556</v>
      </c>
      <c r="DR27" s="954"/>
      <c r="DS27" s="954"/>
      <c r="DT27" s="954"/>
      <c r="DU27" s="955"/>
      <c r="DV27" s="956"/>
      <c r="DW27" s="957"/>
      <c r="DX27" s="957"/>
      <c r="DY27" s="957"/>
      <c r="DZ27" s="958"/>
      <c r="EA27" s="217"/>
    </row>
    <row r="28" spans="1:131" s="218" customFormat="1" ht="26.25" customHeight="1" thickTop="1" x14ac:dyDescent="0.2">
      <c r="A28" s="237">
        <v>1</v>
      </c>
      <c r="B28" s="1020" t="s">
        <v>372</v>
      </c>
      <c r="C28" s="1021"/>
      <c r="D28" s="1021"/>
      <c r="E28" s="1021"/>
      <c r="F28" s="1021"/>
      <c r="G28" s="1021"/>
      <c r="H28" s="1021"/>
      <c r="I28" s="1021"/>
      <c r="J28" s="1021"/>
      <c r="K28" s="1021"/>
      <c r="L28" s="1021"/>
      <c r="M28" s="1021"/>
      <c r="N28" s="1021"/>
      <c r="O28" s="1021"/>
      <c r="P28" s="1022"/>
      <c r="Q28" s="1023">
        <v>11615</v>
      </c>
      <c r="R28" s="1024"/>
      <c r="S28" s="1024"/>
      <c r="T28" s="1024"/>
      <c r="U28" s="1024"/>
      <c r="V28" s="1024">
        <v>11091</v>
      </c>
      <c r="W28" s="1024"/>
      <c r="X28" s="1024"/>
      <c r="Y28" s="1024"/>
      <c r="Z28" s="1024"/>
      <c r="AA28" s="1024">
        <v>524</v>
      </c>
      <c r="AB28" s="1024"/>
      <c r="AC28" s="1024"/>
      <c r="AD28" s="1024"/>
      <c r="AE28" s="1025"/>
      <c r="AF28" s="1026">
        <v>524</v>
      </c>
      <c r="AG28" s="1024"/>
      <c r="AH28" s="1024"/>
      <c r="AI28" s="1024"/>
      <c r="AJ28" s="1027"/>
      <c r="AK28" s="1028" t="s">
        <v>556</v>
      </c>
      <c r="AL28" s="1016"/>
      <c r="AM28" s="1016"/>
      <c r="AN28" s="1016"/>
      <c r="AO28" s="1016"/>
      <c r="AP28" s="1016" t="s">
        <v>556</v>
      </c>
      <c r="AQ28" s="1016"/>
      <c r="AR28" s="1016"/>
      <c r="AS28" s="1016"/>
      <c r="AT28" s="1016"/>
      <c r="AU28" s="1016" t="s">
        <v>556</v>
      </c>
      <c r="AV28" s="1016"/>
      <c r="AW28" s="1016"/>
      <c r="AX28" s="1016"/>
      <c r="AY28" s="1016"/>
      <c r="AZ28" s="1017"/>
      <c r="BA28" s="1017"/>
      <c r="BB28" s="1017"/>
      <c r="BC28" s="1017"/>
      <c r="BD28" s="1017"/>
      <c r="BE28" s="1018"/>
      <c r="BF28" s="1018"/>
      <c r="BG28" s="1018"/>
      <c r="BH28" s="1018"/>
      <c r="BI28" s="1019"/>
      <c r="BJ28" s="223"/>
      <c r="BK28" s="223"/>
      <c r="BL28" s="223"/>
      <c r="BM28" s="223"/>
      <c r="BN28" s="223"/>
      <c r="BO28" s="236"/>
      <c r="BP28" s="236"/>
      <c r="BQ28" s="233">
        <v>22</v>
      </c>
      <c r="BR28" s="234"/>
      <c r="BS28" s="978" t="s">
        <v>578</v>
      </c>
      <c r="BT28" s="979"/>
      <c r="BU28" s="979"/>
      <c r="BV28" s="979"/>
      <c r="BW28" s="979"/>
      <c r="BX28" s="979"/>
      <c r="BY28" s="979"/>
      <c r="BZ28" s="979"/>
      <c r="CA28" s="979"/>
      <c r="CB28" s="979"/>
      <c r="CC28" s="979"/>
      <c r="CD28" s="979"/>
      <c r="CE28" s="979"/>
      <c r="CF28" s="979"/>
      <c r="CG28" s="980"/>
      <c r="CH28" s="953">
        <v>192.38399999999999</v>
      </c>
      <c r="CI28" s="954"/>
      <c r="CJ28" s="954"/>
      <c r="CK28" s="954"/>
      <c r="CL28" s="955"/>
      <c r="CM28" s="953">
        <v>4764.3720000000003</v>
      </c>
      <c r="CN28" s="954"/>
      <c r="CO28" s="954"/>
      <c r="CP28" s="954"/>
      <c r="CQ28" s="955"/>
      <c r="CR28" s="953">
        <v>1561.326</v>
      </c>
      <c r="CS28" s="954"/>
      <c r="CT28" s="954"/>
      <c r="CU28" s="954"/>
      <c r="CV28" s="955"/>
      <c r="CW28" s="953" t="s">
        <v>498</v>
      </c>
      <c r="CX28" s="954"/>
      <c r="CY28" s="954"/>
      <c r="CZ28" s="954"/>
      <c r="DA28" s="955"/>
      <c r="DB28" s="953" t="s">
        <v>498</v>
      </c>
      <c r="DC28" s="954"/>
      <c r="DD28" s="954"/>
      <c r="DE28" s="954"/>
      <c r="DF28" s="955"/>
      <c r="DG28" s="953" t="s">
        <v>498</v>
      </c>
      <c r="DH28" s="954"/>
      <c r="DI28" s="954"/>
      <c r="DJ28" s="954"/>
      <c r="DK28" s="955"/>
      <c r="DL28" s="953" t="s">
        <v>498</v>
      </c>
      <c r="DM28" s="954"/>
      <c r="DN28" s="954"/>
      <c r="DO28" s="954"/>
      <c r="DP28" s="955"/>
      <c r="DQ28" s="953" t="s">
        <v>556</v>
      </c>
      <c r="DR28" s="954"/>
      <c r="DS28" s="954"/>
      <c r="DT28" s="954"/>
      <c r="DU28" s="955"/>
      <c r="DV28" s="956"/>
      <c r="DW28" s="957"/>
      <c r="DX28" s="957"/>
      <c r="DY28" s="957"/>
      <c r="DZ28" s="958"/>
      <c r="EA28" s="217"/>
    </row>
    <row r="29" spans="1:131" s="218" customFormat="1" ht="26.25" customHeight="1" x14ac:dyDescent="0.2">
      <c r="A29" s="237">
        <v>2</v>
      </c>
      <c r="B29" s="1007" t="s">
        <v>373</v>
      </c>
      <c r="C29" s="1008"/>
      <c r="D29" s="1008"/>
      <c r="E29" s="1008"/>
      <c r="F29" s="1008"/>
      <c r="G29" s="1008"/>
      <c r="H29" s="1008"/>
      <c r="I29" s="1008"/>
      <c r="J29" s="1008"/>
      <c r="K29" s="1008"/>
      <c r="L29" s="1008"/>
      <c r="M29" s="1008"/>
      <c r="N29" s="1008"/>
      <c r="O29" s="1008"/>
      <c r="P29" s="1009"/>
      <c r="Q29" s="1014">
        <v>2757</v>
      </c>
      <c r="R29" s="1011"/>
      <c r="S29" s="1011"/>
      <c r="T29" s="1011"/>
      <c r="U29" s="1011"/>
      <c r="V29" s="1011">
        <v>2709</v>
      </c>
      <c r="W29" s="1011"/>
      <c r="X29" s="1011"/>
      <c r="Y29" s="1011"/>
      <c r="Z29" s="1011"/>
      <c r="AA29" s="1011">
        <v>48</v>
      </c>
      <c r="AB29" s="1011"/>
      <c r="AC29" s="1011"/>
      <c r="AD29" s="1011"/>
      <c r="AE29" s="1015"/>
      <c r="AF29" s="1010">
        <v>48</v>
      </c>
      <c r="AG29" s="1011"/>
      <c r="AH29" s="1011"/>
      <c r="AI29" s="1011"/>
      <c r="AJ29" s="1012"/>
      <c r="AK29" s="944">
        <v>1046</v>
      </c>
      <c r="AL29" s="935"/>
      <c r="AM29" s="935"/>
      <c r="AN29" s="935"/>
      <c r="AO29" s="935"/>
      <c r="AP29" s="935">
        <v>3420</v>
      </c>
      <c r="AQ29" s="935"/>
      <c r="AR29" s="935"/>
      <c r="AS29" s="935"/>
      <c r="AT29" s="935"/>
      <c r="AU29" s="935">
        <v>3420</v>
      </c>
      <c r="AV29" s="935"/>
      <c r="AW29" s="935"/>
      <c r="AX29" s="935"/>
      <c r="AY29" s="935"/>
      <c r="AZ29" s="1013"/>
      <c r="BA29" s="1013"/>
      <c r="BB29" s="1013"/>
      <c r="BC29" s="1013"/>
      <c r="BD29" s="1013"/>
      <c r="BE29" s="1005"/>
      <c r="BF29" s="1005"/>
      <c r="BG29" s="1005"/>
      <c r="BH29" s="1005"/>
      <c r="BI29" s="1006"/>
      <c r="BJ29" s="223"/>
      <c r="BK29" s="223"/>
      <c r="BL29" s="223"/>
      <c r="BM29" s="223"/>
      <c r="BN29" s="223"/>
      <c r="BO29" s="236"/>
      <c r="BP29" s="236"/>
      <c r="BQ29" s="233">
        <v>23</v>
      </c>
      <c r="BR29" s="234" t="s">
        <v>587</v>
      </c>
      <c r="BS29" s="978" t="s">
        <v>579</v>
      </c>
      <c r="BT29" s="979"/>
      <c r="BU29" s="979"/>
      <c r="BV29" s="979"/>
      <c r="BW29" s="979"/>
      <c r="BX29" s="979"/>
      <c r="BY29" s="979"/>
      <c r="BZ29" s="979"/>
      <c r="CA29" s="979"/>
      <c r="CB29" s="979"/>
      <c r="CC29" s="979"/>
      <c r="CD29" s="979"/>
      <c r="CE29" s="979"/>
      <c r="CF29" s="979"/>
      <c r="CG29" s="980"/>
      <c r="CH29" s="953">
        <v>282.95400000000001</v>
      </c>
      <c r="CI29" s="954"/>
      <c r="CJ29" s="954"/>
      <c r="CK29" s="954"/>
      <c r="CL29" s="955"/>
      <c r="CM29" s="953">
        <v>3644.5790000000002</v>
      </c>
      <c r="CN29" s="954"/>
      <c r="CO29" s="954"/>
      <c r="CP29" s="954"/>
      <c r="CQ29" s="955"/>
      <c r="CR29" s="953">
        <v>30</v>
      </c>
      <c r="CS29" s="954"/>
      <c r="CT29" s="954"/>
      <c r="CU29" s="954"/>
      <c r="CV29" s="955"/>
      <c r="CW29" s="953" t="s">
        <v>498</v>
      </c>
      <c r="CX29" s="954"/>
      <c r="CY29" s="954"/>
      <c r="CZ29" s="954"/>
      <c r="DA29" s="955"/>
      <c r="DB29" s="953">
        <v>8957.0679999999993</v>
      </c>
      <c r="DC29" s="954"/>
      <c r="DD29" s="954"/>
      <c r="DE29" s="954"/>
      <c r="DF29" s="955"/>
      <c r="DG29" s="953" t="s">
        <v>498</v>
      </c>
      <c r="DH29" s="954"/>
      <c r="DI29" s="954"/>
      <c r="DJ29" s="954"/>
      <c r="DK29" s="955"/>
      <c r="DL29" s="953" t="s">
        <v>498</v>
      </c>
      <c r="DM29" s="954"/>
      <c r="DN29" s="954"/>
      <c r="DO29" s="954"/>
      <c r="DP29" s="955"/>
      <c r="DQ29" s="953" t="s">
        <v>556</v>
      </c>
      <c r="DR29" s="954"/>
      <c r="DS29" s="954"/>
      <c r="DT29" s="954"/>
      <c r="DU29" s="955"/>
      <c r="DV29" s="956"/>
      <c r="DW29" s="957"/>
      <c r="DX29" s="957"/>
      <c r="DY29" s="957"/>
      <c r="DZ29" s="958"/>
      <c r="EA29" s="217"/>
    </row>
    <row r="30" spans="1:131" s="218" customFormat="1" ht="26.25" customHeight="1" x14ac:dyDescent="0.2">
      <c r="A30" s="237">
        <v>3</v>
      </c>
      <c r="B30" s="1007" t="s">
        <v>374</v>
      </c>
      <c r="C30" s="1008"/>
      <c r="D30" s="1008"/>
      <c r="E30" s="1008"/>
      <c r="F30" s="1008"/>
      <c r="G30" s="1008"/>
      <c r="H30" s="1008"/>
      <c r="I30" s="1008"/>
      <c r="J30" s="1008"/>
      <c r="K30" s="1008"/>
      <c r="L30" s="1008"/>
      <c r="M30" s="1008"/>
      <c r="N30" s="1008"/>
      <c r="O30" s="1008"/>
      <c r="P30" s="1009"/>
      <c r="Q30" s="1014">
        <v>18224</v>
      </c>
      <c r="R30" s="1011"/>
      <c r="S30" s="1011"/>
      <c r="T30" s="1011"/>
      <c r="U30" s="1011"/>
      <c r="V30" s="1011">
        <v>15160</v>
      </c>
      <c r="W30" s="1011"/>
      <c r="X30" s="1011"/>
      <c r="Y30" s="1011"/>
      <c r="Z30" s="1011"/>
      <c r="AA30" s="1011">
        <v>3064</v>
      </c>
      <c r="AB30" s="1011"/>
      <c r="AC30" s="1011"/>
      <c r="AD30" s="1011"/>
      <c r="AE30" s="1015"/>
      <c r="AF30" s="1010">
        <v>16907</v>
      </c>
      <c r="AG30" s="1011"/>
      <c r="AH30" s="1011"/>
      <c r="AI30" s="1011"/>
      <c r="AJ30" s="1012"/>
      <c r="AK30" s="944">
        <v>1209</v>
      </c>
      <c r="AL30" s="935"/>
      <c r="AM30" s="935"/>
      <c r="AN30" s="935"/>
      <c r="AO30" s="935"/>
      <c r="AP30" s="935">
        <v>47314</v>
      </c>
      <c r="AQ30" s="935"/>
      <c r="AR30" s="935"/>
      <c r="AS30" s="935"/>
      <c r="AT30" s="935"/>
      <c r="AU30" s="935">
        <v>7665</v>
      </c>
      <c r="AV30" s="935"/>
      <c r="AW30" s="935"/>
      <c r="AX30" s="935"/>
      <c r="AY30" s="935"/>
      <c r="AZ30" s="1013"/>
      <c r="BA30" s="1013"/>
      <c r="BB30" s="1013"/>
      <c r="BC30" s="1013"/>
      <c r="BD30" s="1013"/>
      <c r="BE30" s="1005" t="s">
        <v>375</v>
      </c>
      <c r="BF30" s="1005"/>
      <c r="BG30" s="1005"/>
      <c r="BH30" s="1005"/>
      <c r="BI30" s="1006"/>
      <c r="BJ30" s="223"/>
      <c r="BK30" s="223"/>
      <c r="BL30" s="223"/>
      <c r="BM30" s="223"/>
      <c r="BN30" s="223"/>
      <c r="BO30" s="236"/>
      <c r="BP30" s="236"/>
      <c r="BQ30" s="233">
        <v>24</v>
      </c>
      <c r="BR30" s="234"/>
      <c r="BS30" s="978" t="s">
        <v>580</v>
      </c>
      <c r="BT30" s="979"/>
      <c r="BU30" s="979"/>
      <c r="BV30" s="979"/>
      <c r="BW30" s="979"/>
      <c r="BX30" s="979"/>
      <c r="BY30" s="979"/>
      <c r="BZ30" s="979"/>
      <c r="CA30" s="979"/>
      <c r="CB30" s="979"/>
      <c r="CC30" s="979"/>
      <c r="CD30" s="979"/>
      <c r="CE30" s="979"/>
      <c r="CF30" s="979"/>
      <c r="CG30" s="980"/>
      <c r="CH30" s="953">
        <v>8.1000000000000003E-2</v>
      </c>
      <c r="CI30" s="954"/>
      <c r="CJ30" s="954"/>
      <c r="CK30" s="954"/>
      <c r="CL30" s="955"/>
      <c r="CM30" s="953">
        <v>123.685</v>
      </c>
      <c r="CN30" s="954"/>
      <c r="CO30" s="954"/>
      <c r="CP30" s="954"/>
      <c r="CQ30" s="955"/>
      <c r="CR30" s="953">
        <v>30</v>
      </c>
      <c r="CS30" s="954"/>
      <c r="CT30" s="954"/>
      <c r="CU30" s="954"/>
      <c r="CV30" s="955"/>
      <c r="CW30" s="953" t="s">
        <v>498</v>
      </c>
      <c r="CX30" s="954"/>
      <c r="CY30" s="954"/>
      <c r="CZ30" s="954"/>
      <c r="DA30" s="955"/>
      <c r="DB30" s="953" t="s">
        <v>498</v>
      </c>
      <c r="DC30" s="954"/>
      <c r="DD30" s="954"/>
      <c r="DE30" s="954"/>
      <c r="DF30" s="955"/>
      <c r="DG30" s="953" t="s">
        <v>498</v>
      </c>
      <c r="DH30" s="954"/>
      <c r="DI30" s="954"/>
      <c r="DJ30" s="954"/>
      <c r="DK30" s="955"/>
      <c r="DL30" s="953" t="s">
        <v>498</v>
      </c>
      <c r="DM30" s="954"/>
      <c r="DN30" s="954"/>
      <c r="DO30" s="954"/>
      <c r="DP30" s="955"/>
      <c r="DQ30" s="953" t="s">
        <v>556</v>
      </c>
      <c r="DR30" s="954"/>
      <c r="DS30" s="954"/>
      <c r="DT30" s="954"/>
      <c r="DU30" s="955"/>
      <c r="DV30" s="956"/>
      <c r="DW30" s="957"/>
      <c r="DX30" s="957"/>
      <c r="DY30" s="957"/>
      <c r="DZ30" s="958"/>
      <c r="EA30" s="217"/>
    </row>
    <row r="31" spans="1:131" s="218" customFormat="1" ht="26.25" customHeight="1" x14ac:dyDescent="0.2">
      <c r="A31" s="237">
        <v>4</v>
      </c>
      <c r="B31" s="1007" t="s">
        <v>376</v>
      </c>
      <c r="C31" s="1008"/>
      <c r="D31" s="1008"/>
      <c r="E31" s="1008"/>
      <c r="F31" s="1008"/>
      <c r="G31" s="1008"/>
      <c r="H31" s="1008"/>
      <c r="I31" s="1008"/>
      <c r="J31" s="1008"/>
      <c r="K31" s="1008"/>
      <c r="L31" s="1008"/>
      <c r="M31" s="1008"/>
      <c r="N31" s="1008"/>
      <c r="O31" s="1008"/>
      <c r="P31" s="1009"/>
      <c r="Q31" s="1014">
        <v>12711</v>
      </c>
      <c r="R31" s="1011"/>
      <c r="S31" s="1011"/>
      <c r="T31" s="1011"/>
      <c r="U31" s="1011"/>
      <c r="V31" s="1011">
        <v>9439</v>
      </c>
      <c r="W31" s="1011"/>
      <c r="X31" s="1011"/>
      <c r="Y31" s="1011"/>
      <c r="Z31" s="1011"/>
      <c r="AA31" s="1011">
        <v>3272</v>
      </c>
      <c r="AB31" s="1011"/>
      <c r="AC31" s="1011"/>
      <c r="AD31" s="1011"/>
      <c r="AE31" s="1015"/>
      <c r="AF31" s="1010">
        <v>16319</v>
      </c>
      <c r="AG31" s="1011"/>
      <c r="AH31" s="1011"/>
      <c r="AI31" s="1011"/>
      <c r="AJ31" s="1012"/>
      <c r="AK31" s="944">
        <v>30</v>
      </c>
      <c r="AL31" s="935"/>
      <c r="AM31" s="935"/>
      <c r="AN31" s="935"/>
      <c r="AO31" s="935"/>
      <c r="AP31" s="935">
        <v>28112</v>
      </c>
      <c r="AQ31" s="935"/>
      <c r="AR31" s="935"/>
      <c r="AS31" s="935"/>
      <c r="AT31" s="935"/>
      <c r="AU31" s="935" t="s">
        <v>498</v>
      </c>
      <c r="AV31" s="935"/>
      <c r="AW31" s="935"/>
      <c r="AX31" s="935"/>
      <c r="AY31" s="935"/>
      <c r="AZ31" s="1013"/>
      <c r="BA31" s="1013"/>
      <c r="BB31" s="1013"/>
      <c r="BC31" s="1013"/>
      <c r="BD31" s="1013"/>
      <c r="BE31" s="1005" t="s">
        <v>377</v>
      </c>
      <c r="BF31" s="1005"/>
      <c r="BG31" s="1005"/>
      <c r="BH31" s="1005"/>
      <c r="BI31" s="1006"/>
      <c r="BJ31" s="223"/>
      <c r="BK31" s="223"/>
      <c r="BL31" s="223"/>
      <c r="BM31" s="223"/>
      <c r="BN31" s="223"/>
      <c r="BO31" s="236"/>
      <c r="BP31" s="236"/>
      <c r="BQ31" s="233">
        <v>25</v>
      </c>
      <c r="BR31" s="234"/>
      <c r="BS31" s="978" t="s">
        <v>581</v>
      </c>
      <c r="BT31" s="979"/>
      <c r="BU31" s="979"/>
      <c r="BV31" s="979"/>
      <c r="BW31" s="979"/>
      <c r="BX31" s="979"/>
      <c r="BY31" s="979"/>
      <c r="BZ31" s="979"/>
      <c r="CA31" s="979"/>
      <c r="CB31" s="979"/>
      <c r="CC31" s="979"/>
      <c r="CD31" s="979"/>
      <c r="CE31" s="979"/>
      <c r="CF31" s="979"/>
      <c r="CG31" s="980"/>
      <c r="CH31" s="953">
        <v>14.625999999999999</v>
      </c>
      <c r="CI31" s="954"/>
      <c r="CJ31" s="954"/>
      <c r="CK31" s="954"/>
      <c r="CL31" s="955"/>
      <c r="CM31" s="953">
        <v>396.52100000000002</v>
      </c>
      <c r="CN31" s="954"/>
      <c r="CO31" s="954"/>
      <c r="CP31" s="954"/>
      <c r="CQ31" s="955"/>
      <c r="CR31" s="953">
        <v>10</v>
      </c>
      <c r="CS31" s="954"/>
      <c r="CT31" s="954"/>
      <c r="CU31" s="954"/>
      <c r="CV31" s="955"/>
      <c r="CW31" s="953" t="s">
        <v>498</v>
      </c>
      <c r="CX31" s="954"/>
      <c r="CY31" s="954"/>
      <c r="CZ31" s="954"/>
      <c r="DA31" s="955"/>
      <c r="DB31" s="953" t="s">
        <v>498</v>
      </c>
      <c r="DC31" s="954"/>
      <c r="DD31" s="954"/>
      <c r="DE31" s="954"/>
      <c r="DF31" s="955"/>
      <c r="DG31" s="953" t="s">
        <v>498</v>
      </c>
      <c r="DH31" s="954"/>
      <c r="DI31" s="954"/>
      <c r="DJ31" s="954"/>
      <c r="DK31" s="955"/>
      <c r="DL31" s="953" t="s">
        <v>498</v>
      </c>
      <c r="DM31" s="954"/>
      <c r="DN31" s="954"/>
      <c r="DO31" s="954"/>
      <c r="DP31" s="955"/>
      <c r="DQ31" s="953" t="s">
        <v>556</v>
      </c>
      <c r="DR31" s="954"/>
      <c r="DS31" s="954"/>
      <c r="DT31" s="954"/>
      <c r="DU31" s="955"/>
      <c r="DV31" s="956"/>
      <c r="DW31" s="957"/>
      <c r="DX31" s="957"/>
      <c r="DY31" s="957"/>
      <c r="DZ31" s="958"/>
      <c r="EA31" s="217"/>
    </row>
    <row r="32" spans="1:131" s="218" customFormat="1" ht="26.25" customHeight="1" x14ac:dyDescent="0.2">
      <c r="A32" s="237">
        <v>5</v>
      </c>
      <c r="B32" s="1007" t="s">
        <v>378</v>
      </c>
      <c r="C32" s="1008"/>
      <c r="D32" s="1008"/>
      <c r="E32" s="1008"/>
      <c r="F32" s="1008"/>
      <c r="G32" s="1008"/>
      <c r="H32" s="1008"/>
      <c r="I32" s="1008"/>
      <c r="J32" s="1008"/>
      <c r="K32" s="1008"/>
      <c r="L32" s="1008"/>
      <c r="M32" s="1008"/>
      <c r="N32" s="1008"/>
      <c r="O32" s="1008"/>
      <c r="P32" s="1009"/>
      <c r="Q32" s="1014">
        <v>22921</v>
      </c>
      <c r="R32" s="1011"/>
      <c r="S32" s="1011"/>
      <c r="T32" s="1011"/>
      <c r="U32" s="1011"/>
      <c r="V32" s="1011">
        <v>22966</v>
      </c>
      <c r="W32" s="1011"/>
      <c r="X32" s="1011"/>
      <c r="Y32" s="1011"/>
      <c r="Z32" s="1011"/>
      <c r="AA32" s="1011">
        <v>-45</v>
      </c>
      <c r="AB32" s="1011"/>
      <c r="AC32" s="1011"/>
      <c r="AD32" s="1011"/>
      <c r="AE32" s="1015"/>
      <c r="AF32" s="1010">
        <v>5862</v>
      </c>
      <c r="AG32" s="1011"/>
      <c r="AH32" s="1011"/>
      <c r="AI32" s="1011"/>
      <c r="AJ32" s="1012"/>
      <c r="AK32" s="944">
        <v>4453</v>
      </c>
      <c r="AL32" s="935"/>
      <c r="AM32" s="935"/>
      <c r="AN32" s="935"/>
      <c r="AO32" s="935"/>
      <c r="AP32" s="935">
        <v>13237</v>
      </c>
      <c r="AQ32" s="935"/>
      <c r="AR32" s="935"/>
      <c r="AS32" s="935"/>
      <c r="AT32" s="935"/>
      <c r="AU32" s="935">
        <v>7201</v>
      </c>
      <c r="AV32" s="935"/>
      <c r="AW32" s="935"/>
      <c r="AX32" s="935"/>
      <c r="AY32" s="935"/>
      <c r="AZ32" s="1013"/>
      <c r="BA32" s="1013"/>
      <c r="BB32" s="1013"/>
      <c r="BC32" s="1013"/>
      <c r="BD32" s="1013"/>
      <c r="BE32" s="1005" t="s">
        <v>377</v>
      </c>
      <c r="BF32" s="1005"/>
      <c r="BG32" s="1005"/>
      <c r="BH32" s="1005"/>
      <c r="BI32" s="1006"/>
      <c r="BJ32" s="223"/>
      <c r="BK32" s="223"/>
      <c r="BL32" s="223"/>
      <c r="BM32" s="223"/>
      <c r="BN32" s="223"/>
      <c r="BO32" s="236"/>
      <c r="BP32" s="236"/>
      <c r="BQ32" s="233">
        <v>26</v>
      </c>
      <c r="BR32" s="234"/>
      <c r="BS32" s="978" t="s">
        <v>582</v>
      </c>
      <c r="BT32" s="979"/>
      <c r="BU32" s="979"/>
      <c r="BV32" s="979"/>
      <c r="BW32" s="979"/>
      <c r="BX32" s="979"/>
      <c r="BY32" s="979"/>
      <c r="BZ32" s="979"/>
      <c r="CA32" s="979"/>
      <c r="CB32" s="979"/>
      <c r="CC32" s="979"/>
      <c r="CD32" s="979"/>
      <c r="CE32" s="979"/>
      <c r="CF32" s="979"/>
      <c r="CG32" s="980"/>
      <c r="CH32" s="953">
        <v>-8.2449999999999992</v>
      </c>
      <c r="CI32" s="954"/>
      <c r="CJ32" s="954"/>
      <c r="CK32" s="954"/>
      <c r="CL32" s="955"/>
      <c r="CM32" s="953">
        <v>237.41</v>
      </c>
      <c r="CN32" s="954"/>
      <c r="CO32" s="954"/>
      <c r="CP32" s="954"/>
      <c r="CQ32" s="955"/>
      <c r="CR32" s="953">
        <v>35.234000000000002</v>
      </c>
      <c r="CS32" s="954"/>
      <c r="CT32" s="954"/>
      <c r="CU32" s="954"/>
      <c r="CV32" s="955"/>
      <c r="CW32" s="953">
        <v>150.852</v>
      </c>
      <c r="CX32" s="954"/>
      <c r="CY32" s="954"/>
      <c r="CZ32" s="954"/>
      <c r="DA32" s="955"/>
      <c r="DB32" s="953" t="s">
        <v>498</v>
      </c>
      <c r="DC32" s="954"/>
      <c r="DD32" s="954"/>
      <c r="DE32" s="954"/>
      <c r="DF32" s="955"/>
      <c r="DG32" s="953" t="s">
        <v>498</v>
      </c>
      <c r="DH32" s="954"/>
      <c r="DI32" s="954"/>
      <c r="DJ32" s="954"/>
      <c r="DK32" s="955"/>
      <c r="DL32" s="953" t="s">
        <v>498</v>
      </c>
      <c r="DM32" s="954"/>
      <c r="DN32" s="954"/>
      <c r="DO32" s="954"/>
      <c r="DP32" s="955"/>
      <c r="DQ32" s="953" t="s">
        <v>556</v>
      </c>
      <c r="DR32" s="954"/>
      <c r="DS32" s="954"/>
      <c r="DT32" s="954"/>
      <c r="DU32" s="955"/>
      <c r="DV32" s="956"/>
      <c r="DW32" s="957"/>
      <c r="DX32" s="957"/>
      <c r="DY32" s="957"/>
      <c r="DZ32" s="958"/>
      <c r="EA32" s="217"/>
    </row>
    <row r="33" spans="1:131" s="218" customFormat="1" ht="26.25" customHeight="1" x14ac:dyDescent="0.2">
      <c r="A33" s="237">
        <v>6</v>
      </c>
      <c r="B33" s="1007" t="s">
        <v>379</v>
      </c>
      <c r="C33" s="1008"/>
      <c r="D33" s="1008"/>
      <c r="E33" s="1008"/>
      <c r="F33" s="1008"/>
      <c r="G33" s="1008"/>
      <c r="H33" s="1008"/>
      <c r="I33" s="1008"/>
      <c r="J33" s="1008"/>
      <c r="K33" s="1008"/>
      <c r="L33" s="1008"/>
      <c r="M33" s="1008"/>
      <c r="N33" s="1008"/>
      <c r="O33" s="1008"/>
      <c r="P33" s="1009"/>
      <c r="Q33" s="1014">
        <v>3357</v>
      </c>
      <c r="R33" s="1011"/>
      <c r="S33" s="1011"/>
      <c r="T33" s="1011"/>
      <c r="U33" s="1011"/>
      <c r="V33" s="1011">
        <v>3057</v>
      </c>
      <c r="W33" s="1011"/>
      <c r="X33" s="1011"/>
      <c r="Y33" s="1011"/>
      <c r="Z33" s="1011"/>
      <c r="AA33" s="1011">
        <v>300</v>
      </c>
      <c r="AB33" s="1011"/>
      <c r="AC33" s="1011"/>
      <c r="AD33" s="1011"/>
      <c r="AE33" s="1015"/>
      <c r="AF33" s="1010">
        <v>2252</v>
      </c>
      <c r="AG33" s="1011"/>
      <c r="AH33" s="1011"/>
      <c r="AI33" s="1011"/>
      <c r="AJ33" s="1012"/>
      <c r="AK33" s="944" t="s">
        <v>498</v>
      </c>
      <c r="AL33" s="935"/>
      <c r="AM33" s="935"/>
      <c r="AN33" s="935"/>
      <c r="AO33" s="935"/>
      <c r="AP33" s="935">
        <v>4200</v>
      </c>
      <c r="AQ33" s="935"/>
      <c r="AR33" s="935"/>
      <c r="AS33" s="935"/>
      <c r="AT33" s="935"/>
      <c r="AU33" s="935" t="s">
        <v>498</v>
      </c>
      <c r="AV33" s="935"/>
      <c r="AW33" s="935"/>
      <c r="AX33" s="935"/>
      <c r="AY33" s="935"/>
      <c r="AZ33" s="1013"/>
      <c r="BA33" s="1013"/>
      <c r="BB33" s="1013"/>
      <c r="BC33" s="1013"/>
      <c r="BD33" s="1013"/>
      <c r="BE33" s="1005" t="s">
        <v>375</v>
      </c>
      <c r="BF33" s="1005"/>
      <c r="BG33" s="1005"/>
      <c r="BH33" s="1005"/>
      <c r="BI33" s="1006"/>
      <c r="BJ33" s="223"/>
      <c r="BK33" s="223"/>
      <c r="BL33" s="223"/>
      <c r="BM33" s="223"/>
      <c r="BN33" s="223"/>
      <c r="BO33" s="236"/>
      <c r="BP33" s="236"/>
      <c r="BQ33" s="233">
        <v>27</v>
      </c>
      <c r="BR33" s="234"/>
      <c r="BS33" s="978" t="s">
        <v>583</v>
      </c>
      <c r="BT33" s="979"/>
      <c r="BU33" s="979"/>
      <c r="BV33" s="979"/>
      <c r="BW33" s="979"/>
      <c r="BX33" s="979"/>
      <c r="BY33" s="979"/>
      <c r="BZ33" s="979"/>
      <c r="CA33" s="979"/>
      <c r="CB33" s="979"/>
      <c r="CC33" s="979"/>
      <c r="CD33" s="979"/>
      <c r="CE33" s="979"/>
      <c r="CF33" s="979"/>
      <c r="CG33" s="980"/>
      <c r="CH33" s="953">
        <v>-0.54100000000000004</v>
      </c>
      <c r="CI33" s="954"/>
      <c r="CJ33" s="954"/>
      <c r="CK33" s="954"/>
      <c r="CL33" s="955"/>
      <c r="CM33" s="953">
        <v>901.77200000000005</v>
      </c>
      <c r="CN33" s="954"/>
      <c r="CO33" s="954"/>
      <c r="CP33" s="954"/>
      <c r="CQ33" s="955"/>
      <c r="CR33" s="953">
        <v>300</v>
      </c>
      <c r="CS33" s="954"/>
      <c r="CT33" s="954"/>
      <c r="CU33" s="954"/>
      <c r="CV33" s="955"/>
      <c r="CW33" s="953" t="s">
        <v>498</v>
      </c>
      <c r="CX33" s="954"/>
      <c r="CY33" s="954"/>
      <c r="CZ33" s="954"/>
      <c r="DA33" s="955"/>
      <c r="DB33" s="953" t="s">
        <v>498</v>
      </c>
      <c r="DC33" s="954"/>
      <c r="DD33" s="954"/>
      <c r="DE33" s="954"/>
      <c r="DF33" s="955"/>
      <c r="DG33" s="953" t="s">
        <v>498</v>
      </c>
      <c r="DH33" s="954"/>
      <c r="DI33" s="954"/>
      <c r="DJ33" s="954"/>
      <c r="DK33" s="955"/>
      <c r="DL33" s="953" t="s">
        <v>498</v>
      </c>
      <c r="DM33" s="954"/>
      <c r="DN33" s="954"/>
      <c r="DO33" s="954"/>
      <c r="DP33" s="955"/>
      <c r="DQ33" s="953" t="s">
        <v>556</v>
      </c>
      <c r="DR33" s="954"/>
      <c r="DS33" s="954"/>
      <c r="DT33" s="954"/>
      <c r="DU33" s="955"/>
      <c r="DV33" s="956"/>
      <c r="DW33" s="957"/>
      <c r="DX33" s="957"/>
      <c r="DY33" s="957"/>
      <c r="DZ33" s="958"/>
      <c r="EA33" s="217"/>
    </row>
    <row r="34" spans="1:131" s="218" customFormat="1" ht="26.25" customHeight="1" x14ac:dyDescent="0.2">
      <c r="A34" s="237">
        <v>7</v>
      </c>
      <c r="B34" s="1007" t="s">
        <v>380</v>
      </c>
      <c r="C34" s="1008"/>
      <c r="D34" s="1008"/>
      <c r="E34" s="1008"/>
      <c r="F34" s="1008"/>
      <c r="G34" s="1008"/>
      <c r="H34" s="1008"/>
      <c r="I34" s="1008"/>
      <c r="J34" s="1008"/>
      <c r="K34" s="1008"/>
      <c r="L34" s="1008"/>
      <c r="M34" s="1008"/>
      <c r="N34" s="1008"/>
      <c r="O34" s="1008"/>
      <c r="P34" s="1009"/>
      <c r="Q34" s="1014">
        <v>16875</v>
      </c>
      <c r="R34" s="1011"/>
      <c r="S34" s="1011"/>
      <c r="T34" s="1011"/>
      <c r="U34" s="1011"/>
      <c r="V34" s="1011">
        <v>16157</v>
      </c>
      <c r="W34" s="1011"/>
      <c r="X34" s="1011"/>
      <c r="Y34" s="1011"/>
      <c r="Z34" s="1011"/>
      <c r="AA34" s="1011">
        <v>718</v>
      </c>
      <c r="AB34" s="1011"/>
      <c r="AC34" s="1011"/>
      <c r="AD34" s="1011"/>
      <c r="AE34" s="1015"/>
      <c r="AF34" s="1010">
        <v>8166</v>
      </c>
      <c r="AG34" s="1011"/>
      <c r="AH34" s="1011"/>
      <c r="AI34" s="1011"/>
      <c r="AJ34" s="1012"/>
      <c r="AK34" s="944">
        <v>1888</v>
      </c>
      <c r="AL34" s="935"/>
      <c r="AM34" s="935"/>
      <c r="AN34" s="935"/>
      <c r="AO34" s="935"/>
      <c r="AP34" s="935">
        <v>31268</v>
      </c>
      <c r="AQ34" s="935"/>
      <c r="AR34" s="935"/>
      <c r="AS34" s="935"/>
      <c r="AT34" s="935"/>
      <c r="AU34" s="935">
        <v>21325</v>
      </c>
      <c r="AV34" s="935"/>
      <c r="AW34" s="935"/>
      <c r="AX34" s="935"/>
      <c r="AY34" s="935"/>
      <c r="AZ34" s="1013"/>
      <c r="BA34" s="1013"/>
      <c r="BB34" s="1013"/>
      <c r="BC34" s="1013"/>
      <c r="BD34" s="1013"/>
      <c r="BE34" s="1005" t="s">
        <v>381</v>
      </c>
      <c r="BF34" s="1005"/>
      <c r="BG34" s="1005"/>
      <c r="BH34" s="1005"/>
      <c r="BI34" s="1006"/>
      <c r="BJ34" s="223"/>
      <c r="BK34" s="223"/>
      <c r="BL34" s="223"/>
      <c r="BM34" s="223"/>
      <c r="BN34" s="223"/>
      <c r="BO34" s="236"/>
      <c r="BP34" s="236"/>
      <c r="BQ34" s="233">
        <v>28</v>
      </c>
      <c r="BR34" s="234"/>
      <c r="BS34" s="978" t="s">
        <v>584</v>
      </c>
      <c r="BT34" s="979"/>
      <c r="BU34" s="979"/>
      <c r="BV34" s="979"/>
      <c r="BW34" s="979"/>
      <c r="BX34" s="979"/>
      <c r="BY34" s="979"/>
      <c r="BZ34" s="979"/>
      <c r="CA34" s="979"/>
      <c r="CB34" s="979"/>
      <c r="CC34" s="979"/>
      <c r="CD34" s="979"/>
      <c r="CE34" s="979"/>
      <c r="CF34" s="979"/>
      <c r="CG34" s="980"/>
      <c r="CH34" s="953">
        <v>6148.9179999999997</v>
      </c>
      <c r="CI34" s="954"/>
      <c r="CJ34" s="954"/>
      <c r="CK34" s="954"/>
      <c r="CL34" s="955"/>
      <c r="CM34" s="953">
        <v>187397.58900000001</v>
      </c>
      <c r="CN34" s="954"/>
      <c r="CO34" s="954"/>
      <c r="CP34" s="954"/>
      <c r="CQ34" s="955"/>
      <c r="CR34" s="953">
        <v>33395.300000000003</v>
      </c>
      <c r="CS34" s="954"/>
      <c r="CT34" s="954"/>
      <c r="CU34" s="954"/>
      <c r="CV34" s="955"/>
      <c r="CW34" s="953" t="s">
        <v>498</v>
      </c>
      <c r="CX34" s="954"/>
      <c r="CY34" s="954"/>
      <c r="CZ34" s="954"/>
      <c r="DA34" s="955"/>
      <c r="DB34" s="953">
        <v>55604.838000000003</v>
      </c>
      <c r="DC34" s="954"/>
      <c r="DD34" s="954"/>
      <c r="DE34" s="954"/>
      <c r="DF34" s="955"/>
      <c r="DG34" s="953" t="s">
        <v>498</v>
      </c>
      <c r="DH34" s="954"/>
      <c r="DI34" s="954"/>
      <c r="DJ34" s="954"/>
      <c r="DK34" s="955"/>
      <c r="DL34" s="953" t="s">
        <v>498</v>
      </c>
      <c r="DM34" s="954"/>
      <c r="DN34" s="954"/>
      <c r="DO34" s="954"/>
      <c r="DP34" s="955"/>
      <c r="DQ34" s="953" t="s">
        <v>556</v>
      </c>
      <c r="DR34" s="954"/>
      <c r="DS34" s="954"/>
      <c r="DT34" s="954"/>
      <c r="DU34" s="955"/>
      <c r="DV34" s="956"/>
      <c r="DW34" s="957"/>
      <c r="DX34" s="957"/>
      <c r="DY34" s="957"/>
      <c r="DZ34" s="958"/>
      <c r="EA34" s="217"/>
    </row>
    <row r="35" spans="1:131" s="218" customFormat="1" ht="26.25" customHeight="1" x14ac:dyDescent="0.2">
      <c r="A35" s="237">
        <v>8</v>
      </c>
      <c r="B35" s="1007" t="s">
        <v>382</v>
      </c>
      <c r="C35" s="1008"/>
      <c r="D35" s="1008"/>
      <c r="E35" s="1008"/>
      <c r="F35" s="1008"/>
      <c r="G35" s="1008"/>
      <c r="H35" s="1008"/>
      <c r="I35" s="1008"/>
      <c r="J35" s="1008"/>
      <c r="K35" s="1008"/>
      <c r="L35" s="1008"/>
      <c r="M35" s="1008"/>
      <c r="N35" s="1008"/>
      <c r="O35" s="1008"/>
      <c r="P35" s="1009"/>
      <c r="Q35" s="1014">
        <v>4071</v>
      </c>
      <c r="R35" s="1011"/>
      <c r="S35" s="1011"/>
      <c r="T35" s="1011"/>
      <c r="U35" s="1011"/>
      <c r="V35" s="1011">
        <v>3878</v>
      </c>
      <c r="W35" s="1011"/>
      <c r="X35" s="1011"/>
      <c r="Y35" s="1011"/>
      <c r="Z35" s="1011"/>
      <c r="AA35" s="1011">
        <v>193</v>
      </c>
      <c r="AB35" s="1011"/>
      <c r="AC35" s="1011"/>
      <c r="AD35" s="1011"/>
      <c r="AE35" s="1015"/>
      <c r="AF35" s="1010">
        <v>1851</v>
      </c>
      <c r="AG35" s="1011"/>
      <c r="AH35" s="1011"/>
      <c r="AI35" s="1011"/>
      <c r="AJ35" s="1012"/>
      <c r="AK35" s="944" t="s">
        <v>498</v>
      </c>
      <c r="AL35" s="935"/>
      <c r="AM35" s="935"/>
      <c r="AN35" s="935"/>
      <c r="AO35" s="935"/>
      <c r="AP35" s="935" t="s">
        <v>498</v>
      </c>
      <c r="AQ35" s="935"/>
      <c r="AR35" s="935"/>
      <c r="AS35" s="935"/>
      <c r="AT35" s="935"/>
      <c r="AU35" s="935" t="s">
        <v>498</v>
      </c>
      <c r="AV35" s="935"/>
      <c r="AW35" s="935"/>
      <c r="AX35" s="935"/>
      <c r="AY35" s="935"/>
      <c r="AZ35" s="1013"/>
      <c r="BA35" s="1013"/>
      <c r="BB35" s="1013"/>
      <c r="BC35" s="1013"/>
      <c r="BD35" s="1013"/>
      <c r="BE35" s="1005" t="s">
        <v>377</v>
      </c>
      <c r="BF35" s="1005"/>
      <c r="BG35" s="1005"/>
      <c r="BH35" s="1005"/>
      <c r="BI35" s="1006"/>
      <c r="BJ35" s="223"/>
      <c r="BK35" s="223"/>
      <c r="BL35" s="223"/>
      <c r="BM35" s="223"/>
      <c r="BN35" s="223"/>
      <c r="BO35" s="236"/>
      <c r="BP35" s="236"/>
      <c r="BQ35" s="233">
        <v>29</v>
      </c>
      <c r="BR35" s="234"/>
      <c r="BS35" s="978"/>
      <c r="BT35" s="979"/>
      <c r="BU35" s="979"/>
      <c r="BV35" s="979"/>
      <c r="BW35" s="979"/>
      <c r="BX35" s="979"/>
      <c r="BY35" s="979"/>
      <c r="BZ35" s="979"/>
      <c r="CA35" s="979"/>
      <c r="CB35" s="979"/>
      <c r="CC35" s="979"/>
      <c r="CD35" s="979"/>
      <c r="CE35" s="979"/>
      <c r="CF35" s="979"/>
      <c r="CG35" s="980"/>
      <c r="CH35" s="953"/>
      <c r="CI35" s="954"/>
      <c r="CJ35" s="954"/>
      <c r="CK35" s="954"/>
      <c r="CL35" s="955"/>
      <c r="CM35" s="953"/>
      <c r="CN35" s="954"/>
      <c r="CO35" s="954"/>
      <c r="CP35" s="954"/>
      <c r="CQ35" s="955"/>
      <c r="CR35" s="953"/>
      <c r="CS35" s="954"/>
      <c r="CT35" s="954"/>
      <c r="CU35" s="954"/>
      <c r="CV35" s="955"/>
      <c r="CW35" s="953"/>
      <c r="CX35" s="954"/>
      <c r="CY35" s="954"/>
      <c r="CZ35" s="954"/>
      <c r="DA35" s="955"/>
      <c r="DB35" s="953"/>
      <c r="DC35" s="954"/>
      <c r="DD35" s="954"/>
      <c r="DE35" s="954"/>
      <c r="DF35" s="955"/>
      <c r="DG35" s="953"/>
      <c r="DH35" s="954"/>
      <c r="DI35" s="954"/>
      <c r="DJ35" s="954"/>
      <c r="DK35" s="955"/>
      <c r="DL35" s="953"/>
      <c r="DM35" s="954"/>
      <c r="DN35" s="954"/>
      <c r="DO35" s="954"/>
      <c r="DP35" s="955"/>
      <c r="DQ35" s="953"/>
      <c r="DR35" s="954"/>
      <c r="DS35" s="954"/>
      <c r="DT35" s="954"/>
      <c r="DU35" s="955"/>
      <c r="DV35" s="956"/>
      <c r="DW35" s="957"/>
      <c r="DX35" s="957"/>
      <c r="DY35" s="957"/>
      <c r="DZ35" s="958"/>
      <c r="EA35" s="217"/>
    </row>
    <row r="36" spans="1:131" s="218" customFormat="1" ht="26.25" customHeight="1" x14ac:dyDescent="0.2">
      <c r="A36" s="237">
        <v>9</v>
      </c>
      <c r="B36" s="1007" t="s">
        <v>383</v>
      </c>
      <c r="C36" s="1008"/>
      <c r="D36" s="1008"/>
      <c r="E36" s="1008"/>
      <c r="F36" s="1008"/>
      <c r="G36" s="1008"/>
      <c r="H36" s="1008"/>
      <c r="I36" s="1008"/>
      <c r="J36" s="1008"/>
      <c r="K36" s="1008"/>
      <c r="L36" s="1008"/>
      <c r="M36" s="1008"/>
      <c r="N36" s="1008"/>
      <c r="O36" s="1008"/>
      <c r="P36" s="1009"/>
      <c r="Q36" s="1014">
        <v>39461</v>
      </c>
      <c r="R36" s="1011"/>
      <c r="S36" s="1011"/>
      <c r="T36" s="1011"/>
      <c r="U36" s="1011"/>
      <c r="V36" s="1011">
        <v>39034</v>
      </c>
      <c r="W36" s="1011"/>
      <c r="X36" s="1011"/>
      <c r="Y36" s="1011"/>
      <c r="Z36" s="1011"/>
      <c r="AA36" s="1011">
        <v>427</v>
      </c>
      <c r="AB36" s="1011"/>
      <c r="AC36" s="1011"/>
      <c r="AD36" s="1011"/>
      <c r="AE36" s="1015"/>
      <c r="AF36" s="1010" t="s">
        <v>384</v>
      </c>
      <c r="AG36" s="1011"/>
      <c r="AH36" s="1011"/>
      <c r="AI36" s="1011"/>
      <c r="AJ36" s="1012"/>
      <c r="AK36" s="944">
        <v>2089</v>
      </c>
      <c r="AL36" s="935"/>
      <c r="AM36" s="935"/>
      <c r="AN36" s="935"/>
      <c r="AO36" s="935"/>
      <c r="AP36" s="935">
        <v>55613</v>
      </c>
      <c r="AQ36" s="935"/>
      <c r="AR36" s="935"/>
      <c r="AS36" s="935"/>
      <c r="AT36" s="935"/>
      <c r="AU36" s="935">
        <v>31449</v>
      </c>
      <c r="AV36" s="935"/>
      <c r="AW36" s="935"/>
      <c r="AX36" s="935"/>
      <c r="AY36" s="935"/>
      <c r="AZ36" s="1013"/>
      <c r="BA36" s="1013"/>
      <c r="BB36" s="1013"/>
      <c r="BC36" s="1013"/>
      <c r="BD36" s="1013"/>
      <c r="BE36" s="1005" t="s">
        <v>385</v>
      </c>
      <c r="BF36" s="1005"/>
      <c r="BG36" s="1005"/>
      <c r="BH36" s="1005"/>
      <c r="BI36" s="1006"/>
      <c r="BJ36" s="223"/>
      <c r="BK36" s="223"/>
      <c r="BL36" s="223"/>
      <c r="BM36" s="223"/>
      <c r="BN36" s="223"/>
      <c r="BO36" s="236"/>
      <c r="BP36" s="236"/>
      <c r="BQ36" s="233">
        <v>30</v>
      </c>
      <c r="BR36" s="234"/>
      <c r="BS36" s="978"/>
      <c r="BT36" s="979"/>
      <c r="BU36" s="979"/>
      <c r="BV36" s="979"/>
      <c r="BW36" s="979"/>
      <c r="BX36" s="979"/>
      <c r="BY36" s="979"/>
      <c r="BZ36" s="979"/>
      <c r="CA36" s="979"/>
      <c r="CB36" s="979"/>
      <c r="CC36" s="979"/>
      <c r="CD36" s="979"/>
      <c r="CE36" s="979"/>
      <c r="CF36" s="979"/>
      <c r="CG36" s="980"/>
      <c r="CH36" s="953"/>
      <c r="CI36" s="954"/>
      <c r="CJ36" s="954"/>
      <c r="CK36" s="954"/>
      <c r="CL36" s="955"/>
      <c r="CM36" s="953"/>
      <c r="CN36" s="954"/>
      <c r="CO36" s="954"/>
      <c r="CP36" s="954"/>
      <c r="CQ36" s="955"/>
      <c r="CR36" s="953"/>
      <c r="CS36" s="954"/>
      <c r="CT36" s="954"/>
      <c r="CU36" s="954"/>
      <c r="CV36" s="955"/>
      <c r="CW36" s="953"/>
      <c r="CX36" s="954"/>
      <c r="CY36" s="954"/>
      <c r="CZ36" s="954"/>
      <c r="DA36" s="955"/>
      <c r="DB36" s="953"/>
      <c r="DC36" s="954"/>
      <c r="DD36" s="954"/>
      <c r="DE36" s="954"/>
      <c r="DF36" s="955"/>
      <c r="DG36" s="953"/>
      <c r="DH36" s="954"/>
      <c r="DI36" s="954"/>
      <c r="DJ36" s="954"/>
      <c r="DK36" s="955"/>
      <c r="DL36" s="953"/>
      <c r="DM36" s="954"/>
      <c r="DN36" s="954"/>
      <c r="DO36" s="954"/>
      <c r="DP36" s="955"/>
      <c r="DQ36" s="953"/>
      <c r="DR36" s="954"/>
      <c r="DS36" s="954"/>
      <c r="DT36" s="954"/>
      <c r="DU36" s="955"/>
      <c r="DV36" s="956"/>
      <c r="DW36" s="957"/>
      <c r="DX36" s="957"/>
      <c r="DY36" s="957"/>
      <c r="DZ36" s="958"/>
      <c r="EA36" s="217"/>
    </row>
    <row r="37" spans="1:131" s="218" customFormat="1" ht="26.25" customHeight="1" x14ac:dyDescent="0.2">
      <c r="A37" s="237">
        <v>10</v>
      </c>
      <c r="B37" s="1007" t="s">
        <v>386</v>
      </c>
      <c r="C37" s="1008"/>
      <c r="D37" s="1008"/>
      <c r="E37" s="1008"/>
      <c r="F37" s="1008"/>
      <c r="G37" s="1008"/>
      <c r="H37" s="1008"/>
      <c r="I37" s="1008"/>
      <c r="J37" s="1008"/>
      <c r="K37" s="1008"/>
      <c r="L37" s="1008"/>
      <c r="M37" s="1008"/>
      <c r="N37" s="1008"/>
      <c r="O37" s="1008"/>
      <c r="P37" s="1009"/>
      <c r="Q37" s="1014">
        <v>32958</v>
      </c>
      <c r="R37" s="1011"/>
      <c r="S37" s="1011"/>
      <c r="T37" s="1011"/>
      <c r="U37" s="1011"/>
      <c r="V37" s="1011">
        <v>31717</v>
      </c>
      <c r="W37" s="1011"/>
      <c r="X37" s="1011"/>
      <c r="Y37" s="1011"/>
      <c r="Z37" s="1011"/>
      <c r="AA37" s="1011">
        <v>1241</v>
      </c>
      <c r="AB37" s="1011"/>
      <c r="AC37" s="1011"/>
      <c r="AD37" s="1011"/>
      <c r="AE37" s="1015"/>
      <c r="AF37" s="1010" t="s">
        <v>387</v>
      </c>
      <c r="AG37" s="1011"/>
      <c r="AH37" s="1011"/>
      <c r="AI37" s="1011"/>
      <c r="AJ37" s="1012"/>
      <c r="AK37" s="944">
        <v>3666</v>
      </c>
      <c r="AL37" s="935"/>
      <c r="AM37" s="935"/>
      <c r="AN37" s="935"/>
      <c r="AO37" s="935"/>
      <c r="AP37" s="935">
        <v>114083</v>
      </c>
      <c r="AQ37" s="935"/>
      <c r="AR37" s="935"/>
      <c r="AS37" s="935"/>
      <c r="AT37" s="935"/>
      <c r="AU37" s="935">
        <v>43895</v>
      </c>
      <c r="AV37" s="935"/>
      <c r="AW37" s="935"/>
      <c r="AX37" s="935"/>
      <c r="AY37" s="935"/>
      <c r="AZ37" s="1013"/>
      <c r="BA37" s="1013"/>
      <c r="BB37" s="1013"/>
      <c r="BC37" s="1013"/>
      <c r="BD37" s="1013"/>
      <c r="BE37" s="1005" t="s">
        <v>388</v>
      </c>
      <c r="BF37" s="1005"/>
      <c r="BG37" s="1005"/>
      <c r="BH37" s="1005"/>
      <c r="BI37" s="1006"/>
      <c r="BJ37" s="223"/>
      <c r="BK37" s="223"/>
      <c r="BL37" s="223"/>
      <c r="BM37" s="223"/>
      <c r="BN37" s="223"/>
      <c r="BO37" s="236"/>
      <c r="BP37" s="236"/>
      <c r="BQ37" s="233">
        <v>31</v>
      </c>
      <c r="BR37" s="234"/>
      <c r="BS37" s="978"/>
      <c r="BT37" s="979"/>
      <c r="BU37" s="979"/>
      <c r="BV37" s="979"/>
      <c r="BW37" s="979"/>
      <c r="BX37" s="979"/>
      <c r="BY37" s="979"/>
      <c r="BZ37" s="979"/>
      <c r="CA37" s="979"/>
      <c r="CB37" s="979"/>
      <c r="CC37" s="979"/>
      <c r="CD37" s="979"/>
      <c r="CE37" s="979"/>
      <c r="CF37" s="979"/>
      <c r="CG37" s="980"/>
      <c r="CH37" s="953"/>
      <c r="CI37" s="954"/>
      <c r="CJ37" s="954"/>
      <c r="CK37" s="954"/>
      <c r="CL37" s="955"/>
      <c r="CM37" s="953"/>
      <c r="CN37" s="954"/>
      <c r="CO37" s="954"/>
      <c r="CP37" s="954"/>
      <c r="CQ37" s="955"/>
      <c r="CR37" s="953"/>
      <c r="CS37" s="954"/>
      <c r="CT37" s="954"/>
      <c r="CU37" s="954"/>
      <c r="CV37" s="955"/>
      <c r="CW37" s="953"/>
      <c r="CX37" s="954"/>
      <c r="CY37" s="954"/>
      <c r="CZ37" s="954"/>
      <c r="DA37" s="955"/>
      <c r="DB37" s="953"/>
      <c r="DC37" s="954"/>
      <c r="DD37" s="954"/>
      <c r="DE37" s="954"/>
      <c r="DF37" s="955"/>
      <c r="DG37" s="953"/>
      <c r="DH37" s="954"/>
      <c r="DI37" s="954"/>
      <c r="DJ37" s="954"/>
      <c r="DK37" s="955"/>
      <c r="DL37" s="953"/>
      <c r="DM37" s="954"/>
      <c r="DN37" s="954"/>
      <c r="DO37" s="954"/>
      <c r="DP37" s="955"/>
      <c r="DQ37" s="953"/>
      <c r="DR37" s="954"/>
      <c r="DS37" s="954"/>
      <c r="DT37" s="954"/>
      <c r="DU37" s="955"/>
      <c r="DV37" s="956"/>
      <c r="DW37" s="957"/>
      <c r="DX37" s="957"/>
      <c r="DY37" s="957"/>
      <c r="DZ37" s="958"/>
      <c r="EA37" s="217"/>
    </row>
    <row r="38" spans="1:131" s="218" customFormat="1" ht="26.25" customHeight="1" x14ac:dyDescent="0.2">
      <c r="A38" s="237">
        <v>11</v>
      </c>
      <c r="B38" s="1007"/>
      <c r="C38" s="1008"/>
      <c r="D38" s="1008"/>
      <c r="E38" s="1008"/>
      <c r="F38" s="1008"/>
      <c r="G38" s="1008"/>
      <c r="H38" s="1008"/>
      <c r="I38" s="1008"/>
      <c r="J38" s="1008"/>
      <c r="K38" s="1008"/>
      <c r="L38" s="1008"/>
      <c r="M38" s="1008"/>
      <c r="N38" s="1008"/>
      <c r="O38" s="1008"/>
      <c r="P38" s="1009"/>
      <c r="Q38" s="1014"/>
      <c r="R38" s="1011"/>
      <c r="S38" s="1011"/>
      <c r="T38" s="1011"/>
      <c r="U38" s="1011"/>
      <c r="V38" s="1011"/>
      <c r="W38" s="1011"/>
      <c r="X38" s="1011"/>
      <c r="Y38" s="1011"/>
      <c r="Z38" s="1011"/>
      <c r="AA38" s="1011"/>
      <c r="AB38" s="1011"/>
      <c r="AC38" s="1011"/>
      <c r="AD38" s="1011"/>
      <c r="AE38" s="1015"/>
      <c r="AF38" s="1010"/>
      <c r="AG38" s="1011"/>
      <c r="AH38" s="1011"/>
      <c r="AI38" s="1011"/>
      <c r="AJ38" s="1012"/>
      <c r="AK38" s="944"/>
      <c r="AL38" s="935"/>
      <c r="AM38" s="935"/>
      <c r="AN38" s="935"/>
      <c r="AO38" s="935"/>
      <c r="AP38" s="935"/>
      <c r="AQ38" s="935"/>
      <c r="AR38" s="935"/>
      <c r="AS38" s="935"/>
      <c r="AT38" s="935"/>
      <c r="AU38" s="935"/>
      <c r="AV38" s="935"/>
      <c r="AW38" s="935"/>
      <c r="AX38" s="935"/>
      <c r="AY38" s="935"/>
      <c r="AZ38" s="1013"/>
      <c r="BA38" s="1013"/>
      <c r="BB38" s="1013"/>
      <c r="BC38" s="1013"/>
      <c r="BD38" s="1013"/>
      <c r="BE38" s="1005"/>
      <c r="BF38" s="1005"/>
      <c r="BG38" s="1005"/>
      <c r="BH38" s="1005"/>
      <c r="BI38" s="1006"/>
      <c r="BJ38" s="223"/>
      <c r="BK38" s="223"/>
      <c r="BL38" s="223"/>
      <c r="BM38" s="223"/>
      <c r="BN38" s="223"/>
      <c r="BO38" s="236"/>
      <c r="BP38" s="236"/>
      <c r="BQ38" s="233">
        <v>32</v>
      </c>
      <c r="BR38" s="234"/>
      <c r="BS38" s="978"/>
      <c r="BT38" s="979"/>
      <c r="BU38" s="979"/>
      <c r="BV38" s="979"/>
      <c r="BW38" s="979"/>
      <c r="BX38" s="979"/>
      <c r="BY38" s="979"/>
      <c r="BZ38" s="979"/>
      <c r="CA38" s="979"/>
      <c r="CB38" s="979"/>
      <c r="CC38" s="979"/>
      <c r="CD38" s="979"/>
      <c r="CE38" s="979"/>
      <c r="CF38" s="979"/>
      <c r="CG38" s="980"/>
      <c r="CH38" s="953"/>
      <c r="CI38" s="954"/>
      <c r="CJ38" s="954"/>
      <c r="CK38" s="954"/>
      <c r="CL38" s="955"/>
      <c r="CM38" s="953"/>
      <c r="CN38" s="954"/>
      <c r="CO38" s="954"/>
      <c r="CP38" s="954"/>
      <c r="CQ38" s="955"/>
      <c r="CR38" s="953"/>
      <c r="CS38" s="954"/>
      <c r="CT38" s="954"/>
      <c r="CU38" s="954"/>
      <c r="CV38" s="955"/>
      <c r="CW38" s="953"/>
      <c r="CX38" s="954"/>
      <c r="CY38" s="954"/>
      <c r="CZ38" s="954"/>
      <c r="DA38" s="955"/>
      <c r="DB38" s="953"/>
      <c r="DC38" s="954"/>
      <c r="DD38" s="954"/>
      <c r="DE38" s="954"/>
      <c r="DF38" s="955"/>
      <c r="DG38" s="953"/>
      <c r="DH38" s="954"/>
      <c r="DI38" s="954"/>
      <c r="DJ38" s="954"/>
      <c r="DK38" s="955"/>
      <c r="DL38" s="953"/>
      <c r="DM38" s="954"/>
      <c r="DN38" s="954"/>
      <c r="DO38" s="954"/>
      <c r="DP38" s="955"/>
      <c r="DQ38" s="953"/>
      <c r="DR38" s="954"/>
      <c r="DS38" s="954"/>
      <c r="DT38" s="954"/>
      <c r="DU38" s="955"/>
      <c r="DV38" s="956"/>
      <c r="DW38" s="957"/>
      <c r="DX38" s="957"/>
      <c r="DY38" s="957"/>
      <c r="DZ38" s="958"/>
      <c r="EA38" s="217"/>
    </row>
    <row r="39" spans="1:131" s="218" customFormat="1" ht="26.25" customHeight="1" x14ac:dyDescent="0.2">
      <c r="A39" s="237">
        <v>12</v>
      </c>
      <c r="B39" s="1007"/>
      <c r="C39" s="1008"/>
      <c r="D39" s="1008"/>
      <c r="E39" s="1008"/>
      <c r="F39" s="1008"/>
      <c r="G39" s="1008"/>
      <c r="H39" s="1008"/>
      <c r="I39" s="1008"/>
      <c r="J39" s="1008"/>
      <c r="K39" s="1008"/>
      <c r="L39" s="1008"/>
      <c r="M39" s="1008"/>
      <c r="N39" s="1008"/>
      <c r="O39" s="1008"/>
      <c r="P39" s="1009"/>
      <c r="Q39" s="1014"/>
      <c r="R39" s="1011"/>
      <c r="S39" s="1011"/>
      <c r="T39" s="1011"/>
      <c r="U39" s="1011"/>
      <c r="V39" s="1011"/>
      <c r="W39" s="1011"/>
      <c r="X39" s="1011"/>
      <c r="Y39" s="1011"/>
      <c r="Z39" s="1011"/>
      <c r="AA39" s="1011"/>
      <c r="AB39" s="1011"/>
      <c r="AC39" s="1011"/>
      <c r="AD39" s="1011"/>
      <c r="AE39" s="1015"/>
      <c r="AF39" s="1010"/>
      <c r="AG39" s="1011"/>
      <c r="AH39" s="1011"/>
      <c r="AI39" s="1011"/>
      <c r="AJ39" s="1012"/>
      <c r="AK39" s="944"/>
      <c r="AL39" s="935"/>
      <c r="AM39" s="935"/>
      <c r="AN39" s="935"/>
      <c r="AO39" s="935"/>
      <c r="AP39" s="935"/>
      <c r="AQ39" s="935"/>
      <c r="AR39" s="935"/>
      <c r="AS39" s="935"/>
      <c r="AT39" s="935"/>
      <c r="AU39" s="935"/>
      <c r="AV39" s="935"/>
      <c r="AW39" s="935"/>
      <c r="AX39" s="935"/>
      <c r="AY39" s="935"/>
      <c r="AZ39" s="1013"/>
      <c r="BA39" s="1013"/>
      <c r="BB39" s="1013"/>
      <c r="BC39" s="1013"/>
      <c r="BD39" s="1013"/>
      <c r="BE39" s="1005"/>
      <c r="BF39" s="1005"/>
      <c r="BG39" s="1005"/>
      <c r="BH39" s="1005"/>
      <c r="BI39" s="1006"/>
      <c r="BJ39" s="223"/>
      <c r="BK39" s="223"/>
      <c r="BL39" s="223"/>
      <c r="BM39" s="223"/>
      <c r="BN39" s="223"/>
      <c r="BO39" s="236"/>
      <c r="BP39" s="236"/>
      <c r="BQ39" s="233">
        <v>33</v>
      </c>
      <c r="BR39" s="234"/>
      <c r="BS39" s="978"/>
      <c r="BT39" s="979"/>
      <c r="BU39" s="979"/>
      <c r="BV39" s="979"/>
      <c r="BW39" s="979"/>
      <c r="BX39" s="979"/>
      <c r="BY39" s="979"/>
      <c r="BZ39" s="979"/>
      <c r="CA39" s="979"/>
      <c r="CB39" s="979"/>
      <c r="CC39" s="979"/>
      <c r="CD39" s="979"/>
      <c r="CE39" s="979"/>
      <c r="CF39" s="979"/>
      <c r="CG39" s="980"/>
      <c r="CH39" s="953"/>
      <c r="CI39" s="954"/>
      <c r="CJ39" s="954"/>
      <c r="CK39" s="954"/>
      <c r="CL39" s="955"/>
      <c r="CM39" s="953"/>
      <c r="CN39" s="954"/>
      <c r="CO39" s="954"/>
      <c r="CP39" s="954"/>
      <c r="CQ39" s="955"/>
      <c r="CR39" s="953"/>
      <c r="CS39" s="954"/>
      <c r="CT39" s="954"/>
      <c r="CU39" s="954"/>
      <c r="CV39" s="955"/>
      <c r="CW39" s="953"/>
      <c r="CX39" s="954"/>
      <c r="CY39" s="954"/>
      <c r="CZ39" s="954"/>
      <c r="DA39" s="955"/>
      <c r="DB39" s="953"/>
      <c r="DC39" s="954"/>
      <c r="DD39" s="954"/>
      <c r="DE39" s="954"/>
      <c r="DF39" s="955"/>
      <c r="DG39" s="953"/>
      <c r="DH39" s="954"/>
      <c r="DI39" s="954"/>
      <c r="DJ39" s="954"/>
      <c r="DK39" s="955"/>
      <c r="DL39" s="953"/>
      <c r="DM39" s="954"/>
      <c r="DN39" s="954"/>
      <c r="DO39" s="954"/>
      <c r="DP39" s="955"/>
      <c r="DQ39" s="953"/>
      <c r="DR39" s="954"/>
      <c r="DS39" s="954"/>
      <c r="DT39" s="954"/>
      <c r="DU39" s="955"/>
      <c r="DV39" s="956"/>
      <c r="DW39" s="957"/>
      <c r="DX39" s="957"/>
      <c r="DY39" s="957"/>
      <c r="DZ39" s="958"/>
      <c r="EA39" s="217"/>
    </row>
    <row r="40" spans="1:131" s="218" customFormat="1" ht="26.25" customHeight="1" x14ac:dyDescent="0.2">
      <c r="A40" s="232">
        <v>13</v>
      </c>
      <c r="B40" s="1007"/>
      <c r="C40" s="1008"/>
      <c r="D40" s="1008"/>
      <c r="E40" s="1008"/>
      <c r="F40" s="1008"/>
      <c r="G40" s="1008"/>
      <c r="H40" s="1008"/>
      <c r="I40" s="1008"/>
      <c r="J40" s="1008"/>
      <c r="K40" s="1008"/>
      <c r="L40" s="1008"/>
      <c r="M40" s="1008"/>
      <c r="N40" s="1008"/>
      <c r="O40" s="1008"/>
      <c r="P40" s="1009"/>
      <c r="Q40" s="1014"/>
      <c r="R40" s="1011"/>
      <c r="S40" s="1011"/>
      <c r="T40" s="1011"/>
      <c r="U40" s="1011"/>
      <c r="V40" s="1011"/>
      <c r="W40" s="1011"/>
      <c r="X40" s="1011"/>
      <c r="Y40" s="1011"/>
      <c r="Z40" s="1011"/>
      <c r="AA40" s="1011"/>
      <c r="AB40" s="1011"/>
      <c r="AC40" s="1011"/>
      <c r="AD40" s="1011"/>
      <c r="AE40" s="1015"/>
      <c r="AF40" s="1010"/>
      <c r="AG40" s="1011"/>
      <c r="AH40" s="1011"/>
      <c r="AI40" s="1011"/>
      <c r="AJ40" s="1012"/>
      <c r="AK40" s="944"/>
      <c r="AL40" s="935"/>
      <c r="AM40" s="935"/>
      <c r="AN40" s="935"/>
      <c r="AO40" s="935"/>
      <c r="AP40" s="935"/>
      <c r="AQ40" s="935"/>
      <c r="AR40" s="935"/>
      <c r="AS40" s="935"/>
      <c r="AT40" s="935"/>
      <c r="AU40" s="935"/>
      <c r="AV40" s="935"/>
      <c r="AW40" s="935"/>
      <c r="AX40" s="935"/>
      <c r="AY40" s="935"/>
      <c r="AZ40" s="1013"/>
      <c r="BA40" s="1013"/>
      <c r="BB40" s="1013"/>
      <c r="BC40" s="1013"/>
      <c r="BD40" s="1013"/>
      <c r="BE40" s="1005"/>
      <c r="BF40" s="1005"/>
      <c r="BG40" s="1005"/>
      <c r="BH40" s="1005"/>
      <c r="BI40" s="1006"/>
      <c r="BJ40" s="223"/>
      <c r="BK40" s="223"/>
      <c r="BL40" s="223"/>
      <c r="BM40" s="223"/>
      <c r="BN40" s="223"/>
      <c r="BO40" s="236"/>
      <c r="BP40" s="236"/>
      <c r="BQ40" s="233">
        <v>34</v>
      </c>
      <c r="BR40" s="234"/>
      <c r="BS40" s="978"/>
      <c r="BT40" s="979"/>
      <c r="BU40" s="979"/>
      <c r="BV40" s="979"/>
      <c r="BW40" s="979"/>
      <c r="BX40" s="979"/>
      <c r="BY40" s="979"/>
      <c r="BZ40" s="979"/>
      <c r="CA40" s="979"/>
      <c r="CB40" s="979"/>
      <c r="CC40" s="979"/>
      <c r="CD40" s="979"/>
      <c r="CE40" s="979"/>
      <c r="CF40" s="979"/>
      <c r="CG40" s="980"/>
      <c r="CH40" s="953"/>
      <c r="CI40" s="954"/>
      <c r="CJ40" s="954"/>
      <c r="CK40" s="954"/>
      <c r="CL40" s="955"/>
      <c r="CM40" s="953"/>
      <c r="CN40" s="954"/>
      <c r="CO40" s="954"/>
      <c r="CP40" s="954"/>
      <c r="CQ40" s="955"/>
      <c r="CR40" s="953"/>
      <c r="CS40" s="954"/>
      <c r="CT40" s="954"/>
      <c r="CU40" s="954"/>
      <c r="CV40" s="955"/>
      <c r="CW40" s="953"/>
      <c r="CX40" s="954"/>
      <c r="CY40" s="954"/>
      <c r="CZ40" s="954"/>
      <c r="DA40" s="955"/>
      <c r="DB40" s="953"/>
      <c r="DC40" s="954"/>
      <c r="DD40" s="954"/>
      <c r="DE40" s="954"/>
      <c r="DF40" s="955"/>
      <c r="DG40" s="953"/>
      <c r="DH40" s="954"/>
      <c r="DI40" s="954"/>
      <c r="DJ40" s="954"/>
      <c r="DK40" s="955"/>
      <c r="DL40" s="953"/>
      <c r="DM40" s="954"/>
      <c r="DN40" s="954"/>
      <c r="DO40" s="954"/>
      <c r="DP40" s="955"/>
      <c r="DQ40" s="953"/>
      <c r="DR40" s="954"/>
      <c r="DS40" s="954"/>
      <c r="DT40" s="954"/>
      <c r="DU40" s="955"/>
      <c r="DV40" s="956"/>
      <c r="DW40" s="957"/>
      <c r="DX40" s="957"/>
      <c r="DY40" s="957"/>
      <c r="DZ40" s="958"/>
      <c r="EA40" s="217"/>
    </row>
    <row r="41" spans="1:131" s="218" customFormat="1" ht="26.25" customHeight="1" x14ac:dyDescent="0.2">
      <c r="A41" s="232">
        <v>14</v>
      </c>
      <c r="B41" s="1007"/>
      <c r="C41" s="1008"/>
      <c r="D41" s="1008"/>
      <c r="E41" s="1008"/>
      <c r="F41" s="1008"/>
      <c r="G41" s="1008"/>
      <c r="H41" s="1008"/>
      <c r="I41" s="1008"/>
      <c r="J41" s="1008"/>
      <c r="K41" s="1008"/>
      <c r="L41" s="1008"/>
      <c r="M41" s="1008"/>
      <c r="N41" s="1008"/>
      <c r="O41" s="1008"/>
      <c r="P41" s="1009"/>
      <c r="Q41" s="1014"/>
      <c r="R41" s="1011"/>
      <c r="S41" s="1011"/>
      <c r="T41" s="1011"/>
      <c r="U41" s="1011"/>
      <c r="V41" s="1011"/>
      <c r="W41" s="1011"/>
      <c r="X41" s="1011"/>
      <c r="Y41" s="1011"/>
      <c r="Z41" s="1011"/>
      <c r="AA41" s="1011"/>
      <c r="AB41" s="1011"/>
      <c r="AC41" s="1011"/>
      <c r="AD41" s="1011"/>
      <c r="AE41" s="1015"/>
      <c r="AF41" s="1010"/>
      <c r="AG41" s="1011"/>
      <c r="AH41" s="1011"/>
      <c r="AI41" s="1011"/>
      <c r="AJ41" s="1012"/>
      <c r="AK41" s="944"/>
      <c r="AL41" s="935"/>
      <c r="AM41" s="935"/>
      <c r="AN41" s="935"/>
      <c r="AO41" s="935"/>
      <c r="AP41" s="935"/>
      <c r="AQ41" s="935"/>
      <c r="AR41" s="935"/>
      <c r="AS41" s="935"/>
      <c r="AT41" s="935"/>
      <c r="AU41" s="935"/>
      <c r="AV41" s="935"/>
      <c r="AW41" s="935"/>
      <c r="AX41" s="935"/>
      <c r="AY41" s="935"/>
      <c r="AZ41" s="1013"/>
      <c r="BA41" s="1013"/>
      <c r="BB41" s="1013"/>
      <c r="BC41" s="1013"/>
      <c r="BD41" s="1013"/>
      <c r="BE41" s="1005"/>
      <c r="BF41" s="1005"/>
      <c r="BG41" s="1005"/>
      <c r="BH41" s="1005"/>
      <c r="BI41" s="1006"/>
      <c r="BJ41" s="223"/>
      <c r="BK41" s="223"/>
      <c r="BL41" s="223"/>
      <c r="BM41" s="223"/>
      <c r="BN41" s="223"/>
      <c r="BO41" s="236"/>
      <c r="BP41" s="236"/>
      <c r="BQ41" s="233">
        <v>35</v>
      </c>
      <c r="BR41" s="234"/>
      <c r="BS41" s="978"/>
      <c r="BT41" s="979"/>
      <c r="BU41" s="979"/>
      <c r="BV41" s="979"/>
      <c r="BW41" s="979"/>
      <c r="BX41" s="979"/>
      <c r="BY41" s="979"/>
      <c r="BZ41" s="979"/>
      <c r="CA41" s="979"/>
      <c r="CB41" s="979"/>
      <c r="CC41" s="979"/>
      <c r="CD41" s="979"/>
      <c r="CE41" s="979"/>
      <c r="CF41" s="979"/>
      <c r="CG41" s="980"/>
      <c r="CH41" s="953"/>
      <c r="CI41" s="954"/>
      <c r="CJ41" s="954"/>
      <c r="CK41" s="954"/>
      <c r="CL41" s="955"/>
      <c r="CM41" s="953"/>
      <c r="CN41" s="954"/>
      <c r="CO41" s="954"/>
      <c r="CP41" s="954"/>
      <c r="CQ41" s="955"/>
      <c r="CR41" s="953"/>
      <c r="CS41" s="954"/>
      <c r="CT41" s="954"/>
      <c r="CU41" s="954"/>
      <c r="CV41" s="955"/>
      <c r="CW41" s="953"/>
      <c r="CX41" s="954"/>
      <c r="CY41" s="954"/>
      <c r="CZ41" s="954"/>
      <c r="DA41" s="955"/>
      <c r="DB41" s="953"/>
      <c r="DC41" s="954"/>
      <c r="DD41" s="954"/>
      <c r="DE41" s="954"/>
      <c r="DF41" s="955"/>
      <c r="DG41" s="953"/>
      <c r="DH41" s="954"/>
      <c r="DI41" s="954"/>
      <c r="DJ41" s="954"/>
      <c r="DK41" s="955"/>
      <c r="DL41" s="953"/>
      <c r="DM41" s="954"/>
      <c r="DN41" s="954"/>
      <c r="DO41" s="954"/>
      <c r="DP41" s="955"/>
      <c r="DQ41" s="953"/>
      <c r="DR41" s="954"/>
      <c r="DS41" s="954"/>
      <c r="DT41" s="954"/>
      <c r="DU41" s="955"/>
      <c r="DV41" s="956"/>
      <c r="DW41" s="957"/>
      <c r="DX41" s="957"/>
      <c r="DY41" s="957"/>
      <c r="DZ41" s="958"/>
      <c r="EA41" s="217"/>
    </row>
    <row r="42" spans="1:131" s="218" customFormat="1" ht="26.25" customHeight="1" x14ac:dyDescent="0.2">
      <c r="A42" s="232">
        <v>15</v>
      </c>
      <c r="B42" s="1007"/>
      <c r="C42" s="1008"/>
      <c r="D42" s="1008"/>
      <c r="E42" s="1008"/>
      <c r="F42" s="1008"/>
      <c r="G42" s="1008"/>
      <c r="H42" s="1008"/>
      <c r="I42" s="1008"/>
      <c r="J42" s="1008"/>
      <c r="K42" s="1008"/>
      <c r="L42" s="1008"/>
      <c r="M42" s="1008"/>
      <c r="N42" s="1008"/>
      <c r="O42" s="1008"/>
      <c r="P42" s="1009"/>
      <c r="Q42" s="1014"/>
      <c r="R42" s="1011"/>
      <c r="S42" s="1011"/>
      <c r="T42" s="1011"/>
      <c r="U42" s="1011"/>
      <c r="V42" s="1011"/>
      <c r="W42" s="1011"/>
      <c r="X42" s="1011"/>
      <c r="Y42" s="1011"/>
      <c r="Z42" s="1011"/>
      <c r="AA42" s="1011"/>
      <c r="AB42" s="1011"/>
      <c r="AC42" s="1011"/>
      <c r="AD42" s="1011"/>
      <c r="AE42" s="1015"/>
      <c r="AF42" s="1010"/>
      <c r="AG42" s="1011"/>
      <c r="AH42" s="1011"/>
      <c r="AI42" s="1011"/>
      <c r="AJ42" s="1012"/>
      <c r="AK42" s="944"/>
      <c r="AL42" s="935"/>
      <c r="AM42" s="935"/>
      <c r="AN42" s="935"/>
      <c r="AO42" s="935"/>
      <c r="AP42" s="935"/>
      <c r="AQ42" s="935"/>
      <c r="AR42" s="935"/>
      <c r="AS42" s="935"/>
      <c r="AT42" s="935"/>
      <c r="AU42" s="935"/>
      <c r="AV42" s="935"/>
      <c r="AW42" s="935"/>
      <c r="AX42" s="935"/>
      <c r="AY42" s="935"/>
      <c r="AZ42" s="1013"/>
      <c r="BA42" s="1013"/>
      <c r="BB42" s="1013"/>
      <c r="BC42" s="1013"/>
      <c r="BD42" s="1013"/>
      <c r="BE42" s="1005"/>
      <c r="BF42" s="1005"/>
      <c r="BG42" s="1005"/>
      <c r="BH42" s="1005"/>
      <c r="BI42" s="1006"/>
      <c r="BJ42" s="223"/>
      <c r="BK42" s="223"/>
      <c r="BL42" s="223"/>
      <c r="BM42" s="223"/>
      <c r="BN42" s="223"/>
      <c r="BO42" s="236"/>
      <c r="BP42" s="236"/>
      <c r="BQ42" s="233">
        <v>36</v>
      </c>
      <c r="BR42" s="234"/>
      <c r="BS42" s="978"/>
      <c r="BT42" s="979"/>
      <c r="BU42" s="979"/>
      <c r="BV42" s="979"/>
      <c r="BW42" s="979"/>
      <c r="BX42" s="979"/>
      <c r="BY42" s="979"/>
      <c r="BZ42" s="979"/>
      <c r="CA42" s="979"/>
      <c r="CB42" s="979"/>
      <c r="CC42" s="979"/>
      <c r="CD42" s="979"/>
      <c r="CE42" s="979"/>
      <c r="CF42" s="979"/>
      <c r="CG42" s="980"/>
      <c r="CH42" s="953"/>
      <c r="CI42" s="954"/>
      <c r="CJ42" s="954"/>
      <c r="CK42" s="954"/>
      <c r="CL42" s="955"/>
      <c r="CM42" s="953"/>
      <c r="CN42" s="954"/>
      <c r="CO42" s="954"/>
      <c r="CP42" s="954"/>
      <c r="CQ42" s="955"/>
      <c r="CR42" s="953"/>
      <c r="CS42" s="954"/>
      <c r="CT42" s="954"/>
      <c r="CU42" s="954"/>
      <c r="CV42" s="955"/>
      <c r="CW42" s="953"/>
      <c r="CX42" s="954"/>
      <c r="CY42" s="954"/>
      <c r="CZ42" s="954"/>
      <c r="DA42" s="955"/>
      <c r="DB42" s="953"/>
      <c r="DC42" s="954"/>
      <c r="DD42" s="954"/>
      <c r="DE42" s="954"/>
      <c r="DF42" s="955"/>
      <c r="DG42" s="953"/>
      <c r="DH42" s="954"/>
      <c r="DI42" s="954"/>
      <c r="DJ42" s="954"/>
      <c r="DK42" s="955"/>
      <c r="DL42" s="953"/>
      <c r="DM42" s="954"/>
      <c r="DN42" s="954"/>
      <c r="DO42" s="954"/>
      <c r="DP42" s="955"/>
      <c r="DQ42" s="953"/>
      <c r="DR42" s="954"/>
      <c r="DS42" s="954"/>
      <c r="DT42" s="954"/>
      <c r="DU42" s="955"/>
      <c r="DV42" s="956"/>
      <c r="DW42" s="957"/>
      <c r="DX42" s="957"/>
      <c r="DY42" s="957"/>
      <c r="DZ42" s="958"/>
      <c r="EA42" s="217"/>
    </row>
    <row r="43" spans="1:131" s="218" customFormat="1" ht="26.25" customHeight="1" x14ac:dyDescent="0.2">
      <c r="A43" s="232">
        <v>16</v>
      </c>
      <c r="B43" s="1007"/>
      <c r="C43" s="1008"/>
      <c r="D43" s="1008"/>
      <c r="E43" s="1008"/>
      <c r="F43" s="1008"/>
      <c r="G43" s="1008"/>
      <c r="H43" s="1008"/>
      <c r="I43" s="1008"/>
      <c r="J43" s="1008"/>
      <c r="K43" s="1008"/>
      <c r="L43" s="1008"/>
      <c r="M43" s="1008"/>
      <c r="N43" s="1008"/>
      <c r="O43" s="1008"/>
      <c r="P43" s="1009"/>
      <c r="Q43" s="1014"/>
      <c r="R43" s="1011"/>
      <c r="S43" s="1011"/>
      <c r="T43" s="1011"/>
      <c r="U43" s="1011"/>
      <c r="V43" s="1011"/>
      <c r="W43" s="1011"/>
      <c r="X43" s="1011"/>
      <c r="Y43" s="1011"/>
      <c r="Z43" s="1011"/>
      <c r="AA43" s="1011"/>
      <c r="AB43" s="1011"/>
      <c r="AC43" s="1011"/>
      <c r="AD43" s="1011"/>
      <c r="AE43" s="1015"/>
      <c r="AF43" s="1010"/>
      <c r="AG43" s="1011"/>
      <c r="AH43" s="1011"/>
      <c r="AI43" s="1011"/>
      <c r="AJ43" s="1012"/>
      <c r="AK43" s="944"/>
      <c r="AL43" s="935"/>
      <c r="AM43" s="935"/>
      <c r="AN43" s="935"/>
      <c r="AO43" s="935"/>
      <c r="AP43" s="935"/>
      <c r="AQ43" s="935"/>
      <c r="AR43" s="935"/>
      <c r="AS43" s="935"/>
      <c r="AT43" s="935"/>
      <c r="AU43" s="935"/>
      <c r="AV43" s="935"/>
      <c r="AW43" s="935"/>
      <c r="AX43" s="935"/>
      <c r="AY43" s="935"/>
      <c r="AZ43" s="1013"/>
      <c r="BA43" s="1013"/>
      <c r="BB43" s="1013"/>
      <c r="BC43" s="1013"/>
      <c r="BD43" s="1013"/>
      <c r="BE43" s="1005"/>
      <c r="BF43" s="1005"/>
      <c r="BG43" s="1005"/>
      <c r="BH43" s="1005"/>
      <c r="BI43" s="1006"/>
      <c r="BJ43" s="223"/>
      <c r="BK43" s="223"/>
      <c r="BL43" s="223"/>
      <c r="BM43" s="223"/>
      <c r="BN43" s="223"/>
      <c r="BO43" s="236"/>
      <c r="BP43" s="236"/>
      <c r="BQ43" s="233">
        <v>37</v>
      </c>
      <c r="BR43" s="234"/>
      <c r="BS43" s="978"/>
      <c r="BT43" s="979"/>
      <c r="BU43" s="979"/>
      <c r="BV43" s="979"/>
      <c r="BW43" s="979"/>
      <c r="BX43" s="979"/>
      <c r="BY43" s="979"/>
      <c r="BZ43" s="979"/>
      <c r="CA43" s="979"/>
      <c r="CB43" s="979"/>
      <c r="CC43" s="979"/>
      <c r="CD43" s="979"/>
      <c r="CE43" s="979"/>
      <c r="CF43" s="979"/>
      <c r="CG43" s="980"/>
      <c r="CH43" s="953"/>
      <c r="CI43" s="954"/>
      <c r="CJ43" s="954"/>
      <c r="CK43" s="954"/>
      <c r="CL43" s="955"/>
      <c r="CM43" s="953"/>
      <c r="CN43" s="954"/>
      <c r="CO43" s="954"/>
      <c r="CP43" s="954"/>
      <c r="CQ43" s="955"/>
      <c r="CR43" s="953"/>
      <c r="CS43" s="954"/>
      <c r="CT43" s="954"/>
      <c r="CU43" s="954"/>
      <c r="CV43" s="955"/>
      <c r="CW43" s="953"/>
      <c r="CX43" s="954"/>
      <c r="CY43" s="954"/>
      <c r="CZ43" s="954"/>
      <c r="DA43" s="955"/>
      <c r="DB43" s="953"/>
      <c r="DC43" s="954"/>
      <c r="DD43" s="954"/>
      <c r="DE43" s="954"/>
      <c r="DF43" s="955"/>
      <c r="DG43" s="953"/>
      <c r="DH43" s="954"/>
      <c r="DI43" s="954"/>
      <c r="DJ43" s="954"/>
      <c r="DK43" s="955"/>
      <c r="DL43" s="953"/>
      <c r="DM43" s="954"/>
      <c r="DN43" s="954"/>
      <c r="DO43" s="954"/>
      <c r="DP43" s="955"/>
      <c r="DQ43" s="953"/>
      <c r="DR43" s="954"/>
      <c r="DS43" s="954"/>
      <c r="DT43" s="954"/>
      <c r="DU43" s="955"/>
      <c r="DV43" s="956"/>
      <c r="DW43" s="957"/>
      <c r="DX43" s="957"/>
      <c r="DY43" s="957"/>
      <c r="DZ43" s="958"/>
      <c r="EA43" s="217"/>
    </row>
    <row r="44" spans="1:131" s="218" customFormat="1" ht="26.25" customHeight="1" x14ac:dyDescent="0.2">
      <c r="A44" s="232">
        <v>17</v>
      </c>
      <c r="B44" s="1007"/>
      <c r="C44" s="1008"/>
      <c r="D44" s="1008"/>
      <c r="E44" s="1008"/>
      <c r="F44" s="1008"/>
      <c r="G44" s="1008"/>
      <c r="H44" s="1008"/>
      <c r="I44" s="1008"/>
      <c r="J44" s="1008"/>
      <c r="K44" s="1008"/>
      <c r="L44" s="1008"/>
      <c r="M44" s="1008"/>
      <c r="N44" s="1008"/>
      <c r="O44" s="1008"/>
      <c r="P44" s="1009"/>
      <c r="Q44" s="1014"/>
      <c r="R44" s="1011"/>
      <c r="S44" s="1011"/>
      <c r="T44" s="1011"/>
      <c r="U44" s="1011"/>
      <c r="V44" s="1011"/>
      <c r="W44" s="1011"/>
      <c r="X44" s="1011"/>
      <c r="Y44" s="1011"/>
      <c r="Z44" s="1011"/>
      <c r="AA44" s="1011"/>
      <c r="AB44" s="1011"/>
      <c r="AC44" s="1011"/>
      <c r="AD44" s="1011"/>
      <c r="AE44" s="1015"/>
      <c r="AF44" s="1010"/>
      <c r="AG44" s="1011"/>
      <c r="AH44" s="1011"/>
      <c r="AI44" s="1011"/>
      <c r="AJ44" s="1012"/>
      <c r="AK44" s="944"/>
      <c r="AL44" s="935"/>
      <c r="AM44" s="935"/>
      <c r="AN44" s="935"/>
      <c r="AO44" s="935"/>
      <c r="AP44" s="935"/>
      <c r="AQ44" s="935"/>
      <c r="AR44" s="935"/>
      <c r="AS44" s="935"/>
      <c r="AT44" s="935"/>
      <c r="AU44" s="935"/>
      <c r="AV44" s="935"/>
      <c r="AW44" s="935"/>
      <c r="AX44" s="935"/>
      <c r="AY44" s="935"/>
      <c r="AZ44" s="1013"/>
      <c r="BA44" s="1013"/>
      <c r="BB44" s="1013"/>
      <c r="BC44" s="1013"/>
      <c r="BD44" s="1013"/>
      <c r="BE44" s="1005"/>
      <c r="BF44" s="1005"/>
      <c r="BG44" s="1005"/>
      <c r="BH44" s="1005"/>
      <c r="BI44" s="1006"/>
      <c r="BJ44" s="223"/>
      <c r="BK44" s="223"/>
      <c r="BL44" s="223"/>
      <c r="BM44" s="223"/>
      <c r="BN44" s="223"/>
      <c r="BO44" s="236"/>
      <c r="BP44" s="236"/>
      <c r="BQ44" s="233">
        <v>38</v>
      </c>
      <c r="BR44" s="234"/>
      <c r="BS44" s="978"/>
      <c r="BT44" s="979"/>
      <c r="BU44" s="979"/>
      <c r="BV44" s="979"/>
      <c r="BW44" s="979"/>
      <c r="BX44" s="979"/>
      <c r="BY44" s="979"/>
      <c r="BZ44" s="979"/>
      <c r="CA44" s="979"/>
      <c r="CB44" s="979"/>
      <c r="CC44" s="979"/>
      <c r="CD44" s="979"/>
      <c r="CE44" s="979"/>
      <c r="CF44" s="979"/>
      <c r="CG44" s="980"/>
      <c r="CH44" s="953"/>
      <c r="CI44" s="954"/>
      <c r="CJ44" s="954"/>
      <c r="CK44" s="954"/>
      <c r="CL44" s="955"/>
      <c r="CM44" s="953"/>
      <c r="CN44" s="954"/>
      <c r="CO44" s="954"/>
      <c r="CP44" s="954"/>
      <c r="CQ44" s="955"/>
      <c r="CR44" s="953"/>
      <c r="CS44" s="954"/>
      <c r="CT44" s="954"/>
      <c r="CU44" s="954"/>
      <c r="CV44" s="955"/>
      <c r="CW44" s="953"/>
      <c r="CX44" s="954"/>
      <c r="CY44" s="954"/>
      <c r="CZ44" s="954"/>
      <c r="DA44" s="955"/>
      <c r="DB44" s="953"/>
      <c r="DC44" s="954"/>
      <c r="DD44" s="954"/>
      <c r="DE44" s="954"/>
      <c r="DF44" s="955"/>
      <c r="DG44" s="953"/>
      <c r="DH44" s="954"/>
      <c r="DI44" s="954"/>
      <c r="DJ44" s="954"/>
      <c r="DK44" s="955"/>
      <c r="DL44" s="953"/>
      <c r="DM44" s="954"/>
      <c r="DN44" s="954"/>
      <c r="DO44" s="954"/>
      <c r="DP44" s="955"/>
      <c r="DQ44" s="953"/>
      <c r="DR44" s="954"/>
      <c r="DS44" s="954"/>
      <c r="DT44" s="954"/>
      <c r="DU44" s="955"/>
      <c r="DV44" s="956"/>
      <c r="DW44" s="957"/>
      <c r="DX44" s="957"/>
      <c r="DY44" s="957"/>
      <c r="DZ44" s="958"/>
      <c r="EA44" s="217"/>
    </row>
    <row r="45" spans="1:131" s="218" customFormat="1" ht="26.25" customHeight="1" x14ac:dyDescent="0.2">
      <c r="A45" s="232">
        <v>18</v>
      </c>
      <c r="B45" s="1007"/>
      <c r="C45" s="1008"/>
      <c r="D45" s="1008"/>
      <c r="E45" s="1008"/>
      <c r="F45" s="1008"/>
      <c r="G45" s="1008"/>
      <c r="H45" s="1008"/>
      <c r="I45" s="1008"/>
      <c r="J45" s="1008"/>
      <c r="K45" s="1008"/>
      <c r="L45" s="1008"/>
      <c r="M45" s="1008"/>
      <c r="N45" s="1008"/>
      <c r="O45" s="1008"/>
      <c r="P45" s="1009"/>
      <c r="Q45" s="1014"/>
      <c r="R45" s="1011"/>
      <c r="S45" s="1011"/>
      <c r="T45" s="1011"/>
      <c r="U45" s="1011"/>
      <c r="V45" s="1011"/>
      <c r="W45" s="1011"/>
      <c r="X45" s="1011"/>
      <c r="Y45" s="1011"/>
      <c r="Z45" s="1011"/>
      <c r="AA45" s="1011"/>
      <c r="AB45" s="1011"/>
      <c r="AC45" s="1011"/>
      <c r="AD45" s="1011"/>
      <c r="AE45" s="1015"/>
      <c r="AF45" s="1010"/>
      <c r="AG45" s="1011"/>
      <c r="AH45" s="1011"/>
      <c r="AI45" s="1011"/>
      <c r="AJ45" s="1012"/>
      <c r="AK45" s="944"/>
      <c r="AL45" s="935"/>
      <c r="AM45" s="935"/>
      <c r="AN45" s="935"/>
      <c r="AO45" s="935"/>
      <c r="AP45" s="935"/>
      <c r="AQ45" s="935"/>
      <c r="AR45" s="935"/>
      <c r="AS45" s="935"/>
      <c r="AT45" s="935"/>
      <c r="AU45" s="935"/>
      <c r="AV45" s="935"/>
      <c r="AW45" s="935"/>
      <c r="AX45" s="935"/>
      <c r="AY45" s="935"/>
      <c r="AZ45" s="1013"/>
      <c r="BA45" s="1013"/>
      <c r="BB45" s="1013"/>
      <c r="BC45" s="1013"/>
      <c r="BD45" s="1013"/>
      <c r="BE45" s="1005"/>
      <c r="BF45" s="1005"/>
      <c r="BG45" s="1005"/>
      <c r="BH45" s="1005"/>
      <c r="BI45" s="1006"/>
      <c r="BJ45" s="223"/>
      <c r="BK45" s="223"/>
      <c r="BL45" s="223"/>
      <c r="BM45" s="223"/>
      <c r="BN45" s="223"/>
      <c r="BO45" s="236"/>
      <c r="BP45" s="236"/>
      <c r="BQ45" s="233">
        <v>39</v>
      </c>
      <c r="BR45" s="234"/>
      <c r="BS45" s="978"/>
      <c r="BT45" s="979"/>
      <c r="BU45" s="979"/>
      <c r="BV45" s="979"/>
      <c r="BW45" s="979"/>
      <c r="BX45" s="979"/>
      <c r="BY45" s="979"/>
      <c r="BZ45" s="979"/>
      <c r="CA45" s="979"/>
      <c r="CB45" s="979"/>
      <c r="CC45" s="979"/>
      <c r="CD45" s="979"/>
      <c r="CE45" s="979"/>
      <c r="CF45" s="979"/>
      <c r="CG45" s="980"/>
      <c r="CH45" s="953"/>
      <c r="CI45" s="954"/>
      <c r="CJ45" s="954"/>
      <c r="CK45" s="954"/>
      <c r="CL45" s="955"/>
      <c r="CM45" s="953"/>
      <c r="CN45" s="954"/>
      <c r="CO45" s="954"/>
      <c r="CP45" s="954"/>
      <c r="CQ45" s="955"/>
      <c r="CR45" s="953"/>
      <c r="CS45" s="954"/>
      <c r="CT45" s="954"/>
      <c r="CU45" s="954"/>
      <c r="CV45" s="955"/>
      <c r="CW45" s="953"/>
      <c r="CX45" s="954"/>
      <c r="CY45" s="954"/>
      <c r="CZ45" s="954"/>
      <c r="DA45" s="955"/>
      <c r="DB45" s="953"/>
      <c r="DC45" s="954"/>
      <c r="DD45" s="954"/>
      <c r="DE45" s="954"/>
      <c r="DF45" s="955"/>
      <c r="DG45" s="953"/>
      <c r="DH45" s="954"/>
      <c r="DI45" s="954"/>
      <c r="DJ45" s="954"/>
      <c r="DK45" s="955"/>
      <c r="DL45" s="953"/>
      <c r="DM45" s="954"/>
      <c r="DN45" s="954"/>
      <c r="DO45" s="954"/>
      <c r="DP45" s="955"/>
      <c r="DQ45" s="953"/>
      <c r="DR45" s="954"/>
      <c r="DS45" s="954"/>
      <c r="DT45" s="954"/>
      <c r="DU45" s="955"/>
      <c r="DV45" s="956"/>
      <c r="DW45" s="957"/>
      <c r="DX45" s="957"/>
      <c r="DY45" s="957"/>
      <c r="DZ45" s="958"/>
      <c r="EA45" s="217"/>
    </row>
    <row r="46" spans="1:131" s="218" customFormat="1" ht="26.25" customHeight="1" x14ac:dyDescent="0.2">
      <c r="A46" s="232">
        <v>19</v>
      </c>
      <c r="B46" s="1007"/>
      <c r="C46" s="1008"/>
      <c r="D46" s="1008"/>
      <c r="E46" s="1008"/>
      <c r="F46" s="1008"/>
      <c r="G46" s="1008"/>
      <c r="H46" s="1008"/>
      <c r="I46" s="1008"/>
      <c r="J46" s="1008"/>
      <c r="K46" s="1008"/>
      <c r="L46" s="1008"/>
      <c r="M46" s="1008"/>
      <c r="N46" s="1008"/>
      <c r="O46" s="1008"/>
      <c r="P46" s="1009"/>
      <c r="Q46" s="1014"/>
      <c r="R46" s="1011"/>
      <c r="S46" s="1011"/>
      <c r="T46" s="1011"/>
      <c r="U46" s="1011"/>
      <c r="V46" s="1011"/>
      <c r="W46" s="1011"/>
      <c r="X46" s="1011"/>
      <c r="Y46" s="1011"/>
      <c r="Z46" s="1011"/>
      <c r="AA46" s="1011"/>
      <c r="AB46" s="1011"/>
      <c r="AC46" s="1011"/>
      <c r="AD46" s="1011"/>
      <c r="AE46" s="1015"/>
      <c r="AF46" s="1010"/>
      <c r="AG46" s="1011"/>
      <c r="AH46" s="1011"/>
      <c r="AI46" s="1011"/>
      <c r="AJ46" s="1012"/>
      <c r="AK46" s="944"/>
      <c r="AL46" s="935"/>
      <c r="AM46" s="935"/>
      <c r="AN46" s="935"/>
      <c r="AO46" s="935"/>
      <c r="AP46" s="935"/>
      <c r="AQ46" s="935"/>
      <c r="AR46" s="935"/>
      <c r="AS46" s="935"/>
      <c r="AT46" s="935"/>
      <c r="AU46" s="935"/>
      <c r="AV46" s="935"/>
      <c r="AW46" s="935"/>
      <c r="AX46" s="935"/>
      <c r="AY46" s="935"/>
      <c r="AZ46" s="1013"/>
      <c r="BA46" s="1013"/>
      <c r="BB46" s="1013"/>
      <c r="BC46" s="1013"/>
      <c r="BD46" s="1013"/>
      <c r="BE46" s="1005"/>
      <c r="BF46" s="1005"/>
      <c r="BG46" s="1005"/>
      <c r="BH46" s="1005"/>
      <c r="BI46" s="1006"/>
      <c r="BJ46" s="223"/>
      <c r="BK46" s="223"/>
      <c r="BL46" s="223"/>
      <c r="BM46" s="223"/>
      <c r="BN46" s="223"/>
      <c r="BO46" s="236"/>
      <c r="BP46" s="236"/>
      <c r="BQ46" s="233">
        <v>40</v>
      </c>
      <c r="BR46" s="234"/>
      <c r="BS46" s="978"/>
      <c r="BT46" s="979"/>
      <c r="BU46" s="979"/>
      <c r="BV46" s="979"/>
      <c r="BW46" s="979"/>
      <c r="BX46" s="979"/>
      <c r="BY46" s="979"/>
      <c r="BZ46" s="979"/>
      <c r="CA46" s="979"/>
      <c r="CB46" s="979"/>
      <c r="CC46" s="979"/>
      <c r="CD46" s="979"/>
      <c r="CE46" s="979"/>
      <c r="CF46" s="979"/>
      <c r="CG46" s="980"/>
      <c r="CH46" s="953"/>
      <c r="CI46" s="954"/>
      <c r="CJ46" s="954"/>
      <c r="CK46" s="954"/>
      <c r="CL46" s="955"/>
      <c r="CM46" s="953"/>
      <c r="CN46" s="954"/>
      <c r="CO46" s="954"/>
      <c r="CP46" s="954"/>
      <c r="CQ46" s="955"/>
      <c r="CR46" s="953"/>
      <c r="CS46" s="954"/>
      <c r="CT46" s="954"/>
      <c r="CU46" s="954"/>
      <c r="CV46" s="955"/>
      <c r="CW46" s="953"/>
      <c r="CX46" s="954"/>
      <c r="CY46" s="954"/>
      <c r="CZ46" s="954"/>
      <c r="DA46" s="955"/>
      <c r="DB46" s="953"/>
      <c r="DC46" s="954"/>
      <c r="DD46" s="954"/>
      <c r="DE46" s="954"/>
      <c r="DF46" s="955"/>
      <c r="DG46" s="953"/>
      <c r="DH46" s="954"/>
      <c r="DI46" s="954"/>
      <c r="DJ46" s="954"/>
      <c r="DK46" s="955"/>
      <c r="DL46" s="953"/>
      <c r="DM46" s="954"/>
      <c r="DN46" s="954"/>
      <c r="DO46" s="954"/>
      <c r="DP46" s="955"/>
      <c r="DQ46" s="953"/>
      <c r="DR46" s="954"/>
      <c r="DS46" s="954"/>
      <c r="DT46" s="954"/>
      <c r="DU46" s="955"/>
      <c r="DV46" s="956"/>
      <c r="DW46" s="957"/>
      <c r="DX46" s="957"/>
      <c r="DY46" s="957"/>
      <c r="DZ46" s="958"/>
      <c r="EA46" s="217"/>
    </row>
    <row r="47" spans="1:131" s="218" customFormat="1" ht="26.25" customHeight="1" x14ac:dyDescent="0.2">
      <c r="A47" s="232">
        <v>20</v>
      </c>
      <c r="B47" s="1007"/>
      <c r="C47" s="1008"/>
      <c r="D47" s="1008"/>
      <c r="E47" s="1008"/>
      <c r="F47" s="1008"/>
      <c r="G47" s="1008"/>
      <c r="H47" s="1008"/>
      <c r="I47" s="1008"/>
      <c r="J47" s="1008"/>
      <c r="K47" s="1008"/>
      <c r="L47" s="1008"/>
      <c r="M47" s="1008"/>
      <c r="N47" s="1008"/>
      <c r="O47" s="1008"/>
      <c r="P47" s="1009"/>
      <c r="Q47" s="1014"/>
      <c r="R47" s="1011"/>
      <c r="S47" s="1011"/>
      <c r="T47" s="1011"/>
      <c r="U47" s="1011"/>
      <c r="V47" s="1011"/>
      <c r="W47" s="1011"/>
      <c r="X47" s="1011"/>
      <c r="Y47" s="1011"/>
      <c r="Z47" s="1011"/>
      <c r="AA47" s="1011"/>
      <c r="AB47" s="1011"/>
      <c r="AC47" s="1011"/>
      <c r="AD47" s="1011"/>
      <c r="AE47" s="1015"/>
      <c r="AF47" s="1010"/>
      <c r="AG47" s="1011"/>
      <c r="AH47" s="1011"/>
      <c r="AI47" s="1011"/>
      <c r="AJ47" s="1012"/>
      <c r="AK47" s="944"/>
      <c r="AL47" s="935"/>
      <c r="AM47" s="935"/>
      <c r="AN47" s="935"/>
      <c r="AO47" s="935"/>
      <c r="AP47" s="935"/>
      <c r="AQ47" s="935"/>
      <c r="AR47" s="935"/>
      <c r="AS47" s="935"/>
      <c r="AT47" s="935"/>
      <c r="AU47" s="935"/>
      <c r="AV47" s="935"/>
      <c r="AW47" s="935"/>
      <c r="AX47" s="935"/>
      <c r="AY47" s="935"/>
      <c r="AZ47" s="1013"/>
      <c r="BA47" s="1013"/>
      <c r="BB47" s="1013"/>
      <c r="BC47" s="1013"/>
      <c r="BD47" s="1013"/>
      <c r="BE47" s="1005"/>
      <c r="BF47" s="1005"/>
      <c r="BG47" s="1005"/>
      <c r="BH47" s="1005"/>
      <c r="BI47" s="1006"/>
      <c r="BJ47" s="223"/>
      <c r="BK47" s="223"/>
      <c r="BL47" s="223"/>
      <c r="BM47" s="223"/>
      <c r="BN47" s="223"/>
      <c r="BO47" s="236"/>
      <c r="BP47" s="236"/>
      <c r="BQ47" s="233">
        <v>41</v>
      </c>
      <c r="BR47" s="234"/>
      <c r="BS47" s="978"/>
      <c r="BT47" s="979"/>
      <c r="BU47" s="979"/>
      <c r="BV47" s="979"/>
      <c r="BW47" s="979"/>
      <c r="BX47" s="979"/>
      <c r="BY47" s="979"/>
      <c r="BZ47" s="979"/>
      <c r="CA47" s="979"/>
      <c r="CB47" s="979"/>
      <c r="CC47" s="979"/>
      <c r="CD47" s="979"/>
      <c r="CE47" s="979"/>
      <c r="CF47" s="979"/>
      <c r="CG47" s="980"/>
      <c r="CH47" s="953"/>
      <c r="CI47" s="954"/>
      <c r="CJ47" s="954"/>
      <c r="CK47" s="954"/>
      <c r="CL47" s="955"/>
      <c r="CM47" s="953"/>
      <c r="CN47" s="954"/>
      <c r="CO47" s="954"/>
      <c r="CP47" s="954"/>
      <c r="CQ47" s="955"/>
      <c r="CR47" s="953"/>
      <c r="CS47" s="954"/>
      <c r="CT47" s="954"/>
      <c r="CU47" s="954"/>
      <c r="CV47" s="955"/>
      <c r="CW47" s="953"/>
      <c r="CX47" s="954"/>
      <c r="CY47" s="954"/>
      <c r="CZ47" s="954"/>
      <c r="DA47" s="955"/>
      <c r="DB47" s="953"/>
      <c r="DC47" s="954"/>
      <c r="DD47" s="954"/>
      <c r="DE47" s="954"/>
      <c r="DF47" s="955"/>
      <c r="DG47" s="953"/>
      <c r="DH47" s="954"/>
      <c r="DI47" s="954"/>
      <c r="DJ47" s="954"/>
      <c r="DK47" s="955"/>
      <c r="DL47" s="953"/>
      <c r="DM47" s="954"/>
      <c r="DN47" s="954"/>
      <c r="DO47" s="954"/>
      <c r="DP47" s="955"/>
      <c r="DQ47" s="953"/>
      <c r="DR47" s="954"/>
      <c r="DS47" s="954"/>
      <c r="DT47" s="954"/>
      <c r="DU47" s="955"/>
      <c r="DV47" s="956"/>
      <c r="DW47" s="957"/>
      <c r="DX47" s="957"/>
      <c r="DY47" s="957"/>
      <c r="DZ47" s="958"/>
      <c r="EA47" s="217"/>
    </row>
    <row r="48" spans="1:131" s="218" customFormat="1" ht="26.25" customHeight="1" x14ac:dyDescent="0.2">
      <c r="A48" s="232">
        <v>21</v>
      </c>
      <c r="B48" s="1007"/>
      <c r="C48" s="1008"/>
      <c r="D48" s="1008"/>
      <c r="E48" s="1008"/>
      <c r="F48" s="1008"/>
      <c r="G48" s="1008"/>
      <c r="H48" s="1008"/>
      <c r="I48" s="1008"/>
      <c r="J48" s="1008"/>
      <c r="K48" s="1008"/>
      <c r="L48" s="1008"/>
      <c r="M48" s="1008"/>
      <c r="N48" s="1008"/>
      <c r="O48" s="1008"/>
      <c r="P48" s="1009"/>
      <c r="Q48" s="1014"/>
      <c r="R48" s="1011"/>
      <c r="S48" s="1011"/>
      <c r="T48" s="1011"/>
      <c r="U48" s="1011"/>
      <c r="V48" s="1011"/>
      <c r="W48" s="1011"/>
      <c r="X48" s="1011"/>
      <c r="Y48" s="1011"/>
      <c r="Z48" s="1011"/>
      <c r="AA48" s="1011"/>
      <c r="AB48" s="1011"/>
      <c r="AC48" s="1011"/>
      <c r="AD48" s="1011"/>
      <c r="AE48" s="1015"/>
      <c r="AF48" s="1010"/>
      <c r="AG48" s="1011"/>
      <c r="AH48" s="1011"/>
      <c r="AI48" s="1011"/>
      <c r="AJ48" s="1012"/>
      <c r="AK48" s="944"/>
      <c r="AL48" s="935"/>
      <c r="AM48" s="935"/>
      <c r="AN48" s="935"/>
      <c r="AO48" s="935"/>
      <c r="AP48" s="935"/>
      <c r="AQ48" s="935"/>
      <c r="AR48" s="935"/>
      <c r="AS48" s="935"/>
      <c r="AT48" s="935"/>
      <c r="AU48" s="935"/>
      <c r="AV48" s="935"/>
      <c r="AW48" s="935"/>
      <c r="AX48" s="935"/>
      <c r="AY48" s="935"/>
      <c r="AZ48" s="1013"/>
      <c r="BA48" s="1013"/>
      <c r="BB48" s="1013"/>
      <c r="BC48" s="1013"/>
      <c r="BD48" s="1013"/>
      <c r="BE48" s="1005"/>
      <c r="BF48" s="1005"/>
      <c r="BG48" s="1005"/>
      <c r="BH48" s="1005"/>
      <c r="BI48" s="1006"/>
      <c r="BJ48" s="223"/>
      <c r="BK48" s="223"/>
      <c r="BL48" s="223"/>
      <c r="BM48" s="223"/>
      <c r="BN48" s="223"/>
      <c r="BO48" s="236"/>
      <c r="BP48" s="236"/>
      <c r="BQ48" s="233">
        <v>42</v>
      </c>
      <c r="BR48" s="234"/>
      <c r="BS48" s="978"/>
      <c r="BT48" s="979"/>
      <c r="BU48" s="979"/>
      <c r="BV48" s="979"/>
      <c r="BW48" s="979"/>
      <c r="BX48" s="979"/>
      <c r="BY48" s="979"/>
      <c r="BZ48" s="979"/>
      <c r="CA48" s="979"/>
      <c r="CB48" s="979"/>
      <c r="CC48" s="979"/>
      <c r="CD48" s="979"/>
      <c r="CE48" s="979"/>
      <c r="CF48" s="979"/>
      <c r="CG48" s="980"/>
      <c r="CH48" s="953"/>
      <c r="CI48" s="954"/>
      <c r="CJ48" s="954"/>
      <c r="CK48" s="954"/>
      <c r="CL48" s="955"/>
      <c r="CM48" s="953"/>
      <c r="CN48" s="954"/>
      <c r="CO48" s="954"/>
      <c r="CP48" s="954"/>
      <c r="CQ48" s="955"/>
      <c r="CR48" s="953"/>
      <c r="CS48" s="954"/>
      <c r="CT48" s="954"/>
      <c r="CU48" s="954"/>
      <c r="CV48" s="955"/>
      <c r="CW48" s="953"/>
      <c r="CX48" s="954"/>
      <c r="CY48" s="954"/>
      <c r="CZ48" s="954"/>
      <c r="DA48" s="955"/>
      <c r="DB48" s="953"/>
      <c r="DC48" s="954"/>
      <c r="DD48" s="954"/>
      <c r="DE48" s="954"/>
      <c r="DF48" s="955"/>
      <c r="DG48" s="953"/>
      <c r="DH48" s="954"/>
      <c r="DI48" s="954"/>
      <c r="DJ48" s="954"/>
      <c r="DK48" s="955"/>
      <c r="DL48" s="953"/>
      <c r="DM48" s="954"/>
      <c r="DN48" s="954"/>
      <c r="DO48" s="954"/>
      <c r="DP48" s="955"/>
      <c r="DQ48" s="953"/>
      <c r="DR48" s="954"/>
      <c r="DS48" s="954"/>
      <c r="DT48" s="954"/>
      <c r="DU48" s="955"/>
      <c r="DV48" s="956"/>
      <c r="DW48" s="957"/>
      <c r="DX48" s="957"/>
      <c r="DY48" s="957"/>
      <c r="DZ48" s="958"/>
      <c r="EA48" s="217"/>
    </row>
    <row r="49" spans="1:131" s="218" customFormat="1" ht="26.25" customHeight="1" x14ac:dyDescent="0.2">
      <c r="A49" s="232">
        <v>22</v>
      </c>
      <c r="B49" s="1007"/>
      <c r="C49" s="1008"/>
      <c r="D49" s="1008"/>
      <c r="E49" s="1008"/>
      <c r="F49" s="1008"/>
      <c r="G49" s="1008"/>
      <c r="H49" s="1008"/>
      <c r="I49" s="1008"/>
      <c r="J49" s="1008"/>
      <c r="K49" s="1008"/>
      <c r="L49" s="1008"/>
      <c r="M49" s="1008"/>
      <c r="N49" s="1008"/>
      <c r="O49" s="1008"/>
      <c r="P49" s="1009"/>
      <c r="Q49" s="1014"/>
      <c r="R49" s="1011"/>
      <c r="S49" s="1011"/>
      <c r="T49" s="1011"/>
      <c r="U49" s="1011"/>
      <c r="V49" s="1011"/>
      <c r="W49" s="1011"/>
      <c r="X49" s="1011"/>
      <c r="Y49" s="1011"/>
      <c r="Z49" s="1011"/>
      <c r="AA49" s="1011"/>
      <c r="AB49" s="1011"/>
      <c r="AC49" s="1011"/>
      <c r="AD49" s="1011"/>
      <c r="AE49" s="1015"/>
      <c r="AF49" s="1010"/>
      <c r="AG49" s="1011"/>
      <c r="AH49" s="1011"/>
      <c r="AI49" s="1011"/>
      <c r="AJ49" s="1012"/>
      <c r="AK49" s="944"/>
      <c r="AL49" s="935"/>
      <c r="AM49" s="935"/>
      <c r="AN49" s="935"/>
      <c r="AO49" s="935"/>
      <c r="AP49" s="935"/>
      <c r="AQ49" s="935"/>
      <c r="AR49" s="935"/>
      <c r="AS49" s="935"/>
      <c r="AT49" s="935"/>
      <c r="AU49" s="935"/>
      <c r="AV49" s="935"/>
      <c r="AW49" s="935"/>
      <c r="AX49" s="935"/>
      <c r="AY49" s="935"/>
      <c r="AZ49" s="1013"/>
      <c r="BA49" s="1013"/>
      <c r="BB49" s="1013"/>
      <c r="BC49" s="1013"/>
      <c r="BD49" s="1013"/>
      <c r="BE49" s="1005"/>
      <c r="BF49" s="1005"/>
      <c r="BG49" s="1005"/>
      <c r="BH49" s="1005"/>
      <c r="BI49" s="1006"/>
      <c r="BJ49" s="223"/>
      <c r="BK49" s="223"/>
      <c r="BL49" s="223"/>
      <c r="BM49" s="223"/>
      <c r="BN49" s="223"/>
      <c r="BO49" s="236"/>
      <c r="BP49" s="236"/>
      <c r="BQ49" s="233">
        <v>43</v>
      </c>
      <c r="BR49" s="234"/>
      <c r="BS49" s="978"/>
      <c r="BT49" s="979"/>
      <c r="BU49" s="979"/>
      <c r="BV49" s="979"/>
      <c r="BW49" s="979"/>
      <c r="BX49" s="979"/>
      <c r="BY49" s="979"/>
      <c r="BZ49" s="979"/>
      <c r="CA49" s="979"/>
      <c r="CB49" s="979"/>
      <c r="CC49" s="979"/>
      <c r="CD49" s="979"/>
      <c r="CE49" s="979"/>
      <c r="CF49" s="979"/>
      <c r="CG49" s="980"/>
      <c r="CH49" s="953"/>
      <c r="CI49" s="954"/>
      <c r="CJ49" s="954"/>
      <c r="CK49" s="954"/>
      <c r="CL49" s="955"/>
      <c r="CM49" s="953"/>
      <c r="CN49" s="954"/>
      <c r="CO49" s="954"/>
      <c r="CP49" s="954"/>
      <c r="CQ49" s="955"/>
      <c r="CR49" s="953"/>
      <c r="CS49" s="954"/>
      <c r="CT49" s="954"/>
      <c r="CU49" s="954"/>
      <c r="CV49" s="955"/>
      <c r="CW49" s="953"/>
      <c r="CX49" s="954"/>
      <c r="CY49" s="954"/>
      <c r="CZ49" s="954"/>
      <c r="DA49" s="955"/>
      <c r="DB49" s="953"/>
      <c r="DC49" s="954"/>
      <c r="DD49" s="954"/>
      <c r="DE49" s="954"/>
      <c r="DF49" s="955"/>
      <c r="DG49" s="953"/>
      <c r="DH49" s="954"/>
      <c r="DI49" s="954"/>
      <c r="DJ49" s="954"/>
      <c r="DK49" s="955"/>
      <c r="DL49" s="953"/>
      <c r="DM49" s="954"/>
      <c r="DN49" s="954"/>
      <c r="DO49" s="954"/>
      <c r="DP49" s="955"/>
      <c r="DQ49" s="953"/>
      <c r="DR49" s="954"/>
      <c r="DS49" s="954"/>
      <c r="DT49" s="954"/>
      <c r="DU49" s="955"/>
      <c r="DV49" s="956"/>
      <c r="DW49" s="957"/>
      <c r="DX49" s="957"/>
      <c r="DY49" s="957"/>
      <c r="DZ49" s="958"/>
      <c r="EA49" s="217"/>
    </row>
    <row r="50" spans="1:131" s="218" customFormat="1" ht="26.25" customHeight="1" x14ac:dyDescent="0.2">
      <c r="A50" s="232">
        <v>23</v>
      </c>
      <c r="B50" s="1007"/>
      <c r="C50" s="1008"/>
      <c r="D50" s="1008"/>
      <c r="E50" s="1008"/>
      <c r="F50" s="1008"/>
      <c r="G50" s="1008"/>
      <c r="H50" s="1008"/>
      <c r="I50" s="1008"/>
      <c r="J50" s="1008"/>
      <c r="K50" s="1008"/>
      <c r="L50" s="1008"/>
      <c r="M50" s="1008"/>
      <c r="N50" s="1008"/>
      <c r="O50" s="1008"/>
      <c r="P50" s="1009"/>
      <c r="Q50" s="1003"/>
      <c r="R50" s="984"/>
      <c r="S50" s="984"/>
      <c r="T50" s="984"/>
      <c r="U50" s="984"/>
      <c r="V50" s="984"/>
      <c r="W50" s="984"/>
      <c r="X50" s="984"/>
      <c r="Y50" s="984"/>
      <c r="Z50" s="984"/>
      <c r="AA50" s="984"/>
      <c r="AB50" s="984"/>
      <c r="AC50" s="984"/>
      <c r="AD50" s="984"/>
      <c r="AE50" s="1004"/>
      <c r="AF50" s="1010"/>
      <c r="AG50" s="1011"/>
      <c r="AH50" s="1011"/>
      <c r="AI50" s="1011"/>
      <c r="AJ50" s="1012"/>
      <c r="AK50" s="986"/>
      <c r="AL50" s="984"/>
      <c r="AM50" s="984"/>
      <c r="AN50" s="984"/>
      <c r="AO50" s="984"/>
      <c r="AP50" s="984"/>
      <c r="AQ50" s="984"/>
      <c r="AR50" s="984"/>
      <c r="AS50" s="984"/>
      <c r="AT50" s="984"/>
      <c r="AU50" s="984"/>
      <c r="AV50" s="984"/>
      <c r="AW50" s="984"/>
      <c r="AX50" s="984"/>
      <c r="AY50" s="984"/>
      <c r="AZ50" s="987"/>
      <c r="BA50" s="987"/>
      <c r="BB50" s="987"/>
      <c r="BC50" s="987"/>
      <c r="BD50" s="987"/>
      <c r="BE50" s="1005"/>
      <c r="BF50" s="1005"/>
      <c r="BG50" s="1005"/>
      <c r="BH50" s="1005"/>
      <c r="BI50" s="1006"/>
      <c r="BJ50" s="223"/>
      <c r="BK50" s="223"/>
      <c r="BL50" s="223"/>
      <c r="BM50" s="223"/>
      <c r="BN50" s="223"/>
      <c r="BO50" s="236"/>
      <c r="BP50" s="236"/>
      <c r="BQ50" s="233">
        <v>44</v>
      </c>
      <c r="BR50" s="234"/>
      <c r="BS50" s="978"/>
      <c r="BT50" s="979"/>
      <c r="BU50" s="979"/>
      <c r="BV50" s="979"/>
      <c r="BW50" s="979"/>
      <c r="BX50" s="979"/>
      <c r="BY50" s="979"/>
      <c r="BZ50" s="979"/>
      <c r="CA50" s="979"/>
      <c r="CB50" s="979"/>
      <c r="CC50" s="979"/>
      <c r="CD50" s="979"/>
      <c r="CE50" s="979"/>
      <c r="CF50" s="979"/>
      <c r="CG50" s="980"/>
      <c r="CH50" s="953"/>
      <c r="CI50" s="954"/>
      <c r="CJ50" s="954"/>
      <c r="CK50" s="954"/>
      <c r="CL50" s="955"/>
      <c r="CM50" s="953"/>
      <c r="CN50" s="954"/>
      <c r="CO50" s="954"/>
      <c r="CP50" s="954"/>
      <c r="CQ50" s="955"/>
      <c r="CR50" s="953"/>
      <c r="CS50" s="954"/>
      <c r="CT50" s="954"/>
      <c r="CU50" s="954"/>
      <c r="CV50" s="955"/>
      <c r="CW50" s="953"/>
      <c r="CX50" s="954"/>
      <c r="CY50" s="954"/>
      <c r="CZ50" s="954"/>
      <c r="DA50" s="955"/>
      <c r="DB50" s="953"/>
      <c r="DC50" s="954"/>
      <c r="DD50" s="954"/>
      <c r="DE50" s="954"/>
      <c r="DF50" s="955"/>
      <c r="DG50" s="953"/>
      <c r="DH50" s="954"/>
      <c r="DI50" s="954"/>
      <c r="DJ50" s="954"/>
      <c r="DK50" s="955"/>
      <c r="DL50" s="953"/>
      <c r="DM50" s="954"/>
      <c r="DN50" s="954"/>
      <c r="DO50" s="954"/>
      <c r="DP50" s="955"/>
      <c r="DQ50" s="953"/>
      <c r="DR50" s="954"/>
      <c r="DS50" s="954"/>
      <c r="DT50" s="954"/>
      <c r="DU50" s="955"/>
      <c r="DV50" s="956"/>
      <c r="DW50" s="957"/>
      <c r="DX50" s="957"/>
      <c r="DY50" s="957"/>
      <c r="DZ50" s="958"/>
      <c r="EA50" s="217"/>
    </row>
    <row r="51" spans="1:131" s="218" customFormat="1" ht="26.25" customHeight="1" x14ac:dyDescent="0.2">
      <c r="A51" s="232">
        <v>24</v>
      </c>
      <c r="B51" s="1007"/>
      <c r="C51" s="1008"/>
      <c r="D51" s="1008"/>
      <c r="E51" s="1008"/>
      <c r="F51" s="1008"/>
      <c r="G51" s="1008"/>
      <c r="H51" s="1008"/>
      <c r="I51" s="1008"/>
      <c r="J51" s="1008"/>
      <c r="K51" s="1008"/>
      <c r="L51" s="1008"/>
      <c r="M51" s="1008"/>
      <c r="N51" s="1008"/>
      <c r="O51" s="1008"/>
      <c r="P51" s="1009"/>
      <c r="Q51" s="1003"/>
      <c r="R51" s="984"/>
      <c r="S51" s="984"/>
      <c r="T51" s="984"/>
      <c r="U51" s="984"/>
      <c r="V51" s="984"/>
      <c r="W51" s="984"/>
      <c r="X51" s="984"/>
      <c r="Y51" s="984"/>
      <c r="Z51" s="984"/>
      <c r="AA51" s="984"/>
      <c r="AB51" s="984"/>
      <c r="AC51" s="984"/>
      <c r="AD51" s="984"/>
      <c r="AE51" s="1004"/>
      <c r="AF51" s="1010"/>
      <c r="AG51" s="1011"/>
      <c r="AH51" s="1011"/>
      <c r="AI51" s="1011"/>
      <c r="AJ51" s="1012"/>
      <c r="AK51" s="986"/>
      <c r="AL51" s="984"/>
      <c r="AM51" s="984"/>
      <c r="AN51" s="984"/>
      <c r="AO51" s="984"/>
      <c r="AP51" s="984"/>
      <c r="AQ51" s="984"/>
      <c r="AR51" s="984"/>
      <c r="AS51" s="984"/>
      <c r="AT51" s="984"/>
      <c r="AU51" s="984"/>
      <c r="AV51" s="984"/>
      <c r="AW51" s="984"/>
      <c r="AX51" s="984"/>
      <c r="AY51" s="984"/>
      <c r="AZ51" s="987"/>
      <c r="BA51" s="987"/>
      <c r="BB51" s="987"/>
      <c r="BC51" s="987"/>
      <c r="BD51" s="987"/>
      <c r="BE51" s="1005"/>
      <c r="BF51" s="1005"/>
      <c r="BG51" s="1005"/>
      <c r="BH51" s="1005"/>
      <c r="BI51" s="1006"/>
      <c r="BJ51" s="223"/>
      <c r="BK51" s="223"/>
      <c r="BL51" s="223"/>
      <c r="BM51" s="223"/>
      <c r="BN51" s="223"/>
      <c r="BO51" s="236"/>
      <c r="BP51" s="236"/>
      <c r="BQ51" s="233">
        <v>45</v>
      </c>
      <c r="BR51" s="234"/>
      <c r="BS51" s="978"/>
      <c r="BT51" s="979"/>
      <c r="BU51" s="979"/>
      <c r="BV51" s="979"/>
      <c r="BW51" s="979"/>
      <c r="BX51" s="979"/>
      <c r="BY51" s="979"/>
      <c r="BZ51" s="979"/>
      <c r="CA51" s="979"/>
      <c r="CB51" s="979"/>
      <c r="CC51" s="979"/>
      <c r="CD51" s="979"/>
      <c r="CE51" s="979"/>
      <c r="CF51" s="979"/>
      <c r="CG51" s="980"/>
      <c r="CH51" s="953"/>
      <c r="CI51" s="954"/>
      <c r="CJ51" s="954"/>
      <c r="CK51" s="954"/>
      <c r="CL51" s="955"/>
      <c r="CM51" s="953"/>
      <c r="CN51" s="954"/>
      <c r="CO51" s="954"/>
      <c r="CP51" s="954"/>
      <c r="CQ51" s="955"/>
      <c r="CR51" s="953"/>
      <c r="CS51" s="954"/>
      <c r="CT51" s="954"/>
      <c r="CU51" s="954"/>
      <c r="CV51" s="955"/>
      <c r="CW51" s="953"/>
      <c r="CX51" s="954"/>
      <c r="CY51" s="954"/>
      <c r="CZ51" s="954"/>
      <c r="DA51" s="955"/>
      <c r="DB51" s="953"/>
      <c r="DC51" s="954"/>
      <c r="DD51" s="954"/>
      <c r="DE51" s="954"/>
      <c r="DF51" s="955"/>
      <c r="DG51" s="953"/>
      <c r="DH51" s="954"/>
      <c r="DI51" s="954"/>
      <c r="DJ51" s="954"/>
      <c r="DK51" s="955"/>
      <c r="DL51" s="953"/>
      <c r="DM51" s="954"/>
      <c r="DN51" s="954"/>
      <c r="DO51" s="954"/>
      <c r="DP51" s="955"/>
      <c r="DQ51" s="953"/>
      <c r="DR51" s="954"/>
      <c r="DS51" s="954"/>
      <c r="DT51" s="954"/>
      <c r="DU51" s="955"/>
      <c r="DV51" s="956"/>
      <c r="DW51" s="957"/>
      <c r="DX51" s="957"/>
      <c r="DY51" s="957"/>
      <c r="DZ51" s="958"/>
      <c r="EA51" s="217"/>
    </row>
    <row r="52" spans="1:131" s="218" customFormat="1" ht="26.25" customHeight="1" x14ac:dyDescent="0.2">
      <c r="A52" s="232">
        <v>25</v>
      </c>
      <c r="B52" s="1007"/>
      <c r="C52" s="1008"/>
      <c r="D52" s="1008"/>
      <c r="E52" s="1008"/>
      <c r="F52" s="1008"/>
      <c r="G52" s="1008"/>
      <c r="H52" s="1008"/>
      <c r="I52" s="1008"/>
      <c r="J52" s="1008"/>
      <c r="K52" s="1008"/>
      <c r="L52" s="1008"/>
      <c r="M52" s="1008"/>
      <c r="N52" s="1008"/>
      <c r="O52" s="1008"/>
      <c r="P52" s="1009"/>
      <c r="Q52" s="1003"/>
      <c r="R52" s="984"/>
      <c r="S52" s="984"/>
      <c r="T52" s="984"/>
      <c r="U52" s="984"/>
      <c r="V52" s="984"/>
      <c r="W52" s="984"/>
      <c r="X52" s="984"/>
      <c r="Y52" s="984"/>
      <c r="Z52" s="984"/>
      <c r="AA52" s="984"/>
      <c r="AB52" s="984"/>
      <c r="AC52" s="984"/>
      <c r="AD52" s="984"/>
      <c r="AE52" s="1004"/>
      <c r="AF52" s="1010"/>
      <c r="AG52" s="1011"/>
      <c r="AH52" s="1011"/>
      <c r="AI52" s="1011"/>
      <c r="AJ52" s="1012"/>
      <c r="AK52" s="986"/>
      <c r="AL52" s="984"/>
      <c r="AM52" s="984"/>
      <c r="AN52" s="984"/>
      <c r="AO52" s="984"/>
      <c r="AP52" s="984"/>
      <c r="AQ52" s="984"/>
      <c r="AR52" s="984"/>
      <c r="AS52" s="984"/>
      <c r="AT52" s="984"/>
      <c r="AU52" s="984"/>
      <c r="AV52" s="984"/>
      <c r="AW52" s="984"/>
      <c r="AX52" s="984"/>
      <c r="AY52" s="984"/>
      <c r="AZ52" s="987"/>
      <c r="BA52" s="987"/>
      <c r="BB52" s="987"/>
      <c r="BC52" s="987"/>
      <c r="BD52" s="987"/>
      <c r="BE52" s="1005"/>
      <c r="BF52" s="1005"/>
      <c r="BG52" s="1005"/>
      <c r="BH52" s="1005"/>
      <c r="BI52" s="1006"/>
      <c r="BJ52" s="223"/>
      <c r="BK52" s="223"/>
      <c r="BL52" s="223"/>
      <c r="BM52" s="223"/>
      <c r="BN52" s="223"/>
      <c r="BO52" s="236"/>
      <c r="BP52" s="236"/>
      <c r="BQ52" s="233">
        <v>46</v>
      </c>
      <c r="BR52" s="234"/>
      <c r="BS52" s="978"/>
      <c r="BT52" s="979"/>
      <c r="BU52" s="979"/>
      <c r="BV52" s="979"/>
      <c r="BW52" s="979"/>
      <c r="BX52" s="979"/>
      <c r="BY52" s="979"/>
      <c r="BZ52" s="979"/>
      <c r="CA52" s="979"/>
      <c r="CB52" s="979"/>
      <c r="CC52" s="979"/>
      <c r="CD52" s="979"/>
      <c r="CE52" s="979"/>
      <c r="CF52" s="979"/>
      <c r="CG52" s="980"/>
      <c r="CH52" s="953"/>
      <c r="CI52" s="954"/>
      <c r="CJ52" s="954"/>
      <c r="CK52" s="954"/>
      <c r="CL52" s="955"/>
      <c r="CM52" s="953"/>
      <c r="CN52" s="954"/>
      <c r="CO52" s="954"/>
      <c r="CP52" s="954"/>
      <c r="CQ52" s="955"/>
      <c r="CR52" s="953"/>
      <c r="CS52" s="954"/>
      <c r="CT52" s="954"/>
      <c r="CU52" s="954"/>
      <c r="CV52" s="955"/>
      <c r="CW52" s="953"/>
      <c r="CX52" s="954"/>
      <c r="CY52" s="954"/>
      <c r="CZ52" s="954"/>
      <c r="DA52" s="955"/>
      <c r="DB52" s="953"/>
      <c r="DC52" s="954"/>
      <c r="DD52" s="954"/>
      <c r="DE52" s="954"/>
      <c r="DF52" s="955"/>
      <c r="DG52" s="953"/>
      <c r="DH52" s="954"/>
      <c r="DI52" s="954"/>
      <c r="DJ52" s="954"/>
      <c r="DK52" s="955"/>
      <c r="DL52" s="953"/>
      <c r="DM52" s="954"/>
      <c r="DN52" s="954"/>
      <c r="DO52" s="954"/>
      <c r="DP52" s="955"/>
      <c r="DQ52" s="953"/>
      <c r="DR52" s="954"/>
      <c r="DS52" s="954"/>
      <c r="DT52" s="954"/>
      <c r="DU52" s="955"/>
      <c r="DV52" s="956"/>
      <c r="DW52" s="957"/>
      <c r="DX52" s="957"/>
      <c r="DY52" s="957"/>
      <c r="DZ52" s="958"/>
      <c r="EA52" s="217"/>
    </row>
    <row r="53" spans="1:131" s="218" customFormat="1" ht="26.25" customHeight="1" x14ac:dyDescent="0.2">
      <c r="A53" s="232">
        <v>26</v>
      </c>
      <c r="B53" s="1007"/>
      <c r="C53" s="1008"/>
      <c r="D53" s="1008"/>
      <c r="E53" s="1008"/>
      <c r="F53" s="1008"/>
      <c r="G53" s="1008"/>
      <c r="H53" s="1008"/>
      <c r="I53" s="1008"/>
      <c r="J53" s="1008"/>
      <c r="K53" s="1008"/>
      <c r="L53" s="1008"/>
      <c r="M53" s="1008"/>
      <c r="N53" s="1008"/>
      <c r="O53" s="1008"/>
      <c r="P53" s="1009"/>
      <c r="Q53" s="1003"/>
      <c r="R53" s="984"/>
      <c r="S53" s="984"/>
      <c r="T53" s="984"/>
      <c r="U53" s="984"/>
      <c r="V53" s="984"/>
      <c r="W53" s="984"/>
      <c r="X53" s="984"/>
      <c r="Y53" s="984"/>
      <c r="Z53" s="984"/>
      <c r="AA53" s="984"/>
      <c r="AB53" s="984"/>
      <c r="AC53" s="984"/>
      <c r="AD53" s="984"/>
      <c r="AE53" s="1004"/>
      <c r="AF53" s="1010"/>
      <c r="AG53" s="1011"/>
      <c r="AH53" s="1011"/>
      <c r="AI53" s="1011"/>
      <c r="AJ53" s="1012"/>
      <c r="AK53" s="986"/>
      <c r="AL53" s="984"/>
      <c r="AM53" s="984"/>
      <c r="AN53" s="984"/>
      <c r="AO53" s="984"/>
      <c r="AP53" s="984"/>
      <c r="AQ53" s="984"/>
      <c r="AR53" s="984"/>
      <c r="AS53" s="984"/>
      <c r="AT53" s="984"/>
      <c r="AU53" s="984"/>
      <c r="AV53" s="984"/>
      <c r="AW53" s="984"/>
      <c r="AX53" s="984"/>
      <c r="AY53" s="984"/>
      <c r="AZ53" s="987"/>
      <c r="BA53" s="987"/>
      <c r="BB53" s="987"/>
      <c r="BC53" s="987"/>
      <c r="BD53" s="987"/>
      <c r="BE53" s="1005"/>
      <c r="BF53" s="1005"/>
      <c r="BG53" s="1005"/>
      <c r="BH53" s="1005"/>
      <c r="BI53" s="1006"/>
      <c r="BJ53" s="223"/>
      <c r="BK53" s="223"/>
      <c r="BL53" s="223"/>
      <c r="BM53" s="223"/>
      <c r="BN53" s="223"/>
      <c r="BO53" s="236"/>
      <c r="BP53" s="236"/>
      <c r="BQ53" s="233">
        <v>47</v>
      </c>
      <c r="BR53" s="234"/>
      <c r="BS53" s="978"/>
      <c r="BT53" s="979"/>
      <c r="BU53" s="979"/>
      <c r="BV53" s="979"/>
      <c r="BW53" s="979"/>
      <c r="BX53" s="979"/>
      <c r="BY53" s="979"/>
      <c r="BZ53" s="979"/>
      <c r="CA53" s="979"/>
      <c r="CB53" s="979"/>
      <c r="CC53" s="979"/>
      <c r="CD53" s="979"/>
      <c r="CE53" s="979"/>
      <c r="CF53" s="979"/>
      <c r="CG53" s="980"/>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17"/>
    </row>
    <row r="54" spans="1:131" s="218" customFormat="1" ht="26.25" customHeight="1" x14ac:dyDescent="0.2">
      <c r="A54" s="232">
        <v>27</v>
      </c>
      <c r="B54" s="1007"/>
      <c r="C54" s="1008"/>
      <c r="D54" s="1008"/>
      <c r="E54" s="1008"/>
      <c r="F54" s="1008"/>
      <c r="G54" s="1008"/>
      <c r="H54" s="1008"/>
      <c r="I54" s="1008"/>
      <c r="J54" s="1008"/>
      <c r="K54" s="1008"/>
      <c r="L54" s="1008"/>
      <c r="M54" s="1008"/>
      <c r="N54" s="1008"/>
      <c r="O54" s="1008"/>
      <c r="P54" s="1009"/>
      <c r="Q54" s="1003"/>
      <c r="R54" s="984"/>
      <c r="S54" s="984"/>
      <c r="T54" s="984"/>
      <c r="U54" s="984"/>
      <c r="V54" s="984"/>
      <c r="W54" s="984"/>
      <c r="X54" s="984"/>
      <c r="Y54" s="984"/>
      <c r="Z54" s="984"/>
      <c r="AA54" s="984"/>
      <c r="AB54" s="984"/>
      <c r="AC54" s="984"/>
      <c r="AD54" s="984"/>
      <c r="AE54" s="1004"/>
      <c r="AF54" s="1010"/>
      <c r="AG54" s="1011"/>
      <c r="AH54" s="1011"/>
      <c r="AI54" s="1011"/>
      <c r="AJ54" s="1012"/>
      <c r="AK54" s="986"/>
      <c r="AL54" s="984"/>
      <c r="AM54" s="984"/>
      <c r="AN54" s="984"/>
      <c r="AO54" s="984"/>
      <c r="AP54" s="984"/>
      <c r="AQ54" s="984"/>
      <c r="AR54" s="984"/>
      <c r="AS54" s="984"/>
      <c r="AT54" s="984"/>
      <c r="AU54" s="984"/>
      <c r="AV54" s="984"/>
      <c r="AW54" s="984"/>
      <c r="AX54" s="984"/>
      <c r="AY54" s="984"/>
      <c r="AZ54" s="987"/>
      <c r="BA54" s="987"/>
      <c r="BB54" s="987"/>
      <c r="BC54" s="987"/>
      <c r="BD54" s="987"/>
      <c r="BE54" s="1005"/>
      <c r="BF54" s="1005"/>
      <c r="BG54" s="1005"/>
      <c r="BH54" s="1005"/>
      <c r="BI54" s="1006"/>
      <c r="BJ54" s="223"/>
      <c r="BK54" s="223"/>
      <c r="BL54" s="223"/>
      <c r="BM54" s="223"/>
      <c r="BN54" s="223"/>
      <c r="BO54" s="236"/>
      <c r="BP54" s="236"/>
      <c r="BQ54" s="233">
        <v>48</v>
      </c>
      <c r="BR54" s="234"/>
      <c r="BS54" s="978"/>
      <c r="BT54" s="979"/>
      <c r="BU54" s="979"/>
      <c r="BV54" s="979"/>
      <c r="BW54" s="979"/>
      <c r="BX54" s="979"/>
      <c r="BY54" s="979"/>
      <c r="BZ54" s="979"/>
      <c r="CA54" s="979"/>
      <c r="CB54" s="979"/>
      <c r="CC54" s="979"/>
      <c r="CD54" s="979"/>
      <c r="CE54" s="979"/>
      <c r="CF54" s="979"/>
      <c r="CG54" s="980"/>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17"/>
    </row>
    <row r="55" spans="1:131" s="218" customFormat="1" ht="26.25" customHeight="1" x14ac:dyDescent="0.2">
      <c r="A55" s="232">
        <v>28</v>
      </c>
      <c r="B55" s="1007"/>
      <c r="C55" s="1008"/>
      <c r="D55" s="1008"/>
      <c r="E55" s="1008"/>
      <c r="F55" s="1008"/>
      <c r="G55" s="1008"/>
      <c r="H55" s="1008"/>
      <c r="I55" s="1008"/>
      <c r="J55" s="1008"/>
      <c r="K55" s="1008"/>
      <c r="L55" s="1008"/>
      <c r="M55" s="1008"/>
      <c r="N55" s="1008"/>
      <c r="O55" s="1008"/>
      <c r="P55" s="1009"/>
      <c r="Q55" s="1003"/>
      <c r="R55" s="984"/>
      <c r="S55" s="984"/>
      <c r="T55" s="984"/>
      <c r="U55" s="984"/>
      <c r="V55" s="984"/>
      <c r="W55" s="984"/>
      <c r="X55" s="984"/>
      <c r="Y55" s="984"/>
      <c r="Z55" s="984"/>
      <c r="AA55" s="984"/>
      <c r="AB55" s="984"/>
      <c r="AC55" s="984"/>
      <c r="AD55" s="984"/>
      <c r="AE55" s="1004"/>
      <c r="AF55" s="1010"/>
      <c r="AG55" s="1011"/>
      <c r="AH55" s="1011"/>
      <c r="AI55" s="1011"/>
      <c r="AJ55" s="1012"/>
      <c r="AK55" s="986"/>
      <c r="AL55" s="984"/>
      <c r="AM55" s="984"/>
      <c r="AN55" s="984"/>
      <c r="AO55" s="984"/>
      <c r="AP55" s="984"/>
      <c r="AQ55" s="984"/>
      <c r="AR55" s="984"/>
      <c r="AS55" s="984"/>
      <c r="AT55" s="984"/>
      <c r="AU55" s="984"/>
      <c r="AV55" s="984"/>
      <c r="AW55" s="984"/>
      <c r="AX55" s="984"/>
      <c r="AY55" s="984"/>
      <c r="AZ55" s="987"/>
      <c r="BA55" s="987"/>
      <c r="BB55" s="987"/>
      <c r="BC55" s="987"/>
      <c r="BD55" s="987"/>
      <c r="BE55" s="1005"/>
      <c r="BF55" s="1005"/>
      <c r="BG55" s="1005"/>
      <c r="BH55" s="1005"/>
      <c r="BI55" s="1006"/>
      <c r="BJ55" s="223"/>
      <c r="BK55" s="223"/>
      <c r="BL55" s="223"/>
      <c r="BM55" s="223"/>
      <c r="BN55" s="223"/>
      <c r="BO55" s="236"/>
      <c r="BP55" s="236"/>
      <c r="BQ55" s="233">
        <v>49</v>
      </c>
      <c r="BR55" s="234"/>
      <c r="BS55" s="978"/>
      <c r="BT55" s="979"/>
      <c r="BU55" s="979"/>
      <c r="BV55" s="979"/>
      <c r="BW55" s="979"/>
      <c r="BX55" s="979"/>
      <c r="BY55" s="979"/>
      <c r="BZ55" s="979"/>
      <c r="CA55" s="979"/>
      <c r="CB55" s="979"/>
      <c r="CC55" s="979"/>
      <c r="CD55" s="979"/>
      <c r="CE55" s="979"/>
      <c r="CF55" s="979"/>
      <c r="CG55" s="980"/>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17"/>
    </row>
    <row r="56" spans="1:131" s="218" customFormat="1" ht="26.25" customHeight="1" x14ac:dyDescent="0.2">
      <c r="A56" s="232">
        <v>29</v>
      </c>
      <c r="B56" s="1007"/>
      <c r="C56" s="1008"/>
      <c r="D56" s="1008"/>
      <c r="E56" s="1008"/>
      <c r="F56" s="1008"/>
      <c r="G56" s="1008"/>
      <c r="H56" s="1008"/>
      <c r="I56" s="1008"/>
      <c r="J56" s="1008"/>
      <c r="K56" s="1008"/>
      <c r="L56" s="1008"/>
      <c r="M56" s="1008"/>
      <c r="N56" s="1008"/>
      <c r="O56" s="1008"/>
      <c r="P56" s="1009"/>
      <c r="Q56" s="1003"/>
      <c r="R56" s="984"/>
      <c r="S56" s="984"/>
      <c r="T56" s="984"/>
      <c r="U56" s="984"/>
      <c r="V56" s="984"/>
      <c r="W56" s="984"/>
      <c r="X56" s="984"/>
      <c r="Y56" s="984"/>
      <c r="Z56" s="984"/>
      <c r="AA56" s="984"/>
      <c r="AB56" s="984"/>
      <c r="AC56" s="984"/>
      <c r="AD56" s="984"/>
      <c r="AE56" s="1004"/>
      <c r="AF56" s="1010"/>
      <c r="AG56" s="1011"/>
      <c r="AH56" s="1011"/>
      <c r="AI56" s="1011"/>
      <c r="AJ56" s="1012"/>
      <c r="AK56" s="986"/>
      <c r="AL56" s="984"/>
      <c r="AM56" s="984"/>
      <c r="AN56" s="984"/>
      <c r="AO56" s="984"/>
      <c r="AP56" s="984"/>
      <c r="AQ56" s="984"/>
      <c r="AR56" s="984"/>
      <c r="AS56" s="984"/>
      <c r="AT56" s="984"/>
      <c r="AU56" s="984"/>
      <c r="AV56" s="984"/>
      <c r="AW56" s="984"/>
      <c r="AX56" s="984"/>
      <c r="AY56" s="984"/>
      <c r="AZ56" s="987"/>
      <c r="BA56" s="987"/>
      <c r="BB56" s="987"/>
      <c r="BC56" s="987"/>
      <c r="BD56" s="987"/>
      <c r="BE56" s="1005"/>
      <c r="BF56" s="1005"/>
      <c r="BG56" s="1005"/>
      <c r="BH56" s="1005"/>
      <c r="BI56" s="1006"/>
      <c r="BJ56" s="223"/>
      <c r="BK56" s="223"/>
      <c r="BL56" s="223"/>
      <c r="BM56" s="223"/>
      <c r="BN56" s="223"/>
      <c r="BO56" s="236"/>
      <c r="BP56" s="236"/>
      <c r="BQ56" s="233">
        <v>50</v>
      </c>
      <c r="BR56" s="234"/>
      <c r="BS56" s="978"/>
      <c r="BT56" s="979"/>
      <c r="BU56" s="979"/>
      <c r="BV56" s="979"/>
      <c r="BW56" s="979"/>
      <c r="BX56" s="979"/>
      <c r="BY56" s="979"/>
      <c r="BZ56" s="979"/>
      <c r="CA56" s="979"/>
      <c r="CB56" s="979"/>
      <c r="CC56" s="979"/>
      <c r="CD56" s="979"/>
      <c r="CE56" s="979"/>
      <c r="CF56" s="979"/>
      <c r="CG56" s="980"/>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17"/>
    </row>
    <row r="57" spans="1:131" s="218" customFormat="1" ht="26.25" customHeight="1" x14ac:dyDescent="0.2">
      <c r="A57" s="232">
        <v>30</v>
      </c>
      <c r="B57" s="1007"/>
      <c r="C57" s="1008"/>
      <c r="D57" s="1008"/>
      <c r="E57" s="1008"/>
      <c r="F57" s="1008"/>
      <c r="G57" s="1008"/>
      <c r="H57" s="1008"/>
      <c r="I57" s="1008"/>
      <c r="J57" s="1008"/>
      <c r="K57" s="1008"/>
      <c r="L57" s="1008"/>
      <c r="M57" s="1008"/>
      <c r="N57" s="1008"/>
      <c r="O57" s="1008"/>
      <c r="P57" s="1009"/>
      <c r="Q57" s="1003"/>
      <c r="R57" s="984"/>
      <c r="S57" s="984"/>
      <c r="T57" s="984"/>
      <c r="U57" s="984"/>
      <c r="V57" s="984"/>
      <c r="W57" s="984"/>
      <c r="X57" s="984"/>
      <c r="Y57" s="984"/>
      <c r="Z57" s="984"/>
      <c r="AA57" s="984"/>
      <c r="AB57" s="984"/>
      <c r="AC57" s="984"/>
      <c r="AD57" s="984"/>
      <c r="AE57" s="1004"/>
      <c r="AF57" s="1010"/>
      <c r="AG57" s="1011"/>
      <c r="AH57" s="1011"/>
      <c r="AI57" s="1011"/>
      <c r="AJ57" s="1012"/>
      <c r="AK57" s="986"/>
      <c r="AL57" s="984"/>
      <c r="AM57" s="984"/>
      <c r="AN57" s="984"/>
      <c r="AO57" s="984"/>
      <c r="AP57" s="984"/>
      <c r="AQ57" s="984"/>
      <c r="AR57" s="984"/>
      <c r="AS57" s="984"/>
      <c r="AT57" s="984"/>
      <c r="AU57" s="984"/>
      <c r="AV57" s="984"/>
      <c r="AW57" s="984"/>
      <c r="AX57" s="984"/>
      <c r="AY57" s="984"/>
      <c r="AZ57" s="987"/>
      <c r="BA57" s="987"/>
      <c r="BB57" s="987"/>
      <c r="BC57" s="987"/>
      <c r="BD57" s="987"/>
      <c r="BE57" s="1005"/>
      <c r="BF57" s="1005"/>
      <c r="BG57" s="1005"/>
      <c r="BH57" s="1005"/>
      <c r="BI57" s="1006"/>
      <c r="BJ57" s="223"/>
      <c r="BK57" s="223"/>
      <c r="BL57" s="223"/>
      <c r="BM57" s="223"/>
      <c r="BN57" s="223"/>
      <c r="BO57" s="236"/>
      <c r="BP57" s="236"/>
      <c r="BQ57" s="233">
        <v>51</v>
      </c>
      <c r="BR57" s="234"/>
      <c r="BS57" s="978"/>
      <c r="BT57" s="979"/>
      <c r="BU57" s="979"/>
      <c r="BV57" s="979"/>
      <c r="BW57" s="979"/>
      <c r="BX57" s="979"/>
      <c r="BY57" s="979"/>
      <c r="BZ57" s="979"/>
      <c r="CA57" s="979"/>
      <c r="CB57" s="979"/>
      <c r="CC57" s="979"/>
      <c r="CD57" s="979"/>
      <c r="CE57" s="979"/>
      <c r="CF57" s="979"/>
      <c r="CG57" s="980"/>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17"/>
    </row>
    <row r="58" spans="1:131" s="218" customFormat="1" ht="26.25" customHeight="1" x14ac:dyDescent="0.2">
      <c r="A58" s="232">
        <v>31</v>
      </c>
      <c r="B58" s="1007"/>
      <c r="C58" s="1008"/>
      <c r="D58" s="1008"/>
      <c r="E58" s="1008"/>
      <c r="F58" s="1008"/>
      <c r="G58" s="1008"/>
      <c r="H58" s="1008"/>
      <c r="I58" s="1008"/>
      <c r="J58" s="1008"/>
      <c r="K58" s="1008"/>
      <c r="L58" s="1008"/>
      <c r="M58" s="1008"/>
      <c r="N58" s="1008"/>
      <c r="O58" s="1008"/>
      <c r="P58" s="1009"/>
      <c r="Q58" s="1003"/>
      <c r="R58" s="984"/>
      <c r="S58" s="984"/>
      <c r="T58" s="984"/>
      <c r="U58" s="984"/>
      <c r="V58" s="984"/>
      <c r="W58" s="984"/>
      <c r="X58" s="984"/>
      <c r="Y58" s="984"/>
      <c r="Z58" s="984"/>
      <c r="AA58" s="984"/>
      <c r="AB58" s="984"/>
      <c r="AC58" s="984"/>
      <c r="AD58" s="984"/>
      <c r="AE58" s="1004"/>
      <c r="AF58" s="1010"/>
      <c r="AG58" s="1011"/>
      <c r="AH58" s="1011"/>
      <c r="AI58" s="1011"/>
      <c r="AJ58" s="1012"/>
      <c r="AK58" s="986"/>
      <c r="AL58" s="984"/>
      <c r="AM58" s="984"/>
      <c r="AN58" s="984"/>
      <c r="AO58" s="984"/>
      <c r="AP58" s="984"/>
      <c r="AQ58" s="984"/>
      <c r="AR58" s="984"/>
      <c r="AS58" s="984"/>
      <c r="AT58" s="984"/>
      <c r="AU58" s="984"/>
      <c r="AV58" s="984"/>
      <c r="AW58" s="984"/>
      <c r="AX58" s="984"/>
      <c r="AY58" s="984"/>
      <c r="AZ58" s="987"/>
      <c r="BA58" s="987"/>
      <c r="BB58" s="987"/>
      <c r="BC58" s="987"/>
      <c r="BD58" s="987"/>
      <c r="BE58" s="1005"/>
      <c r="BF58" s="1005"/>
      <c r="BG58" s="1005"/>
      <c r="BH58" s="1005"/>
      <c r="BI58" s="1006"/>
      <c r="BJ58" s="223"/>
      <c r="BK58" s="223"/>
      <c r="BL58" s="223"/>
      <c r="BM58" s="223"/>
      <c r="BN58" s="223"/>
      <c r="BO58" s="236"/>
      <c r="BP58" s="236"/>
      <c r="BQ58" s="233">
        <v>52</v>
      </c>
      <c r="BR58" s="234"/>
      <c r="BS58" s="978"/>
      <c r="BT58" s="979"/>
      <c r="BU58" s="979"/>
      <c r="BV58" s="979"/>
      <c r="BW58" s="979"/>
      <c r="BX58" s="979"/>
      <c r="BY58" s="979"/>
      <c r="BZ58" s="979"/>
      <c r="CA58" s="979"/>
      <c r="CB58" s="979"/>
      <c r="CC58" s="979"/>
      <c r="CD58" s="979"/>
      <c r="CE58" s="979"/>
      <c r="CF58" s="979"/>
      <c r="CG58" s="980"/>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17"/>
    </row>
    <row r="59" spans="1:131" s="218" customFormat="1" ht="26.25" customHeight="1" x14ac:dyDescent="0.2">
      <c r="A59" s="232">
        <v>32</v>
      </c>
      <c r="B59" s="1007"/>
      <c r="C59" s="1008"/>
      <c r="D59" s="1008"/>
      <c r="E59" s="1008"/>
      <c r="F59" s="1008"/>
      <c r="G59" s="1008"/>
      <c r="H59" s="1008"/>
      <c r="I59" s="1008"/>
      <c r="J59" s="1008"/>
      <c r="K59" s="1008"/>
      <c r="L59" s="1008"/>
      <c r="M59" s="1008"/>
      <c r="N59" s="1008"/>
      <c r="O59" s="1008"/>
      <c r="P59" s="1009"/>
      <c r="Q59" s="1003"/>
      <c r="R59" s="984"/>
      <c r="S59" s="984"/>
      <c r="T59" s="984"/>
      <c r="U59" s="984"/>
      <c r="V59" s="984"/>
      <c r="W59" s="984"/>
      <c r="X59" s="984"/>
      <c r="Y59" s="984"/>
      <c r="Z59" s="984"/>
      <c r="AA59" s="984"/>
      <c r="AB59" s="984"/>
      <c r="AC59" s="984"/>
      <c r="AD59" s="984"/>
      <c r="AE59" s="1004"/>
      <c r="AF59" s="1010"/>
      <c r="AG59" s="1011"/>
      <c r="AH59" s="1011"/>
      <c r="AI59" s="1011"/>
      <c r="AJ59" s="1012"/>
      <c r="AK59" s="986"/>
      <c r="AL59" s="984"/>
      <c r="AM59" s="984"/>
      <c r="AN59" s="984"/>
      <c r="AO59" s="984"/>
      <c r="AP59" s="984"/>
      <c r="AQ59" s="984"/>
      <c r="AR59" s="984"/>
      <c r="AS59" s="984"/>
      <c r="AT59" s="984"/>
      <c r="AU59" s="984"/>
      <c r="AV59" s="984"/>
      <c r="AW59" s="984"/>
      <c r="AX59" s="984"/>
      <c r="AY59" s="984"/>
      <c r="AZ59" s="987"/>
      <c r="BA59" s="987"/>
      <c r="BB59" s="987"/>
      <c r="BC59" s="987"/>
      <c r="BD59" s="987"/>
      <c r="BE59" s="1005"/>
      <c r="BF59" s="1005"/>
      <c r="BG59" s="1005"/>
      <c r="BH59" s="1005"/>
      <c r="BI59" s="1006"/>
      <c r="BJ59" s="223"/>
      <c r="BK59" s="223"/>
      <c r="BL59" s="223"/>
      <c r="BM59" s="223"/>
      <c r="BN59" s="223"/>
      <c r="BO59" s="236"/>
      <c r="BP59" s="236"/>
      <c r="BQ59" s="233">
        <v>53</v>
      </c>
      <c r="BR59" s="234"/>
      <c r="BS59" s="978"/>
      <c r="BT59" s="979"/>
      <c r="BU59" s="979"/>
      <c r="BV59" s="979"/>
      <c r="BW59" s="979"/>
      <c r="BX59" s="979"/>
      <c r="BY59" s="979"/>
      <c r="BZ59" s="979"/>
      <c r="CA59" s="979"/>
      <c r="CB59" s="979"/>
      <c r="CC59" s="979"/>
      <c r="CD59" s="979"/>
      <c r="CE59" s="979"/>
      <c r="CF59" s="979"/>
      <c r="CG59" s="980"/>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17"/>
    </row>
    <row r="60" spans="1:131" s="218" customFormat="1" ht="26.25" customHeight="1" x14ac:dyDescent="0.2">
      <c r="A60" s="232">
        <v>33</v>
      </c>
      <c r="B60" s="1007"/>
      <c r="C60" s="1008"/>
      <c r="D60" s="1008"/>
      <c r="E60" s="1008"/>
      <c r="F60" s="1008"/>
      <c r="G60" s="1008"/>
      <c r="H60" s="1008"/>
      <c r="I60" s="1008"/>
      <c r="J60" s="1008"/>
      <c r="K60" s="1008"/>
      <c r="L60" s="1008"/>
      <c r="M60" s="1008"/>
      <c r="N60" s="1008"/>
      <c r="O60" s="1008"/>
      <c r="P60" s="1009"/>
      <c r="Q60" s="1003"/>
      <c r="R60" s="984"/>
      <c r="S60" s="984"/>
      <c r="T60" s="984"/>
      <c r="U60" s="984"/>
      <c r="V60" s="984"/>
      <c r="W60" s="984"/>
      <c r="X60" s="984"/>
      <c r="Y60" s="984"/>
      <c r="Z60" s="984"/>
      <c r="AA60" s="984"/>
      <c r="AB60" s="984"/>
      <c r="AC60" s="984"/>
      <c r="AD60" s="984"/>
      <c r="AE60" s="1004"/>
      <c r="AF60" s="1010"/>
      <c r="AG60" s="1011"/>
      <c r="AH60" s="1011"/>
      <c r="AI60" s="1011"/>
      <c r="AJ60" s="1012"/>
      <c r="AK60" s="986"/>
      <c r="AL60" s="984"/>
      <c r="AM60" s="984"/>
      <c r="AN60" s="984"/>
      <c r="AO60" s="984"/>
      <c r="AP60" s="984"/>
      <c r="AQ60" s="984"/>
      <c r="AR60" s="984"/>
      <c r="AS60" s="984"/>
      <c r="AT60" s="984"/>
      <c r="AU60" s="984"/>
      <c r="AV60" s="984"/>
      <c r="AW60" s="984"/>
      <c r="AX60" s="984"/>
      <c r="AY60" s="984"/>
      <c r="AZ60" s="987"/>
      <c r="BA60" s="987"/>
      <c r="BB60" s="987"/>
      <c r="BC60" s="987"/>
      <c r="BD60" s="987"/>
      <c r="BE60" s="1005"/>
      <c r="BF60" s="1005"/>
      <c r="BG60" s="1005"/>
      <c r="BH60" s="1005"/>
      <c r="BI60" s="1006"/>
      <c r="BJ60" s="223"/>
      <c r="BK60" s="223"/>
      <c r="BL60" s="223"/>
      <c r="BM60" s="223"/>
      <c r="BN60" s="223"/>
      <c r="BO60" s="236"/>
      <c r="BP60" s="236"/>
      <c r="BQ60" s="233">
        <v>54</v>
      </c>
      <c r="BR60" s="234"/>
      <c r="BS60" s="978"/>
      <c r="BT60" s="979"/>
      <c r="BU60" s="979"/>
      <c r="BV60" s="979"/>
      <c r="BW60" s="979"/>
      <c r="BX60" s="979"/>
      <c r="BY60" s="979"/>
      <c r="BZ60" s="979"/>
      <c r="CA60" s="979"/>
      <c r="CB60" s="979"/>
      <c r="CC60" s="979"/>
      <c r="CD60" s="979"/>
      <c r="CE60" s="979"/>
      <c r="CF60" s="979"/>
      <c r="CG60" s="980"/>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17"/>
    </row>
    <row r="61" spans="1:131" s="218" customFormat="1" ht="26.25" customHeight="1" thickBot="1" x14ac:dyDescent="0.25">
      <c r="A61" s="232">
        <v>34</v>
      </c>
      <c r="B61" s="1007"/>
      <c r="C61" s="1008"/>
      <c r="D61" s="1008"/>
      <c r="E61" s="1008"/>
      <c r="F61" s="1008"/>
      <c r="G61" s="1008"/>
      <c r="H61" s="1008"/>
      <c r="I61" s="1008"/>
      <c r="J61" s="1008"/>
      <c r="K61" s="1008"/>
      <c r="L61" s="1008"/>
      <c r="M61" s="1008"/>
      <c r="N61" s="1008"/>
      <c r="O61" s="1008"/>
      <c r="P61" s="1009"/>
      <c r="Q61" s="1003"/>
      <c r="R61" s="984"/>
      <c r="S61" s="984"/>
      <c r="T61" s="984"/>
      <c r="U61" s="984"/>
      <c r="V61" s="984"/>
      <c r="W61" s="984"/>
      <c r="X61" s="984"/>
      <c r="Y61" s="984"/>
      <c r="Z61" s="984"/>
      <c r="AA61" s="984"/>
      <c r="AB61" s="984"/>
      <c r="AC61" s="984"/>
      <c r="AD61" s="984"/>
      <c r="AE61" s="1004"/>
      <c r="AF61" s="1010"/>
      <c r="AG61" s="1011"/>
      <c r="AH61" s="1011"/>
      <c r="AI61" s="1011"/>
      <c r="AJ61" s="1012"/>
      <c r="AK61" s="986"/>
      <c r="AL61" s="984"/>
      <c r="AM61" s="984"/>
      <c r="AN61" s="984"/>
      <c r="AO61" s="984"/>
      <c r="AP61" s="984"/>
      <c r="AQ61" s="984"/>
      <c r="AR61" s="984"/>
      <c r="AS61" s="984"/>
      <c r="AT61" s="984"/>
      <c r="AU61" s="984"/>
      <c r="AV61" s="984"/>
      <c r="AW61" s="984"/>
      <c r="AX61" s="984"/>
      <c r="AY61" s="984"/>
      <c r="AZ61" s="987"/>
      <c r="BA61" s="987"/>
      <c r="BB61" s="987"/>
      <c r="BC61" s="987"/>
      <c r="BD61" s="987"/>
      <c r="BE61" s="1005"/>
      <c r="BF61" s="1005"/>
      <c r="BG61" s="1005"/>
      <c r="BH61" s="1005"/>
      <c r="BI61" s="1006"/>
      <c r="BJ61" s="223"/>
      <c r="BK61" s="223"/>
      <c r="BL61" s="223"/>
      <c r="BM61" s="223"/>
      <c r="BN61" s="223"/>
      <c r="BO61" s="236"/>
      <c r="BP61" s="236"/>
      <c r="BQ61" s="233">
        <v>55</v>
      </c>
      <c r="BR61" s="234"/>
      <c r="BS61" s="978"/>
      <c r="BT61" s="979"/>
      <c r="BU61" s="979"/>
      <c r="BV61" s="979"/>
      <c r="BW61" s="979"/>
      <c r="BX61" s="979"/>
      <c r="BY61" s="979"/>
      <c r="BZ61" s="979"/>
      <c r="CA61" s="979"/>
      <c r="CB61" s="979"/>
      <c r="CC61" s="979"/>
      <c r="CD61" s="979"/>
      <c r="CE61" s="979"/>
      <c r="CF61" s="979"/>
      <c r="CG61" s="980"/>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17"/>
    </row>
    <row r="62" spans="1:131" s="218" customFormat="1" ht="26.25" customHeight="1" x14ac:dyDescent="0.2">
      <c r="A62" s="232">
        <v>35</v>
      </c>
      <c r="B62" s="1000"/>
      <c r="C62" s="1001"/>
      <c r="D62" s="1001"/>
      <c r="E62" s="1001"/>
      <c r="F62" s="1001"/>
      <c r="G62" s="1001"/>
      <c r="H62" s="1001"/>
      <c r="I62" s="1001"/>
      <c r="J62" s="1001"/>
      <c r="K62" s="1001"/>
      <c r="L62" s="1001"/>
      <c r="M62" s="1001"/>
      <c r="N62" s="1001"/>
      <c r="O62" s="1001"/>
      <c r="P62" s="1002"/>
      <c r="Q62" s="1003"/>
      <c r="R62" s="984"/>
      <c r="S62" s="984"/>
      <c r="T62" s="984"/>
      <c r="U62" s="984"/>
      <c r="V62" s="984"/>
      <c r="W62" s="984"/>
      <c r="X62" s="984"/>
      <c r="Y62" s="984"/>
      <c r="Z62" s="984"/>
      <c r="AA62" s="984"/>
      <c r="AB62" s="984"/>
      <c r="AC62" s="984"/>
      <c r="AD62" s="984"/>
      <c r="AE62" s="1004"/>
      <c r="AF62" s="983"/>
      <c r="AG62" s="984"/>
      <c r="AH62" s="984"/>
      <c r="AI62" s="984"/>
      <c r="AJ62" s="985"/>
      <c r="AK62" s="986"/>
      <c r="AL62" s="984"/>
      <c r="AM62" s="984"/>
      <c r="AN62" s="984"/>
      <c r="AO62" s="984"/>
      <c r="AP62" s="984"/>
      <c r="AQ62" s="984"/>
      <c r="AR62" s="984"/>
      <c r="AS62" s="984"/>
      <c r="AT62" s="984"/>
      <c r="AU62" s="984"/>
      <c r="AV62" s="984"/>
      <c r="AW62" s="984"/>
      <c r="AX62" s="984"/>
      <c r="AY62" s="984"/>
      <c r="AZ62" s="987"/>
      <c r="BA62" s="987"/>
      <c r="BB62" s="987"/>
      <c r="BC62" s="987"/>
      <c r="BD62" s="987"/>
      <c r="BE62" s="995"/>
      <c r="BF62" s="995"/>
      <c r="BG62" s="995"/>
      <c r="BH62" s="995"/>
      <c r="BI62" s="996"/>
      <c r="BJ62" s="997" t="s">
        <v>389</v>
      </c>
      <c r="BK62" s="998"/>
      <c r="BL62" s="998"/>
      <c r="BM62" s="998"/>
      <c r="BN62" s="999"/>
      <c r="BO62" s="236"/>
      <c r="BP62" s="236"/>
      <c r="BQ62" s="233">
        <v>56</v>
      </c>
      <c r="BR62" s="234"/>
      <c r="BS62" s="978"/>
      <c r="BT62" s="979"/>
      <c r="BU62" s="979"/>
      <c r="BV62" s="979"/>
      <c r="BW62" s="979"/>
      <c r="BX62" s="979"/>
      <c r="BY62" s="979"/>
      <c r="BZ62" s="979"/>
      <c r="CA62" s="979"/>
      <c r="CB62" s="979"/>
      <c r="CC62" s="979"/>
      <c r="CD62" s="979"/>
      <c r="CE62" s="979"/>
      <c r="CF62" s="979"/>
      <c r="CG62" s="980"/>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17"/>
    </row>
    <row r="63" spans="1:131" s="218" customFormat="1" ht="26.25" customHeight="1" thickBot="1" x14ac:dyDescent="0.25">
      <c r="A63" s="235" t="s">
        <v>359</v>
      </c>
      <c r="B63" s="908" t="s">
        <v>390</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91"/>
      <c r="AF63" s="992">
        <v>51929</v>
      </c>
      <c r="AG63" s="923"/>
      <c r="AH63" s="923"/>
      <c r="AI63" s="923"/>
      <c r="AJ63" s="993"/>
      <c r="AK63" s="994"/>
      <c r="AL63" s="927"/>
      <c r="AM63" s="927"/>
      <c r="AN63" s="927"/>
      <c r="AO63" s="927"/>
      <c r="AP63" s="923">
        <v>297247</v>
      </c>
      <c r="AQ63" s="923"/>
      <c r="AR63" s="923"/>
      <c r="AS63" s="923"/>
      <c r="AT63" s="923"/>
      <c r="AU63" s="923">
        <v>114955</v>
      </c>
      <c r="AV63" s="923"/>
      <c r="AW63" s="923"/>
      <c r="AX63" s="923"/>
      <c r="AY63" s="923"/>
      <c r="AZ63" s="988"/>
      <c r="BA63" s="988"/>
      <c r="BB63" s="988"/>
      <c r="BC63" s="988"/>
      <c r="BD63" s="988"/>
      <c r="BE63" s="924"/>
      <c r="BF63" s="924"/>
      <c r="BG63" s="924"/>
      <c r="BH63" s="924"/>
      <c r="BI63" s="925"/>
      <c r="BJ63" s="989" t="s">
        <v>113</v>
      </c>
      <c r="BK63" s="915"/>
      <c r="BL63" s="915"/>
      <c r="BM63" s="915"/>
      <c r="BN63" s="990"/>
      <c r="BO63" s="236"/>
      <c r="BP63" s="236"/>
      <c r="BQ63" s="233">
        <v>57</v>
      </c>
      <c r="BR63" s="234"/>
      <c r="BS63" s="978"/>
      <c r="BT63" s="979"/>
      <c r="BU63" s="979"/>
      <c r="BV63" s="979"/>
      <c r="BW63" s="979"/>
      <c r="BX63" s="979"/>
      <c r="BY63" s="979"/>
      <c r="BZ63" s="979"/>
      <c r="CA63" s="979"/>
      <c r="CB63" s="979"/>
      <c r="CC63" s="979"/>
      <c r="CD63" s="979"/>
      <c r="CE63" s="979"/>
      <c r="CF63" s="979"/>
      <c r="CG63" s="980"/>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8"/>
      <c r="BT64" s="979"/>
      <c r="BU64" s="979"/>
      <c r="BV64" s="979"/>
      <c r="BW64" s="979"/>
      <c r="BX64" s="979"/>
      <c r="BY64" s="979"/>
      <c r="BZ64" s="979"/>
      <c r="CA64" s="979"/>
      <c r="CB64" s="979"/>
      <c r="CC64" s="979"/>
      <c r="CD64" s="979"/>
      <c r="CE64" s="979"/>
      <c r="CF64" s="979"/>
      <c r="CG64" s="980"/>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17"/>
    </row>
    <row r="65" spans="1:131" s="218" customFormat="1" ht="26.25" customHeight="1" thickBot="1" x14ac:dyDescent="0.25">
      <c r="A65" s="223" t="s">
        <v>391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8"/>
      <c r="BT65" s="979"/>
      <c r="BU65" s="979"/>
      <c r="BV65" s="979"/>
      <c r="BW65" s="979"/>
      <c r="BX65" s="979"/>
      <c r="BY65" s="979"/>
      <c r="BZ65" s="979"/>
      <c r="CA65" s="979"/>
      <c r="CB65" s="979"/>
      <c r="CC65" s="979"/>
      <c r="CD65" s="979"/>
      <c r="CE65" s="979"/>
      <c r="CF65" s="979"/>
      <c r="CG65" s="980"/>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17"/>
    </row>
    <row r="66" spans="1:131" s="218" customFormat="1" ht="26.25" customHeight="1" x14ac:dyDescent="0.2">
      <c r="A66" s="959" t="s">
        <v>392</v>
      </c>
      <c r="B66" s="960"/>
      <c r="C66" s="960"/>
      <c r="D66" s="960"/>
      <c r="E66" s="960"/>
      <c r="F66" s="960"/>
      <c r="G66" s="960"/>
      <c r="H66" s="960"/>
      <c r="I66" s="960"/>
      <c r="J66" s="960"/>
      <c r="K66" s="960"/>
      <c r="L66" s="960"/>
      <c r="M66" s="960"/>
      <c r="N66" s="960"/>
      <c r="O66" s="960"/>
      <c r="P66" s="961"/>
      <c r="Q66" s="965" t="s">
        <v>393</v>
      </c>
      <c r="R66" s="966"/>
      <c r="S66" s="966"/>
      <c r="T66" s="966"/>
      <c r="U66" s="967"/>
      <c r="V66" s="965" t="s">
        <v>394</v>
      </c>
      <c r="W66" s="966"/>
      <c r="X66" s="966"/>
      <c r="Y66" s="966"/>
      <c r="Z66" s="967"/>
      <c r="AA66" s="965" t="s">
        <v>395</v>
      </c>
      <c r="AB66" s="966"/>
      <c r="AC66" s="966"/>
      <c r="AD66" s="966"/>
      <c r="AE66" s="967"/>
      <c r="AF66" s="971" t="s">
        <v>396</v>
      </c>
      <c r="AG66" s="972"/>
      <c r="AH66" s="972"/>
      <c r="AI66" s="972"/>
      <c r="AJ66" s="973"/>
      <c r="AK66" s="965" t="s">
        <v>368</v>
      </c>
      <c r="AL66" s="960"/>
      <c r="AM66" s="960"/>
      <c r="AN66" s="960"/>
      <c r="AO66" s="961"/>
      <c r="AP66" s="965" t="s">
        <v>397</v>
      </c>
      <c r="AQ66" s="966"/>
      <c r="AR66" s="966"/>
      <c r="AS66" s="966"/>
      <c r="AT66" s="967"/>
      <c r="AU66" s="965" t="s">
        <v>398</v>
      </c>
      <c r="AV66" s="966"/>
      <c r="AW66" s="966"/>
      <c r="AX66" s="966"/>
      <c r="AY66" s="967"/>
      <c r="AZ66" s="965" t="s">
        <v>337</v>
      </c>
      <c r="BA66" s="966"/>
      <c r="BB66" s="966"/>
      <c r="BC66" s="966"/>
      <c r="BD66" s="981"/>
      <c r="BE66" s="236"/>
      <c r="BF66" s="236"/>
      <c r="BG66" s="236"/>
      <c r="BH66" s="236"/>
      <c r="BI66" s="236"/>
      <c r="BJ66" s="236"/>
      <c r="BK66" s="236"/>
      <c r="BL66" s="236"/>
      <c r="BM66" s="236"/>
      <c r="BN66" s="236"/>
      <c r="BO66" s="236"/>
      <c r="BP66" s="236"/>
      <c r="BQ66" s="233">
        <v>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5">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2"/>
      <c r="BE67" s="236"/>
      <c r="BF67" s="236"/>
      <c r="BG67" s="236"/>
      <c r="BH67" s="236"/>
      <c r="BI67" s="236"/>
      <c r="BJ67" s="236"/>
      <c r="BK67" s="236"/>
      <c r="BL67" s="236"/>
      <c r="BM67" s="236"/>
      <c r="BN67" s="236"/>
      <c r="BO67" s="236"/>
      <c r="BP67" s="236"/>
      <c r="BQ67" s="233">
        <v>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2">
      <c r="A68" s="229">
        <v>1</v>
      </c>
      <c r="B68" s="949"/>
      <c r="C68" s="950"/>
      <c r="D68" s="950"/>
      <c r="E68" s="950"/>
      <c r="F68" s="950"/>
      <c r="G68" s="950"/>
      <c r="H68" s="950"/>
      <c r="I68" s="950"/>
      <c r="J68" s="950"/>
      <c r="K68" s="950"/>
      <c r="L68" s="950"/>
      <c r="M68" s="950"/>
      <c r="N68" s="950"/>
      <c r="O68" s="950"/>
      <c r="P68" s="951"/>
      <c r="Q68" s="952"/>
      <c r="R68" s="946"/>
      <c r="S68" s="946"/>
      <c r="T68" s="946"/>
      <c r="U68" s="946"/>
      <c r="V68" s="946"/>
      <c r="W68" s="946"/>
      <c r="X68" s="946"/>
      <c r="Y68" s="946"/>
      <c r="Z68" s="946"/>
      <c r="AA68" s="946"/>
      <c r="AB68" s="946"/>
      <c r="AC68" s="946"/>
      <c r="AD68" s="946"/>
      <c r="AE68" s="946"/>
      <c r="AF68" s="946"/>
      <c r="AG68" s="946"/>
      <c r="AH68" s="946"/>
      <c r="AI68" s="946"/>
      <c r="AJ68" s="946"/>
      <c r="AK68" s="946"/>
      <c r="AL68" s="946"/>
      <c r="AM68" s="946"/>
      <c r="AN68" s="946"/>
      <c r="AO68" s="946"/>
      <c r="AP68" s="946"/>
      <c r="AQ68" s="946"/>
      <c r="AR68" s="946"/>
      <c r="AS68" s="946"/>
      <c r="AT68" s="946"/>
      <c r="AU68" s="946"/>
      <c r="AV68" s="946"/>
      <c r="AW68" s="946"/>
      <c r="AX68" s="946"/>
      <c r="AY68" s="946"/>
      <c r="AZ68" s="947"/>
      <c r="BA68" s="947"/>
      <c r="BB68" s="947"/>
      <c r="BC68" s="947"/>
      <c r="BD68" s="948"/>
      <c r="BE68" s="236"/>
      <c r="BF68" s="236"/>
      <c r="BG68" s="236"/>
      <c r="BH68" s="236"/>
      <c r="BI68" s="236"/>
      <c r="BJ68" s="236"/>
      <c r="BK68" s="236"/>
      <c r="BL68" s="236"/>
      <c r="BM68" s="236"/>
      <c r="BN68" s="236"/>
      <c r="BO68" s="236"/>
      <c r="BP68" s="236"/>
      <c r="BQ68" s="233">
        <v>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2">
      <c r="A69" s="232">
        <v>2</v>
      </c>
      <c r="B69" s="938"/>
      <c r="C69" s="939"/>
      <c r="D69" s="939"/>
      <c r="E69" s="939"/>
      <c r="F69" s="939"/>
      <c r="G69" s="939"/>
      <c r="H69" s="939"/>
      <c r="I69" s="939"/>
      <c r="J69" s="939"/>
      <c r="K69" s="939"/>
      <c r="L69" s="939"/>
      <c r="M69" s="939"/>
      <c r="N69" s="939"/>
      <c r="O69" s="939"/>
      <c r="P69" s="940"/>
      <c r="Q69" s="941"/>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35"/>
      <c r="AR69" s="935"/>
      <c r="AS69" s="935"/>
      <c r="AT69" s="935"/>
      <c r="AU69" s="935"/>
      <c r="AV69" s="935"/>
      <c r="AW69" s="935"/>
      <c r="AX69" s="935"/>
      <c r="AY69" s="935"/>
      <c r="AZ69" s="936"/>
      <c r="BA69" s="936"/>
      <c r="BB69" s="936"/>
      <c r="BC69" s="936"/>
      <c r="BD69" s="937"/>
      <c r="BE69" s="236"/>
      <c r="BF69" s="236"/>
      <c r="BG69" s="236"/>
      <c r="BH69" s="236"/>
      <c r="BI69" s="236"/>
      <c r="BJ69" s="236"/>
      <c r="BK69" s="236"/>
      <c r="BL69" s="236"/>
      <c r="BM69" s="236"/>
      <c r="BN69" s="236"/>
      <c r="BO69" s="236"/>
      <c r="BP69" s="236"/>
      <c r="BQ69" s="233">
        <v>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2">
      <c r="A70" s="232">
        <v>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6"/>
      <c r="BF70" s="236"/>
      <c r="BG70" s="236"/>
      <c r="BH70" s="236"/>
      <c r="BI70" s="236"/>
      <c r="BJ70" s="236"/>
      <c r="BK70" s="236"/>
      <c r="BL70" s="236"/>
      <c r="BM70" s="236"/>
      <c r="BN70" s="236"/>
      <c r="BO70" s="236"/>
      <c r="BP70" s="236"/>
      <c r="BQ70" s="233">
        <v>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2">
      <c r="A71" s="232">
        <v>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6"/>
      <c r="BF71" s="236"/>
      <c r="BG71" s="236"/>
      <c r="BH71" s="236"/>
      <c r="BI71" s="236"/>
      <c r="BJ71" s="236"/>
      <c r="BK71" s="236"/>
      <c r="BL71" s="236"/>
      <c r="BM71" s="236"/>
      <c r="BN71" s="236"/>
      <c r="BO71" s="236"/>
      <c r="BP71" s="236"/>
      <c r="BQ71" s="233">
        <v>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2">
      <c r="A72" s="232">
        <v>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6"/>
      <c r="BF72" s="236"/>
      <c r="BG72" s="236"/>
      <c r="BH72" s="236"/>
      <c r="BI72" s="236"/>
      <c r="BJ72" s="236"/>
      <c r="BK72" s="236"/>
      <c r="BL72" s="236"/>
      <c r="BM72" s="236"/>
      <c r="BN72" s="236"/>
      <c r="BO72" s="236"/>
      <c r="BP72" s="236"/>
      <c r="BQ72" s="233">
        <v>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2">
      <c r="A73" s="232">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2">
      <c r="A74" s="232">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2">
      <c r="A75" s="232">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2">
      <c r="A76" s="232">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2">
      <c r="A77" s="232">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2">
      <c r="A78" s="232">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2">
      <c r="A79" s="232">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2">
      <c r="A80" s="232">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2">
      <c r="A81" s="232">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2">
      <c r="A82" s="232">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2">
      <c r="A83" s="232">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2">
      <c r="A84" s="232">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2">
      <c r="A85" s="232">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2">
      <c r="A86" s="232">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2">
      <c r="A87" s="24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5">
      <c r="A88" s="235" t="s">
        <v>359</v>
      </c>
      <c r="B88" s="908" t="s">
        <v>399</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c r="AG88" s="923"/>
      <c r="AH88" s="923"/>
      <c r="AI88" s="923"/>
      <c r="AJ88" s="923"/>
      <c r="AK88" s="927"/>
      <c r="AL88" s="927"/>
      <c r="AM88" s="927"/>
      <c r="AN88" s="927"/>
      <c r="AO88" s="927"/>
      <c r="AP88" s="923"/>
      <c r="AQ88" s="923"/>
      <c r="AR88" s="923"/>
      <c r="AS88" s="923"/>
      <c r="AT88" s="923"/>
      <c r="AU88" s="923"/>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359</v>
      </c>
      <c r="BR102" s="908" t="s">
        <v>400</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v>48330</v>
      </c>
      <c r="CS102" s="915"/>
      <c r="CT102" s="915"/>
      <c r="CU102" s="915"/>
      <c r="CV102" s="916"/>
      <c r="CW102" s="914">
        <v>1069</v>
      </c>
      <c r="CX102" s="915"/>
      <c r="CY102" s="915"/>
      <c r="CZ102" s="915"/>
      <c r="DA102" s="916"/>
      <c r="DB102" s="914">
        <v>78835</v>
      </c>
      <c r="DC102" s="915"/>
      <c r="DD102" s="915"/>
      <c r="DE102" s="915"/>
      <c r="DF102" s="916"/>
      <c r="DG102" s="914">
        <v>1075</v>
      </c>
      <c r="DH102" s="915"/>
      <c r="DI102" s="915"/>
      <c r="DJ102" s="915"/>
      <c r="DK102" s="916"/>
      <c r="DL102" s="914">
        <v>43</v>
      </c>
      <c r="DM102" s="915"/>
      <c r="DN102" s="915"/>
      <c r="DO102" s="915"/>
      <c r="DP102" s="916"/>
      <c r="DQ102" s="914">
        <v>30</v>
      </c>
      <c r="DR102" s="915"/>
      <c r="DS102" s="915"/>
      <c r="DT102" s="915"/>
      <c r="DU102" s="916"/>
      <c r="DV102" s="897"/>
      <c r="DW102" s="898"/>
      <c r="DX102" s="898"/>
      <c r="DY102" s="898"/>
      <c r="DZ102" s="899"/>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401</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402</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403</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404</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2" t="s">
        <v>405</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406</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2">
      <c r="A109" s="857" t="s">
        <v>407</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408</v>
      </c>
      <c r="AB109" s="858"/>
      <c r="AC109" s="858"/>
      <c r="AD109" s="858"/>
      <c r="AE109" s="859"/>
      <c r="AF109" s="860" t="s">
        <v>292</v>
      </c>
      <c r="AG109" s="858"/>
      <c r="AH109" s="858"/>
      <c r="AI109" s="858"/>
      <c r="AJ109" s="859"/>
      <c r="AK109" s="860" t="s">
        <v>291</v>
      </c>
      <c r="AL109" s="858"/>
      <c r="AM109" s="858"/>
      <c r="AN109" s="858"/>
      <c r="AO109" s="859"/>
      <c r="AP109" s="860" t="s">
        <v>409</v>
      </c>
      <c r="AQ109" s="858"/>
      <c r="AR109" s="858"/>
      <c r="AS109" s="858"/>
      <c r="AT109" s="889"/>
      <c r="AU109" s="857" t="s">
        <v>407</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408</v>
      </c>
      <c r="BR109" s="858"/>
      <c r="BS109" s="858"/>
      <c r="BT109" s="858"/>
      <c r="BU109" s="859"/>
      <c r="BV109" s="860" t="s">
        <v>292</v>
      </c>
      <c r="BW109" s="858"/>
      <c r="BX109" s="858"/>
      <c r="BY109" s="858"/>
      <c r="BZ109" s="859"/>
      <c r="CA109" s="860" t="s">
        <v>291</v>
      </c>
      <c r="CB109" s="858"/>
      <c r="CC109" s="858"/>
      <c r="CD109" s="858"/>
      <c r="CE109" s="859"/>
      <c r="CF109" s="896" t="s">
        <v>409</v>
      </c>
      <c r="CG109" s="896"/>
      <c r="CH109" s="896"/>
      <c r="CI109" s="896"/>
      <c r="CJ109" s="896"/>
      <c r="CK109" s="860" t="s">
        <v>410</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408</v>
      </c>
      <c r="DH109" s="858"/>
      <c r="DI109" s="858"/>
      <c r="DJ109" s="858"/>
      <c r="DK109" s="859"/>
      <c r="DL109" s="860" t="s">
        <v>292</v>
      </c>
      <c r="DM109" s="858"/>
      <c r="DN109" s="858"/>
      <c r="DO109" s="858"/>
      <c r="DP109" s="859"/>
      <c r="DQ109" s="860" t="s">
        <v>291</v>
      </c>
      <c r="DR109" s="858"/>
      <c r="DS109" s="858"/>
      <c r="DT109" s="858"/>
      <c r="DU109" s="859"/>
      <c r="DV109" s="860" t="s">
        <v>409</v>
      </c>
      <c r="DW109" s="858"/>
      <c r="DX109" s="858"/>
      <c r="DY109" s="858"/>
      <c r="DZ109" s="889"/>
    </row>
    <row r="110" spans="1:131" s="217" customFormat="1" ht="26.25" customHeight="1" x14ac:dyDescent="0.2">
      <c r="A110" s="758" t="s">
        <v>411</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120394068</v>
      </c>
      <c r="AB110" s="851"/>
      <c r="AC110" s="851"/>
      <c r="AD110" s="851"/>
      <c r="AE110" s="852"/>
      <c r="AF110" s="853">
        <v>126249143</v>
      </c>
      <c r="AG110" s="851"/>
      <c r="AH110" s="851"/>
      <c r="AI110" s="851"/>
      <c r="AJ110" s="852"/>
      <c r="AK110" s="853">
        <v>124824782</v>
      </c>
      <c r="AL110" s="851"/>
      <c r="AM110" s="851"/>
      <c r="AN110" s="851"/>
      <c r="AO110" s="852"/>
      <c r="AP110" s="854">
        <v>23</v>
      </c>
      <c r="AQ110" s="855"/>
      <c r="AR110" s="855"/>
      <c r="AS110" s="855"/>
      <c r="AT110" s="856"/>
      <c r="AU110" s="890" t="s">
        <v>64</v>
      </c>
      <c r="AV110" s="891"/>
      <c r="AW110" s="891"/>
      <c r="AX110" s="891"/>
      <c r="AY110" s="891"/>
      <c r="AZ110" s="813" t="s">
        <v>412</v>
      </c>
      <c r="BA110" s="759"/>
      <c r="BB110" s="759"/>
      <c r="BC110" s="759"/>
      <c r="BD110" s="759"/>
      <c r="BE110" s="759"/>
      <c r="BF110" s="759"/>
      <c r="BG110" s="759"/>
      <c r="BH110" s="759"/>
      <c r="BI110" s="759"/>
      <c r="BJ110" s="759"/>
      <c r="BK110" s="759"/>
      <c r="BL110" s="759"/>
      <c r="BM110" s="759"/>
      <c r="BN110" s="759"/>
      <c r="BO110" s="759"/>
      <c r="BP110" s="760"/>
      <c r="BQ110" s="814">
        <v>2250007913</v>
      </c>
      <c r="BR110" s="796"/>
      <c r="BS110" s="796"/>
      <c r="BT110" s="796"/>
      <c r="BU110" s="796"/>
      <c r="BV110" s="796">
        <v>2235563980</v>
      </c>
      <c r="BW110" s="796"/>
      <c r="BX110" s="796"/>
      <c r="BY110" s="796"/>
      <c r="BZ110" s="796"/>
      <c r="CA110" s="796">
        <v>2229065964</v>
      </c>
      <c r="CB110" s="796"/>
      <c r="CC110" s="796"/>
      <c r="CD110" s="796"/>
      <c r="CE110" s="796"/>
      <c r="CF110" s="823">
        <v>410.9</v>
      </c>
      <c r="CG110" s="824"/>
      <c r="CH110" s="824"/>
      <c r="CI110" s="824"/>
      <c r="CJ110" s="824"/>
      <c r="CK110" s="886" t="s">
        <v>413</v>
      </c>
      <c r="CL110" s="770"/>
      <c r="CM110" s="847" t="s">
        <v>414</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v>395638</v>
      </c>
      <c r="DH110" s="796"/>
      <c r="DI110" s="796"/>
      <c r="DJ110" s="796"/>
      <c r="DK110" s="796"/>
      <c r="DL110" s="796">
        <v>196555</v>
      </c>
      <c r="DM110" s="796"/>
      <c r="DN110" s="796"/>
      <c r="DO110" s="796"/>
      <c r="DP110" s="796"/>
      <c r="DQ110" s="796" t="s">
        <v>415</v>
      </c>
      <c r="DR110" s="796"/>
      <c r="DS110" s="796"/>
      <c r="DT110" s="796"/>
      <c r="DU110" s="796"/>
      <c r="DV110" s="797" t="s">
        <v>384</v>
      </c>
      <c r="DW110" s="797"/>
      <c r="DX110" s="797"/>
      <c r="DY110" s="797"/>
      <c r="DZ110" s="798"/>
    </row>
    <row r="111" spans="1:131" s="217" customFormat="1" ht="26.25" customHeight="1" x14ac:dyDescent="0.2">
      <c r="A111" s="725" t="s">
        <v>416</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v>7964941</v>
      </c>
      <c r="AB111" s="880"/>
      <c r="AC111" s="880"/>
      <c r="AD111" s="880"/>
      <c r="AE111" s="881"/>
      <c r="AF111" s="882">
        <v>7202088</v>
      </c>
      <c r="AG111" s="880"/>
      <c r="AH111" s="880"/>
      <c r="AI111" s="880"/>
      <c r="AJ111" s="881"/>
      <c r="AK111" s="882">
        <v>7465162</v>
      </c>
      <c r="AL111" s="880"/>
      <c r="AM111" s="880"/>
      <c r="AN111" s="880"/>
      <c r="AO111" s="881"/>
      <c r="AP111" s="883">
        <v>1.4</v>
      </c>
      <c r="AQ111" s="884"/>
      <c r="AR111" s="884"/>
      <c r="AS111" s="884"/>
      <c r="AT111" s="885"/>
      <c r="AU111" s="892"/>
      <c r="AV111" s="893"/>
      <c r="AW111" s="893"/>
      <c r="AX111" s="893"/>
      <c r="AY111" s="893"/>
      <c r="AZ111" s="766" t="s">
        <v>417</v>
      </c>
      <c r="BA111" s="701"/>
      <c r="BB111" s="701"/>
      <c r="BC111" s="701"/>
      <c r="BD111" s="701"/>
      <c r="BE111" s="701"/>
      <c r="BF111" s="701"/>
      <c r="BG111" s="701"/>
      <c r="BH111" s="701"/>
      <c r="BI111" s="701"/>
      <c r="BJ111" s="701"/>
      <c r="BK111" s="701"/>
      <c r="BL111" s="701"/>
      <c r="BM111" s="701"/>
      <c r="BN111" s="701"/>
      <c r="BO111" s="701"/>
      <c r="BP111" s="702"/>
      <c r="BQ111" s="767">
        <v>39997182</v>
      </c>
      <c r="BR111" s="768"/>
      <c r="BS111" s="768"/>
      <c r="BT111" s="768"/>
      <c r="BU111" s="768"/>
      <c r="BV111" s="768">
        <v>35568669</v>
      </c>
      <c r="BW111" s="768"/>
      <c r="BX111" s="768"/>
      <c r="BY111" s="768"/>
      <c r="BZ111" s="768"/>
      <c r="CA111" s="768">
        <v>31629932</v>
      </c>
      <c r="CB111" s="768"/>
      <c r="CC111" s="768"/>
      <c r="CD111" s="768"/>
      <c r="CE111" s="768"/>
      <c r="CF111" s="832">
        <v>5.8</v>
      </c>
      <c r="CG111" s="833"/>
      <c r="CH111" s="833"/>
      <c r="CI111" s="833"/>
      <c r="CJ111" s="833"/>
      <c r="CK111" s="887"/>
      <c r="CL111" s="772"/>
      <c r="CM111" s="775" t="s">
        <v>418</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419</v>
      </c>
      <c r="DH111" s="768"/>
      <c r="DI111" s="768"/>
      <c r="DJ111" s="768"/>
      <c r="DK111" s="768"/>
      <c r="DL111" s="768" t="s">
        <v>419</v>
      </c>
      <c r="DM111" s="768"/>
      <c r="DN111" s="768"/>
      <c r="DO111" s="768"/>
      <c r="DP111" s="768"/>
      <c r="DQ111" s="768" t="s">
        <v>420</v>
      </c>
      <c r="DR111" s="768"/>
      <c r="DS111" s="768"/>
      <c r="DT111" s="768"/>
      <c r="DU111" s="768"/>
      <c r="DV111" s="745" t="s">
        <v>113</v>
      </c>
      <c r="DW111" s="745"/>
      <c r="DX111" s="745"/>
      <c r="DY111" s="745"/>
      <c r="DZ111" s="746"/>
    </row>
    <row r="112" spans="1:131" s="217" customFormat="1" ht="26.25" customHeight="1" x14ac:dyDescent="0.2">
      <c r="A112" s="872" t="s">
        <v>421</v>
      </c>
      <c r="B112" s="873"/>
      <c r="C112" s="701" t="s">
        <v>422</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v>19052856</v>
      </c>
      <c r="AB112" s="731"/>
      <c r="AC112" s="731"/>
      <c r="AD112" s="731"/>
      <c r="AE112" s="732"/>
      <c r="AF112" s="733">
        <v>17273190</v>
      </c>
      <c r="AG112" s="731"/>
      <c r="AH112" s="731"/>
      <c r="AI112" s="731"/>
      <c r="AJ112" s="732"/>
      <c r="AK112" s="733">
        <v>19378167</v>
      </c>
      <c r="AL112" s="731"/>
      <c r="AM112" s="731"/>
      <c r="AN112" s="731"/>
      <c r="AO112" s="732"/>
      <c r="AP112" s="778">
        <v>3.6</v>
      </c>
      <c r="AQ112" s="779"/>
      <c r="AR112" s="779"/>
      <c r="AS112" s="779"/>
      <c r="AT112" s="780"/>
      <c r="AU112" s="892"/>
      <c r="AV112" s="893"/>
      <c r="AW112" s="893"/>
      <c r="AX112" s="893"/>
      <c r="AY112" s="893"/>
      <c r="AZ112" s="766" t="s">
        <v>423</v>
      </c>
      <c r="BA112" s="701"/>
      <c r="BB112" s="701"/>
      <c r="BC112" s="701"/>
      <c r="BD112" s="701"/>
      <c r="BE112" s="701"/>
      <c r="BF112" s="701"/>
      <c r="BG112" s="701"/>
      <c r="BH112" s="701"/>
      <c r="BI112" s="701"/>
      <c r="BJ112" s="701"/>
      <c r="BK112" s="701"/>
      <c r="BL112" s="701"/>
      <c r="BM112" s="701"/>
      <c r="BN112" s="701"/>
      <c r="BO112" s="701"/>
      <c r="BP112" s="702"/>
      <c r="BQ112" s="767">
        <v>123353581</v>
      </c>
      <c r="BR112" s="768"/>
      <c r="BS112" s="768"/>
      <c r="BT112" s="768"/>
      <c r="BU112" s="768"/>
      <c r="BV112" s="768">
        <v>123328532</v>
      </c>
      <c r="BW112" s="768"/>
      <c r="BX112" s="768"/>
      <c r="BY112" s="768"/>
      <c r="BZ112" s="768"/>
      <c r="CA112" s="768">
        <v>114954711</v>
      </c>
      <c r="CB112" s="768"/>
      <c r="CC112" s="768"/>
      <c r="CD112" s="768"/>
      <c r="CE112" s="768"/>
      <c r="CF112" s="832">
        <v>21.2</v>
      </c>
      <c r="CG112" s="833"/>
      <c r="CH112" s="833"/>
      <c r="CI112" s="833"/>
      <c r="CJ112" s="833"/>
      <c r="CK112" s="887"/>
      <c r="CL112" s="772"/>
      <c r="CM112" s="775" t="s">
        <v>424</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v>5264483</v>
      </c>
      <c r="DH112" s="768"/>
      <c r="DI112" s="768"/>
      <c r="DJ112" s="768"/>
      <c r="DK112" s="768"/>
      <c r="DL112" s="768">
        <v>4215418</v>
      </c>
      <c r="DM112" s="768"/>
      <c r="DN112" s="768"/>
      <c r="DO112" s="768"/>
      <c r="DP112" s="768"/>
      <c r="DQ112" s="768">
        <v>3386813</v>
      </c>
      <c r="DR112" s="768"/>
      <c r="DS112" s="768"/>
      <c r="DT112" s="768"/>
      <c r="DU112" s="768"/>
      <c r="DV112" s="745">
        <v>0.6</v>
      </c>
      <c r="DW112" s="745"/>
      <c r="DX112" s="745"/>
      <c r="DY112" s="745"/>
      <c r="DZ112" s="746"/>
    </row>
    <row r="113" spans="1:130" s="217" customFormat="1" ht="26.25" customHeight="1" x14ac:dyDescent="0.2">
      <c r="A113" s="874"/>
      <c r="B113" s="875"/>
      <c r="C113" s="701" t="s">
        <v>425</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4563727</v>
      </c>
      <c r="AB113" s="731"/>
      <c r="AC113" s="731"/>
      <c r="AD113" s="731"/>
      <c r="AE113" s="732"/>
      <c r="AF113" s="733">
        <v>3052216</v>
      </c>
      <c r="AG113" s="731"/>
      <c r="AH113" s="731"/>
      <c r="AI113" s="731"/>
      <c r="AJ113" s="732"/>
      <c r="AK113" s="733">
        <v>3098058</v>
      </c>
      <c r="AL113" s="731"/>
      <c r="AM113" s="731"/>
      <c r="AN113" s="731"/>
      <c r="AO113" s="732"/>
      <c r="AP113" s="778">
        <v>0.6</v>
      </c>
      <c r="AQ113" s="779"/>
      <c r="AR113" s="779"/>
      <c r="AS113" s="779"/>
      <c r="AT113" s="780"/>
      <c r="AU113" s="892"/>
      <c r="AV113" s="893"/>
      <c r="AW113" s="893"/>
      <c r="AX113" s="893"/>
      <c r="AY113" s="893"/>
      <c r="AZ113" s="766" t="s">
        <v>426</v>
      </c>
      <c r="BA113" s="701"/>
      <c r="BB113" s="701"/>
      <c r="BC113" s="701"/>
      <c r="BD113" s="701"/>
      <c r="BE113" s="701"/>
      <c r="BF113" s="701"/>
      <c r="BG113" s="701"/>
      <c r="BH113" s="701"/>
      <c r="BI113" s="701"/>
      <c r="BJ113" s="701"/>
      <c r="BK113" s="701"/>
      <c r="BL113" s="701"/>
      <c r="BM113" s="701"/>
      <c r="BN113" s="701"/>
      <c r="BO113" s="701"/>
      <c r="BP113" s="702"/>
      <c r="BQ113" s="767" t="s">
        <v>427</v>
      </c>
      <c r="BR113" s="768"/>
      <c r="BS113" s="768"/>
      <c r="BT113" s="768"/>
      <c r="BU113" s="768"/>
      <c r="BV113" s="768" t="s">
        <v>420</v>
      </c>
      <c r="BW113" s="768"/>
      <c r="BX113" s="768"/>
      <c r="BY113" s="768"/>
      <c r="BZ113" s="768"/>
      <c r="CA113" s="768" t="s">
        <v>113</v>
      </c>
      <c r="CB113" s="768"/>
      <c r="CC113" s="768"/>
      <c r="CD113" s="768"/>
      <c r="CE113" s="768"/>
      <c r="CF113" s="832" t="s">
        <v>428</v>
      </c>
      <c r="CG113" s="833"/>
      <c r="CH113" s="833"/>
      <c r="CI113" s="833"/>
      <c r="CJ113" s="833"/>
      <c r="CK113" s="887"/>
      <c r="CL113" s="772"/>
      <c r="CM113" s="775" t="s">
        <v>429</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v>610170</v>
      </c>
      <c r="DH113" s="768"/>
      <c r="DI113" s="768"/>
      <c r="DJ113" s="768"/>
      <c r="DK113" s="768"/>
      <c r="DL113" s="768">
        <v>250825</v>
      </c>
      <c r="DM113" s="768"/>
      <c r="DN113" s="768"/>
      <c r="DO113" s="768"/>
      <c r="DP113" s="768"/>
      <c r="DQ113" s="768">
        <v>65281</v>
      </c>
      <c r="DR113" s="768"/>
      <c r="DS113" s="768"/>
      <c r="DT113" s="768"/>
      <c r="DU113" s="768"/>
      <c r="DV113" s="745">
        <v>0</v>
      </c>
      <c r="DW113" s="745"/>
      <c r="DX113" s="745"/>
      <c r="DY113" s="745"/>
      <c r="DZ113" s="746"/>
    </row>
    <row r="114" spans="1:130" s="217" customFormat="1" ht="26.25" customHeight="1" x14ac:dyDescent="0.2">
      <c r="A114" s="874"/>
      <c r="B114" s="875"/>
      <c r="C114" s="701" t="s">
        <v>430</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t="s">
        <v>419</v>
      </c>
      <c r="AB114" s="731"/>
      <c r="AC114" s="731"/>
      <c r="AD114" s="731"/>
      <c r="AE114" s="732"/>
      <c r="AF114" s="733" t="s">
        <v>419</v>
      </c>
      <c r="AG114" s="731"/>
      <c r="AH114" s="731"/>
      <c r="AI114" s="731"/>
      <c r="AJ114" s="732"/>
      <c r="AK114" s="733" t="s">
        <v>113</v>
      </c>
      <c r="AL114" s="731"/>
      <c r="AM114" s="731"/>
      <c r="AN114" s="731"/>
      <c r="AO114" s="732"/>
      <c r="AP114" s="778" t="s">
        <v>419</v>
      </c>
      <c r="AQ114" s="779"/>
      <c r="AR114" s="779"/>
      <c r="AS114" s="779"/>
      <c r="AT114" s="780"/>
      <c r="AU114" s="892"/>
      <c r="AV114" s="893"/>
      <c r="AW114" s="893"/>
      <c r="AX114" s="893"/>
      <c r="AY114" s="893"/>
      <c r="AZ114" s="766" t="s">
        <v>431</v>
      </c>
      <c r="BA114" s="701"/>
      <c r="BB114" s="701"/>
      <c r="BC114" s="701"/>
      <c r="BD114" s="701"/>
      <c r="BE114" s="701"/>
      <c r="BF114" s="701"/>
      <c r="BG114" s="701"/>
      <c r="BH114" s="701"/>
      <c r="BI114" s="701"/>
      <c r="BJ114" s="701"/>
      <c r="BK114" s="701"/>
      <c r="BL114" s="701"/>
      <c r="BM114" s="701"/>
      <c r="BN114" s="701"/>
      <c r="BO114" s="701"/>
      <c r="BP114" s="702"/>
      <c r="BQ114" s="767">
        <v>298050050</v>
      </c>
      <c r="BR114" s="768"/>
      <c r="BS114" s="768"/>
      <c r="BT114" s="768"/>
      <c r="BU114" s="768"/>
      <c r="BV114" s="768">
        <v>288851621</v>
      </c>
      <c r="BW114" s="768"/>
      <c r="BX114" s="768"/>
      <c r="BY114" s="768"/>
      <c r="BZ114" s="768"/>
      <c r="CA114" s="768">
        <v>265493547</v>
      </c>
      <c r="CB114" s="768"/>
      <c r="CC114" s="768"/>
      <c r="CD114" s="768"/>
      <c r="CE114" s="768"/>
      <c r="CF114" s="832">
        <v>48.9</v>
      </c>
      <c r="CG114" s="833"/>
      <c r="CH114" s="833"/>
      <c r="CI114" s="833"/>
      <c r="CJ114" s="833"/>
      <c r="CK114" s="887"/>
      <c r="CL114" s="772"/>
      <c r="CM114" s="775" t="s">
        <v>432</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t="s">
        <v>428</v>
      </c>
      <c r="DH114" s="768"/>
      <c r="DI114" s="768"/>
      <c r="DJ114" s="768"/>
      <c r="DK114" s="768"/>
      <c r="DL114" s="768" t="s">
        <v>427</v>
      </c>
      <c r="DM114" s="768"/>
      <c r="DN114" s="768"/>
      <c r="DO114" s="768"/>
      <c r="DP114" s="768"/>
      <c r="DQ114" s="768" t="s">
        <v>428</v>
      </c>
      <c r="DR114" s="768"/>
      <c r="DS114" s="768"/>
      <c r="DT114" s="768"/>
      <c r="DU114" s="768"/>
      <c r="DV114" s="745" t="s">
        <v>428</v>
      </c>
      <c r="DW114" s="745"/>
      <c r="DX114" s="745"/>
      <c r="DY114" s="745"/>
      <c r="DZ114" s="746"/>
    </row>
    <row r="115" spans="1:130" s="217" customFormat="1" ht="26.25" customHeight="1" x14ac:dyDescent="0.2">
      <c r="A115" s="874"/>
      <c r="B115" s="875"/>
      <c r="C115" s="701" t="s">
        <v>433</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4158386</v>
      </c>
      <c r="AB115" s="731"/>
      <c r="AC115" s="731"/>
      <c r="AD115" s="731"/>
      <c r="AE115" s="732"/>
      <c r="AF115" s="733">
        <v>3900820</v>
      </c>
      <c r="AG115" s="731"/>
      <c r="AH115" s="731"/>
      <c r="AI115" s="731"/>
      <c r="AJ115" s="732"/>
      <c r="AK115" s="733">
        <v>2400060</v>
      </c>
      <c r="AL115" s="731"/>
      <c r="AM115" s="731"/>
      <c r="AN115" s="731"/>
      <c r="AO115" s="732"/>
      <c r="AP115" s="778">
        <v>0.4</v>
      </c>
      <c r="AQ115" s="779"/>
      <c r="AR115" s="779"/>
      <c r="AS115" s="779"/>
      <c r="AT115" s="780"/>
      <c r="AU115" s="892"/>
      <c r="AV115" s="893"/>
      <c r="AW115" s="893"/>
      <c r="AX115" s="893"/>
      <c r="AY115" s="893"/>
      <c r="AZ115" s="766" t="s">
        <v>434</v>
      </c>
      <c r="BA115" s="701"/>
      <c r="BB115" s="701"/>
      <c r="BC115" s="701"/>
      <c r="BD115" s="701"/>
      <c r="BE115" s="701"/>
      <c r="BF115" s="701"/>
      <c r="BG115" s="701"/>
      <c r="BH115" s="701"/>
      <c r="BI115" s="701"/>
      <c r="BJ115" s="701"/>
      <c r="BK115" s="701"/>
      <c r="BL115" s="701"/>
      <c r="BM115" s="701"/>
      <c r="BN115" s="701"/>
      <c r="BO115" s="701"/>
      <c r="BP115" s="702"/>
      <c r="BQ115" s="767">
        <v>821108</v>
      </c>
      <c r="BR115" s="768"/>
      <c r="BS115" s="768"/>
      <c r="BT115" s="768"/>
      <c r="BU115" s="768"/>
      <c r="BV115" s="768">
        <v>915247</v>
      </c>
      <c r="BW115" s="768"/>
      <c r="BX115" s="768"/>
      <c r="BY115" s="768"/>
      <c r="BZ115" s="768"/>
      <c r="CA115" s="768">
        <v>642513</v>
      </c>
      <c r="CB115" s="768"/>
      <c r="CC115" s="768"/>
      <c r="CD115" s="768"/>
      <c r="CE115" s="768"/>
      <c r="CF115" s="832">
        <v>0.1</v>
      </c>
      <c r="CG115" s="833"/>
      <c r="CH115" s="833"/>
      <c r="CI115" s="833"/>
      <c r="CJ115" s="833"/>
      <c r="CK115" s="887"/>
      <c r="CL115" s="772"/>
      <c r="CM115" s="766" t="s">
        <v>435</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v>873304</v>
      </c>
      <c r="DH115" s="768"/>
      <c r="DI115" s="768"/>
      <c r="DJ115" s="768"/>
      <c r="DK115" s="768"/>
      <c r="DL115" s="768">
        <v>390104</v>
      </c>
      <c r="DM115" s="768"/>
      <c r="DN115" s="768"/>
      <c r="DO115" s="768"/>
      <c r="DP115" s="768"/>
      <c r="DQ115" s="768" t="s">
        <v>428</v>
      </c>
      <c r="DR115" s="768"/>
      <c r="DS115" s="768"/>
      <c r="DT115" s="768"/>
      <c r="DU115" s="768"/>
      <c r="DV115" s="745" t="s">
        <v>113</v>
      </c>
      <c r="DW115" s="745"/>
      <c r="DX115" s="745"/>
      <c r="DY115" s="745"/>
      <c r="DZ115" s="746"/>
    </row>
    <row r="116" spans="1:130" s="217" customFormat="1" ht="26.25" customHeight="1" x14ac:dyDescent="0.2">
      <c r="A116" s="876"/>
      <c r="B116" s="877"/>
      <c r="C116" s="837" t="s">
        <v>436</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v>2775</v>
      </c>
      <c r="AB116" s="731"/>
      <c r="AC116" s="731"/>
      <c r="AD116" s="731"/>
      <c r="AE116" s="732"/>
      <c r="AF116" s="733" t="s">
        <v>113</v>
      </c>
      <c r="AG116" s="731"/>
      <c r="AH116" s="731"/>
      <c r="AI116" s="731"/>
      <c r="AJ116" s="732"/>
      <c r="AK116" s="733" t="s">
        <v>420</v>
      </c>
      <c r="AL116" s="731"/>
      <c r="AM116" s="731"/>
      <c r="AN116" s="731"/>
      <c r="AO116" s="732"/>
      <c r="AP116" s="778" t="s">
        <v>415</v>
      </c>
      <c r="AQ116" s="779"/>
      <c r="AR116" s="779"/>
      <c r="AS116" s="779"/>
      <c r="AT116" s="780"/>
      <c r="AU116" s="892"/>
      <c r="AV116" s="893"/>
      <c r="AW116" s="893"/>
      <c r="AX116" s="893"/>
      <c r="AY116" s="893"/>
      <c r="AZ116" s="820" t="s">
        <v>437</v>
      </c>
      <c r="BA116" s="821"/>
      <c r="BB116" s="821"/>
      <c r="BC116" s="821"/>
      <c r="BD116" s="821"/>
      <c r="BE116" s="821"/>
      <c r="BF116" s="821"/>
      <c r="BG116" s="821"/>
      <c r="BH116" s="821"/>
      <c r="BI116" s="821"/>
      <c r="BJ116" s="821"/>
      <c r="BK116" s="821"/>
      <c r="BL116" s="821"/>
      <c r="BM116" s="821"/>
      <c r="BN116" s="821"/>
      <c r="BO116" s="821"/>
      <c r="BP116" s="822"/>
      <c r="BQ116" s="767" t="s">
        <v>427</v>
      </c>
      <c r="BR116" s="768"/>
      <c r="BS116" s="768"/>
      <c r="BT116" s="768"/>
      <c r="BU116" s="768"/>
      <c r="BV116" s="768" t="s">
        <v>427</v>
      </c>
      <c r="BW116" s="768"/>
      <c r="BX116" s="768"/>
      <c r="BY116" s="768"/>
      <c r="BZ116" s="768"/>
      <c r="CA116" s="768" t="s">
        <v>428</v>
      </c>
      <c r="CB116" s="768"/>
      <c r="CC116" s="768"/>
      <c r="CD116" s="768"/>
      <c r="CE116" s="768"/>
      <c r="CF116" s="832" t="s">
        <v>113</v>
      </c>
      <c r="CG116" s="833"/>
      <c r="CH116" s="833"/>
      <c r="CI116" s="833"/>
      <c r="CJ116" s="833"/>
      <c r="CK116" s="887"/>
      <c r="CL116" s="772"/>
      <c r="CM116" s="775" t="s">
        <v>438</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t="s">
        <v>427</v>
      </c>
      <c r="DH116" s="768"/>
      <c r="DI116" s="768"/>
      <c r="DJ116" s="768"/>
      <c r="DK116" s="768"/>
      <c r="DL116" s="768" t="s">
        <v>419</v>
      </c>
      <c r="DM116" s="768"/>
      <c r="DN116" s="768"/>
      <c r="DO116" s="768"/>
      <c r="DP116" s="768"/>
      <c r="DQ116" s="768" t="s">
        <v>427</v>
      </c>
      <c r="DR116" s="768"/>
      <c r="DS116" s="768"/>
      <c r="DT116" s="768"/>
      <c r="DU116" s="768"/>
      <c r="DV116" s="745" t="s">
        <v>113</v>
      </c>
      <c r="DW116" s="745"/>
      <c r="DX116" s="745"/>
      <c r="DY116" s="745"/>
      <c r="DZ116" s="746"/>
    </row>
    <row r="117" spans="1:130" s="217" customFormat="1" ht="26.25" customHeight="1" x14ac:dyDescent="0.2">
      <c r="A117" s="857" t="s">
        <v>149</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439</v>
      </c>
      <c r="Z117" s="859"/>
      <c r="AA117" s="864">
        <v>156136753</v>
      </c>
      <c r="AB117" s="865"/>
      <c r="AC117" s="865"/>
      <c r="AD117" s="865"/>
      <c r="AE117" s="866"/>
      <c r="AF117" s="867">
        <v>157677457</v>
      </c>
      <c r="AG117" s="865"/>
      <c r="AH117" s="865"/>
      <c r="AI117" s="865"/>
      <c r="AJ117" s="866"/>
      <c r="AK117" s="867">
        <v>157166229</v>
      </c>
      <c r="AL117" s="865"/>
      <c r="AM117" s="865"/>
      <c r="AN117" s="865"/>
      <c r="AO117" s="866"/>
      <c r="AP117" s="868"/>
      <c r="AQ117" s="869"/>
      <c r="AR117" s="869"/>
      <c r="AS117" s="869"/>
      <c r="AT117" s="870"/>
      <c r="AU117" s="892"/>
      <c r="AV117" s="893"/>
      <c r="AW117" s="893"/>
      <c r="AX117" s="893"/>
      <c r="AY117" s="893"/>
      <c r="AZ117" s="766" t="s">
        <v>440</v>
      </c>
      <c r="BA117" s="701"/>
      <c r="BB117" s="701"/>
      <c r="BC117" s="701"/>
      <c r="BD117" s="701"/>
      <c r="BE117" s="701"/>
      <c r="BF117" s="701"/>
      <c r="BG117" s="701"/>
      <c r="BH117" s="701"/>
      <c r="BI117" s="701"/>
      <c r="BJ117" s="701"/>
      <c r="BK117" s="701"/>
      <c r="BL117" s="701"/>
      <c r="BM117" s="701"/>
      <c r="BN117" s="701"/>
      <c r="BO117" s="701"/>
      <c r="BP117" s="702"/>
      <c r="BQ117" s="767" t="s">
        <v>420</v>
      </c>
      <c r="BR117" s="768"/>
      <c r="BS117" s="768"/>
      <c r="BT117" s="768"/>
      <c r="BU117" s="768"/>
      <c r="BV117" s="768" t="s">
        <v>420</v>
      </c>
      <c r="BW117" s="768"/>
      <c r="BX117" s="768"/>
      <c r="BY117" s="768"/>
      <c r="BZ117" s="768"/>
      <c r="CA117" s="768" t="s">
        <v>420</v>
      </c>
      <c r="CB117" s="768"/>
      <c r="CC117" s="768"/>
      <c r="CD117" s="768"/>
      <c r="CE117" s="768"/>
      <c r="CF117" s="832" t="s">
        <v>420</v>
      </c>
      <c r="CG117" s="833"/>
      <c r="CH117" s="833"/>
      <c r="CI117" s="833"/>
      <c r="CJ117" s="833"/>
      <c r="CK117" s="887"/>
      <c r="CL117" s="772"/>
      <c r="CM117" s="775" t="s">
        <v>441</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420</v>
      </c>
      <c r="DH117" s="768"/>
      <c r="DI117" s="768"/>
      <c r="DJ117" s="768"/>
      <c r="DK117" s="768"/>
      <c r="DL117" s="768" t="s">
        <v>420</v>
      </c>
      <c r="DM117" s="768"/>
      <c r="DN117" s="768"/>
      <c r="DO117" s="768"/>
      <c r="DP117" s="768"/>
      <c r="DQ117" s="768" t="s">
        <v>420</v>
      </c>
      <c r="DR117" s="768"/>
      <c r="DS117" s="768"/>
      <c r="DT117" s="768"/>
      <c r="DU117" s="768"/>
      <c r="DV117" s="745" t="s">
        <v>420</v>
      </c>
      <c r="DW117" s="745"/>
      <c r="DX117" s="745"/>
      <c r="DY117" s="745"/>
      <c r="DZ117" s="746"/>
    </row>
    <row r="118" spans="1:130" s="217" customFormat="1" ht="26.25" customHeight="1" x14ac:dyDescent="0.2">
      <c r="A118" s="857" t="s">
        <v>410</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408</v>
      </c>
      <c r="AB118" s="858"/>
      <c r="AC118" s="858"/>
      <c r="AD118" s="858"/>
      <c r="AE118" s="859"/>
      <c r="AF118" s="860" t="s">
        <v>292</v>
      </c>
      <c r="AG118" s="858"/>
      <c r="AH118" s="858"/>
      <c r="AI118" s="858"/>
      <c r="AJ118" s="859"/>
      <c r="AK118" s="860" t="s">
        <v>291</v>
      </c>
      <c r="AL118" s="858"/>
      <c r="AM118" s="858"/>
      <c r="AN118" s="858"/>
      <c r="AO118" s="859"/>
      <c r="AP118" s="861" t="s">
        <v>409</v>
      </c>
      <c r="AQ118" s="862"/>
      <c r="AR118" s="862"/>
      <c r="AS118" s="862"/>
      <c r="AT118" s="863"/>
      <c r="AU118" s="892"/>
      <c r="AV118" s="893"/>
      <c r="AW118" s="893"/>
      <c r="AX118" s="893"/>
      <c r="AY118" s="893"/>
      <c r="AZ118" s="836" t="s">
        <v>442</v>
      </c>
      <c r="BA118" s="837"/>
      <c r="BB118" s="837"/>
      <c r="BC118" s="837"/>
      <c r="BD118" s="837"/>
      <c r="BE118" s="837"/>
      <c r="BF118" s="837"/>
      <c r="BG118" s="837"/>
      <c r="BH118" s="837"/>
      <c r="BI118" s="837"/>
      <c r="BJ118" s="837"/>
      <c r="BK118" s="837"/>
      <c r="BL118" s="837"/>
      <c r="BM118" s="837"/>
      <c r="BN118" s="837"/>
      <c r="BO118" s="837"/>
      <c r="BP118" s="838"/>
      <c r="BQ118" s="819" t="s">
        <v>113</v>
      </c>
      <c r="BR118" s="799"/>
      <c r="BS118" s="799"/>
      <c r="BT118" s="799"/>
      <c r="BU118" s="799"/>
      <c r="BV118" s="799" t="s">
        <v>113</v>
      </c>
      <c r="BW118" s="799"/>
      <c r="BX118" s="799"/>
      <c r="BY118" s="799"/>
      <c r="BZ118" s="799"/>
      <c r="CA118" s="799" t="s">
        <v>443</v>
      </c>
      <c r="CB118" s="799"/>
      <c r="CC118" s="799"/>
      <c r="CD118" s="799"/>
      <c r="CE118" s="799"/>
      <c r="CF118" s="832" t="s">
        <v>113</v>
      </c>
      <c r="CG118" s="833"/>
      <c r="CH118" s="833"/>
      <c r="CI118" s="833"/>
      <c r="CJ118" s="833"/>
      <c r="CK118" s="887"/>
      <c r="CL118" s="772"/>
      <c r="CM118" s="775" t="s">
        <v>444</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v>159469</v>
      </c>
      <c r="DH118" s="768"/>
      <c r="DI118" s="768"/>
      <c r="DJ118" s="768"/>
      <c r="DK118" s="768"/>
      <c r="DL118" s="768">
        <v>156943</v>
      </c>
      <c r="DM118" s="768"/>
      <c r="DN118" s="768"/>
      <c r="DO118" s="768"/>
      <c r="DP118" s="768"/>
      <c r="DQ118" s="768">
        <v>154308</v>
      </c>
      <c r="DR118" s="768"/>
      <c r="DS118" s="768"/>
      <c r="DT118" s="768"/>
      <c r="DU118" s="768"/>
      <c r="DV118" s="745">
        <v>0</v>
      </c>
      <c r="DW118" s="745"/>
      <c r="DX118" s="745"/>
      <c r="DY118" s="745"/>
      <c r="DZ118" s="746"/>
    </row>
    <row r="119" spans="1:130" s="217" customFormat="1" ht="26.25" customHeight="1" x14ac:dyDescent="0.2">
      <c r="A119" s="769" t="s">
        <v>413</v>
      </c>
      <c r="B119" s="770"/>
      <c r="C119" s="847" t="s">
        <v>414</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v>115349</v>
      </c>
      <c r="AB119" s="851"/>
      <c r="AC119" s="851"/>
      <c r="AD119" s="851"/>
      <c r="AE119" s="852"/>
      <c r="AF119" s="853">
        <v>112864</v>
      </c>
      <c r="AG119" s="851"/>
      <c r="AH119" s="851"/>
      <c r="AI119" s="851"/>
      <c r="AJ119" s="852"/>
      <c r="AK119" s="853">
        <v>110336</v>
      </c>
      <c r="AL119" s="851"/>
      <c r="AM119" s="851"/>
      <c r="AN119" s="851"/>
      <c r="AO119" s="852"/>
      <c r="AP119" s="854">
        <v>0</v>
      </c>
      <c r="AQ119" s="855"/>
      <c r="AR119" s="855"/>
      <c r="AS119" s="855"/>
      <c r="AT119" s="856"/>
      <c r="AU119" s="894"/>
      <c r="AV119" s="895"/>
      <c r="AW119" s="895"/>
      <c r="AX119" s="895"/>
      <c r="AY119" s="895"/>
      <c r="AZ119" s="248" t="s">
        <v>149</v>
      </c>
      <c r="BA119" s="248"/>
      <c r="BB119" s="248"/>
      <c r="BC119" s="248"/>
      <c r="BD119" s="248"/>
      <c r="BE119" s="248"/>
      <c r="BF119" s="248"/>
      <c r="BG119" s="248"/>
      <c r="BH119" s="248"/>
      <c r="BI119" s="248"/>
      <c r="BJ119" s="248"/>
      <c r="BK119" s="248"/>
      <c r="BL119" s="248"/>
      <c r="BM119" s="248"/>
      <c r="BN119" s="248"/>
      <c r="BO119" s="834" t="s">
        <v>445</v>
      </c>
      <c r="BP119" s="835"/>
      <c r="BQ119" s="819">
        <v>2712229834</v>
      </c>
      <c r="BR119" s="799"/>
      <c r="BS119" s="799"/>
      <c r="BT119" s="799"/>
      <c r="BU119" s="799"/>
      <c r="BV119" s="799">
        <v>2684228049</v>
      </c>
      <c r="BW119" s="799"/>
      <c r="BX119" s="799"/>
      <c r="BY119" s="799"/>
      <c r="BZ119" s="799"/>
      <c r="CA119" s="799">
        <v>2641786667</v>
      </c>
      <c r="CB119" s="799"/>
      <c r="CC119" s="799"/>
      <c r="CD119" s="799"/>
      <c r="CE119" s="799"/>
      <c r="CF119" s="697"/>
      <c r="CG119" s="698"/>
      <c r="CH119" s="698"/>
      <c r="CI119" s="698"/>
      <c r="CJ119" s="788"/>
      <c r="CK119" s="888"/>
      <c r="CL119" s="774"/>
      <c r="CM119" s="792" t="s">
        <v>446</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v>32694118</v>
      </c>
      <c r="DH119" s="768"/>
      <c r="DI119" s="768"/>
      <c r="DJ119" s="768"/>
      <c r="DK119" s="768"/>
      <c r="DL119" s="768">
        <v>30358824</v>
      </c>
      <c r="DM119" s="768"/>
      <c r="DN119" s="768"/>
      <c r="DO119" s="768"/>
      <c r="DP119" s="768"/>
      <c r="DQ119" s="768">
        <v>28023530</v>
      </c>
      <c r="DR119" s="768"/>
      <c r="DS119" s="768"/>
      <c r="DT119" s="768"/>
      <c r="DU119" s="768"/>
      <c r="DV119" s="745">
        <v>5.2</v>
      </c>
      <c r="DW119" s="745"/>
      <c r="DX119" s="745"/>
      <c r="DY119" s="745"/>
      <c r="DZ119" s="746"/>
    </row>
    <row r="120" spans="1:130" s="217" customFormat="1" ht="26.25" customHeight="1" x14ac:dyDescent="0.2">
      <c r="A120" s="771"/>
      <c r="B120" s="772"/>
      <c r="C120" s="775" t="s">
        <v>418</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t="s">
        <v>113</v>
      </c>
      <c r="AB120" s="731"/>
      <c r="AC120" s="731"/>
      <c r="AD120" s="731"/>
      <c r="AE120" s="732"/>
      <c r="AF120" s="733" t="s">
        <v>113</v>
      </c>
      <c r="AG120" s="731"/>
      <c r="AH120" s="731"/>
      <c r="AI120" s="731"/>
      <c r="AJ120" s="732"/>
      <c r="AK120" s="733" t="s">
        <v>113</v>
      </c>
      <c r="AL120" s="731"/>
      <c r="AM120" s="731"/>
      <c r="AN120" s="731"/>
      <c r="AO120" s="732"/>
      <c r="AP120" s="778" t="s">
        <v>447</v>
      </c>
      <c r="AQ120" s="779"/>
      <c r="AR120" s="779"/>
      <c r="AS120" s="779"/>
      <c r="AT120" s="780"/>
      <c r="AU120" s="839" t="s">
        <v>448</v>
      </c>
      <c r="AV120" s="840"/>
      <c r="AW120" s="840"/>
      <c r="AX120" s="840"/>
      <c r="AY120" s="841"/>
      <c r="AZ120" s="813" t="s">
        <v>449</v>
      </c>
      <c r="BA120" s="759"/>
      <c r="BB120" s="759"/>
      <c r="BC120" s="759"/>
      <c r="BD120" s="759"/>
      <c r="BE120" s="759"/>
      <c r="BF120" s="759"/>
      <c r="BG120" s="759"/>
      <c r="BH120" s="759"/>
      <c r="BI120" s="759"/>
      <c r="BJ120" s="759"/>
      <c r="BK120" s="759"/>
      <c r="BL120" s="759"/>
      <c r="BM120" s="759"/>
      <c r="BN120" s="759"/>
      <c r="BO120" s="759"/>
      <c r="BP120" s="760"/>
      <c r="BQ120" s="814">
        <v>132376627</v>
      </c>
      <c r="BR120" s="796"/>
      <c r="BS120" s="796"/>
      <c r="BT120" s="796"/>
      <c r="BU120" s="796"/>
      <c r="BV120" s="796">
        <v>140508297</v>
      </c>
      <c r="BW120" s="796"/>
      <c r="BX120" s="796"/>
      <c r="BY120" s="796"/>
      <c r="BZ120" s="796"/>
      <c r="CA120" s="796">
        <v>145151760</v>
      </c>
      <c r="CB120" s="796"/>
      <c r="CC120" s="796"/>
      <c r="CD120" s="796"/>
      <c r="CE120" s="796"/>
      <c r="CF120" s="823">
        <v>26.8</v>
      </c>
      <c r="CG120" s="824"/>
      <c r="CH120" s="824"/>
      <c r="CI120" s="824"/>
      <c r="CJ120" s="824"/>
      <c r="CK120" s="825" t="s">
        <v>450</v>
      </c>
      <c r="CL120" s="805"/>
      <c r="CM120" s="805"/>
      <c r="CN120" s="805"/>
      <c r="CO120" s="806"/>
      <c r="CP120" s="829" t="s">
        <v>451</v>
      </c>
      <c r="CQ120" s="830"/>
      <c r="CR120" s="830"/>
      <c r="CS120" s="830"/>
      <c r="CT120" s="830"/>
      <c r="CU120" s="830"/>
      <c r="CV120" s="830"/>
      <c r="CW120" s="830"/>
      <c r="CX120" s="830"/>
      <c r="CY120" s="830"/>
      <c r="CZ120" s="830"/>
      <c r="DA120" s="830"/>
      <c r="DB120" s="830"/>
      <c r="DC120" s="830"/>
      <c r="DD120" s="830"/>
      <c r="DE120" s="830"/>
      <c r="DF120" s="831"/>
      <c r="DG120" s="814" t="s">
        <v>427</v>
      </c>
      <c r="DH120" s="796"/>
      <c r="DI120" s="796"/>
      <c r="DJ120" s="796"/>
      <c r="DK120" s="796"/>
      <c r="DL120" s="796">
        <v>49337582</v>
      </c>
      <c r="DM120" s="796"/>
      <c r="DN120" s="796"/>
      <c r="DO120" s="796"/>
      <c r="DP120" s="796"/>
      <c r="DQ120" s="796">
        <v>43894871</v>
      </c>
      <c r="DR120" s="796"/>
      <c r="DS120" s="796"/>
      <c r="DT120" s="796"/>
      <c r="DU120" s="796"/>
      <c r="DV120" s="797">
        <v>8.1</v>
      </c>
      <c r="DW120" s="797"/>
      <c r="DX120" s="797"/>
      <c r="DY120" s="797"/>
      <c r="DZ120" s="798"/>
    </row>
    <row r="121" spans="1:130" s="217" customFormat="1" ht="26.25" customHeight="1" x14ac:dyDescent="0.2">
      <c r="A121" s="771"/>
      <c r="B121" s="772"/>
      <c r="C121" s="820" t="s">
        <v>452</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v>2138494</v>
      </c>
      <c r="AB121" s="731"/>
      <c r="AC121" s="731"/>
      <c r="AD121" s="731"/>
      <c r="AE121" s="732"/>
      <c r="AF121" s="733">
        <v>1449209</v>
      </c>
      <c r="AG121" s="731"/>
      <c r="AH121" s="731"/>
      <c r="AI121" s="731"/>
      <c r="AJ121" s="732"/>
      <c r="AK121" s="733">
        <v>1052385</v>
      </c>
      <c r="AL121" s="731"/>
      <c r="AM121" s="731"/>
      <c r="AN121" s="731"/>
      <c r="AO121" s="732"/>
      <c r="AP121" s="778">
        <v>0.2</v>
      </c>
      <c r="AQ121" s="779"/>
      <c r="AR121" s="779"/>
      <c r="AS121" s="779"/>
      <c r="AT121" s="780"/>
      <c r="AU121" s="842"/>
      <c r="AV121" s="843"/>
      <c r="AW121" s="843"/>
      <c r="AX121" s="843"/>
      <c r="AY121" s="844"/>
      <c r="AZ121" s="766" t="s">
        <v>453</v>
      </c>
      <c r="BA121" s="701"/>
      <c r="BB121" s="701"/>
      <c r="BC121" s="701"/>
      <c r="BD121" s="701"/>
      <c r="BE121" s="701"/>
      <c r="BF121" s="701"/>
      <c r="BG121" s="701"/>
      <c r="BH121" s="701"/>
      <c r="BI121" s="701"/>
      <c r="BJ121" s="701"/>
      <c r="BK121" s="701"/>
      <c r="BL121" s="701"/>
      <c r="BM121" s="701"/>
      <c r="BN121" s="701"/>
      <c r="BO121" s="701"/>
      <c r="BP121" s="702"/>
      <c r="BQ121" s="767">
        <v>131094971</v>
      </c>
      <c r="BR121" s="768"/>
      <c r="BS121" s="768"/>
      <c r="BT121" s="768"/>
      <c r="BU121" s="768"/>
      <c r="BV121" s="768">
        <v>122731878</v>
      </c>
      <c r="BW121" s="768"/>
      <c r="BX121" s="768"/>
      <c r="BY121" s="768"/>
      <c r="BZ121" s="768"/>
      <c r="CA121" s="768">
        <v>113974492</v>
      </c>
      <c r="CB121" s="768"/>
      <c r="CC121" s="768"/>
      <c r="CD121" s="768"/>
      <c r="CE121" s="768"/>
      <c r="CF121" s="832">
        <v>21</v>
      </c>
      <c r="CG121" s="833"/>
      <c r="CH121" s="833"/>
      <c r="CI121" s="833"/>
      <c r="CJ121" s="833"/>
      <c r="CK121" s="826"/>
      <c r="CL121" s="808"/>
      <c r="CM121" s="808"/>
      <c r="CN121" s="808"/>
      <c r="CO121" s="809"/>
      <c r="CP121" s="789" t="s">
        <v>383</v>
      </c>
      <c r="CQ121" s="790"/>
      <c r="CR121" s="790"/>
      <c r="CS121" s="790"/>
      <c r="CT121" s="790"/>
      <c r="CU121" s="790"/>
      <c r="CV121" s="790"/>
      <c r="CW121" s="790"/>
      <c r="CX121" s="790"/>
      <c r="CY121" s="790"/>
      <c r="CZ121" s="790"/>
      <c r="DA121" s="790"/>
      <c r="DB121" s="790"/>
      <c r="DC121" s="790"/>
      <c r="DD121" s="790"/>
      <c r="DE121" s="790"/>
      <c r="DF121" s="791"/>
      <c r="DG121" s="767">
        <v>30204072</v>
      </c>
      <c r="DH121" s="768"/>
      <c r="DI121" s="768"/>
      <c r="DJ121" s="768"/>
      <c r="DK121" s="768"/>
      <c r="DL121" s="768">
        <v>33158942</v>
      </c>
      <c r="DM121" s="768"/>
      <c r="DN121" s="768"/>
      <c r="DO121" s="768"/>
      <c r="DP121" s="768"/>
      <c r="DQ121" s="768">
        <v>31449096</v>
      </c>
      <c r="DR121" s="768"/>
      <c r="DS121" s="768"/>
      <c r="DT121" s="768"/>
      <c r="DU121" s="768"/>
      <c r="DV121" s="745">
        <v>5.8</v>
      </c>
      <c r="DW121" s="745"/>
      <c r="DX121" s="745"/>
      <c r="DY121" s="745"/>
      <c r="DZ121" s="746"/>
    </row>
    <row r="122" spans="1:130" s="217" customFormat="1" ht="26.25" customHeight="1" x14ac:dyDescent="0.2">
      <c r="A122" s="771"/>
      <c r="B122" s="772"/>
      <c r="C122" s="775" t="s">
        <v>432</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t="s">
        <v>447</v>
      </c>
      <c r="AB122" s="731"/>
      <c r="AC122" s="731"/>
      <c r="AD122" s="731"/>
      <c r="AE122" s="732"/>
      <c r="AF122" s="733" t="s">
        <v>361</v>
      </c>
      <c r="AG122" s="731"/>
      <c r="AH122" s="731"/>
      <c r="AI122" s="731"/>
      <c r="AJ122" s="732"/>
      <c r="AK122" s="733" t="s">
        <v>113</v>
      </c>
      <c r="AL122" s="731"/>
      <c r="AM122" s="731"/>
      <c r="AN122" s="731"/>
      <c r="AO122" s="732"/>
      <c r="AP122" s="778" t="s">
        <v>454</v>
      </c>
      <c r="AQ122" s="779"/>
      <c r="AR122" s="779"/>
      <c r="AS122" s="779"/>
      <c r="AT122" s="780"/>
      <c r="AU122" s="842"/>
      <c r="AV122" s="843"/>
      <c r="AW122" s="843"/>
      <c r="AX122" s="843"/>
      <c r="AY122" s="844"/>
      <c r="AZ122" s="836" t="s">
        <v>455</v>
      </c>
      <c r="BA122" s="837"/>
      <c r="BB122" s="837"/>
      <c r="BC122" s="837"/>
      <c r="BD122" s="837"/>
      <c r="BE122" s="837"/>
      <c r="BF122" s="837"/>
      <c r="BG122" s="837"/>
      <c r="BH122" s="837"/>
      <c r="BI122" s="837"/>
      <c r="BJ122" s="837"/>
      <c r="BK122" s="837"/>
      <c r="BL122" s="837"/>
      <c r="BM122" s="837"/>
      <c r="BN122" s="837"/>
      <c r="BO122" s="837"/>
      <c r="BP122" s="838"/>
      <c r="BQ122" s="819">
        <v>1226808646</v>
      </c>
      <c r="BR122" s="799"/>
      <c r="BS122" s="799"/>
      <c r="BT122" s="799"/>
      <c r="BU122" s="799"/>
      <c r="BV122" s="799">
        <v>1228022568</v>
      </c>
      <c r="BW122" s="799"/>
      <c r="BX122" s="799"/>
      <c r="BY122" s="799"/>
      <c r="BZ122" s="799"/>
      <c r="CA122" s="799">
        <v>1225110882</v>
      </c>
      <c r="CB122" s="799"/>
      <c r="CC122" s="799"/>
      <c r="CD122" s="799"/>
      <c r="CE122" s="799"/>
      <c r="CF122" s="800">
        <v>225.8</v>
      </c>
      <c r="CG122" s="801"/>
      <c r="CH122" s="801"/>
      <c r="CI122" s="801"/>
      <c r="CJ122" s="801"/>
      <c r="CK122" s="826"/>
      <c r="CL122" s="808"/>
      <c r="CM122" s="808"/>
      <c r="CN122" s="808"/>
      <c r="CO122" s="809"/>
      <c r="CP122" s="789" t="s">
        <v>456</v>
      </c>
      <c r="CQ122" s="790"/>
      <c r="CR122" s="790"/>
      <c r="CS122" s="790"/>
      <c r="CT122" s="790"/>
      <c r="CU122" s="790"/>
      <c r="CV122" s="790"/>
      <c r="CW122" s="790"/>
      <c r="CX122" s="790"/>
      <c r="CY122" s="790"/>
      <c r="CZ122" s="790"/>
      <c r="DA122" s="790"/>
      <c r="DB122" s="790"/>
      <c r="DC122" s="790"/>
      <c r="DD122" s="790"/>
      <c r="DE122" s="790"/>
      <c r="DF122" s="791"/>
      <c r="DG122" s="767">
        <v>23664403</v>
      </c>
      <c r="DH122" s="768"/>
      <c r="DI122" s="768"/>
      <c r="DJ122" s="768"/>
      <c r="DK122" s="768"/>
      <c r="DL122" s="768">
        <v>23136345</v>
      </c>
      <c r="DM122" s="768"/>
      <c r="DN122" s="768"/>
      <c r="DO122" s="768"/>
      <c r="DP122" s="768"/>
      <c r="DQ122" s="768">
        <v>21324848</v>
      </c>
      <c r="DR122" s="768"/>
      <c r="DS122" s="768"/>
      <c r="DT122" s="768"/>
      <c r="DU122" s="768"/>
      <c r="DV122" s="745">
        <v>3.9</v>
      </c>
      <c r="DW122" s="745"/>
      <c r="DX122" s="745"/>
      <c r="DY122" s="745"/>
      <c r="DZ122" s="746"/>
    </row>
    <row r="123" spans="1:130" s="217" customFormat="1" ht="26.25" customHeight="1" x14ac:dyDescent="0.2">
      <c r="A123" s="771"/>
      <c r="B123" s="772"/>
      <c r="C123" s="775" t="s">
        <v>438</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t="s">
        <v>361</v>
      </c>
      <c r="AB123" s="731"/>
      <c r="AC123" s="731"/>
      <c r="AD123" s="731"/>
      <c r="AE123" s="732"/>
      <c r="AF123" s="733" t="s">
        <v>447</v>
      </c>
      <c r="AG123" s="731"/>
      <c r="AH123" s="731"/>
      <c r="AI123" s="731"/>
      <c r="AJ123" s="732"/>
      <c r="AK123" s="733" t="s">
        <v>113</v>
      </c>
      <c r="AL123" s="731"/>
      <c r="AM123" s="731"/>
      <c r="AN123" s="731"/>
      <c r="AO123" s="732"/>
      <c r="AP123" s="778" t="s">
        <v>113</v>
      </c>
      <c r="AQ123" s="779"/>
      <c r="AR123" s="779"/>
      <c r="AS123" s="779"/>
      <c r="AT123" s="780"/>
      <c r="AU123" s="845"/>
      <c r="AV123" s="846"/>
      <c r="AW123" s="846"/>
      <c r="AX123" s="846"/>
      <c r="AY123" s="846"/>
      <c r="AZ123" s="248" t="s">
        <v>149</v>
      </c>
      <c r="BA123" s="248"/>
      <c r="BB123" s="248"/>
      <c r="BC123" s="248"/>
      <c r="BD123" s="248"/>
      <c r="BE123" s="248"/>
      <c r="BF123" s="248"/>
      <c r="BG123" s="248"/>
      <c r="BH123" s="248"/>
      <c r="BI123" s="248"/>
      <c r="BJ123" s="248"/>
      <c r="BK123" s="248"/>
      <c r="BL123" s="248"/>
      <c r="BM123" s="248"/>
      <c r="BN123" s="248"/>
      <c r="BO123" s="834" t="s">
        <v>457</v>
      </c>
      <c r="BP123" s="835"/>
      <c r="BQ123" s="786">
        <v>1490280244</v>
      </c>
      <c r="BR123" s="787"/>
      <c r="BS123" s="787"/>
      <c r="BT123" s="787"/>
      <c r="BU123" s="787"/>
      <c r="BV123" s="787">
        <v>1491262743</v>
      </c>
      <c r="BW123" s="787"/>
      <c r="BX123" s="787"/>
      <c r="BY123" s="787"/>
      <c r="BZ123" s="787"/>
      <c r="CA123" s="787">
        <v>1484237134</v>
      </c>
      <c r="CB123" s="787"/>
      <c r="CC123" s="787"/>
      <c r="CD123" s="787"/>
      <c r="CE123" s="787"/>
      <c r="CF123" s="697"/>
      <c r="CG123" s="698"/>
      <c r="CH123" s="698"/>
      <c r="CI123" s="698"/>
      <c r="CJ123" s="788"/>
      <c r="CK123" s="826"/>
      <c r="CL123" s="808"/>
      <c r="CM123" s="808"/>
      <c r="CN123" s="808"/>
      <c r="CO123" s="809"/>
      <c r="CP123" s="789" t="s">
        <v>458</v>
      </c>
      <c r="CQ123" s="790"/>
      <c r="CR123" s="790"/>
      <c r="CS123" s="790"/>
      <c r="CT123" s="790"/>
      <c r="CU123" s="790"/>
      <c r="CV123" s="790"/>
      <c r="CW123" s="790"/>
      <c r="CX123" s="790"/>
      <c r="CY123" s="790"/>
      <c r="CZ123" s="790"/>
      <c r="DA123" s="790"/>
      <c r="DB123" s="790"/>
      <c r="DC123" s="790"/>
      <c r="DD123" s="790"/>
      <c r="DE123" s="790"/>
      <c r="DF123" s="791"/>
      <c r="DG123" s="767">
        <v>6609639</v>
      </c>
      <c r="DH123" s="768"/>
      <c r="DI123" s="768"/>
      <c r="DJ123" s="768"/>
      <c r="DK123" s="768"/>
      <c r="DL123" s="768">
        <v>7431578</v>
      </c>
      <c r="DM123" s="768"/>
      <c r="DN123" s="768"/>
      <c r="DO123" s="768"/>
      <c r="DP123" s="768"/>
      <c r="DQ123" s="768">
        <v>7664888</v>
      </c>
      <c r="DR123" s="768"/>
      <c r="DS123" s="768"/>
      <c r="DT123" s="768"/>
      <c r="DU123" s="768"/>
      <c r="DV123" s="745">
        <v>1.4</v>
      </c>
      <c r="DW123" s="745"/>
      <c r="DX123" s="745"/>
      <c r="DY123" s="745"/>
      <c r="DZ123" s="746"/>
    </row>
    <row r="124" spans="1:130" s="217" customFormat="1" ht="26.25" customHeight="1" thickBot="1" x14ac:dyDescent="0.25">
      <c r="A124" s="771"/>
      <c r="B124" s="772"/>
      <c r="C124" s="775" t="s">
        <v>441</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t="s">
        <v>113</v>
      </c>
      <c r="AB124" s="731"/>
      <c r="AC124" s="731"/>
      <c r="AD124" s="731"/>
      <c r="AE124" s="732"/>
      <c r="AF124" s="733" t="s">
        <v>113</v>
      </c>
      <c r="AG124" s="731"/>
      <c r="AH124" s="731"/>
      <c r="AI124" s="731"/>
      <c r="AJ124" s="732"/>
      <c r="AK124" s="733" t="s">
        <v>459</v>
      </c>
      <c r="AL124" s="731"/>
      <c r="AM124" s="731"/>
      <c r="AN124" s="731"/>
      <c r="AO124" s="732"/>
      <c r="AP124" s="778" t="s">
        <v>427</v>
      </c>
      <c r="AQ124" s="779"/>
      <c r="AR124" s="779"/>
      <c r="AS124" s="779"/>
      <c r="AT124" s="780"/>
      <c r="AU124" s="781" t="s">
        <v>460</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224.9</v>
      </c>
      <c r="BR124" s="785"/>
      <c r="BS124" s="785"/>
      <c r="BT124" s="785"/>
      <c r="BU124" s="785"/>
      <c r="BV124" s="785">
        <v>221</v>
      </c>
      <c r="BW124" s="785"/>
      <c r="BX124" s="785"/>
      <c r="BY124" s="785"/>
      <c r="BZ124" s="785"/>
      <c r="CA124" s="785">
        <v>213.3</v>
      </c>
      <c r="CB124" s="785"/>
      <c r="CC124" s="785"/>
      <c r="CD124" s="785"/>
      <c r="CE124" s="785"/>
      <c r="CF124" s="675"/>
      <c r="CG124" s="676"/>
      <c r="CH124" s="676"/>
      <c r="CI124" s="676"/>
      <c r="CJ124" s="815"/>
      <c r="CK124" s="827"/>
      <c r="CL124" s="827"/>
      <c r="CM124" s="827"/>
      <c r="CN124" s="827"/>
      <c r="CO124" s="828"/>
      <c r="CP124" s="816" t="s">
        <v>461</v>
      </c>
      <c r="CQ124" s="817"/>
      <c r="CR124" s="817"/>
      <c r="CS124" s="817"/>
      <c r="CT124" s="817"/>
      <c r="CU124" s="817"/>
      <c r="CV124" s="817"/>
      <c r="CW124" s="817"/>
      <c r="CX124" s="817"/>
      <c r="CY124" s="817"/>
      <c r="CZ124" s="817"/>
      <c r="DA124" s="817"/>
      <c r="DB124" s="817"/>
      <c r="DC124" s="817"/>
      <c r="DD124" s="817"/>
      <c r="DE124" s="817"/>
      <c r="DF124" s="818"/>
      <c r="DG124" s="819">
        <v>62875467</v>
      </c>
      <c r="DH124" s="799"/>
      <c r="DI124" s="799"/>
      <c r="DJ124" s="799"/>
      <c r="DK124" s="799"/>
      <c r="DL124" s="799">
        <v>10264085</v>
      </c>
      <c r="DM124" s="799"/>
      <c r="DN124" s="799"/>
      <c r="DO124" s="799"/>
      <c r="DP124" s="799"/>
      <c r="DQ124" s="799">
        <v>7200731</v>
      </c>
      <c r="DR124" s="799"/>
      <c r="DS124" s="799"/>
      <c r="DT124" s="799"/>
      <c r="DU124" s="799"/>
      <c r="DV124" s="802">
        <v>1.3</v>
      </c>
      <c r="DW124" s="802"/>
      <c r="DX124" s="802"/>
      <c r="DY124" s="802"/>
      <c r="DZ124" s="803"/>
    </row>
    <row r="125" spans="1:130" s="217" customFormat="1" ht="26.25" customHeight="1" x14ac:dyDescent="0.2">
      <c r="A125" s="771"/>
      <c r="B125" s="772"/>
      <c r="C125" s="775" t="s">
        <v>444</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387</v>
      </c>
      <c r="AB125" s="731"/>
      <c r="AC125" s="731"/>
      <c r="AD125" s="731"/>
      <c r="AE125" s="732"/>
      <c r="AF125" s="733" t="s">
        <v>462</v>
      </c>
      <c r="AG125" s="731"/>
      <c r="AH125" s="731"/>
      <c r="AI125" s="731"/>
      <c r="AJ125" s="732"/>
      <c r="AK125" s="733" t="s">
        <v>113</v>
      </c>
      <c r="AL125" s="731"/>
      <c r="AM125" s="731"/>
      <c r="AN125" s="731"/>
      <c r="AO125" s="732"/>
      <c r="AP125" s="778" t="s">
        <v>113</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463</v>
      </c>
      <c r="CL125" s="805"/>
      <c r="CM125" s="805"/>
      <c r="CN125" s="805"/>
      <c r="CO125" s="806"/>
      <c r="CP125" s="813" t="s">
        <v>464</v>
      </c>
      <c r="CQ125" s="759"/>
      <c r="CR125" s="759"/>
      <c r="CS125" s="759"/>
      <c r="CT125" s="759"/>
      <c r="CU125" s="759"/>
      <c r="CV125" s="759"/>
      <c r="CW125" s="759"/>
      <c r="CX125" s="759"/>
      <c r="CY125" s="759"/>
      <c r="CZ125" s="759"/>
      <c r="DA125" s="759"/>
      <c r="DB125" s="759"/>
      <c r="DC125" s="759"/>
      <c r="DD125" s="759"/>
      <c r="DE125" s="759"/>
      <c r="DF125" s="760"/>
      <c r="DG125" s="814" t="s">
        <v>113</v>
      </c>
      <c r="DH125" s="796"/>
      <c r="DI125" s="796"/>
      <c r="DJ125" s="796"/>
      <c r="DK125" s="796"/>
      <c r="DL125" s="796" t="s">
        <v>113</v>
      </c>
      <c r="DM125" s="796"/>
      <c r="DN125" s="796"/>
      <c r="DO125" s="796"/>
      <c r="DP125" s="796"/>
      <c r="DQ125" s="796" t="s">
        <v>387</v>
      </c>
      <c r="DR125" s="796"/>
      <c r="DS125" s="796"/>
      <c r="DT125" s="796"/>
      <c r="DU125" s="796"/>
      <c r="DV125" s="797" t="s">
        <v>427</v>
      </c>
      <c r="DW125" s="797"/>
      <c r="DX125" s="797"/>
      <c r="DY125" s="797"/>
      <c r="DZ125" s="798"/>
    </row>
    <row r="126" spans="1:130" s="217" customFormat="1" ht="26.25" customHeight="1" thickBot="1" x14ac:dyDescent="0.25">
      <c r="A126" s="771"/>
      <c r="B126" s="772"/>
      <c r="C126" s="775" t="s">
        <v>446</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v>1875054</v>
      </c>
      <c r="AB126" s="731"/>
      <c r="AC126" s="731"/>
      <c r="AD126" s="731"/>
      <c r="AE126" s="732"/>
      <c r="AF126" s="733">
        <v>2312734</v>
      </c>
      <c r="AG126" s="731"/>
      <c r="AH126" s="731"/>
      <c r="AI126" s="731"/>
      <c r="AJ126" s="732"/>
      <c r="AK126" s="733">
        <v>1204870</v>
      </c>
      <c r="AL126" s="731"/>
      <c r="AM126" s="731"/>
      <c r="AN126" s="731"/>
      <c r="AO126" s="732"/>
      <c r="AP126" s="778">
        <v>0.2</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465</v>
      </c>
      <c r="CQ126" s="701"/>
      <c r="CR126" s="701"/>
      <c r="CS126" s="701"/>
      <c r="CT126" s="701"/>
      <c r="CU126" s="701"/>
      <c r="CV126" s="701"/>
      <c r="CW126" s="701"/>
      <c r="CX126" s="701"/>
      <c r="CY126" s="701"/>
      <c r="CZ126" s="701"/>
      <c r="DA126" s="701"/>
      <c r="DB126" s="701"/>
      <c r="DC126" s="701"/>
      <c r="DD126" s="701"/>
      <c r="DE126" s="701"/>
      <c r="DF126" s="702"/>
      <c r="DG126" s="767" t="s">
        <v>459</v>
      </c>
      <c r="DH126" s="768"/>
      <c r="DI126" s="768"/>
      <c r="DJ126" s="768"/>
      <c r="DK126" s="768"/>
      <c r="DL126" s="768" t="s">
        <v>459</v>
      </c>
      <c r="DM126" s="768"/>
      <c r="DN126" s="768"/>
      <c r="DO126" s="768"/>
      <c r="DP126" s="768"/>
      <c r="DQ126" s="768" t="s">
        <v>113</v>
      </c>
      <c r="DR126" s="768"/>
      <c r="DS126" s="768"/>
      <c r="DT126" s="768"/>
      <c r="DU126" s="768"/>
      <c r="DV126" s="745" t="s">
        <v>113</v>
      </c>
      <c r="DW126" s="745"/>
      <c r="DX126" s="745"/>
      <c r="DY126" s="745"/>
      <c r="DZ126" s="746"/>
    </row>
    <row r="127" spans="1:130" s="217" customFormat="1" ht="26.25" customHeight="1" x14ac:dyDescent="0.2">
      <c r="A127" s="773"/>
      <c r="B127" s="774"/>
      <c r="C127" s="792" t="s">
        <v>466</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v>29489</v>
      </c>
      <c r="AB127" s="731"/>
      <c r="AC127" s="731"/>
      <c r="AD127" s="731"/>
      <c r="AE127" s="732"/>
      <c r="AF127" s="733">
        <v>26013</v>
      </c>
      <c r="AG127" s="731"/>
      <c r="AH127" s="731"/>
      <c r="AI127" s="731"/>
      <c r="AJ127" s="732"/>
      <c r="AK127" s="733">
        <v>32469</v>
      </c>
      <c r="AL127" s="731"/>
      <c r="AM127" s="731"/>
      <c r="AN127" s="731"/>
      <c r="AO127" s="732"/>
      <c r="AP127" s="778">
        <v>0</v>
      </c>
      <c r="AQ127" s="779"/>
      <c r="AR127" s="779"/>
      <c r="AS127" s="779"/>
      <c r="AT127" s="780"/>
      <c r="AU127" s="253"/>
      <c r="AV127" s="253"/>
      <c r="AW127" s="253"/>
      <c r="AX127" s="795" t="s">
        <v>467</v>
      </c>
      <c r="AY127" s="763"/>
      <c r="AZ127" s="763"/>
      <c r="BA127" s="763"/>
      <c r="BB127" s="763"/>
      <c r="BC127" s="763"/>
      <c r="BD127" s="763"/>
      <c r="BE127" s="764"/>
      <c r="BF127" s="762" t="s">
        <v>468</v>
      </c>
      <c r="BG127" s="763"/>
      <c r="BH127" s="763"/>
      <c r="BI127" s="763"/>
      <c r="BJ127" s="763"/>
      <c r="BK127" s="763"/>
      <c r="BL127" s="764"/>
      <c r="BM127" s="762" t="s">
        <v>469</v>
      </c>
      <c r="BN127" s="763"/>
      <c r="BO127" s="763"/>
      <c r="BP127" s="763"/>
      <c r="BQ127" s="763"/>
      <c r="BR127" s="763"/>
      <c r="BS127" s="764"/>
      <c r="BT127" s="762" t="s">
        <v>470</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471</v>
      </c>
      <c r="CQ127" s="701"/>
      <c r="CR127" s="701"/>
      <c r="CS127" s="701"/>
      <c r="CT127" s="701"/>
      <c r="CU127" s="701"/>
      <c r="CV127" s="701"/>
      <c r="CW127" s="701"/>
      <c r="CX127" s="701"/>
      <c r="CY127" s="701"/>
      <c r="CZ127" s="701"/>
      <c r="DA127" s="701"/>
      <c r="DB127" s="701"/>
      <c r="DC127" s="701"/>
      <c r="DD127" s="701"/>
      <c r="DE127" s="701"/>
      <c r="DF127" s="702"/>
      <c r="DG127" s="767" t="s">
        <v>113</v>
      </c>
      <c r="DH127" s="768"/>
      <c r="DI127" s="768"/>
      <c r="DJ127" s="768"/>
      <c r="DK127" s="768"/>
      <c r="DL127" s="768" t="s">
        <v>443</v>
      </c>
      <c r="DM127" s="768"/>
      <c r="DN127" s="768"/>
      <c r="DO127" s="768"/>
      <c r="DP127" s="768"/>
      <c r="DQ127" s="768" t="s">
        <v>387</v>
      </c>
      <c r="DR127" s="768"/>
      <c r="DS127" s="768"/>
      <c r="DT127" s="768"/>
      <c r="DU127" s="768"/>
      <c r="DV127" s="745" t="s">
        <v>113</v>
      </c>
      <c r="DW127" s="745"/>
      <c r="DX127" s="745"/>
      <c r="DY127" s="745"/>
      <c r="DZ127" s="746"/>
    </row>
    <row r="128" spans="1:130" s="217" customFormat="1" ht="26.25" customHeight="1" thickBot="1" x14ac:dyDescent="0.25">
      <c r="A128" s="747" t="s">
        <v>472</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473</v>
      </c>
      <c r="X128" s="749"/>
      <c r="Y128" s="749"/>
      <c r="Z128" s="750"/>
      <c r="AA128" s="751">
        <v>6237687</v>
      </c>
      <c r="AB128" s="752"/>
      <c r="AC128" s="752"/>
      <c r="AD128" s="752"/>
      <c r="AE128" s="753"/>
      <c r="AF128" s="754">
        <v>10568815</v>
      </c>
      <c r="AG128" s="752"/>
      <c r="AH128" s="752"/>
      <c r="AI128" s="752"/>
      <c r="AJ128" s="753"/>
      <c r="AK128" s="754">
        <v>7983360</v>
      </c>
      <c r="AL128" s="752"/>
      <c r="AM128" s="752"/>
      <c r="AN128" s="752"/>
      <c r="AO128" s="753"/>
      <c r="AP128" s="755"/>
      <c r="AQ128" s="756"/>
      <c r="AR128" s="756"/>
      <c r="AS128" s="756"/>
      <c r="AT128" s="757"/>
      <c r="AU128" s="253"/>
      <c r="AV128" s="253"/>
      <c r="AW128" s="253"/>
      <c r="AX128" s="758" t="s">
        <v>474</v>
      </c>
      <c r="AY128" s="759"/>
      <c r="AZ128" s="759"/>
      <c r="BA128" s="759"/>
      <c r="BB128" s="759"/>
      <c r="BC128" s="759"/>
      <c r="BD128" s="759"/>
      <c r="BE128" s="760"/>
      <c r="BF128" s="737" t="s">
        <v>113</v>
      </c>
      <c r="BG128" s="738"/>
      <c r="BH128" s="738"/>
      <c r="BI128" s="738"/>
      <c r="BJ128" s="738"/>
      <c r="BK128" s="738"/>
      <c r="BL128" s="761"/>
      <c r="BM128" s="737">
        <v>3.75</v>
      </c>
      <c r="BN128" s="738"/>
      <c r="BO128" s="738"/>
      <c r="BP128" s="738"/>
      <c r="BQ128" s="738"/>
      <c r="BR128" s="738"/>
      <c r="BS128" s="761"/>
      <c r="BT128" s="737">
        <v>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475</v>
      </c>
      <c r="CQ128" s="679"/>
      <c r="CR128" s="679"/>
      <c r="CS128" s="679"/>
      <c r="CT128" s="679"/>
      <c r="CU128" s="679"/>
      <c r="CV128" s="679"/>
      <c r="CW128" s="679"/>
      <c r="CX128" s="679"/>
      <c r="CY128" s="679"/>
      <c r="CZ128" s="679"/>
      <c r="DA128" s="679"/>
      <c r="DB128" s="679"/>
      <c r="DC128" s="679"/>
      <c r="DD128" s="679"/>
      <c r="DE128" s="679"/>
      <c r="DF128" s="680"/>
      <c r="DG128" s="741">
        <v>821108</v>
      </c>
      <c r="DH128" s="742"/>
      <c r="DI128" s="742"/>
      <c r="DJ128" s="742"/>
      <c r="DK128" s="742"/>
      <c r="DL128" s="742">
        <v>915247</v>
      </c>
      <c r="DM128" s="742"/>
      <c r="DN128" s="742"/>
      <c r="DO128" s="742"/>
      <c r="DP128" s="742"/>
      <c r="DQ128" s="742">
        <v>642513</v>
      </c>
      <c r="DR128" s="742"/>
      <c r="DS128" s="742"/>
      <c r="DT128" s="742"/>
      <c r="DU128" s="742"/>
      <c r="DV128" s="743">
        <v>0.1</v>
      </c>
      <c r="DW128" s="743"/>
      <c r="DX128" s="743"/>
      <c r="DY128" s="743"/>
      <c r="DZ128" s="744"/>
    </row>
    <row r="129" spans="1:131" s="217" customFormat="1" ht="26.25" customHeight="1" x14ac:dyDescent="0.2">
      <c r="A129" s="725" t="s">
        <v>94</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476</v>
      </c>
      <c r="X129" s="728"/>
      <c r="Y129" s="728"/>
      <c r="Z129" s="729"/>
      <c r="AA129" s="730">
        <v>634989550</v>
      </c>
      <c r="AB129" s="731"/>
      <c r="AC129" s="731"/>
      <c r="AD129" s="731"/>
      <c r="AE129" s="732"/>
      <c r="AF129" s="733">
        <v>633231555</v>
      </c>
      <c r="AG129" s="731"/>
      <c r="AH129" s="731"/>
      <c r="AI129" s="731"/>
      <c r="AJ129" s="732"/>
      <c r="AK129" s="733">
        <v>637229070</v>
      </c>
      <c r="AL129" s="731"/>
      <c r="AM129" s="731"/>
      <c r="AN129" s="731"/>
      <c r="AO129" s="732"/>
      <c r="AP129" s="734"/>
      <c r="AQ129" s="735"/>
      <c r="AR129" s="735"/>
      <c r="AS129" s="735"/>
      <c r="AT129" s="736"/>
      <c r="AU129" s="255"/>
      <c r="AV129" s="255"/>
      <c r="AW129" s="255"/>
      <c r="AX129" s="700" t="s">
        <v>477</v>
      </c>
      <c r="AY129" s="701"/>
      <c r="AZ129" s="701"/>
      <c r="BA129" s="701"/>
      <c r="BB129" s="701"/>
      <c r="BC129" s="701"/>
      <c r="BD129" s="701"/>
      <c r="BE129" s="702"/>
      <c r="BF129" s="720" t="s">
        <v>459</v>
      </c>
      <c r="BG129" s="721"/>
      <c r="BH129" s="721"/>
      <c r="BI129" s="721"/>
      <c r="BJ129" s="721"/>
      <c r="BK129" s="721"/>
      <c r="BL129" s="722"/>
      <c r="BM129" s="720">
        <v>8.75</v>
      </c>
      <c r="BN129" s="721"/>
      <c r="BO129" s="721"/>
      <c r="BP129" s="721"/>
      <c r="BQ129" s="721"/>
      <c r="BR129" s="721"/>
      <c r="BS129" s="722"/>
      <c r="BT129" s="720">
        <v>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5" t="s">
        <v>478</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479</v>
      </c>
      <c r="X130" s="728"/>
      <c r="Y130" s="728"/>
      <c r="Z130" s="729"/>
      <c r="AA130" s="730">
        <v>91702942</v>
      </c>
      <c r="AB130" s="731"/>
      <c r="AC130" s="731"/>
      <c r="AD130" s="731"/>
      <c r="AE130" s="732"/>
      <c r="AF130" s="733">
        <v>93504851</v>
      </c>
      <c r="AG130" s="731"/>
      <c r="AH130" s="731"/>
      <c r="AI130" s="731"/>
      <c r="AJ130" s="732"/>
      <c r="AK130" s="733">
        <v>94693894</v>
      </c>
      <c r="AL130" s="731"/>
      <c r="AM130" s="731"/>
      <c r="AN130" s="731"/>
      <c r="AO130" s="732"/>
      <c r="AP130" s="734"/>
      <c r="AQ130" s="735"/>
      <c r="AR130" s="735"/>
      <c r="AS130" s="735"/>
      <c r="AT130" s="736"/>
      <c r="AU130" s="255"/>
      <c r="AV130" s="255"/>
      <c r="AW130" s="255"/>
      <c r="AX130" s="700" t="s">
        <v>480</v>
      </c>
      <c r="AY130" s="701"/>
      <c r="AZ130" s="701"/>
      <c r="BA130" s="701"/>
      <c r="BB130" s="701"/>
      <c r="BC130" s="701"/>
      <c r="BD130" s="701"/>
      <c r="BE130" s="702"/>
      <c r="BF130" s="703">
        <v>10.199999999999999</v>
      </c>
      <c r="BG130" s="704"/>
      <c r="BH130" s="704"/>
      <c r="BI130" s="704"/>
      <c r="BJ130" s="704"/>
      <c r="BK130" s="704"/>
      <c r="BL130" s="705"/>
      <c r="BM130" s="703">
        <v>25</v>
      </c>
      <c r="BN130" s="704"/>
      <c r="BO130" s="704"/>
      <c r="BP130" s="704"/>
      <c r="BQ130" s="704"/>
      <c r="BR130" s="704"/>
      <c r="BS130" s="705"/>
      <c r="BT130" s="703">
        <v>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481</v>
      </c>
      <c r="X131" s="711"/>
      <c r="Y131" s="711"/>
      <c r="Z131" s="712"/>
      <c r="AA131" s="713">
        <v>543286608</v>
      </c>
      <c r="AB131" s="714"/>
      <c r="AC131" s="714"/>
      <c r="AD131" s="714"/>
      <c r="AE131" s="715"/>
      <c r="AF131" s="716">
        <v>539726704</v>
      </c>
      <c r="AG131" s="714"/>
      <c r="AH131" s="714"/>
      <c r="AI131" s="714"/>
      <c r="AJ131" s="715"/>
      <c r="AK131" s="716">
        <v>542535176</v>
      </c>
      <c r="AL131" s="714"/>
      <c r="AM131" s="714"/>
      <c r="AN131" s="714"/>
      <c r="AO131" s="715"/>
      <c r="AP131" s="717"/>
      <c r="AQ131" s="718"/>
      <c r="AR131" s="718"/>
      <c r="AS131" s="718"/>
      <c r="AT131" s="719"/>
      <c r="AU131" s="255"/>
      <c r="AV131" s="255"/>
      <c r="AW131" s="255"/>
      <c r="AX131" s="678" t="s">
        <v>482</v>
      </c>
      <c r="AY131" s="679"/>
      <c r="AZ131" s="679"/>
      <c r="BA131" s="679"/>
      <c r="BB131" s="679"/>
      <c r="BC131" s="679"/>
      <c r="BD131" s="679"/>
      <c r="BE131" s="680"/>
      <c r="BF131" s="681">
        <v>213.3</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7" t="s">
        <v>483</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484</v>
      </c>
      <c r="W132" s="691"/>
      <c r="X132" s="691"/>
      <c r="Y132" s="691"/>
      <c r="Z132" s="692"/>
      <c r="AA132" s="693">
        <v>10.71186426</v>
      </c>
      <c r="AB132" s="694"/>
      <c r="AC132" s="694"/>
      <c r="AD132" s="694"/>
      <c r="AE132" s="695"/>
      <c r="AF132" s="696">
        <v>9.9316544100000002</v>
      </c>
      <c r="AG132" s="694"/>
      <c r="AH132" s="694"/>
      <c r="AI132" s="694"/>
      <c r="AJ132" s="695"/>
      <c r="AK132" s="696">
        <v>10.043399470000001</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485</v>
      </c>
      <c r="W133" s="670"/>
      <c r="X133" s="670"/>
      <c r="Y133" s="670"/>
      <c r="Z133" s="671"/>
      <c r="AA133" s="672">
        <v>12.1</v>
      </c>
      <c r="AB133" s="673"/>
      <c r="AC133" s="673"/>
      <c r="AD133" s="673"/>
      <c r="AE133" s="674"/>
      <c r="AF133" s="672">
        <v>11</v>
      </c>
      <c r="AG133" s="673"/>
      <c r="AH133" s="673"/>
      <c r="AI133" s="673"/>
      <c r="AJ133" s="674"/>
      <c r="AK133" s="672">
        <v>10.199999999999999</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dM+8q4nHtvrnII050lK54acIH0f86II80ZFOI35LLM2c8B5HOeQTczoqTfXFMDVv9V5oe7izlH470GbXJ13eWg==" saltValue="dUlOJ6ED8GwDmhibCkD/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486</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8m1hlLZoqOpjt6QFqski4qHEd3EGmj6Juua0acuEuJPL7telj3tiso8g4gIpClrsoFDRib2jkxUTpyT38Dpfbg==" saltValue="EfD5GVn8zq5Y/2vRn1Pme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487</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SzTd6Yt/lnSWZcwCep8Wg7IrrTv0YaJs2wKn7ZSjBm0vVIEckch/Xioy3LD0KOYg0/Rmpz2zJnRXgxAoUyWj1Q==" saltValue="68QlCudk1ZN7GhGjK89p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488</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489</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17" t="s">
        <v>490</v>
      </c>
      <c r="AP7" s="276"/>
      <c r="AQ7" s="277" t="s">
        <v>491</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18"/>
      <c r="AP8" s="282" t="s">
        <v>492</v>
      </c>
      <c r="AQ8" s="283" t="s">
        <v>493</v>
      </c>
      <c r="AR8" s="284" t="s">
        <v>494</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11" t="s">
        <v>495</v>
      </c>
      <c r="AL9" s="1112"/>
      <c r="AM9" s="1112"/>
      <c r="AN9" s="1113"/>
      <c r="AO9" s="285">
        <v>320521568</v>
      </c>
      <c r="AP9" s="285">
        <v>108611</v>
      </c>
      <c r="AQ9" s="286">
        <v>85513</v>
      </c>
      <c r="AR9" s="287">
        <v>27</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11" t="s">
        <v>496</v>
      </c>
      <c r="AL10" s="1112"/>
      <c r="AM10" s="1112"/>
      <c r="AN10" s="1113"/>
      <c r="AO10" s="285">
        <v>578827</v>
      </c>
      <c r="AP10" s="285">
        <v>196</v>
      </c>
      <c r="AQ10" s="286">
        <v>186</v>
      </c>
      <c r="AR10" s="287">
        <v>5.4</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11" t="s">
        <v>497</v>
      </c>
      <c r="AL11" s="1112"/>
      <c r="AM11" s="1112"/>
      <c r="AN11" s="1113"/>
      <c r="AO11" s="285" t="s">
        <v>498</v>
      </c>
      <c r="AP11" s="285" t="s">
        <v>498</v>
      </c>
      <c r="AQ11" s="286">
        <v>524</v>
      </c>
      <c r="AR11" s="287" t="s">
        <v>498</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11" t="s">
        <v>499</v>
      </c>
      <c r="AL12" s="1112"/>
      <c r="AM12" s="1112"/>
      <c r="AN12" s="1113"/>
      <c r="AO12" s="285" t="s">
        <v>498</v>
      </c>
      <c r="AP12" s="285" t="s">
        <v>498</v>
      </c>
      <c r="AQ12" s="286" t="s">
        <v>498</v>
      </c>
      <c r="AR12" s="287" t="s">
        <v>498</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11" t="s">
        <v>500</v>
      </c>
      <c r="AL13" s="1112"/>
      <c r="AM13" s="1112"/>
      <c r="AN13" s="1113"/>
      <c r="AO13" s="285" t="s">
        <v>498</v>
      </c>
      <c r="AP13" s="285" t="s">
        <v>498</v>
      </c>
      <c r="AQ13" s="286">
        <v>34</v>
      </c>
      <c r="AR13" s="287" t="s">
        <v>498</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11" t="s">
        <v>501</v>
      </c>
      <c r="AL14" s="1112"/>
      <c r="AM14" s="1112"/>
      <c r="AN14" s="1113"/>
      <c r="AO14" s="285">
        <v>4266428</v>
      </c>
      <c r="AP14" s="285">
        <v>1446</v>
      </c>
      <c r="AQ14" s="286">
        <v>949</v>
      </c>
      <c r="AR14" s="287">
        <v>52.4</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11" t="s">
        <v>502</v>
      </c>
      <c r="AL15" s="1112"/>
      <c r="AM15" s="1112"/>
      <c r="AN15" s="1113"/>
      <c r="AO15" s="285">
        <v>-30241107</v>
      </c>
      <c r="AP15" s="285">
        <v>-10247</v>
      </c>
      <c r="AQ15" s="286">
        <v>-7291</v>
      </c>
      <c r="AR15" s="287">
        <v>40.5</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3" t="s">
        <v>149</v>
      </c>
      <c r="AL16" s="1104"/>
      <c r="AM16" s="1104"/>
      <c r="AN16" s="1105"/>
      <c r="AO16" s="285">
        <v>295125716</v>
      </c>
      <c r="AP16" s="285">
        <v>100006</v>
      </c>
      <c r="AQ16" s="286">
        <v>79916</v>
      </c>
      <c r="AR16" s="287">
        <v>25.1</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503</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504</v>
      </c>
      <c r="AP20" s="296" t="s">
        <v>505</v>
      </c>
      <c r="AQ20" s="297" t="s">
        <v>506</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4" t="s">
        <v>507</v>
      </c>
      <c r="AL21" s="1115"/>
      <c r="AM21" s="1115"/>
      <c r="AN21" s="1116"/>
      <c r="AO21" s="300">
        <v>1093.3900000000001</v>
      </c>
      <c r="AP21" s="301">
        <v>875.35</v>
      </c>
      <c r="AQ21" s="302">
        <v>218.04</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4" t="s">
        <v>508</v>
      </c>
      <c r="AL22" s="1115"/>
      <c r="AM22" s="1115"/>
      <c r="AN22" s="1116"/>
      <c r="AO22" s="305">
        <v>101.2</v>
      </c>
      <c r="AP22" s="306">
        <v>100.9</v>
      </c>
      <c r="AQ22" s="307">
        <v>0.3</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509</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510</v>
      </c>
      <c r="AO27" s="266"/>
      <c r="AP27" s="266"/>
      <c r="AQ27" s="266"/>
      <c r="AR27" s="266"/>
      <c r="AS27" s="266"/>
      <c r="AT27" s="266"/>
    </row>
    <row r="28" spans="1:46" ht="16.2" x14ac:dyDescent="0.2">
      <c r="A28" s="267" t="s">
        <v>511</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512</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17" t="s">
        <v>490</v>
      </c>
      <c r="AP30" s="276"/>
      <c r="AQ30" s="277" t="s">
        <v>491</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18"/>
      <c r="AP31" s="282" t="s">
        <v>492</v>
      </c>
      <c r="AQ31" s="283" t="s">
        <v>493</v>
      </c>
      <c r="AR31" s="284" t="s">
        <v>494</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0" t="s">
        <v>513</v>
      </c>
      <c r="AL32" s="1101"/>
      <c r="AM32" s="1101"/>
      <c r="AN32" s="1102"/>
      <c r="AO32" s="285">
        <v>124824782</v>
      </c>
      <c r="AP32" s="285">
        <v>42298</v>
      </c>
      <c r="AQ32" s="286">
        <v>28123</v>
      </c>
      <c r="AR32" s="287">
        <v>50.4</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0" t="s">
        <v>514</v>
      </c>
      <c r="AL33" s="1101"/>
      <c r="AM33" s="1101"/>
      <c r="AN33" s="1102"/>
      <c r="AO33" s="285">
        <v>7465162</v>
      </c>
      <c r="AP33" s="285">
        <v>2530</v>
      </c>
      <c r="AQ33" s="286">
        <v>2469</v>
      </c>
      <c r="AR33" s="287">
        <v>2.5</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0" t="s">
        <v>515</v>
      </c>
      <c r="AL34" s="1101"/>
      <c r="AM34" s="1101"/>
      <c r="AN34" s="1102"/>
      <c r="AO34" s="285">
        <v>19378167</v>
      </c>
      <c r="AP34" s="285">
        <v>6566</v>
      </c>
      <c r="AQ34" s="286">
        <v>18092</v>
      </c>
      <c r="AR34" s="287">
        <v>-63.7</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0" t="s">
        <v>516</v>
      </c>
      <c r="AL35" s="1101"/>
      <c r="AM35" s="1101"/>
      <c r="AN35" s="1102"/>
      <c r="AO35" s="285">
        <v>3098058</v>
      </c>
      <c r="AP35" s="285">
        <v>1050</v>
      </c>
      <c r="AQ35" s="286">
        <v>953</v>
      </c>
      <c r="AR35" s="287">
        <v>10.199999999999999</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0" t="s">
        <v>517</v>
      </c>
      <c r="AL36" s="1101"/>
      <c r="AM36" s="1101"/>
      <c r="AN36" s="1102"/>
      <c r="AO36" s="285" t="s">
        <v>498</v>
      </c>
      <c r="AP36" s="285" t="s">
        <v>498</v>
      </c>
      <c r="AQ36" s="286">
        <v>63</v>
      </c>
      <c r="AR36" s="287" t="s">
        <v>498</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0" t="s">
        <v>518</v>
      </c>
      <c r="AL37" s="1101"/>
      <c r="AM37" s="1101"/>
      <c r="AN37" s="1102"/>
      <c r="AO37" s="285">
        <v>2400060</v>
      </c>
      <c r="AP37" s="285">
        <v>813</v>
      </c>
      <c r="AQ37" s="286">
        <v>584</v>
      </c>
      <c r="AR37" s="287">
        <v>39.200000000000003</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097" t="s">
        <v>519</v>
      </c>
      <c r="AL38" s="1098"/>
      <c r="AM38" s="1098"/>
      <c r="AN38" s="1099"/>
      <c r="AO38" s="315" t="s">
        <v>498</v>
      </c>
      <c r="AP38" s="315" t="s">
        <v>498</v>
      </c>
      <c r="AQ38" s="316">
        <v>0</v>
      </c>
      <c r="AR38" s="307" t="s">
        <v>498</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097" t="s">
        <v>520</v>
      </c>
      <c r="AL39" s="1098"/>
      <c r="AM39" s="1098"/>
      <c r="AN39" s="1099"/>
      <c r="AO39" s="285">
        <v>-7983360</v>
      </c>
      <c r="AP39" s="285">
        <v>-2705</v>
      </c>
      <c r="AQ39" s="286">
        <v>-2302</v>
      </c>
      <c r="AR39" s="287">
        <v>17.5</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0" t="s">
        <v>521</v>
      </c>
      <c r="AL40" s="1101"/>
      <c r="AM40" s="1101"/>
      <c r="AN40" s="1102"/>
      <c r="AO40" s="285">
        <v>-94693894</v>
      </c>
      <c r="AP40" s="285">
        <v>-32088</v>
      </c>
      <c r="AQ40" s="286">
        <v>-28195</v>
      </c>
      <c r="AR40" s="287">
        <v>13.8</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3" t="s">
        <v>522</v>
      </c>
      <c r="AL41" s="1104"/>
      <c r="AM41" s="1104"/>
      <c r="AN41" s="1105"/>
      <c r="AO41" s="285">
        <v>54488975</v>
      </c>
      <c r="AP41" s="285">
        <v>18464</v>
      </c>
      <c r="AQ41" s="286">
        <v>19786</v>
      </c>
      <c r="AR41" s="287">
        <v>-6.7</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523</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524</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06" t="s">
        <v>490</v>
      </c>
      <c r="AN49" s="1108" t="s">
        <v>525</v>
      </c>
      <c r="AO49" s="1109"/>
      <c r="AP49" s="1109"/>
      <c r="AQ49" s="1109"/>
      <c r="AR49" s="1110"/>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07"/>
      <c r="AN50" s="327" t="s">
        <v>526</v>
      </c>
      <c r="AO50" s="328" t="s">
        <v>527</v>
      </c>
      <c r="AP50" s="329" t="s">
        <v>528</v>
      </c>
      <c r="AQ50" s="330" t="s">
        <v>529</v>
      </c>
      <c r="AR50" s="331" t="s">
        <v>530</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531</v>
      </c>
      <c r="AL51" s="324"/>
      <c r="AM51" s="332">
        <v>147179424</v>
      </c>
      <c r="AN51" s="333">
        <v>49164</v>
      </c>
      <c r="AO51" s="334">
        <v>10</v>
      </c>
      <c r="AP51" s="335">
        <v>34374</v>
      </c>
      <c r="AQ51" s="336">
        <v>9.1</v>
      </c>
      <c r="AR51" s="337">
        <v>0.9</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532</v>
      </c>
      <c r="AM52" s="340">
        <v>29195211</v>
      </c>
      <c r="AN52" s="341">
        <v>9752</v>
      </c>
      <c r="AO52" s="342">
        <v>-27</v>
      </c>
      <c r="AP52" s="343">
        <v>10917</v>
      </c>
      <c r="AQ52" s="344">
        <v>-0.9</v>
      </c>
      <c r="AR52" s="345">
        <v>-26.1</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533</v>
      </c>
      <c r="AL53" s="324"/>
      <c r="AM53" s="332">
        <v>159493808</v>
      </c>
      <c r="AN53" s="333">
        <v>53490</v>
      </c>
      <c r="AO53" s="334">
        <v>8.8000000000000007</v>
      </c>
      <c r="AP53" s="335">
        <v>35216</v>
      </c>
      <c r="AQ53" s="336">
        <v>2.4</v>
      </c>
      <c r="AR53" s="337">
        <v>6.4</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532</v>
      </c>
      <c r="AM54" s="340">
        <v>38377756</v>
      </c>
      <c r="AN54" s="341">
        <v>12871</v>
      </c>
      <c r="AO54" s="342">
        <v>32</v>
      </c>
      <c r="AP54" s="343">
        <v>12644</v>
      </c>
      <c r="AQ54" s="344">
        <v>15.8</v>
      </c>
      <c r="AR54" s="345">
        <v>16.2</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534</v>
      </c>
      <c r="AL55" s="324"/>
      <c r="AM55" s="332">
        <v>143058705</v>
      </c>
      <c r="AN55" s="333">
        <v>48164</v>
      </c>
      <c r="AO55" s="334">
        <v>-10</v>
      </c>
      <c r="AP55" s="335">
        <v>36736</v>
      </c>
      <c r="AQ55" s="336">
        <v>4.3</v>
      </c>
      <c r="AR55" s="337">
        <v>-14.3</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532</v>
      </c>
      <c r="AM56" s="340">
        <v>29968400</v>
      </c>
      <c r="AN56" s="341">
        <v>10090</v>
      </c>
      <c r="AO56" s="342">
        <v>-21.6</v>
      </c>
      <c r="AP56" s="343">
        <v>13410</v>
      </c>
      <c r="AQ56" s="344">
        <v>6.1</v>
      </c>
      <c r="AR56" s="345">
        <v>-27.7</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535</v>
      </c>
      <c r="AL57" s="324"/>
      <c r="AM57" s="332">
        <v>154121409</v>
      </c>
      <c r="AN57" s="333">
        <v>52060</v>
      </c>
      <c r="AO57" s="334">
        <v>8.1</v>
      </c>
      <c r="AP57" s="335">
        <v>38259</v>
      </c>
      <c r="AQ57" s="336">
        <v>4.0999999999999996</v>
      </c>
      <c r="AR57" s="337">
        <v>4</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532</v>
      </c>
      <c r="AM58" s="340">
        <v>35344441</v>
      </c>
      <c r="AN58" s="341">
        <v>11939</v>
      </c>
      <c r="AO58" s="342">
        <v>18.3</v>
      </c>
      <c r="AP58" s="343">
        <v>13379</v>
      </c>
      <c r="AQ58" s="344">
        <v>-0.2</v>
      </c>
      <c r="AR58" s="345">
        <v>18.5</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536</v>
      </c>
      <c r="AL59" s="324"/>
      <c r="AM59" s="332">
        <v>144688516</v>
      </c>
      <c r="AN59" s="333">
        <v>49029</v>
      </c>
      <c r="AO59" s="334">
        <v>-5.8</v>
      </c>
      <c r="AP59" s="335">
        <v>39075</v>
      </c>
      <c r="AQ59" s="336">
        <v>2.1</v>
      </c>
      <c r="AR59" s="337">
        <v>-7.9</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532</v>
      </c>
      <c r="AM60" s="340">
        <v>36676418</v>
      </c>
      <c r="AN60" s="341">
        <v>12428</v>
      </c>
      <c r="AO60" s="342">
        <v>4.0999999999999996</v>
      </c>
      <c r="AP60" s="343">
        <v>13441</v>
      </c>
      <c r="AQ60" s="344">
        <v>0.5</v>
      </c>
      <c r="AR60" s="345">
        <v>3.6</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537</v>
      </c>
      <c r="AL61" s="346"/>
      <c r="AM61" s="347">
        <v>149708372</v>
      </c>
      <c r="AN61" s="348">
        <v>50381</v>
      </c>
      <c r="AO61" s="349">
        <v>2.2000000000000002</v>
      </c>
      <c r="AP61" s="350">
        <v>36732</v>
      </c>
      <c r="AQ61" s="351">
        <v>4.4000000000000004</v>
      </c>
      <c r="AR61" s="337">
        <v>-2.2000000000000002</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532</v>
      </c>
      <c r="AM62" s="340">
        <v>33912445</v>
      </c>
      <c r="AN62" s="341">
        <v>11416</v>
      </c>
      <c r="AO62" s="342">
        <v>1.2</v>
      </c>
      <c r="AP62" s="343">
        <v>12758</v>
      </c>
      <c r="AQ62" s="344">
        <v>4.3</v>
      </c>
      <c r="AR62" s="345">
        <v>-3.1</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xIC+vDL+BtiwxBoFQ+MAGMwGMq+8b49rHLCayCuasIb+M0hCbgFZ9cKyWw32Sj7AwVDDX8/uMHDnnJ85XsKANQ==" saltValue="jOLEQhD2Jx1RY5D2iaggC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db8XoLNKB4hSjZQZi0DgUkvkzgDJFQEzpA7OzDyWStonnZOgFbecoejrcWAeMA/JPPCjsRRwnvt9JLgH/JR1w==" saltValue="2humlRCQVvrXYQI0P7Uh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5" zoomScaleNormal="85"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NuEBPjDBlbTTro0UvCxsyhNjZZpML27V7yj3MD++u8VsPmp3y94Lr6shBA3gnxDlJ/ZnGBpazg4BA0WpVQ4lg==" saltValue="JCPG1ChNlkORuhs/Lp7O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540</v>
      </c>
      <c r="G46" s="355" t="s">
        <v>541</v>
      </c>
      <c r="H46" s="355" t="s">
        <v>542</v>
      </c>
      <c r="I46" s="355" t="s">
        <v>543</v>
      </c>
      <c r="J46" s="356" t="s">
        <v>544</v>
      </c>
    </row>
    <row r="47" spans="2:10" ht="57.75" customHeight="1" x14ac:dyDescent="0.2">
      <c r="B47" s="7"/>
      <c r="C47" s="1119" t="s">
        <v>3</v>
      </c>
      <c r="D47" s="1119"/>
      <c r="E47" s="1120"/>
      <c r="F47" s="357">
        <v>0.43</v>
      </c>
      <c r="G47" s="358">
        <v>2.94</v>
      </c>
      <c r="H47" s="358">
        <v>2.88</v>
      </c>
      <c r="I47" s="358">
        <v>2.89</v>
      </c>
      <c r="J47" s="359">
        <v>2.87</v>
      </c>
    </row>
    <row r="48" spans="2:10" ht="57.75" customHeight="1" x14ac:dyDescent="0.2">
      <c r="B48" s="8"/>
      <c r="C48" s="1121" t="s">
        <v>4</v>
      </c>
      <c r="D48" s="1121"/>
      <c r="E48" s="1122"/>
      <c r="F48" s="360">
        <v>0.6</v>
      </c>
      <c r="G48" s="361">
        <v>0.92</v>
      </c>
      <c r="H48" s="361">
        <v>1.46</v>
      </c>
      <c r="I48" s="361">
        <v>1.06</v>
      </c>
      <c r="J48" s="362">
        <v>1.1000000000000001</v>
      </c>
    </row>
    <row r="49" spans="2:10" ht="57.75" customHeight="1" thickBot="1" x14ac:dyDescent="0.25">
      <c r="B49" s="9"/>
      <c r="C49" s="1123" t="s">
        <v>5</v>
      </c>
      <c r="D49" s="1123"/>
      <c r="E49" s="1124"/>
      <c r="F49" s="363" t="s">
        <v>545</v>
      </c>
      <c r="G49" s="364">
        <v>2.84</v>
      </c>
      <c r="H49" s="364">
        <v>0.56000000000000005</v>
      </c>
      <c r="I49" s="364">
        <v>0.01</v>
      </c>
      <c r="J49" s="365">
        <v>0.87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33OFy2qFpqedbB14t8ypEAhpqO0I8GBWg8NBoEmtL9Elk3rdBwrM9ZeH5erNTIYtWzK4rkCH6rAJAzpZmDREmQ==" saltValue="eWoCoh+3zUfzei0r6Qof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540</v>
      </c>
      <c r="G33" s="17" t="s">
        <v>541</v>
      </c>
      <c r="H33" s="17" t="s">
        <v>542</v>
      </c>
      <c r="I33" s="17" t="s">
        <v>543</v>
      </c>
      <c r="J33" s="18" t="s">
        <v>544</v>
      </c>
      <c r="K33" s="10"/>
      <c r="L33" s="10"/>
      <c r="M33" s="10"/>
      <c r="N33" s="10"/>
      <c r="O33" s="10"/>
      <c r="P33" s="10"/>
    </row>
    <row r="34" spans="1:16" ht="39" customHeight="1" x14ac:dyDescent="0.2">
      <c r="A34" s="10"/>
      <c r="B34" s="19"/>
      <c r="C34" s="1131" t="s">
        <v>546</v>
      </c>
      <c r="D34" s="1131"/>
      <c r="E34" s="1132"/>
      <c r="F34" s="20">
        <v>2.2599999999999998</v>
      </c>
      <c r="G34" s="21">
        <v>2.2799999999999998</v>
      </c>
      <c r="H34" s="21">
        <v>2.17</v>
      </c>
      <c r="I34" s="21">
        <v>2.4300000000000002</v>
      </c>
      <c r="J34" s="22">
        <v>2.65</v>
      </c>
      <c r="K34" s="10"/>
      <c r="L34" s="10"/>
      <c r="M34" s="10"/>
      <c r="N34" s="10"/>
      <c r="O34" s="10"/>
      <c r="P34" s="10"/>
    </row>
    <row r="35" spans="1:16" ht="39" customHeight="1" x14ac:dyDescent="0.2">
      <c r="A35" s="10"/>
      <c r="B35" s="23"/>
      <c r="C35" s="1125" t="s">
        <v>547</v>
      </c>
      <c r="D35" s="1126"/>
      <c r="E35" s="1127"/>
      <c r="F35" s="24">
        <v>2.33</v>
      </c>
      <c r="G35" s="25">
        <v>2.1</v>
      </c>
      <c r="H35" s="25">
        <v>2.0499999999999998</v>
      </c>
      <c r="I35" s="25">
        <v>2.44</v>
      </c>
      <c r="J35" s="26">
        <v>2.56</v>
      </c>
      <c r="K35" s="10"/>
      <c r="L35" s="10"/>
      <c r="M35" s="10"/>
      <c r="N35" s="10"/>
      <c r="O35" s="10"/>
      <c r="P35" s="10"/>
    </row>
    <row r="36" spans="1:16" ht="39" customHeight="1" x14ac:dyDescent="0.2">
      <c r="A36" s="10"/>
      <c r="B36" s="23"/>
      <c r="C36" s="1125" t="s">
        <v>548</v>
      </c>
      <c r="D36" s="1126"/>
      <c r="E36" s="1127"/>
      <c r="F36" s="24">
        <v>1.1200000000000001</v>
      </c>
      <c r="G36" s="25">
        <v>1.08</v>
      </c>
      <c r="H36" s="25">
        <v>1.1399999999999999</v>
      </c>
      <c r="I36" s="25">
        <v>1.22</v>
      </c>
      <c r="J36" s="26">
        <v>1.28</v>
      </c>
      <c r="K36" s="10"/>
      <c r="L36" s="10"/>
      <c r="M36" s="10"/>
      <c r="N36" s="10"/>
      <c r="O36" s="10"/>
      <c r="P36" s="10"/>
    </row>
    <row r="37" spans="1:16" ht="39" customHeight="1" x14ac:dyDescent="0.2">
      <c r="A37" s="10"/>
      <c r="B37" s="23"/>
      <c r="C37" s="1125" t="s">
        <v>549</v>
      </c>
      <c r="D37" s="1126"/>
      <c r="E37" s="1127"/>
      <c r="F37" s="24">
        <v>0.59</v>
      </c>
      <c r="G37" s="25">
        <v>0.78</v>
      </c>
      <c r="H37" s="25">
        <v>1.2</v>
      </c>
      <c r="I37" s="25">
        <v>1.08</v>
      </c>
      <c r="J37" s="26">
        <v>1.02</v>
      </c>
      <c r="K37" s="10"/>
      <c r="L37" s="10"/>
      <c r="M37" s="10"/>
      <c r="N37" s="10"/>
      <c r="O37" s="10"/>
      <c r="P37" s="10"/>
    </row>
    <row r="38" spans="1:16" ht="39" customHeight="1" x14ac:dyDescent="0.2">
      <c r="A38" s="10"/>
      <c r="B38" s="23"/>
      <c r="C38" s="1125" t="s">
        <v>550</v>
      </c>
      <c r="D38" s="1126"/>
      <c r="E38" s="1127"/>
      <c r="F38" s="24">
        <v>1.18</v>
      </c>
      <c r="G38" s="25">
        <v>1.2</v>
      </c>
      <c r="H38" s="25">
        <v>1.17</v>
      </c>
      <c r="I38" s="25">
        <v>1.1399999999999999</v>
      </c>
      <c r="J38" s="26">
        <v>0.91</v>
      </c>
      <c r="K38" s="10"/>
      <c r="L38" s="10"/>
      <c r="M38" s="10"/>
      <c r="N38" s="10"/>
      <c r="O38" s="10"/>
      <c r="P38" s="10"/>
    </row>
    <row r="39" spans="1:16" ht="39" customHeight="1" x14ac:dyDescent="0.2">
      <c r="A39" s="10"/>
      <c r="B39" s="23"/>
      <c r="C39" s="1125" t="s">
        <v>551</v>
      </c>
      <c r="D39" s="1126"/>
      <c r="E39" s="1127"/>
      <c r="F39" s="24">
        <v>0.23</v>
      </c>
      <c r="G39" s="25">
        <v>0.25</v>
      </c>
      <c r="H39" s="25">
        <v>0.41</v>
      </c>
      <c r="I39" s="25">
        <v>0.42</v>
      </c>
      <c r="J39" s="26">
        <v>0.35</v>
      </c>
      <c r="K39" s="10"/>
      <c r="L39" s="10"/>
      <c r="M39" s="10"/>
      <c r="N39" s="10"/>
      <c r="O39" s="10"/>
      <c r="P39" s="10"/>
    </row>
    <row r="40" spans="1:16" ht="39" customHeight="1" x14ac:dyDescent="0.2">
      <c r="A40" s="10"/>
      <c r="B40" s="23"/>
      <c r="C40" s="1125" t="s">
        <v>552</v>
      </c>
      <c r="D40" s="1126"/>
      <c r="E40" s="1127"/>
      <c r="F40" s="24">
        <v>0.22</v>
      </c>
      <c r="G40" s="25">
        <v>0.26</v>
      </c>
      <c r="H40" s="25">
        <v>0.17</v>
      </c>
      <c r="I40" s="25">
        <v>0.13</v>
      </c>
      <c r="J40" s="26">
        <v>0.28999999999999998</v>
      </c>
      <c r="K40" s="10"/>
      <c r="L40" s="10"/>
      <c r="M40" s="10"/>
      <c r="N40" s="10"/>
      <c r="O40" s="10"/>
      <c r="P40" s="10"/>
    </row>
    <row r="41" spans="1:16" ht="39" customHeight="1" x14ac:dyDescent="0.2">
      <c r="A41" s="10"/>
      <c r="B41" s="23"/>
      <c r="C41" s="1125" t="s">
        <v>553</v>
      </c>
      <c r="D41" s="1126"/>
      <c r="E41" s="1127"/>
      <c r="F41" s="24">
        <v>0</v>
      </c>
      <c r="G41" s="25">
        <v>0.15</v>
      </c>
      <c r="H41" s="25">
        <v>0</v>
      </c>
      <c r="I41" s="25">
        <v>0.26</v>
      </c>
      <c r="J41" s="26">
        <v>0.28999999999999998</v>
      </c>
      <c r="K41" s="10"/>
      <c r="L41" s="10"/>
      <c r="M41" s="10"/>
      <c r="N41" s="10"/>
      <c r="O41" s="10"/>
      <c r="P41" s="10"/>
    </row>
    <row r="42" spans="1:16" ht="39" customHeight="1" x14ac:dyDescent="0.2">
      <c r="A42" s="10"/>
      <c r="B42" s="27"/>
      <c r="C42" s="1125" t="s">
        <v>554</v>
      </c>
      <c r="D42" s="1126"/>
      <c r="E42" s="1127"/>
      <c r="F42" s="24" t="s">
        <v>498</v>
      </c>
      <c r="G42" s="25" t="s">
        <v>498</v>
      </c>
      <c r="H42" s="25" t="s">
        <v>498</v>
      </c>
      <c r="I42" s="25" t="s">
        <v>498</v>
      </c>
      <c r="J42" s="26" t="s">
        <v>498</v>
      </c>
      <c r="K42" s="10"/>
      <c r="L42" s="10"/>
      <c r="M42" s="10"/>
      <c r="N42" s="10"/>
      <c r="O42" s="10"/>
      <c r="P42" s="10"/>
    </row>
    <row r="43" spans="1:16" ht="39" customHeight="1" thickBot="1" x14ac:dyDescent="0.25">
      <c r="A43" s="10"/>
      <c r="B43" s="28"/>
      <c r="C43" s="1128" t="s">
        <v>555</v>
      </c>
      <c r="D43" s="1129"/>
      <c r="E43" s="1130"/>
      <c r="F43" s="29">
        <v>0.35</v>
      </c>
      <c r="G43" s="30">
        <v>0.44</v>
      </c>
      <c r="H43" s="30">
        <v>0.7</v>
      </c>
      <c r="I43" s="30">
        <v>0.47</v>
      </c>
      <c r="J43" s="31">
        <v>0.42</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nyk2MWomSUBfH6+dLIYFClzMAQ6qGxQUcvpS1ZQjhojxtO1JwUWKhmjs/yxV8vBwj+YUA/h7dH2Ipn+Ike0muw==" saltValue="Bsfz+74SlCxUxHX+O3/0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540</v>
      </c>
      <c r="L44" s="44" t="s">
        <v>541</v>
      </c>
      <c r="M44" s="44" t="s">
        <v>542</v>
      </c>
      <c r="N44" s="44" t="s">
        <v>543</v>
      </c>
      <c r="O44" s="45" t="s">
        <v>544</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119041</v>
      </c>
      <c r="L45" s="48">
        <v>124392</v>
      </c>
      <c r="M45" s="48">
        <v>120394</v>
      </c>
      <c r="N45" s="48">
        <v>126249</v>
      </c>
      <c r="O45" s="49">
        <v>124825</v>
      </c>
      <c r="P45" s="36"/>
      <c r="Q45" s="36"/>
      <c r="R45" s="36"/>
      <c r="S45" s="36"/>
      <c r="T45" s="36"/>
      <c r="U45" s="36"/>
    </row>
    <row r="46" spans="1:21" ht="30.75" customHeight="1" x14ac:dyDescent="0.2">
      <c r="A46" s="36"/>
      <c r="B46" s="1143"/>
      <c r="C46" s="1144"/>
      <c r="D46" s="50"/>
      <c r="E46" s="1135" t="s">
        <v>12</v>
      </c>
      <c r="F46" s="1135"/>
      <c r="G46" s="1135"/>
      <c r="H46" s="1135"/>
      <c r="I46" s="1135"/>
      <c r="J46" s="1136"/>
      <c r="K46" s="51">
        <v>8512</v>
      </c>
      <c r="L46" s="52">
        <v>5988</v>
      </c>
      <c r="M46" s="52">
        <v>7965</v>
      </c>
      <c r="N46" s="52">
        <v>7202</v>
      </c>
      <c r="O46" s="53">
        <v>7465</v>
      </c>
      <c r="P46" s="36"/>
      <c r="Q46" s="36"/>
      <c r="R46" s="36"/>
      <c r="S46" s="36"/>
      <c r="T46" s="36"/>
      <c r="U46" s="36"/>
    </row>
    <row r="47" spans="1:21" ht="30.75" customHeight="1" x14ac:dyDescent="0.2">
      <c r="A47" s="36"/>
      <c r="B47" s="1143"/>
      <c r="C47" s="1144"/>
      <c r="D47" s="50"/>
      <c r="E47" s="1135" t="s">
        <v>13</v>
      </c>
      <c r="F47" s="1135"/>
      <c r="G47" s="1135"/>
      <c r="H47" s="1135"/>
      <c r="I47" s="1135"/>
      <c r="J47" s="1136"/>
      <c r="K47" s="51">
        <v>19471</v>
      </c>
      <c r="L47" s="52">
        <v>18591</v>
      </c>
      <c r="M47" s="52">
        <v>19053</v>
      </c>
      <c r="N47" s="52">
        <v>17273</v>
      </c>
      <c r="O47" s="53">
        <v>19378</v>
      </c>
      <c r="P47" s="36"/>
      <c r="Q47" s="36"/>
      <c r="R47" s="36"/>
      <c r="S47" s="36"/>
      <c r="T47" s="36"/>
      <c r="U47" s="36"/>
    </row>
    <row r="48" spans="1:21" ht="30.75" customHeight="1" x14ac:dyDescent="0.2">
      <c r="A48" s="36"/>
      <c r="B48" s="1143"/>
      <c r="C48" s="1144"/>
      <c r="D48" s="50"/>
      <c r="E48" s="1135" t="s">
        <v>14</v>
      </c>
      <c r="F48" s="1135"/>
      <c r="G48" s="1135"/>
      <c r="H48" s="1135"/>
      <c r="I48" s="1135"/>
      <c r="J48" s="1136"/>
      <c r="K48" s="51">
        <v>4804</v>
      </c>
      <c r="L48" s="52">
        <v>6177</v>
      </c>
      <c r="M48" s="52">
        <v>4564</v>
      </c>
      <c r="N48" s="52">
        <v>3052</v>
      </c>
      <c r="O48" s="53">
        <v>3098</v>
      </c>
      <c r="P48" s="36"/>
      <c r="Q48" s="36"/>
      <c r="R48" s="36"/>
      <c r="S48" s="36"/>
      <c r="T48" s="36"/>
      <c r="U48" s="36"/>
    </row>
    <row r="49" spans="1:21" ht="30.75" customHeight="1" x14ac:dyDescent="0.2">
      <c r="A49" s="36"/>
      <c r="B49" s="1143"/>
      <c r="C49" s="1144"/>
      <c r="D49" s="50"/>
      <c r="E49" s="1135" t="s">
        <v>15</v>
      </c>
      <c r="F49" s="1135"/>
      <c r="G49" s="1135"/>
      <c r="H49" s="1135"/>
      <c r="I49" s="1135"/>
      <c r="J49" s="1136"/>
      <c r="K49" s="51" t="s">
        <v>498</v>
      </c>
      <c r="L49" s="52" t="s">
        <v>498</v>
      </c>
      <c r="M49" s="52" t="s">
        <v>498</v>
      </c>
      <c r="N49" s="52" t="s">
        <v>498</v>
      </c>
      <c r="O49" s="53" t="s">
        <v>498</v>
      </c>
      <c r="P49" s="36"/>
      <c r="Q49" s="36"/>
      <c r="R49" s="36"/>
      <c r="S49" s="36"/>
      <c r="T49" s="36"/>
      <c r="U49" s="36"/>
    </row>
    <row r="50" spans="1:21" ht="30.75" customHeight="1" x14ac:dyDescent="0.2">
      <c r="A50" s="36"/>
      <c r="B50" s="1143"/>
      <c r="C50" s="1144"/>
      <c r="D50" s="50"/>
      <c r="E50" s="1135" t="s">
        <v>16</v>
      </c>
      <c r="F50" s="1135"/>
      <c r="G50" s="1135"/>
      <c r="H50" s="1135"/>
      <c r="I50" s="1135"/>
      <c r="J50" s="1136"/>
      <c r="K50" s="51">
        <v>7150</v>
      </c>
      <c r="L50" s="52">
        <v>6489</v>
      </c>
      <c r="M50" s="52">
        <v>4158</v>
      </c>
      <c r="N50" s="52">
        <v>3901</v>
      </c>
      <c r="O50" s="53">
        <v>2400</v>
      </c>
      <c r="P50" s="36"/>
      <c r="Q50" s="36"/>
      <c r="R50" s="36"/>
      <c r="S50" s="36"/>
      <c r="T50" s="36"/>
      <c r="U50" s="36"/>
    </row>
    <row r="51" spans="1:21" ht="30.75" customHeight="1" x14ac:dyDescent="0.2">
      <c r="A51" s="36"/>
      <c r="B51" s="1145"/>
      <c r="C51" s="1146"/>
      <c r="D51" s="54"/>
      <c r="E51" s="1135" t="s">
        <v>17</v>
      </c>
      <c r="F51" s="1135"/>
      <c r="G51" s="1135"/>
      <c r="H51" s="1135"/>
      <c r="I51" s="1135"/>
      <c r="J51" s="1136"/>
      <c r="K51" s="51">
        <v>1</v>
      </c>
      <c r="L51" s="52">
        <v>4</v>
      </c>
      <c r="M51" s="52">
        <v>3</v>
      </c>
      <c r="N51" s="52" t="s">
        <v>498</v>
      </c>
      <c r="O51" s="53" t="s">
        <v>498</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89193</v>
      </c>
      <c r="L52" s="52">
        <v>95137</v>
      </c>
      <c r="M52" s="52">
        <v>97941</v>
      </c>
      <c r="N52" s="52">
        <v>104073</v>
      </c>
      <c r="O52" s="53">
        <v>102677</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69786</v>
      </c>
      <c r="L53" s="57">
        <v>66504</v>
      </c>
      <c r="M53" s="57">
        <v>58196</v>
      </c>
      <c r="N53" s="57">
        <v>53604</v>
      </c>
      <c r="O53" s="58">
        <v>54489</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fgV06BceXgfAuFIwOE/orc7w/UF8Z/VUiRtH+e6Jy1oo2rzwB6NmXNbp45MMR7P4O0J59he1ZxFZcBa5r7UKXg==" saltValue="IGc7928O74cgG6hRRs2oe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540</v>
      </c>
      <c r="J40" s="367" t="s">
        <v>541</v>
      </c>
      <c r="K40" s="367" t="s">
        <v>542</v>
      </c>
      <c r="L40" s="367" t="s">
        <v>543</v>
      </c>
      <c r="M40" s="368" t="s">
        <v>544</v>
      </c>
    </row>
    <row r="41" spans="2:13" ht="27.75" customHeight="1" x14ac:dyDescent="0.2">
      <c r="B41" s="1161" t="s">
        <v>22</v>
      </c>
      <c r="C41" s="1162"/>
      <c r="D41" s="66"/>
      <c r="E41" s="1163" t="s">
        <v>23</v>
      </c>
      <c r="F41" s="1163"/>
      <c r="G41" s="1163"/>
      <c r="H41" s="1164"/>
      <c r="I41" s="369">
        <v>2179757</v>
      </c>
      <c r="J41" s="370">
        <v>2221064</v>
      </c>
      <c r="K41" s="370">
        <v>2250008</v>
      </c>
      <c r="L41" s="370">
        <v>2235564</v>
      </c>
      <c r="M41" s="371">
        <v>2229066</v>
      </c>
    </row>
    <row r="42" spans="2:13" ht="27.75" customHeight="1" x14ac:dyDescent="0.2">
      <c r="B42" s="1151"/>
      <c r="C42" s="1152"/>
      <c r="D42" s="67"/>
      <c r="E42" s="1155" t="s">
        <v>24</v>
      </c>
      <c r="F42" s="1155"/>
      <c r="G42" s="1155"/>
      <c r="H42" s="1156"/>
      <c r="I42" s="372">
        <v>55205</v>
      </c>
      <c r="J42" s="373">
        <v>45498</v>
      </c>
      <c r="K42" s="373">
        <v>39997</v>
      </c>
      <c r="L42" s="373">
        <v>35569</v>
      </c>
      <c r="M42" s="374">
        <v>31630</v>
      </c>
    </row>
    <row r="43" spans="2:13" ht="27.75" customHeight="1" x14ac:dyDescent="0.2">
      <c r="B43" s="1151"/>
      <c r="C43" s="1152"/>
      <c r="D43" s="67"/>
      <c r="E43" s="1155" t="s">
        <v>25</v>
      </c>
      <c r="F43" s="1155"/>
      <c r="G43" s="1155"/>
      <c r="H43" s="1156"/>
      <c r="I43" s="372">
        <v>165924</v>
      </c>
      <c r="J43" s="373">
        <v>128914</v>
      </c>
      <c r="K43" s="373">
        <v>123354</v>
      </c>
      <c r="L43" s="373">
        <v>123329</v>
      </c>
      <c r="M43" s="374">
        <v>114955</v>
      </c>
    </row>
    <row r="44" spans="2:13" ht="27.75" customHeight="1" x14ac:dyDescent="0.2">
      <c r="B44" s="1151"/>
      <c r="C44" s="1152"/>
      <c r="D44" s="67"/>
      <c r="E44" s="1155" t="s">
        <v>26</v>
      </c>
      <c r="F44" s="1155"/>
      <c r="G44" s="1155"/>
      <c r="H44" s="1156"/>
      <c r="I44" s="372" t="s">
        <v>498</v>
      </c>
      <c r="J44" s="373" t="s">
        <v>498</v>
      </c>
      <c r="K44" s="373" t="s">
        <v>498</v>
      </c>
      <c r="L44" s="373" t="s">
        <v>498</v>
      </c>
      <c r="M44" s="374" t="s">
        <v>498</v>
      </c>
    </row>
    <row r="45" spans="2:13" ht="27.75" customHeight="1" x14ac:dyDescent="0.2">
      <c r="B45" s="1151"/>
      <c r="C45" s="1152"/>
      <c r="D45" s="67"/>
      <c r="E45" s="1155" t="s">
        <v>27</v>
      </c>
      <c r="F45" s="1155"/>
      <c r="G45" s="1155"/>
      <c r="H45" s="1156"/>
      <c r="I45" s="372">
        <v>324160</v>
      </c>
      <c r="J45" s="373">
        <v>300673</v>
      </c>
      <c r="K45" s="373">
        <v>298050</v>
      </c>
      <c r="L45" s="373">
        <v>288852</v>
      </c>
      <c r="M45" s="374">
        <v>265494</v>
      </c>
    </row>
    <row r="46" spans="2:13" ht="27.75" customHeight="1" x14ac:dyDescent="0.2">
      <c r="B46" s="1151"/>
      <c r="C46" s="1152"/>
      <c r="D46" s="68"/>
      <c r="E46" s="1165" t="s">
        <v>28</v>
      </c>
      <c r="F46" s="1165"/>
      <c r="G46" s="1165"/>
      <c r="H46" s="1166"/>
      <c r="I46" s="372">
        <v>1368</v>
      </c>
      <c r="J46" s="373">
        <v>1232</v>
      </c>
      <c r="K46" s="373">
        <v>821</v>
      </c>
      <c r="L46" s="373">
        <v>915</v>
      </c>
      <c r="M46" s="374">
        <v>643</v>
      </c>
    </row>
    <row r="47" spans="2:13" ht="27.75" customHeight="1" x14ac:dyDescent="0.2">
      <c r="B47" s="1151"/>
      <c r="C47" s="1152"/>
      <c r="D47" s="69"/>
      <c r="E47" s="1167" t="s">
        <v>29</v>
      </c>
      <c r="F47" s="1168"/>
      <c r="G47" s="1168"/>
      <c r="H47" s="1169"/>
      <c r="I47" s="372" t="s">
        <v>498</v>
      </c>
      <c r="J47" s="373" t="s">
        <v>498</v>
      </c>
      <c r="K47" s="373" t="s">
        <v>498</v>
      </c>
      <c r="L47" s="373" t="s">
        <v>498</v>
      </c>
      <c r="M47" s="374" t="s">
        <v>498</v>
      </c>
    </row>
    <row r="48" spans="2:13" ht="27.75" customHeight="1" x14ac:dyDescent="0.2">
      <c r="B48" s="1151"/>
      <c r="C48" s="1152"/>
      <c r="D48" s="67"/>
      <c r="E48" s="1155" t="s">
        <v>30</v>
      </c>
      <c r="F48" s="1155"/>
      <c r="G48" s="1155"/>
      <c r="H48" s="1156"/>
      <c r="I48" s="372" t="s">
        <v>498</v>
      </c>
      <c r="J48" s="373" t="s">
        <v>498</v>
      </c>
      <c r="K48" s="373" t="s">
        <v>498</v>
      </c>
      <c r="L48" s="373" t="s">
        <v>498</v>
      </c>
      <c r="M48" s="374" t="s">
        <v>498</v>
      </c>
    </row>
    <row r="49" spans="2:13" ht="27.75" customHeight="1" x14ac:dyDescent="0.2">
      <c r="B49" s="1153"/>
      <c r="C49" s="1154"/>
      <c r="D49" s="67"/>
      <c r="E49" s="1155" t="s">
        <v>31</v>
      </c>
      <c r="F49" s="1155"/>
      <c r="G49" s="1155"/>
      <c r="H49" s="1156"/>
      <c r="I49" s="372" t="s">
        <v>498</v>
      </c>
      <c r="J49" s="373" t="s">
        <v>498</v>
      </c>
      <c r="K49" s="373" t="s">
        <v>498</v>
      </c>
      <c r="L49" s="373" t="s">
        <v>498</v>
      </c>
      <c r="M49" s="374" t="s">
        <v>498</v>
      </c>
    </row>
    <row r="50" spans="2:13" ht="27.75" customHeight="1" x14ac:dyDescent="0.2">
      <c r="B50" s="1149" t="s">
        <v>32</v>
      </c>
      <c r="C50" s="1150"/>
      <c r="D50" s="70"/>
      <c r="E50" s="1155" t="s">
        <v>33</v>
      </c>
      <c r="F50" s="1155"/>
      <c r="G50" s="1155"/>
      <c r="H50" s="1156"/>
      <c r="I50" s="372">
        <v>97065</v>
      </c>
      <c r="J50" s="373">
        <v>105687</v>
      </c>
      <c r="K50" s="373">
        <v>132377</v>
      </c>
      <c r="L50" s="373">
        <v>140508</v>
      </c>
      <c r="M50" s="374">
        <v>145152</v>
      </c>
    </row>
    <row r="51" spans="2:13" ht="27.75" customHeight="1" x14ac:dyDescent="0.2">
      <c r="B51" s="1151"/>
      <c r="C51" s="1152"/>
      <c r="D51" s="67"/>
      <c r="E51" s="1155" t="s">
        <v>34</v>
      </c>
      <c r="F51" s="1155"/>
      <c r="G51" s="1155"/>
      <c r="H51" s="1156"/>
      <c r="I51" s="372">
        <v>127026</v>
      </c>
      <c r="J51" s="373">
        <v>116743</v>
      </c>
      <c r="K51" s="373">
        <v>131095</v>
      </c>
      <c r="L51" s="373">
        <v>122732</v>
      </c>
      <c r="M51" s="374">
        <v>113974</v>
      </c>
    </row>
    <row r="52" spans="2:13" ht="27.75" customHeight="1" x14ac:dyDescent="0.2">
      <c r="B52" s="1153"/>
      <c r="C52" s="1154"/>
      <c r="D52" s="67"/>
      <c r="E52" s="1155" t="s">
        <v>35</v>
      </c>
      <c r="F52" s="1155"/>
      <c r="G52" s="1155"/>
      <c r="H52" s="1156"/>
      <c r="I52" s="372">
        <v>1171380</v>
      </c>
      <c r="J52" s="373">
        <v>1210967</v>
      </c>
      <c r="K52" s="373">
        <v>1226809</v>
      </c>
      <c r="L52" s="373">
        <v>1228023</v>
      </c>
      <c r="M52" s="374">
        <v>1225111</v>
      </c>
    </row>
    <row r="53" spans="2:13" ht="27.75" customHeight="1" thickBot="1" x14ac:dyDescent="0.25">
      <c r="B53" s="1157" t="s">
        <v>36</v>
      </c>
      <c r="C53" s="1158"/>
      <c r="D53" s="71"/>
      <c r="E53" s="1159" t="s">
        <v>37</v>
      </c>
      <c r="F53" s="1159"/>
      <c r="G53" s="1159"/>
      <c r="H53" s="1160"/>
      <c r="I53" s="375">
        <v>1330943</v>
      </c>
      <c r="J53" s="376">
        <v>1263983</v>
      </c>
      <c r="K53" s="376">
        <v>1221950</v>
      </c>
      <c r="L53" s="376">
        <v>1192965</v>
      </c>
      <c r="M53" s="377">
        <v>1157550</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sreEbHy6QP4ABhvSmUhJhURpms5zG4roh63HoLSSaOUtDk8qzT2nFWdfGwATJrTNq3ccb3F/1fS/j0mGs+NZA==" saltValue="B+gHoJ6uxRb46sHDlH6h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542</v>
      </c>
      <c r="G54" s="79" t="s">
        <v>543</v>
      </c>
      <c r="H54" s="80" t="s">
        <v>544</v>
      </c>
    </row>
    <row r="55" spans="2:8" ht="52.5" customHeight="1" x14ac:dyDescent="0.2">
      <c r="B55" s="81"/>
      <c r="C55" s="1178" t="s">
        <v>39</v>
      </c>
      <c r="D55" s="1178"/>
      <c r="E55" s="1179"/>
      <c r="F55" s="82">
        <v>18298</v>
      </c>
      <c r="G55" s="82">
        <v>18303</v>
      </c>
      <c r="H55" s="83">
        <v>18305</v>
      </c>
    </row>
    <row r="56" spans="2:8" ht="52.5" customHeight="1" x14ac:dyDescent="0.2">
      <c r="B56" s="84"/>
      <c r="C56" s="1180" t="s">
        <v>40</v>
      </c>
      <c r="D56" s="1180"/>
      <c r="E56" s="1181"/>
      <c r="F56" s="85">
        <v>41241</v>
      </c>
      <c r="G56" s="85">
        <v>47195</v>
      </c>
      <c r="H56" s="86">
        <v>47203</v>
      </c>
    </row>
    <row r="57" spans="2:8" ht="53.25" customHeight="1" x14ac:dyDescent="0.2">
      <c r="B57" s="84"/>
      <c r="C57" s="1182" t="s">
        <v>41</v>
      </c>
      <c r="D57" s="1182"/>
      <c r="E57" s="1183"/>
      <c r="F57" s="87">
        <v>37265</v>
      </c>
      <c r="G57" s="87">
        <v>49019</v>
      </c>
      <c r="H57" s="88">
        <v>51953</v>
      </c>
    </row>
    <row r="58" spans="2:8" ht="45.75" customHeight="1" x14ac:dyDescent="0.2">
      <c r="B58" s="89"/>
      <c r="C58" s="1170" t="s">
        <v>589</v>
      </c>
      <c r="D58" s="1171"/>
      <c r="E58" s="1172"/>
      <c r="F58" s="90">
        <v>5006</v>
      </c>
      <c r="G58" s="90">
        <v>6508</v>
      </c>
      <c r="H58" s="91">
        <v>8108</v>
      </c>
    </row>
    <row r="59" spans="2:8" ht="45.75" customHeight="1" x14ac:dyDescent="0.2">
      <c r="B59" s="89"/>
      <c r="C59" s="1170" t="s">
        <v>590</v>
      </c>
      <c r="D59" s="1171"/>
      <c r="E59" s="1172"/>
      <c r="F59" s="90">
        <v>2000</v>
      </c>
      <c r="G59" s="90">
        <v>7001</v>
      </c>
      <c r="H59" s="91">
        <v>7001</v>
      </c>
    </row>
    <row r="60" spans="2:8" ht="45.75" customHeight="1" x14ac:dyDescent="0.2">
      <c r="B60" s="89"/>
      <c r="C60" s="1170" t="s">
        <v>591</v>
      </c>
      <c r="D60" s="1171"/>
      <c r="E60" s="1172"/>
      <c r="F60" s="90">
        <v>518</v>
      </c>
      <c r="G60" s="90">
        <v>1551</v>
      </c>
      <c r="H60" s="91">
        <v>6423</v>
      </c>
    </row>
    <row r="61" spans="2:8" ht="45.75" customHeight="1" x14ac:dyDescent="0.2">
      <c r="B61" s="89"/>
      <c r="C61" s="1170" t="s">
        <v>592</v>
      </c>
      <c r="D61" s="1171"/>
      <c r="E61" s="1172"/>
      <c r="F61" s="90">
        <v>2639</v>
      </c>
      <c r="G61" s="90">
        <v>5917</v>
      </c>
      <c r="H61" s="91">
        <v>5801</v>
      </c>
    </row>
    <row r="62" spans="2:8" ht="45.75" customHeight="1" thickBot="1" x14ac:dyDescent="0.25">
      <c r="B62" s="92"/>
      <c r="C62" s="1173" t="s">
        <v>593</v>
      </c>
      <c r="D62" s="1174"/>
      <c r="E62" s="1175"/>
      <c r="F62" s="93">
        <v>3046</v>
      </c>
      <c r="G62" s="93">
        <v>3291</v>
      </c>
      <c r="H62" s="94">
        <v>3535</v>
      </c>
    </row>
    <row r="63" spans="2:8" ht="52.5" customHeight="1" thickBot="1" x14ac:dyDescent="0.25">
      <c r="B63" s="95"/>
      <c r="C63" s="1176" t="s">
        <v>42</v>
      </c>
      <c r="D63" s="1176"/>
      <c r="E63" s="1177"/>
      <c r="F63" s="96">
        <v>96804</v>
      </c>
      <c r="G63" s="96">
        <v>114517</v>
      </c>
      <c r="H63" s="97">
        <v>117461</v>
      </c>
    </row>
    <row r="64" spans="2:8" ht="15" customHeight="1" x14ac:dyDescent="0.2"/>
    <row r="65" ht="0" hidden="1" customHeight="1" x14ac:dyDescent="0.2"/>
    <row r="66" ht="0" hidden="1" customHeight="1" x14ac:dyDescent="0.2"/>
  </sheetData>
  <sheetProtection algorithmName="SHA-512" hashValue="aEPn5WN5OxN0MY+tmwwCAWgmFuxJlhkfrWjpYIvjfrZ4GrJR/+3W8J4n3hKhu/tpdlJ7NxfBlwJHWFgjQT4Nhw==" saltValue="vp+/8qI848TkHEfV6KFM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604</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604</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603</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600</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598</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540</v>
      </c>
      <c r="BQ50" s="1194"/>
      <c r="BR50" s="1194"/>
      <c r="BS50" s="1194"/>
      <c r="BT50" s="1194"/>
      <c r="BU50" s="1194"/>
      <c r="BV50" s="1194"/>
      <c r="BW50" s="1194"/>
      <c r="BX50" s="1194" t="s">
        <v>541</v>
      </c>
      <c r="BY50" s="1194"/>
      <c r="BZ50" s="1194"/>
      <c r="CA50" s="1194"/>
      <c r="CB50" s="1194"/>
      <c r="CC50" s="1194"/>
      <c r="CD50" s="1194"/>
      <c r="CE50" s="1194"/>
      <c r="CF50" s="1194" t="s">
        <v>542</v>
      </c>
      <c r="CG50" s="1194"/>
      <c r="CH50" s="1194"/>
      <c r="CI50" s="1194"/>
      <c r="CJ50" s="1194"/>
      <c r="CK50" s="1194"/>
      <c r="CL50" s="1194"/>
      <c r="CM50" s="1194"/>
      <c r="CN50" s="1194" t="s">
        <v>543</v>
      </c>
      <c r="CO50" s="1194"/>
      <c r="CP50" s="1194"/>
      <c r="CQ50" s="1194"/>
      <c r="CR50" s="1194"/>
      <c r="CS50" s="1194"/>
      <c r="CT50" s="1194"/>
      <c r="CU50" s="1194"/>
      <c r="CV50" s="1194" t="s">
        <v>544</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597</v>
      </c>
      <c r="AO51" s="1193"/>
      <c r="AP51" s="1193"/>
      <c r="AQ51" s="1193"/>
      <c r="AR51" s="1193"/>
      <c r="AS51" s="1193"/>
      <c r="AT51" s="1193"/>
      <c r="AU51" s="1193"/>
      <c r="AV51" s="1193"/>
      <c r="AW51" s="1193"/>
      <c r="AX51" s="1193"/>
      <c r="AY51" s="1193"/>
      <c r="AZ51" s="1193"/>
      <c r="BA51" s="1193"/>
      <c r="BB51" s="1193" t="s">
        <v>595</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234"/>
      <c r="CG51" s="1192"/>
      <c r="CH51" s="1192"/>
      <c r="CI51" s="1192"/>
      <c r="CJ51" s="1192"/>
      <c r="CK51" s="1192"/>
      <c r="CL51" s="1192"/>
      <c r="CM51" s="1192"/>
      <c r="CN51" s="1234"/>
      <c r="CO51" s="1192"/>
      <c r="CP51" s="1192"/>
      <c r="CQ51" s="1192"/>
      <c r="CR51" s="1192"/>
      <c r="CS51" s="1192"/>
      <c r="CT51" s="1192"/>
      <c r="CU51" s="1192"/>
      <c r="CV51" s="1234"/>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602</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234"/>
      <c r="CG53" s="1192"/>
      <c r="CH53" s="1192"/>
      <c r="CI53" s="1192"/>
      <c r="CJ53" s="1192"/>
      <c r="CK53" s="1192"/>
      <c r="CL53" s="1192"/>
      <c r="CM53" s="1192"/>
      <c r="CN53" s="1234"/>
      <c r="CO53" s="1192"/>
      <c r="CP53" s="1192"/>
      <c r="CQ53" s="1192"/>
      <c r="CR53" s="1192"/>
      <c r="CS53" s="1192"/>
      <c r="CT53" s="1192"/>
      <c r="CU53" s="1192"/>
      <c r="CV53" s="1234"/>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596</v>
      </c>
      <c r="AO55" s="1194"/>
      <c r="AP55" s="1194"/>
      <c r="AQ55" s="1194"/>
      <c r="AR55" s="1194"/>
      <c r="AS55" s="1194"/>
      <c r="AT55" s="1194"/>
      <c r="AU55" s="1194"/>
      <c r="AV55" s="1194"/>
      <c r="AW55" s="1194"/>
      <c r="AX55" s="1194"/>
      <c r="AY55" s="1194"/>
      <c r="AZ55" s="1194"/>
      <c r="BA55" s="1194"/>
      <c r="BB55" s="1193" t="s">
        <v>595</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234"/>
      <c r="CG55" s="1192"/>
      <c r="CH55" s="1192"/>
      <c r="CI55" s="1192"/>
      <c r="CJ55" s="1192"/>
      <c r="CK55" s="1192"/>
      <c r="CL55" s="1192"/>
      <c r="CM55" s="1192"/>
      <c r="CN55" s="1234"/>
      <c r="CO55" s="1192"/>
      <c r="CP55" s="1192"/>
      <c r="CQ55" s="1192"/>
      <c r="CR55" s="1192"/>
      <c r="CS55" s="1192"/>
      <c r="CT55" s="1192"/>
      <c r="CU55" s="1192"/>
      <c r="CV55" s="1234"/>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602</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234"/>
      <c r="CG57" s="1192"/>
      <c r="CH57" s="1192"/>
      <c r="CI57" s="1192"/>
      <c r="CJ57" s="1192"/>
      <c r="CK57" s="1192"/>
      <c r="CL57" s="1192"/>
      <c r="CM57" s="1192"/>
      <c r="CN57" s="1234"/>
      <c r="CO57" s="1192"/>
      <c r="CP57" s="1192"/>
      <c r="CQ57" s="1192"/>
      <c r="CR57" s="1192"/>
      <c r="CS57" s="1192"/>
      <c r="CT57" s="1192"/>
      <c r="CU57" s="1192"/>
      <c r="CV57" s="1234"/>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601</v>
      </c>
    </row>
    <row r="64" spans="1:109" ht="13.2" x14ac:dyDescent="0.2">
      <c r="B64" s="1185"/>
      <c r="G64" s="1222"/>
      <c r="I64" s="1224"/>
      <c r="J64" s="1224"/>
      <c r="K64" s="1224"/>
      <c r="L64" s="1224"/>
      <c r="M64" s="1224"/>
      <c r="N64" s="1223"/>
      <c r="AM64" s="1222"/>
      <c r="AN64" s="1222" t="s">
        <v>600</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599</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598</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540</v>
      </c>
      <c r="BQ72" s="1194"/>
      <c r="BR72" s="1194"/>
      <c r="BS72" s="1194"/>
      <c r="BT72" s="1194"/>
      <c r="BU72" s="1194"/>
      <c r="BV72" s="1194"/>
      <c r="BW72" s="1194"/>
      <c r="BX72" s="1194" t="s">
        <v>541</v>
      </c>
      <c r="BY72" s="1194"/>
      <c r="BZ72" s="1194"/>
      <c r="CA72" s="1194"/>
      <c r="CB72" s="1194"/>
      <c r="CC72" s="1194"/>
      <c r="CD72" s="1194"/>
      <c r="CE72" s="1194"/>
      <c r="CF72" s="1194" t="s">
        <v>542</v>
      </c>
      <c r="CG72" s="1194"/>
      <c r="CH72" s="1194"/>
      <c r="CI72" s="1194"/>
      <c r="CJ72" s="1194"/>
      <c r="CK72" s="1194"/>
      <c r="CL72" s="1194"/>
      <c r="CM72" s="1194"/>
      <c r="CN72" s="1194" t="s">
        <v>543</v>
      </c>
      <c r="CO72" s="1194"/>
      <c r="CP72" s="1194"/>
      <c r="CQ72" s="1194"/>
      <c r="CR72" s="1194"/>
      <c r="CS72" s="1194"/>
      <c r="CT72" s="1194"/>
      <c r="CU72" s="1194"/>
      <c r="CV72" s="1194" t="s">
        <v>544</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597</v>
      </c>
      <c r="AO73" s="1193"/>
      <c r="AP73" s="1193"/>
      <c r="AQ73" s="1193"/>
      <c r="AR73" s="1193"/>
      <c r="AS73" s="1193"/>
      <c r="AT73" s="1193"/>
      <c r="AU73" s="1193"/>
      <c r="AV73" s="1193"/>
      <c r="AW73" s="1193"/>
      <c r="AX73" s="1193"/>
      <c r="AY73" s="1193"/>
      <c r="AZ73" s="1193"/>
      <c r="BA73" s="1193"/>
      <c r="BB73" s="1193" t="s">
        <v>595</v>
      </c>
      <c r="BC73" s="1193"/>
      <c r="BD73" s="1193"/>
      <c r="BE73" s="1193"/>
      <c r="BF73" s="1193"/>
      <c r="BG73" s="1193"/>
      <c r="BH73" s="1193"/>
      <c r="BI73" s="1193"/>
      <c r="BJ73" s="1193"/>
      <c r="BK73" s="1193"/>
      <c r="BL73" s="1193"/>
      <c r="BM73" s="1193"/>
      <c r="BN73" s="1193"/>
      <c r="BO73" s="1193"/>
      <c r="BP73" s="1192">
        <v>250.1</v>
      </c>
      <c r="BQ73" s="1192"/>
      <c r="BR73" s="1192"/>
      <c r="BS73" s="1192"/>
      <c r="BT73" s="1192"/>
      <c r="BU73" s="1192"/>
      <c r="BV73" s="1192"/>
      <c r="BW73" s="1192"/>
      <c r="BX73" s="1192">
        <v>237.1</v>
      </c>
      <c r="BY73" s="1192"/>
      <c r="BZ73" s="1192"/>
      <c r="CA73" s="1192"/>
      <c r="CB73" s="1192"/>
      <c r="CC73" s="1192"/>
      <c r="CD73" s="1192"/>
      <c r="CE73" s="1192"/>
      <c r="CF73" s="1192">
        <v>224.9</v>
      </c>
      <c r="CG73" s="1192"/>
      <c r="CH73" s="1192"/>
      <c r="CI73" s="1192"/>
      <c r="CJ73" s="1192"/>
      <c r="CK73" s="1192"/>
      <c r="CL73" s="1192"/>
      <c r="CM73" s="1192"/>
      <c r="CN73" s="1192">
        <v>221</v>
      </c>
      <c r="CO73" s="1192"/>
      <c r="CP73" s="1192"/>
      <c r="CQ73" s="1192"/>
      <c r="CR73" s="1192"/>
      <c r="CS73" s="1192"/>
      <c r="CT73" s="1192"/>
      <c r="CU73" s="1192"/>
      <c r="CV73" s="1192">
        <v>213.3</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594</v>
      </c>
      <c r="BC75" s="1193"/>
      <c r="BD75" s="1193"/>
      <c r="BE75" s="1193"/>
      <c r="BF75" s="1193"/>
      <c r="BG75" s="1193"/>
      <c r="BH75" s="1193"/>
      <c r="BI75" s="1193"/>
      <c r="BJ75" s="1193"/>
      <c r="BK75" s="1193"/>
      <c r="BL75" s="1193"/>
      <c r="BM75" s="1193"/>
      <c r="BN75" s="1193"/>
      <c r="BO75" s="1193"/>
      <c r="BP75" s="1192">
        <v>13.9</v>
      </c>
      <c r="BQ75" s="1192"/>
      <c r="BR75" s="1192"/>
      <c r="BS75" s="1192"/>
      <c r="BT75" s="1192"/>
      <c r="BU75" s="1192"/>
      <c r="BV75" s="1192"/>
      <c r="BW75" s="1192"/>
      <c r="BX75" s="1192">
        <v>13.3</v>
      </c>
      <c r="BY75" s="1192"/>
      <c r="BZ75" s="1192"/>
      <c r="CA75" s="1192"/>
      <c r="CB75" s="1192"/>
      <c r="CC75" s="1192"/>
      <c r="CD75" s="1192"/>
      <c r="CE75" s="1192"/>
      <c r="CF75" s="1192">
        <v>12.1</v>
      </c>
      <c r="CG75" s="1192"/>
      <c r="CH75" s="1192"/>
      <c r="CI75" s="1192"/>
      <c r="CJ75" s="1192"/>
      <c r="CK75" s="1192"/>
      <c r="CL75" s="1192"/>
      <c r="CM75" s="1192"/>
      <c r="CN75" s="1192">
        <v>11</v>
      </c>
      <c r="CO75" s="1192"/>
      <c r="CP75" s="1192"/>
      <c r="CQ75" s="1192"/>
      <c r="CR75" s="1192"/>
      <c r="CS75" s="1192"/>
      <c r="CT75" s="1192"/>
      <c r="CU75" s="1192"/>
      <c r="CV75" s="1192">
        <v>10.199999999999999</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596</v>
      </c>
      <c r="AO77" s="1194"/>
      <c r="AP77" s="1194"/>
      <c r="AQ77" s="1194"/>
      <c r="AR77" s="1194"/>
      <c r="AS77" s="1194"/>
      <c r="AT77" s="1194"/>
      <c r="AU77" s="1194"/>
      <c r="AV77" s="1194"/>
      <c r="AW77" s="1194"/>
      <c r="AX77" s="1194"/>
      <c r="AY77" s="1194"/>
      <c r="AZ77" s="1194"/>
      <c r="BA77" s="1194"/>
      <c r="BB77" s="1193" t="s">
        <v>595</v>
      </c>
      <c r="BC77" s="1193"/>
      <c r="BD77" s="1193"/>
      <c r="BE77" s="1193"/>
      <c r="BF77" s="1193"/>
      <c r="BG77" s="1193"/>
      <c r="BH77" s="1193"/>
      <c r="BI77" s="1193"/>
      <c r="BJ77" s="1193"/>
      <c r="BK77" s="1193"/>
      <c r="BL77" s="1193"/>
      <c r="BM77" s="1193"/>
      <c r="BN77" s="1193"/>
      <c r="BO77" s="1193"/>
      <c r="BP77" s="1192">
        <v>224.2</v>
      </c>
      <c r="BQ77" s="1192"/>
      <c r="BR77" s="1192"/>
      <c r="BS77" s="1192"/>
      <c r="BT77" s="1192"/>
      <c r="BU77" s="1192"/>
      <c r="BV77" s="1192"/>
      <c r="BW77" s="1192"/>
      <c r="BX77" s="1192">
        <v>209.6</v>
      </c>
      <c r="BY77" s="1192"/>
      <c r="BZ77" s="1192"/>
      <c r="CA77" s="1192"/>
      <c r="CB77" s="1192"/>
      <c r="CC77" s="1192"/>
      <c r="CD77" s="1192"/>
      <c r="CE77" s="1192"/>
      <c r="CF77" s="1192">
        <v>196.3</v>
      </c>
      <c r="CG77" s="1192"/>
      <c r="CH77" s="1192"/>
      <c r="CI77" s="1192"/>
      <c r="CJ77" s="1192"/>
      <c r="CK77" s="1192"/>
      <c r="CL77" s="1192"/>
      <c r="CM77" s="1192"/>
      <c r="CN77" s="1192">
        <v>196.2</v>
      </c>
      <c r="CO77" s="1192"/>
      <c r="CP77" s="1192"/>
      <c r="CQ77" s="1192"/>
      <c r="CR77" s="1192"/>
      <c r="CS77" s="1192"/>
      <c r="CT77" s="1192"/>
      <c r="CU77" s="1192"/>
      <c r="CV77" s="1192">
        <v>198</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594</v>
      </c>
      <c r="BC79" s="1193"/>
      <c r="BD79" s="1193"/>
      <c r="BE79" s="1193"/>
      <c r="BF79" s="1193"/>
      <c r="BG79" s="1193"/>
      <c r="BH79" s="1193"/>
      <c r="BI79" s="1193"/>
      <c r="BJ79" s="1193"/>
      <c r="BK79" s="1193"/>
      <c r="BL79" s="1193"/>
      <c r="BM79" s="1193"/>
      <c r="BN79" s="1193"/>
      <c r="BO79" s="1193"/>
      <c r="BP79" s="1192">
        <v>14.4</v>
      </c>
      <c r="BQ79" s="1192"/>
      <c r="BR79" s="1192"/>
      <c r="BS79" s="1192"/>
      <c r="BT79" s="1192"/>
      <c r="BU79" s="1192"/>
      <c r="BV79" s="1192"/>
      <c r="BW79" s="1192"/>
      <c r="BX79" s="1192">
        <v>14.3</v>
      </c>
      <c r="BY79" s="1192"/>
      <c r="BZ79" s="1192"/>
      <c r="CA79" s="1192"/>
      <c r="CB79" s="1192"/>
      <c r="CC79" s="1192"/>
      <c r="CD79" s="1192"/>
      <c r="CE79" s="1192"/>
      <c r="CF79" s="1192">
        <v>14</v>
      </c>
      <c r="CG79" s="1192"/>
      <c r="CH79" s="1192"/>
      <c r="CI79" s="1192"/>
      <c r="CJ79" s="1192"/>
      <c r="CK79" s="1192"/>
      <c r="CL79" s="1192"/>
      <c r="CM79" s="1192"/>
      <c r="CN79" s="1192">
        <v>13.3</v>
      </c>
      <c r="CO79" s="1192"/>
      <c r="CP79" s="1192"/>
      <c r="CQ79" s="1192"/>
      <c r="CR79" s="1192"/>
      <c r="CS79" s="1192"/>
      <c r="CT79" s="1192"/>
      <c r="CU79" s="1192"/>
      <c r="CV79" s="1192">
        <v>12.7</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7x/6IjaQlER4aHjh8avLuWp38J7FfZTT09MVzuD7tNvlSkZhR+LIKJSWcgGfwfF/vEx0jZ0853Wbt7v4dZieMw==" saltValue="J3oAj2EWpQalADQweJ6KS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MR0NWbYJTNUWTcGjWsRiWkg8kJNmFlLlwyp+IQIk6prKFv21QBXd1zBH8xi4Yrvm5JO0WKaK3FzyOcLVcltxw==" saltValue="JiBYwVXLF1GfxhNr5ikXS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606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lrnYqJJV+7755drfbdhYd0BAMDe3p2lWo8eMrIINEeMTztSFxBAkTZW6lEe8lNR40aHxhdz3yWkOrNnhGNrqw==" saltValue="3zzeO1Tok3mrKvcQzsLE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531</v>
      </c>
      <c r="B3" s="113"/>
      <c r="C3" s="114"/>
      <c r="D3" s="115">
        <v>49164</v>
      </c>
      <c r="E3" s="116"/>
      <c r="F3" s="117">
        <v>34374</v>
      </c>
      <c r="G3" s="118"/>
      <c r="H3" s="119"/>
    </row>
    <row r="4" spans="1:8" x14ac:dyDescent="0.2">
      <c r="A4" s="120"/>
      <c r="B4" s="121"/>
      <c r="C4" s="122"/>
      <c r="D4" s="123">
        <v>9752</v>
      </c>
      <c r="E4" s="124"/>
      <c r="F4" s="125">
        <v>10917</v>
      </c>
      <c r="G4" s="126"/>
      <c r="H4" s="127"/>
    </row>
    <row r="5" spans="1:8" x14ac:dyDescent="0.2">
      <c r="A5" s="108" t="s">
        <v>533</v>
      </c>
      <c r="B5" s="113"/>
      <c r="C5" s="114"/>
      <c r="D5" s="115">
        <v>53490</v>
      </c>
      <c r="E5" s="116"/>
      <c r="F5" s="117">
        <v>35216</v>
      </c>
      <c r="G5" s="118"/>
      <c r="H5" s="119"/>
    </row>
    <row r="6" spans="1:8" x14ac:dyDescent="0.2">
      <c r="A6" s="120"/>
      <c r="B6" s="121"/>
      <c r="C6" s="122"/>
      <c r="D6" s="123">
        <v>12871</v>
      </c>
      <c r="E6" s="124"/>
      <c r="F6" s="125">
        <v>12644</v>
      </c>
      <c r="G6" s="126"/>
      <c r="H6" s="127"/>
    </row>
    <row r="7" spans="1:8" x14ac:dyDescent="0.2">
      <c r="A7" s="108" t="s">
        <v>534</v>
      </c>
      <c r="B7" s="113"/>
      <c r="C7" s="114"/>
      <c r="D7" s="115">
        <v>48164</v>
      </c>
      <c r="E7" s="116"/>
      <c r="F7" s="117">
        <v>36736</v>
      </c>
      <c r="G7" s="118"/>
      <c r="H7" s="119"/>
    </row>
    <row r="8" spans="1:8" x14ac:dyDescent="0.2">
      <c r="A8" s="120"/>
      <c r="B8" s="121"/>
      <c r="C8" s="122"/>
      <c r="D8" s="123">
        <v>10090</v>
      </c>
      <c r="E8" s="124"/>
      <c r="F8" s="125">
        <v>13410</v>
      </c>
      <c r="G8" s="126"/>
      <c r="H8" s="127"/>
    </row>
    <row r="9" spans="1:8" x14ac:dyDescent="0.2">
      <c r="A9" s="108" t="s">
        <v>535</v>
      </c>
      <c r="B9" s="113"/>
      <c r="C9" s="114"/>
      <c r="D9" s="115">
        <v>52060</v>
      </c>
      <c r="E9" s="116"/>
      <c r="F9" s="117">
        <v>38259</v>
      </c>
      <c r="G9" s="118"/>
      <c r="H9" s="119"/>
    </row>
    <row r="10" spans="1:8" x14ac:dyDescent="0.2">
      <c r="A10" s="120"/>
      <c r="B10" s="121"/>
      <c r="C10" s="122"/>
      <c r="D10" s="123">
        <v>11939</v>
      </c>
      <c r="E10" s="124"/>
      <c r="F10" s="125">
        <v>13379</v>
      </c>
      <c r="G10" s="126"/>
      <c r="H10" s="127"/>
    </row>
    <row r="11" spans="1:8" x14ac:dyDescent="0.2">
      <c r="A11" s="108" t="s">
        <v>536</v>
      </c>
      <c r="B11" s="113"/>
      <c r="C11" s="114"/>
      <c r="D11" s="115">
        <v>49029</v>
      </c>
      <c r="E11" s="116"/>
      <c r="F11" s="117">
        <v>39075</v>
      </c>
      <c r="G11" s="118"/>
      <c r="H11" s="119"/>
    </row>
    <row r="12" spans="1:8" x14ac:dyDescent="0.2">
      <c r="A12" s="120"/>
      <c r="B12" s="121"/>
      <c r="C12" s="128"/>
      <c r="D12" s="123">
        <v>12428</v>
      </c>
      <c r="E12" s="124"/>
      <c r="F12" s="125">
        <v>13441</v>
      </c>
      <c r="G12" s="126"/>
      <c r="H12" s="127"/>
    </row>
    <row r="13" spans="1:8" x14ac:dyDescent="0.2">
      <c r="A13" s="108"/>
      <c r="B13" s="113"/>
      <c r="C13" s="129"/>
      <c r="D13" s="130">
        <v>50381</v>
      </c>
      <c r="E13" s="131"/>
      <c r="F13" s="132">
        <v>36732</v>
      </c>
      <c r="G13" s="133"/>
      <c r="H13" s="119"/>
    </row>
    <row r="14" spans="1:8" x14ac:dyDescent="0.2">
      <c r="A14" s="120"/>
      <c r="B14" s="121"/>
      <c r="C14" s="122"/>
      <c r="D14" s="123">
        <v>11416</v>
      </c>
      <c r="E14" s="124"/>
      <c r="F14" s="125">
        <v>12758</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0.6</v>
      </c>
      <c r="C19" s="134">
        <f>ROUND(VALUE(SUBSTITUTE(実質収支比率等に係る経年分析!G$48,"▲","-")),2)</f>
        <v>0.92</v>
      </c>
      <c r="D19" s="134">
        <f>ROUND(VALUE(SUBSTITUTE(実質収支比率等に係る経年分析!H$48,"▲","-")),2)</f>
        <v>1.46</v>
      </c>
      <c r="E19" s="134">
        <f>ROUND(VALUE(SUBSTITUTE(実質収支比率等に係る経年分析!I$48,"▲","-")),2)</f>
        <v>1.06</v>
      </c>
      <c r="F19" s="134">
        <f>ROUND(VALUE(SUBSTITUTE(実質収支比率等に係る経年分析!J$48,"▲","-")),2)</f>
        <v>1.1000000000000001</v>
      </c>
    </row>
    <row r="20" spans="1:11" x14ac:dyDescent="0.2">
      <c r="A20" s="134" t="s">
        <v>47</v>
      </c>
      <c r="B20" s="134">
        <f>ROUND(VALUE(SUBSTITUTE(実質収支比率等に係る経年分析!F$47,"▲","-")),2)</f>
        <v>0.43</v>
      </c>
      <c r="C20" s="134">
        <f>ROUND(VALUE(SUBSTITUTE(実質収支比率等に係る経年分析!G$47,"▲","-")),2)</f>
        <v>2.94</v>
      </c>
      <c r="D20" s="134">
        <f>ROUND(VALUE(SUBSTITUTE(実質収支比率等に係る経年分析!H$47,"▲","-")),2)</f>
        <v>2.88</v>
      </c>
      <c r="E20" s="134">
        <f>ROUND(VALUE(SUBSTITUTE(実質収支比率等に係る経年分析!I$47,"▲","-")),2)</f>
        <v>2.89</v>
      </c>
      <c r="F20" s="134">
        <f>ROUND(VALUE(SUBSTITUTE(実質収支比率等に係る経年分析!J$47,"▲","-")),2)</f>
        <v>2.87</v>
      </c>
    </row>
    <row r="21" spans="1:11" x14ac:dyDescent="0.2">
      <c r="A21" s="134" t="s">
        <v>48</v>
      </c>
      <c r="B21" s="134">
        <f>IF(ISNUMBER(VALUE(SUBSTITUTE(実質収支比率等に係る経年分析!F$49,"▲","-"))),ROUND(VALUE(SUBSTITUTE(実質収支比率等に係る経年分析!F$49,"▲","-")),2),NA())</f>
        <v>-0.19</v>
      </c>
      <c r="C21" s="134">
        <f>IF(ISNUMBER(VALUE(SUBSTITUTE(実質収支比率等に係る経年分析!G$49,"▲","-"))),ROUND(VALUE(SUBSTITUTE(実質収支比率等に係る経年分析!G$49,"▲","-")),2),NA())</f>
        <v>2.84</v>
      </c>
      <c r="D21" s="134">
        <f>IF(ISNUMBER(VALUE(SUBSTITUTE(実質収支比率等に係る経年分析!H$49,"▲","-"))),ROUND(VALUE(SUBSTITUTE(実質収支比率等に係る経年分析!H$49,"▲","-")),2),NA())</f>
        <v>0.56000000000000005</v>
      </c>
      <c r="E21" s="134">
        <f>IF(ISNUMBER(VALUE(SUBSTITUTE(実質収支比率等に係る経年分析!I$49,"▲","-"))),ROUND(VALUE(SUBSTITUTE(実質収支比率等に係る経年分析!I$49,"▲","-")),2),NA())</f>
        <v>0.01</v>
      </c>
      <c r="F21" s="134">
        <f>IF(ISNUMBER(VALUE(SUBSTITUTE(実質収支比率等に係る経年分析!J$49,"▲","-"))),ROUND(VALUE(SUBSTITUTE(実質収支比率等に係る経年分析!J$49,"▲","-")),2),NA())</f>
        <v>0.87</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0.42</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地域振興事業会計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0.28999999999999998</v>
      </c>
    </row>
    <row r="30" spans="1:11" x14ac:dyDescent="0.2">
      <c r="A30" s="135" t="str">
        <f>IF(連結実質赤字比率に係る赤字・黒字の構成分析!C$40="",NA(),連結実質赤字比率に係る赤字・黒字の構成分析!C$40)</f>
        <v>鹿島臨海工業地帯造成事業特別会計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x14ac:dyDescent="0.2">
      <c r="A31" s="135" t="str">
        <f>IF(連結実質赤字比率に係る赤字・黒字の構成分析!C$39="",NA(),連結実質赤字比率に係る赤字・黒字の構成分析!C$39)</f>
        <v>流域下水道事業会計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x14ac:dyDescent="0.2">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1.1399999999999999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0.91</v>
      </c>
    </row>
    <row r="33" spans="1:16" x14ac:dyDescent="0.2">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1.02</v>
      </c>
    </row>
    <row r="34" spans="1:16" x14ac:dyDescent="0.2">
      <c r="A34" s="135" t="str">
        <f>IF(連結実質赤字比率に係る赤字・黒字の構成分析!C$36="",NA(),連結実質赤字比率に係る赤字・黒字の構成分析!C$36)</f>
        <v>鹿島臨海都市計画下水道事業会計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1.1399999999999999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1.28</v>
      </c>
    </row>
    <row r="35" spans="1:16" x14ac:dyDescent="0.2">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2.0499999999999998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2.56</v>
      </c>
    </row>
    <row r="36" spans="1:16" x14ac:dyDescent="0.2">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2.2599999999999998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2.2799999999999998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2.4300000000000002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2.65</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89193</v>
      </c>
      <c r="E42" s="136"/>
      <c r="F42" s="136"/>
      <c r="G42" s="136">
        <f>'実質公債費比率（分子）の構造'!L$52</f>
        <v>95137</v>
      </c>
      <c r="H42" s="136"/>
      <c r="I42" s="136"/>
      <c r="J42" s="136">
        <f>'実質公債費比率（分子）の構造'!M$52</f>
        <v>97941</v>
      </c>
      <c r="K42" s="136"/>
      <c r="L42" s="136"/>
      <c r="M42" s="136">
        <f>'実質公債費比率（分子）の構造'!N$52</f>
        <v>104073</v>
      </c>
      <c r="N42" s="136"/>
      <c r="O42" s="136"/>
      <c r="P42" s="136">
        <f>'実質公債費比率（分子）の構造'!O$52</f>
        <v>102677</v>
      </c>
    </row>
    <row r="43" spans="1:16" x14ac:dyDescent="0.2">
      <c r="A43" s="136" t="s">
        <v>56</v>
      </c>
      <c r="B43" s="136">
        <f>'実質公債費比率（分子）の構造'!K$51</f>
        <v>1</v>
      </c>
      <c r="C43" s="136"/>
      <c r="D43" s="136"/>
      <c r="E43" s="136">
        <f>'実質公債費比率（分子）の構造'!L$51</f>
        <v>4</v>
      </c>
      <c r="F43" s="136"/>
      <c r="G43" s="136"/>
      <c r="H43" s="136">
        <f>'実質公債費比率（分子）の構造'!M$51</f>
        <v>3</v>
      </c>
      <c r="I43" s="136"/>
      <c r="J43" s="136"/>
      <c r="K43" s="136" t="str">
        <f>'実質公債費比率（分子）の構造'!N$51</f>
        <v>-</v>
      </c>
      <c r="L43" s="136"/>
      <c r="M43" s="136"/>
      <c r="N43" s="136" t="str">
        <f>'実質公債費比率（分子）の構造'!O$51</f>
        <v>-</v>
      </c>
      <c r="O43" s="136"/>
      <c r="P43" s="136"/>
    </row>
    <row r="44" spans="1:16" x14ac:dyDescent="0.2">
      <c r="A44" s="136" t="s">
        <v>57</v>
      </c>
      <c r="B44" s="136">
        <f>'実質公債費比率（分子）の構造'!K$50</f>
        <v>7150</v>
      </c>
      <c r="C44" s="136"/>
      <c r="D44" s="136"/>
      <c r="E44" s="136">
        <f>'実質公債費比率（分子）の構造'!L$50</f>
        <v>6489</v>
      </c>
      <c r="F44" s="136"/>
      <c r="G44" s="136"/>
      <c r="H44" s="136">
        <f>'実質公債費比率（分子）の構造'!M$50</f>
        <v>4158</v>
      </c>
      <c r="I44" s="136"/>
      <c r="J44" s="136"/>
      <c r="K44" s="136">
        <f>'実質公債費比率（分子）の構造'!N$50</f>
        <v>3901</v>
      </c>
      <c r="L44" s="136"/>
      <c r="M44" s="136"/>
      <c r="N44" s="136">
        <f>'実質公債費比率（分子）の構造'!O$50</f>
        <v>2400</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4804</v>
      </c>
      <c r="C46" s="136"/>
      <c r="D46" s="136"/>
      <c r="E46" s="136">
        <f>'実質公債費比率（分子）の構造'!L$48</f>
        <v>6177</v>
      </c>
      <c r="F46" s="136"/>
      <c r="G46" s="136"/>
      <c r="H46" s="136">
        <f>'実質公債費比率（分子）の構造'!M$48</f>
        <v>4564</v>
      </c>
      <c r="I46" s="136"/>
      <c r="J46" s="136"/>
      <c r="K46" s="136">
        <f>'実質公債費比率（分子）の構造'!N$48</f>
        <v>3052</v>
      </c>
      <c r="L46" s="136"/>
      <c r="M46" s="136"/>
      <c r="N46" s="136">
        <f>'実質公債費比率（分子）の構造'!O$48</f>
        <v>3098</v>
      </c>
      <c r="O46" s="136"/>
      <c r="P46" s="136"/>
    </row>
    <row r="47" spans="1:16" x14ac:dyDescent="0.2">
      <c r="A47" s="136" t="s">
        <v>13</v>
      </c>
      <c r="B47" s="136">
        <f>'実質公債費比率（分子）の構造'!K$47</f>
        <v>19471</v>
      </c>
      <c r="C47" s="136"/>
      <c r="D47" s="136"/>
      <c r="E47" s="136">
        <f>'実質公債費比率（分子）の構造'!L$47</f>
        <v>18591</v>
      </c>
      <c r="F47" s="136"/>
      <c r="G47" s="136"/>
      <c r="H47" s="136">
        <f>'実質公債費比率（分子）の構造'!M$47</f>
        <v>19053</v>
      </c>
      <c r="I47" s="136"/>
      <c r="J47" s="136"/>
      <c r="K47" s="136">
        <f>'実質公債費比率（分子）の構造'!N$47</f>
        <v>17273</v>
      </c>
      <c r="L47" s="136"/>
      <c r="M47" s="136"/>
      <c r="N47" s="136">
        <f>'実質公債費比率（分子）の構造'!O$47</f>
        <v>19378</v>
      </c>
      <c r="O47" s="136"/>
      <c r="P47" s="136"/>
    </row>
    <row r="48" spans="1:16" x14ac:dyDescent="0.2">
      <c r="A48" s="136" t="s">
        <v>60</v>
      </c>
      <c r="B48" s="136">
        <f>'実質公債費比率（分子）の構造'!K$46</f>
        <v>8512</v>
      </c>
      <c r="C48" s="136"/>
      <c r="D48" s="136"/>
      <c r="E48" s="136">
        <f>'実質公債費比率（分子）の構造'!L$46</f>
        <v>5988</v>
      </c>
      <c r="F48" s="136"/>
      <c r="G48" s="136"/>
      <c r="H48" s="136">
        <f>'実質公債費比率（分子）の構造'!M$46</f>
        <v>7965</v>
      </c>
      <c r="I48" s="136"/>
      <c r="J48" s="136"/>
      <c r="K48" s="136">
        <f>'実質公債費比率（分子）の構造'!N$46</f>
        <v>7202</v>
      </c>
      <c r="L48" s="136"/>
      <c r="M48" s="136"/>
      <c r="N48" s="136">
        <f>'実質公債費比率（分子）の構造'!O$46</f>
        <v>7465</v>
      </c>
      <c r="O48" s="136"/>
      <c r="P48" s="136"/>
    </row>
    <row r="49" spans="1:16" x14ac:dyDescent="0.2">
      <c r="A49" s="136" t="s">
        <v>61</v>
      </c>
      <c r="B49" s="136">
        <f>'実質公債費比率（分子）の構造'!K$45</f>
        <v>119041</v>
      </c>
      <c r="C49" s="136"/>
      <c r="D49" s="136"/>
      <c r="E49" s="136">
        <f>'実質公債費比率（分子）の構造'!L$45</f>
        <v>124392</v>
      </c>
      <c r="F49" s="136"/>
      <c r="G49" s="136"/>
      <c r="H49" s="136">
        <f>'実質公債費比率（分子）の構造'!M$45</f>
        <v>120394</v>
      </c>
      <c r="I49" s="136"/>
      <c r="J49" s="136"/>
      <c r="K49" s="136">
        <f>'実質公債費比率（分子）の構造'!N$45</f>
        <v>126249</v>
      </c>
      <c r="L49" s="136"/>
      <c r="M49" s="136"/>
      <c r="N49" s="136">
        <f>'実質公債費比率（分子）の構造'!O$45</f>
        <v>124825</v>
      </c>
      <c r="O49" s="136"/>
      <c r="P49" s="136"/>
    </row>
    <row r="50" spans="1:16" x14ac:dyDescent="0.2">
      <c r="A50" s="136" t="s">
        <v>62</v>
      </c>
      <c r="B50" s="136" t="e">
        <f>NA()</f>
        <v>#N/A</v>
      </c>
      <c r="C50" s="136">
        <f>IF(ISNUMBER('実質公債費比率（分子）の構造'!K$53),'実質公債費比率（分子）の構造'!K$53,NA())</f>
        <v>69786</v>
      </c>
      <c r="D50" s="136" t="e">
        <f>NA()</f>
        <v>#N/A</v>
      </c>
      <c r="E50" s="136" t="e">
        <f>NA()</f>
        <v>#N/A</v>
      </c>
      <c r="F50" s="136">
        <f>IF(ISNUMBER('実質公債費比率（分子）の構造'!L$53),'実質公債費比率（分子）の構造'!L$53,NA())</f>
        <v>66504</v>
      </c>
      <c r="G50" s="136" t="e">
        <f>NA()</f>
        <v>#N/A</v>
      </c>
      <c r="H50" s="136" t="e">
        <f>NA()</f>
        <v>#N/A</v>
      </c>
      <c r="I50" s="136">
        <f>IF(ISNUMBER('実質公債費比率（分子）の構造'!M$53),'実質公債費比率（分子）の構造'!M$53,NA())</f>
        <v>58196</v>
      </c>
      <c r="J50" s="136" t="e">
        <f>NA()</f>
        <v>#N/A</v>
      </c>
      <c r="K50" s="136" t="e">
        <f>NA()</f>
        <v>#N/A</v>
      </c>
      <c r="L50" s="136">
        <f>IF(ISNUMBER('実質公債費比率（分子）の構造'!N$53),'実質公債費比率（分子）の構造'!N$53,NA())</f>
        <v>53604</v>
      </c>
      <c r="M50" s="136" t="e">
        <f>NA()</f>
        <v>#N/A</v>
      </c>
      <c r="N50" s="136" t="e">
        <f>NA()</f>
        <v>#N/A</v>
      </c>
      <c r="O50" s="136">
        <f>IF(ISNUMBER('実質公債費比率（分子）の構造'!O$53),'実質公債費比率（分子）の構造'!O$53,NA())</f>
        <v>54489</v>
      </c>
      <c r="P50" s="136" t="e">
        <f>NA()</f>
        <v>#N/A</v>
      </c>
    </row>
    <row r="53" spans="1:16" x14ac:dyDescent="0.2">
      <c r="A53" s="104" t="s">
        <v>63</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64</v>
      </c>
      <c r="C55" s="135"/>
      <c r="D55" s="135" t="s">
        <v>65</v>
      </c>
      <c r="E55" s="135" t="s">
        <v>64</v>
      </c>
      <c r="F55" s="135"/>
      <c r="G55" s="135" t="s">
        <v>65</v>
      </c>
      <c r="H55" s="135" t="s">
        <v>64</v>
      </c>
      <c r="I55" s="135"/>
      <c r="J55" s="135" t="s">
        <v>65</v>
      </c>
      <c r="K55" s="135" t="s">
        <v>64</v>
      </c>
      <c r="L55" s="135"/>
      <c r="M55" s="135" t="s">
        <v>65</v>
      </c>
      <c r="N55" s="135" t="s">
        <v>64</v>
      </c>
      <c r="O55" s="135"/>
      <c r="P55" s="135" t="s">
        <v>65</v>
      </c>
    </row>
    <row r="56" spans="1:16" x14ac:dyDescent="0.2">
      <c r="A56" s="135" t="s">
        <v>35</v>
      </c>
      <c r="B56" s="135"/>
      <c r="C56" s="135"/>
      <c r="D56" s="135">
        <f>'将来負担比率（分子）の構造'!I$52</f>
        <v>1171380</v>
      </c>
      <c r="E56" s="135"/>
      <c r="F56" s="135"/>
      <c r="G56" s="135">
        <f>'将来負担比率（分子）の構造'!J$52</f>
        <v>1210967</v>
      </c>
      <c r="H56" s="135"/>
      <c r="I56" s="135"/>
      <c r="J56" s="135">
        <f>'将来負担比率（分子）の構造'!K$52</f>
        <v>1226809</v>
      </c>
      <c r="K56" s="135"/>
      <c r="L56" s="135"/>
      <c r="M56" s="135">
        <f>'将来負担比率（分子）の構造'!L$52</f>
        <v>1228023</v>
      </c>
      <c r="N56" s="135"/>
      <c r="O56" s="135"/>
      <c r="P56" s="135">
        <f>'将来負担比率（分子）の構造'!M$52</f>
        <v>1225111</v>
      </c>
    </row>
    <row r="57" spans="1:16" x14ac:dyDescent="0.2">
      <c r="A57" s="135" t="s">
        <v>34</v>
      </c>
      <c r="B57" s="135"/>
      <c r="C57" s="135"/>
      <c r="D57" s="135">
        <f>'将来負担比率（分子）の構造'!I$51</f>
        <v>127026</v>
      </c>
      <c r="E57" s="135"/>
      <c r="F57" s="135"/>
      <c r="G57" s="135">
        <f>'将来負担比率（分子）の構造'!J$51</f>
        <v>116743</v>
      </c>
      <c r="H57" s="135"/>
      <c r="I57" s="135"/>
      <c r="J57" s="135">
        <f>'将来負担比率（分子）の構造'!K$51</f>
        <v>131095</v>
      </c>
      <c r="K57" s="135"/>
      <c r="L57" s="135"/>
      <c r="M57" s="135">
        <f>'将来負担比率（分子）の構造'!L$51</f>
        <v>122732</v>
      </c>
      <c r="N57" s="135"/>
      <c r="O57" s="135"/>
      <c r="P57" s="135">
        <f>'将来負担比率（分子）の構造'!M$51</f>
        <v>113974</v>
      </c>
    </row>
    <row r="58" spans="1:16" x14ac:dyDescent="0.2">
      <c r="A58" s="135" t="s">
        <v>33</v>
      </c>
      <c r="B58" s="135"/>
      <c r="C58" s="135"/>
      <c r="D58" s="135">
        <f>'将来負担比率（分子）の構造'!I$50</f>
        <v>97065</v>
      </c>
      <c r="E58" s="135"/>
      <c r="F58" s="135"/>
      <c r="G58" s="135">
        <f>'将来負担比率（分子）の構造'!J$50</f>
        <v>105687</v>
      </c>
      <c r="H58" s="135"/>
      <c r="I58" s="135"/>
      <c r="J58" s="135">
        <f>'将来負担比率（分子）の構造'!K$50</f>
        <v>132377</v>
      </c>
      <c r="K58" s="135"/>
      <c r="L58" s="135"/>
      <c r="M58" s="135">
        <f>'将来負担比率（分子）の構造'!L$50</f>
        <v>140508</v>
      </c>
      <c r="N58" s="135"/>
      <c r="O58" s="135"/>
      <c r="P58" s="135">
        <f>'将来負担比率（分子）の構造'!M$50</f>
        <v>145152</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1368</v>
      </c>
      <c r="C61" s="135"/>
      <c r="D61" s="135"/>
      <c r="E61" s="135">
        <f>'将来負担比率（分子）の構造'!J$46</f>
        <v>1232</v>
      </c>
      <c r="F61" s="135"/>
      <c r="G61" s="135"/>
      <c r="H61" s="135">
        <f>'将来負担比率（分子）の構造'!K$46</f>
        <v>821</v>
      </c>
      <c r="I61" s="135"/>
      <c r="J61" s="135"/>
      <c r="K61" s="135">
        <f>'将来負担比率（分子）の構造'!L$46</f>
        <v>915</v>
      </c>
      <c r="L61" s="135"/>
      <c r="M61" s="135"/>
      <c r="N61" s="135">
        <f>'将来負担比率（分子）の構造'!M$46</f>
        <v>643</v>
      </c>
      <c r="O61" s="135"/>
      <c r="P61" s="135"/>
    </row>
    <row r="62" spans="1:16" x14ac:dyDescent="0.2">
      <c r="A62" s="135" t="s">
        <v>27</v>
      </c>
      <c r="B62" s="135">
        <f>'将来負担比率（分子）の構造'!I$45</f>
        <v>324160</v>
      </c>
      <c r="C62" s="135"/>
      <c r="D62" s="135"/>
      <c r="E62" s="135">
        <f>'将来負担比率（分子）の構造'!J$45</f>
        <v>300673</v>
      </c>
      <c r="F62" s="135"/>
      <c r="G62" s="135"/>
      <c r="H62" s="135">
        <f>'将来負担比率（分子）の構造'!K$45</f>
        <v>298050</v>
      </c>
      <c r="I62" s="135"/>
      <c r="J62" s="135"/>
      <c r="K62" s="135">
        <f>'将来負担比率（分子）の構造'!L$45</f>
        <v>288852</v>
      </c>
      <c r="L62" s="135"/>
      <c r="M62" s="135"/>
      <c r="N62" s="135">
        <f>'将来負担比率（分子）の構造'!M$45</f>
        <v>265494</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165924</v>
      </c>
      <c r="C64" s="135"/>
      <c r="D64" s="135"/>
      <c r="E64" s="135">
        <f>'将来負担比率（分子）の構造'!J$43</f>
        <v>128914</v>
      </c>
      <c r="F64" s="135"/>
      <c r="G64" s="135"/>
      <c r="H64" s="135">
        <f>'将来負担比率（分子）の構造'!K$43</f>
        <v>123354</v>
      </c>
      <c r="I64" s="135"/>
      <c r="J64" s="135"/>
      <c r="K64" s="135">
        <f>'将来負担比率（分子）の構造'!L$43</f>
        <v>123329</v>
      </c>
      <c r="L64" s="135"/>
      <c r="M64" s="135"/>
      <c r="N64" s="135">
        <f>'将来負担比率（分子）の構造'!M$43</f>
        <v>114955</v>
      </c>
      <c r="O64" s="135"/>
      <c r="P64" s="135"/>
    </row>
    <row r="65" spans="1:16" x14ac:dyDescent="0.2">
      <c r="A65" s="135" t="s">
        <v>24</v>
      </c>
      <c r="B65" s="135">
        <f>'将来負担比率（分子）の構造'!I$42</f>
        <v>55205</v>
      </c>
      <c r="C65" s="135"/>
      <c r="D65" s="135"/>
      <c r="E65" s="135">
        <f>'将来負担比率（分子）の構造'!J$42</f>
        <v>45498</v>
      </c>
      <c r="F65" s="135"/>
      <c r="G65" s="135"/>
      <c r="H65" s="135">
        <f>'将来負担比率（分子）の構造'!K$42</f>
        <v>39997</v>
      </c>
      <c r="I65" s="135"/>
      <c r="J65" s="135"/>
      <c r="K65" s="135">
        <f>'将来負担比率（分子）の構造'!L$42</f>
        <v>35569</v>
      </c>
      <c r="L65" s="135"/>
      <c r="M65" s="135"/>
      <c r="N65" s="135">
        <f>'将来負担比率（分子）の構造'!M$42</f>
        <v>31630</v>
      </c>
      <c r="O65" s="135"/>
      <c r="P65" s="135"/>
    </row>
    <row r="66" spans="1:16" x14ac:dyDescent="0.2">
      <c r="A66" s="135" t="s">
        <v>23</v>
      </c>
      <c r="B66" s="135">
        <f>'将来負担比率（分子）の構造'!I$41</f>
        <v>2179757</v>
      </c>
      <c r="C66" s="135"/>
      <c r="D66" s="135"/>
      <c r="E66" s="135">
        <f>'将来負担比率（分子）の構造'!J$41</f>
        <v>2221064</v>
      </c>
      <c r="F66" s="135"/>
      <c r="G66" s="135"/>
      <c r="H66" s="135">
        <f>'将来負担比率（分子）の構造'!K$41</f>
        <v>2250008</v>
      </c>
      <c r="I66" s="135"/>
      <c r="J66" s="135"/>
      <c r="K66" s="135">
        <f>'将来負担比率（分子）の構造'!L$41</f>
        <v>2235564</v>
      </c>
      <c r="L66" s="135"/>
      <c r="M66" s="135"/>
      <c r="N66" s="135">
        <f>'将来負担比率（分子）の構造'!M$41</f>
        <v>2229066</v>
      </c>
      <c r="O66" s="135"/>
      <c r="P66" s="135"/>
    </row>
    <row r="67" spans="1:16" x14ac:dyDescent="0.2">
      <c r="A67" s="135" t="s">
        <v>66</v>
      </c>
      <c r="B67" s="135" t="e">
        <f>NA()</f>
        <v>#N/A</v>
      </c>
      <c r="C67" s="135">
        <f>IF(ISNUMBER('将来負担比率（分子）の構造'!I$53), IF('将来負担比率（分子）の構造'!I$53 &lt; 0, 0, '将来負担比率（分子）の構造'!I$53), NA())</f>
        <v>1330943</v>
      </c>
      <c r="D67" s="135" t="e">
        <f>NA()</f>
        <v>#N/A</v>
      </c>
      <c r="E67" s="135" t="e">
        <f>NA()</f>
        <v>#N/A</v>
      </c>
      <c r="F67" s="135">
        <f>IF(ISNUMBER('将来負担比率（分子）の構造'!J$53), IF('将来負担比率（分子）の構造'!J$53 &lt; 0, 0, '将来負担比率（分子）の構造'!J$53), NA())</f>
        <v>1263983</v>
      </c>
      <c r="G67" s="135" t="e">
        <f>NA()</f>
        <v>#N/A</v>
      </c>
      <c r="H67" s="135" t="e">
        <f>NA()</f>
        <v>#N/A</v>
      </c>
      <c r="I67" s="135">
        <f>IF(ISNUMBER('将来負担比率（分子）の構造'!K$53), IF('将来負担比率（分子）の構造'!K$53 &lt; 0, 0, '将来負担比率（分子）の構造'!K$53), NA())</f>
        <v>1221950</v>
      </c>
      <c r="J67" s="135" t="e">
        <f>NA()</f>
        <v>#N/A</v>
      </c>
      <c r="K67" s="135" t="e">
        <f>NA()</f>
        <v>#N/A</v>
      </c>
      <c r="L67" s="135">
        <f>IF(ISNUMBER('将来負担比率（分子）の構造'!L$53), IF('将来負担比率（分子）の構造'!L$53 &lt; 0, 0, '将来負担比率（分子）の構造'!L$53), NA())</f>
        <v>1192965</v>
      </c>
      <c r="M67" s="135" t="e">
        <f>NA()</f>
        <v>#N/A</v>
      </c>
      <c r="N67" s="135" t="e">
        <f>NA()</f>
        <v>#N/A</v>
      </c>
      <c r="O67" s="135">
        <f>IF(ISNUMBER('将来負担比率（分子）の構造'!M$53), IF('将来負担比率（分子）の構造'!M$53 &lt; 0, 0, '将来負担比率（分子）の構造'!M$53), NA())</f>
        <v>1157550</v>
      </c>
      <c r="P67" s="135" t="e">
        <f>NA()</f>
        <v>#N/A</v>
      </c>
    </row>
    <row r="70" spans="1:16" x14ac:dyDescent="0.2">
      <c r="A70" s="137" t="s">
        <v>67</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68</v>
      </c>
      <c r="B72" s="139">
        <f>基金残高に係る経年分析!F55</f>
        <v>18298</v>
      </c>
      <c r="C72" s="139">
        <f>基金残高に係る経年分析!G55</f>
        <v>18303</v>
      </c>
      <c r="D72" s="139">
        <f>基金残高に係る経年分析!H55</f>
        <v>18305</v>
      </c>
    </row>
    <row r="73" spans="1:16" x14ac:dyDescent="0.2">
      <c r="A73" s="138" t="s">
        <v>69</v>
      </c>
      <c r="B73" s="139">
        <f>基金残高に係る経年分析!F56</f>
        <v>41241</v>
      </c>
      <c r="C73" s="139">
        <f>基金残高に係る経年分析!G56</f>
        <v>47195</v>
      </c>
      <c r="D73" s="139">
        <f>基金残高に係る経年分析!H56</f>
        <v>47203</v>
      </c>
    </row>
    <row r="74" spans="1:16" x14ac:dyDescent="0.2">
      <c r="A74" s="138" t="s">
        <v>70</v>
      </c>
      <c r="B74" s="139">
        <f>基金残高に係る経年分析!F57</f>
        <v>37265</v>
      </c>
      <c r="C74" s="139">
        <f>基金残高に係る経年分析!G57</f>
        <v>49019</v>
      </c>
      <c r="D74" s="139">
        <f>基金残高に係る経年分析!H57</f>
        <v>51953</v>
      </c>
    </row>
  </sheetData>
  <sheetProtection algorithmName="SHA-512" hashValue="aMaF7UJbg5FO6pyS2yQ0zvId0Zw8X3k/D7TaHzjMlHNSim8bffMJzVxYw5iL2L3hZT1IO/XDd1olAWb/Qo1/Lg==" saltValue="04DaoQRrVDs5kNSUy1Zp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2019-03-14T02:42:22Z</cp:lastPrinted>
  <dcterms:created xsi:type="dcterms:W3CDTF">2019-02-14T00:43:00Z</dcterms:created>
  <dcterms:modified xsi:type="dcterms:W3CDTF">2019-08-07T09:08:36Z</dcterms:modified>
  <cp:category/>
</cp:coreProperties>
</file>