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108" windowWidth="15360"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definedNames>
    <definedName name="_xlnm.Print_Area" localSheetId="13">公会計指標分析・財政指標組合せ分析表!$A$1:$DE$83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P88" i="12" l="1"/>
  <c r="AF88" i="12"/>
  <c r="AA23" i="12"/>
  <c r="AA33" i="12"/>
  <c r="AA32" i="12"/>
  <c r="AA31" i="12"/>
  <c r="AA30" i="12"/>
  <c r="AA29" i="12"/>
  <c r="AA28" i="12"/>
  <c r="AA16" i="12"/>
  <c r="AA15" i="12"/>
  <c r="AA14" i="12"/>
  <c r="AA13" i="12"/>
  <c r="AA12" i="12"/>
  <c r="AA11" i="12"/>
  <c r="AA10" i="12"/>
  <c r="AA9" i="12"/>
  <c r="AA8" i="12"/>
  <c r="AA7" i="12"/>
  <c r="BG32" i="10" l="1"/>
  <c r="BG31"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U32" i="10"/>
  <c r="C32" i="10"/>
  <c r="C33" i="10" s="1"/>
  <c r="U31" i="10"/>
  <c r="C31" i="10"/>
  <c r="C34" i="10" l="1"/>
  <c r="C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C40" i="10" s="1"/>
  <c r="AM31" i="10" l="1"/>
  <c r="AM32" i="10" s="1"/>
  <c r="AM33" i="10" s="1"/>
  <c r="AM34" i="10" s="1"/>
  <c r="BE31" i="10" l="1"/>
  <c r="BE32" i="10" s="1"/>
  <c r="BW31" i="10" l="1"/>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<sst xmlns="http://schemas.openxmlformats.org/spreadsheetml/2006/main" count="1051" uniqueCount="618">
  <si>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</si>
  <si>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</si>
  <si>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</si>
  <si>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</si>
  <si>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</si>
  <si>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</si>
  <si>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</si>
  <si>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</si>
  <si>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</si>
  <si>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</si>
  <si>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</si>
  <si>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</si>
  <si>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</si>
  <si>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</si>
  <si>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</si>
  <si>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</si>
  <si>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</si>
  <si>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</si>
  <si>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</si>
  <si>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</si>
  <si>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</si>
  <si>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</si>
  <si>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</si>
  <si>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</si>
  <si>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</si>
  <si>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</si>
  <si>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</si>
  <si>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</si>
  <si>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</si>
  <si>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</si>
  <si>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</si>
  <si>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</si>
  <si>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</si>
  <si>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</si>
  <si>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</si>
  <si>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</si>
  <si>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</si>
  <si>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</si>
  <si>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</si>
  <si>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</si>
  <si>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</si>
  <si>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</si>
  <si>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</si>
  <si>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</si>
  <si>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</si>
  <si>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</si>
  <si>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</si>
  <si>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</si>
  <si>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</si>
  <si>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</si>
  <si>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</si>
  <si>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</si>
  <si>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</si>
  <si>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</si>
  <si>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</si>
  <si>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</si>
  <si>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</si>
  <si>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</si>
  <si>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</si>
  <si>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</si>
  <si>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</si>
  <si>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</si>
  <si>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</si>
  <si>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</si>
  <si>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</si>
  <si>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</si>
  <si>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</si>
  <si>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</si>
  <si>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</si>
  <si>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</si>
  <si>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</si>
  <si>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</si>
  <si>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</si>
  <si>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静岡県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</si>
  <si>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</si>
  <si>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</si>
  <si>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</si>
  <si>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</si>
  <si>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</si>
  <si>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</si>
  <si>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</si>
  <si>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</si>
  <si>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</si>
  <si>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</si>
  <si>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</si>
  <si>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</si>
  <si>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</si>
  <si>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</si>
  <si>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</si>
  <si>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</si>
  <si>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</si>
  <si>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</si>
  <si>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</si>
  <si>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</si>
  <si>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</si>
  <si>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</si>
  <si>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</si>
  <si>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</si>
  <si>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</si>
  <si>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</si>
  <si>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</si>
  <si>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</si>
  <si>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</si>
  <si>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</si>
  <si>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</si>
  <si>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</si>
  <si>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</si>
  <si>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</si>
  <si>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</si>
  <si>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</si>
  <si>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</si>
  <si>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</si>
  <si>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</si>
  <si>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</si>
  <si>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</si>
  <si>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</si>
  <si>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</si>
  <si>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</si>
  <si>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</si>
  <si>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</si>
  <si>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</si>
  <si>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</si>
  <si>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</si>
  <si>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</si>
  <si>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</si>
  <si>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</si>
  <si>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</si>
  <si>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</si>
  <si>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</si>
  <si>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</si>
  <si>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</si>
  <si>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</si>
  <si>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</si>
  <si>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</si>
  <si>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</si>
  <si>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</si>
  <si>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</si>
  <si>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</si>
  <si>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</si>
  <si>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</si>
  <si>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</si>
  <si>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</si>
  <si>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</si>
  <si>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</si>
  <si>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</si>
  <si>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</si>
  <si>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</si>
  <si>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</si>
  <si>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</si>
  <si>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</si>
  <si>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</si>
  <si>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</si>
  <si>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</si>
  <si>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</si>
  <si>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</si>
  <si>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</si>
  <si>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</si>
  <si>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</si>
  <si>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</si>
  <si>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</si>
  <si>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</si>
  <si>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</si>
  <si>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</si>
  <si>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</si>
  <si>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</si>
  <si>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</si>
  <si>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</si>
  <si>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</si>
  <si>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</si>
  <si>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</si>
  <si>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</si>
  <si>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</si>
  <si>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</si>
  <si>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</si>
  <si>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</si>
  <si>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</si>
  <si>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</si>
  <si>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</si>
  <si>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</si>
  <si>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</si>
  <si>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</si>
  <si>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</si>
  <si>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静岡県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</si>
  <si>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</si>
  <si>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</si>
  <si>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</si>
  <si>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</si>
  <si>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</si>
  <si>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</si>
  <si>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</si>
  <si>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</si>
  <si>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</si>
  <si>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</si>
  <si>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</si>
  <si>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</si>
  <si>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</si>
  <si>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</si>
  <si>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</si>
  <si>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</si>
  <si>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</si>
  <si>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</si>
  <si>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</si>
  <si>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</si>
  <si>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</si>
  <si>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</si>
  <si>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</si>
  <si>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</si>
  <si>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</si>
  <si>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</si>
  <si>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</si>
  <si>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</si>
  <si>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</si>
  <si>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</si>
  <si>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</si>
  <si>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</si>
  <si>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</si>
  <si>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</si>
  <si>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</si>
  <si>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</si>
  <si>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</si>
  <si>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</si>
  <si>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</si>
  <si>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</si>
  <si>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</si>
  <si>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</si>
  <si>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</si>
  <si>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</si>
  <si>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</si>
  <si>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</si>
  <si>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</si>
  <si>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</si>
  <si>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</si>
  <si>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</si>
  <si>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</si>
  <si>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</si>
  <si>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</si>
  <si>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</si>
  <si>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</si>
  <si>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</si>
  <si>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</si>
  <si>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</si>
  <si>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</si>
  <si>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</si>
  <si>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</si>
  <si>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</si>
  <si>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</si>
  <si>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</si>
  <si>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</si>
  <si>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</si>
  <si>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</si>
  <si>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</si>
  <si>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</si>
  <si>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</si>
  <si>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</si>
  <si>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</si>
  <si>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</si>
  <si>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</si>
  <si>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</si>
  <si>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</si>
  <si>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</si>
  <si>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</si>
  <si>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</si>
  <si>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</si>
  <si>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</si>
  <si>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</si>
  <si>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</si>
  <si>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</si>
  <si>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</si>
  <si>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</si>
  <si>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</si>
  <si>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</si>
  <si>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</si>
  <si>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</si>
  <si>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</si>
  <si>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</si>
  <si>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</si>
  <si>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</si>
  <si>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</si>
  <si>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</si>
  <si>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</si>
  <si>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</si>
  <si>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</si>
  <si>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</si>
  <si>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</si>
  <si>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</si>
  <si>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</si>
  <si>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</si>
  <si>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</si>
  <si>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</si>
  <si>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</si>
  <si>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</si>
  <si>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</si>
  <si>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</si>
  <si>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</si>
  <si>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</si>
  <si>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</si>
  <si>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</si>
  <si>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</si>
  <si>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</si>
  <si>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</si>
  <si>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</si>
  <si>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</si>
  <si>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</si>
  <si>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</si>
  <si>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</si>
  <si>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</si>
  <si>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</si>
  <si>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</si>
  <si>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</si>
  <si>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</si>
  <si>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</si>
  <si>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</si>
  <si>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</si>
  <si>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</si>
  <si>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</si>
  <si>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</si>
  <si>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</si>
  <si>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</si>
  <si>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</si>
  <si>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</si>
  <si>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</si>
  <si>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</si>
  <si>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</si>
  <si>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</si>
  <si>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</si>
  <si>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</si>
  <si>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</si>
  <si>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</si>
  <si>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静岡県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</si>
  <si>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</si>
  <si>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</si>
  <si>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</si>
  <si>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</si>
  <si>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</si>
  <si>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</si>
  <si>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</si>
  <si>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</si>
  <si>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</si>
  <si>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</si>
  <si>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</si>
  <si>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</si>
  <si>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</si>
  <si>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</si>
  <si>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</si>
  <si>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</si>
  <si>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</si>
  <si>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</si>
  <si>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</si>
  <si>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</si>
  <si>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</si>
  <si>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</si>
  <si>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</si>
  <si>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</si>
  <si>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</si>
  <si>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</si>
  <si>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</si>
  <si>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</si>
  <si>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</si>
  <si>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</si>
  <si>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</si>
  <si>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</si>
  <si>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</si>
  <si>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</si>
  <si>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</si>
  <si>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法適用企業</t>
    <phoneticPr fontId="5"/>
  </si>
  <si>
    <t>法適用企業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</si>
  <si>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</si>
  <si>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</si>
  <si>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</si>
  <si>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</si>
  <si>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</si>
  <si>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</si>
  <si>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</si>
  <si>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</si>
  <si>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</si>
  <si>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</si>
  <si>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</si>
  <si>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</si>
  <si>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</si>
  <si>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</si>
  <si>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</si>
  <si>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</si>
  <si>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</si>
  <si>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</si>
  <si>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</si>
  <si>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</si>
  <si>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</si>
  <si>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</si>
  <si>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</si>
  <si>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</si>
  <si>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</si>
  <si>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</si>
  <si>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</si>
  <si>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</si>
  <si>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</si>
  <si>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</si>
  <si>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</si>
  <si>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</si>
  <si>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</si>
  <si>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t>
    <phoneticPr fontId="5"/>
  </si>
  <si>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</si>
  <si>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</si>
  <si>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</si>
  <si>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</si>
  <si>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</si>
  <si>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</si>
  <si>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</si>
  <si>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</si>
  <si>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</si>
  <si>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</si>
  <si>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</si>
  <si>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</si>
  <si>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</si>
  <si>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</si>
  <si>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</si>
  <si>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</si>
  <si>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</si>
  <si>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</si>
  <si>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</si>
  <si>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</si>
  <si>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</si>
  <si>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</si>
  <si>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</si>
  <si>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</si>
  <si>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</si>
  <si>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</si>
  <si>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</si>
  <si>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</si>
  <si>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</si>
  <si>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</si>
  <si>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</si>
  <si>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</si>
  <si>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</si>
  <si>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静岡県立静岡がんセンター事業会計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</si>
  <si>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</si>
  <si>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</si>
  <si>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静岡県流域下水道事業特別会計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</si>
  <si>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</si>
  <si>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</si>
  <si>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</si>
  <si>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4"/>
  </si>
  <si>
    <t>静岡県清水港等港湾整備事業特別会計</t>
    <phoneticPr fontId="5"/>
  </si>
  <si>
    <t>-</t>
    <phoneticPr fontId="5"/>
  </si>
  <si>
    <t>(Ｆ)</t>
    <phoneticPr fontId="5"/>
  </si>
  <si>
    <t>静岡県工業用水道事業会計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</si>
  <si>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</si>
  <si>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</si>
  <si>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</si>
  <si>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</si>
  <si>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</si>
  <si>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</si>
  <si>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</si>
  <si>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</si>
  <si>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</si>
  <si>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</si>
  <si>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</si>
  <si>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</si>
  <si>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</si>
  <si>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</si>
  <si>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</si>
  <si>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</si>
  <si>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</si>
  <si>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</si>
  <si>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</si>
  <si>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</si>
  <si>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</si>
  <si>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</si>
  <si>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</si>
  <si>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</si>
  <si>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</si>
  <si>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</si>
  <si>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</si>
  <si>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</si>
  <si>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</si>
  <si>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</si>
  <si>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</si>
  <si>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</si>
  <si>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</si>
  <si>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</si>
  <si>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</si>
  <si>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</si>
  <si>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</si>
  <si>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</si>
  <si>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</si>
  <si>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</si>
  <si>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</si>
  <si>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</si>
  <si>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</si>
  <si>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</si>
  <si>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</si>
  <si>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</si>
  <si>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</si>
  <si>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</si>
  <si>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</si>
  <si>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</si>
  <si>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</si>
  <si>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</si>
  <si>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</si>
  <si>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</si>
  <si>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</si>
  <si>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</si>
  <si>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</si>
  <si>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</si>
  <si>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</si>
  <si>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</si>
  <si>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</si>
  <si>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</si>
  <si>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</si>
  <si>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</si>
  <si>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</si>
  <si>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</si>
  <si>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</si>
  <si>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</si>
  <si>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</si>
  <si>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</si>
  <si>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</si>
  <si>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</si>
  <si>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</si>
  <si>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</si>
  <si>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</si>
  <si>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</si>
  <si>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</si>
  <si>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</si>
  <si>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</si>
  <si>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</si>
  <si>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</si>
  <si>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</si>
  <si>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</si>
  <si>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</si>
  <si>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</si>
  <si>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</si>
  <si>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</si>
  <si>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</si>
  <si>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0.79</t>
  </si>
  <si>
    <t>▲ 0.06</t>
  </si>
  <si>
    <t>▲ 0.07</t>
  </si>
  <si>
    <t>静岡県立静岡がんセンター事業会計</t>
  </si>
  <si>
    <t>静岡県水道事業会計</t>
  </si>
  <si>
    <t>静岡県工業用水道事業会計</t>
  </si>
  <si>
    <t>一般会計</t>
  </si>
  <si>
    <t>静岡県地域振興整備事業会計</t>
  </si>
  <si>
    <t>静岡県中小企業高度化資金貸付事業等特別会計</t>
  </si>
  <si>
    <t>静岡県林業改善資金特別会計</t>
  </si>
  <si>
    <t>静岡県沿岸漁業改善資金特別会計</t>
  </si>
  <si>
    <t>その他会計（赤字）</t>
  </si>
  <si>
    <t>その他会計（黒字）</t>
  </si>
  <si>
    <t>静岡県公債管理特別会計</t>
  </si>
  <si>
    <t>-</t>
    <phoneticPr fontId="5"/>
  </si>
  <si>
    <t>静岡県自動車税等証紙徴収事務特別会計</t>
  </si>
  <si>
    <t>静岡県心身障害者扶養共済事業特別会計</t>
  </si>
  <si>
    <t>静岡県中小企業高度化資金貸付事業等特別会計</t>
    <rPh sb="7" eb="9">
      <t>コウド</t>
    </rPh>
    <rPh sb="9" eb="10">
      <t>カ</t>
    </rPh>
    <rPh sb="10" eb="12">
      <t>シキン</t>
    </rPh>
    <rPh sb="12" eb="13">
      <t>カ</t>
    </rPh>
    <rPh sb="13" eb="14">
      <t>ツ</t>
    </rPh>
    <rPh sb="14" eb="16">
      <t>ジギョウ</t>
    </rPh>
    <rPh sb="16" eb="17">
      <t>トウ</t>
    </rPh>
    <phoneticPr fontId="2"/>
  </si>
  <si>
    <t>静岡県県営住宅事業特別会計</t>
  </si>
  <si>
    <t>静岡県物品調達事務等特別会計</t>
  </si>
  <si>
    <t>静岡県流域下水道事業特別会計</t>
  </si>
  <si>
    <t>静岡県清水港等港湾整備事業特別会計</t>
  </si>
  <si>
    <t>静岡地方税滞納整理機構</t>
    <rPh sb="0" eb="2">
      <t>シズオカ</t>
    </rPh>
    <rPh sb="2" eb="5">
      <t>チホウゼイ</t>
    </rPh>
    <rPh sb="5" eb="7">
      <t>タイノウ</t>
    </rPh>
    <rPh sb="7" eb="9">
      <t>セイリ</t>
    </rPh>
    <rPh sb="9" eb="11">
      <t>キコウ</t>
    </rPh>
    <phoneticPr fontId="2"/>
  </si>
  <si>
    <t>静岡県大井川広域水道企業団</t>
    <rPh sb="0" eb="2">
      <t>シズオカ</t>
    </rPh>
    <rPh sb="2" eb="3">
      <t>ケン</t>
    </rPh>
    <rPh sb="3" eb="6">
      <t>オオイガワ</t>
    </rPh>
    <rPh sb="6" eb="8">
      <t>コウイキ</t>
    </rPh>
    <rPh sb="8" eb="10">
      <t>スイドウ</t>
    </rPh>
    <rPh sb="10" eb="12">
      <t>キギョウ</t>
    </rPh>
    <rPh sb="12" eb="13">
      <t>ダン</t>
    </rPh>
    <phoneticPr fontId="2"/>
  </si>
  <si>
    <t>法適用企業</t>
    <rPh sb="0" eb="1">
      <t>ホウ</t>
    </rPh>
    <rPh sb="1" eb="3">
      <t>テキヨウ</t>
    </rPh>
    <rPh sb="3" eb="5">
      <t>キギョウ</t>
    </rPh>
    <phoneticPr fontId="5"/>
  </si>
  <si>
    <t>天竜浜名湖鉄道</t>
    <rPh sb="0" eb="2">
      <t>テンリュウ</t>
    </rPh>
    <rPh sb="2" eb="5">
      <t>ハマナコ</t>
    </rPh>
    <rPh sb="5" eb="7">
      <t>テツドウ</t>
    </rPh>
    <phoneticPr fontId="5"/>
  </si>
  <si>
    <t>静岡県文化財団</t>
    <rPh sb="0" eb="3">
      <t>シズオカケン</t>
    </rPh>
    <rPh sb="3" eb="5">
      <t>ブンカ</t>
    </rPh>
    <rPh sb="5" eb="7">
      <t>ザイダン</t>
    </rPh>
    <phoneticPr fontId="5"/>
  </si>
  <si>
    <t>静岡県舞台芸術センター</t>
    <rPh sb="0" eb="3">
      <t>シズオカケン</t>
    </rPh>
    <rPh sb="3" eb="5">
      <t>ブタイ</t>
    </rPh>
    <rPh sb="5" eb="7">
      <t>ゲイジュツ</t>
    </rPh>
    <phoneticPr fontId="5"/>
  </si>
  <si>
    <t>静岡県国際交流協会</t>
    <rPh sb="0" eb="3">
      <t>シズオカケン</t>
    </rPh>
    <rPh sb="3" eb="5">
      <t>コクサイ</t>
    </rPh>
    <rPh sb="5" eb="7">
      <t>コウリュウ</t>
    </rPh>
    <rPh sb="7" eb="9">
      <t>キョウカイ</t>
    </rPh>
    <phoneticPr fontId="5"/>
  </si>
  <si>
    <t>静岡県グリーンバンク</t>
    <rPh sb="0" eb="3">
      <t>シズオカケン</t>
    </rPh>
    <phoneticPr fontId="5"/>
  </si>
  <si>
    <t>しずおか健康長寿財団</t>
  </si>
  <si>
    <t>静岡県アイバンク</t>
    <rPh sb="0" eb="3">
      <t>シズオカケン</t>
    </rPh>
    <phoneticPr fontId="5"/>
  </si>
  <si>
    <t>静岡県腎臓バンク</t>
    <rPh sb="0" eb="3">
      <t>シズオカケン</t>
    </rPh>
    <rPh sb="3" eb="5">
      <t>ジンゾウ</t>
    </rPh>
    <phoneticPr fontId="5"/>
  </si>
  <si>
    <t>静岡県障害者スポーツ協会</t>
    <rPh sb="0" eb="3">
      <t>シズオカケン</t>
    </rPh>
    <rPh sb="3" eb="6">
      <t>ショウガイシャ</t>
    </rPh>
    <rPh sb="10" eb="12">
      <t>キョウカイ</t>
    </rPh>
    <phoneticPr fontId="5"/>
  </si>
  <si>
    <t>静岡県産業振興財団</t>
  </si>
  <si>
    <t>浜名湖国際頭脳センター</t>
  </si>
  <si>
    <t>静岡県コンテナ輸送振興協会</t>
    <rPh sb="0" eb="3">
      <t>シズオカケン</t>
    </rPh>
    <rPh sb="7" eb="9">
      <t>ユソウ</t>
    </rPh>
    <rPh sb="9" eb="11">
      <t>シンコウ</t>
    </rPh>
    <rPh sb="11" eb="13">
      <t>キョウカイ</t>
    </rPh>
    <phoneticPr fontId="5"/>
  </si>
  <si>
    <t>清水港振興</t>
  </si>
  <si>
    <t>静岡県労働福祉事業協会</t>
    <rPh sb="0" eb="3">
      <t>シズオカケン</t>
    </rPh>
    <rPh sb="3" eb="4">
      <t>ロウ</t>
    </rPh>
    <rPh sb="4" eb="5">
      <t>ドウ</t>
    </rPh>
    <rPh sb="5" eb="7">
      <t>フクシ</t>
    </rPh>
    <rPh sb="7" eb="9">
      <t>ジギョウ</t>
    </rPh>
    <rPh sb="9" eb="11">
      <t>キョウカイ</t>
    </rPh>
    <phoneticPr fontId="5"/>
  </si>
  <si>
    <t>静岡県勤労者信用基金協会</t>
    <rPh sb="0" eb="3">
      <t>シズオカケン</t>
    </rPh>
    <rPh sb="3" eb="6">
      <t>キンロウシャ</t>
    </rPh>
    <rPh sb="6" eb="8">
      <t>シンヨウ</t>
    </rPh>
    <rPh sb="8" eb="10">
      <t>キキン</t>
    </rPh>
    <rPh sb="10" eb="12">
      <t>キョウカイ</t>
    </rPh>
    <phoneticPr fontId="5"/>
  </si>
  <si>
    <t>静岡県農業振興公社</t>
    <rPh sb="0" eb="3">
      <t>シズオカケン</t>
    </rPh>
    <rPh sb="3" eb="5">
      <t>ノウギョウ</t>
    </rPh>
    <rPh sb="5" eb="7">
      <t>シンコウ</t>
    </rPh>
    <rPh sb="7" eb="9">
      <t>コウシャ</t>
    </rPh>
    <phoneticPr fontId="5"/>
  </si>
  <si>
    <t>静岡県農業振興基金協会</t>
    <rPh sb="0" eb="3">
      <t>シズオカケン</t>
    </rPh>
    <rPh sb="3" eb="5">
      <t>ノウギョウ</t>
    </rPh>
    <rPh sb="5" eb="7">
      <t>シンコウ</t>
    </rPh>
    <rPh sb="7" eb="9">
      <t>キキン</t>
    </rPh>
    <rPh sb="9" eb="11">
      <t>キョウカイ</t>
    </rPh>
    <phoneticPr fontId="5"/>
  </si>
  <si>
    <t>静岡県特産野菜生産出荷安定資金協会</t>
    <rPh sb="0" eb="3">
      <t>シズオカケン</t>
    </rPh>
    <rPh sb="3" eb="5">
      <t>トクサン</t>
    </rPh>
    <rPh sb="5" eb="7">
      <t>ヤサイ</t>
    </rPh>
    <rPh sb="7" eb="9">
      <t>セイサン</t>
    </rPh>
    <rPh sb="9" eb="11">
      <t>シュッカ</t>
    </rPh>
    <rPh sb="11" eb="13">
      <t>アンテイ</t>
    </rPh>
    <rPh sb="13" eb="15">
      <t>シキン</t>
    </rPh>
    <rPh sb="15" eb="17">
      <t>キョウカイ</t>
    </rPh>
    <phoneticPr fontId="5"/>
  </si>
  <si>
    <t>静岡県畜産協会</t>
    <rPh sb="0" eb="3">
      <t>シズオカケン</t>
    </rPh>
    <rPh sb="3" eb="4">
      <t>チク</t>
    </rPh>
    <rPh sb="4" eb="5">
      <t>サン</t>
    </rPh>
    <rPh sb="5" eb="7">
      <t>キョウカイ</t>
    </rPh>
    <phoneticPr fontId="5"/>
  </si>
  <si>
    <t>静岡県漁業振興基金</t>
    <rPh sb="0" eb="3">
      <t>シズオカケン</t>
    </rPh>
    <rPh sb="3" eb="5">
      <t>ギョギョウ</t>
    </rPh>
    <rPh sb="5" eb="7">
      <t>シンコウ</t>
    </rPh>
    <rPh sb="7" eb="9">
      <t>キキン</t>
    </rPh>
    <phoneticPr fontId="5"/>
  </si>
  <si>
    <t>静岡県土地開発公社</t>
    <rPh sb="0" eb="3">
      <t>シズオカケン</t>
    </rPh>
    <rPh sb="3" eb="5">
      <t>トチ</t>
    </rPh>
    <rPh sb="5" eb="7">
      <t>カイハツ</t>
    </rPh>
    <rPh sb="7" eb="9">
      <t>コウシャ</t>
    </rPh>
    <phoneticPr fontId="5"/>
  </si>
  <si>
    <t>静岡県道路公社</t>
    <rPh sb="0" eb="3">
      <t>シズオカケン</t>
    </rPh>
    <rPh sb="3" eb="5">
      <t>ドウロ</t>
    </rPh>
    <rPh sb="5" eb="7">
      <t>コウシャ</t>
    </rPh>
    <phoneticPr fontId="5"/>
  </si>
  <si>
    <t>浜名湖総合環境財団</t>
    <rPh sb="0" eb="3">
      <t>ハマナコ</t>
    </rPh>
    <rPh sb="3" eb="5">
      <t>ソウゴウ</t>
    </rPh>
    <rPh sb="5" eb="7">
      <t>カンキョウ</t>
    </rPh>
    <rPh sb="7" eb="9">
      <t>ザイダン</t>
    </rPh>
    <phoneticPr fontId="5"/>
  </si>
  <si>
    <t>清水埠頭</t>
    <rPh sb="0" eb="2">
      <t>シミズ</t>
    </rPh>
    <rPh sb="2" eb="4">
      <t>フトウ</t>
    </rPh>
    <phoneticPr fontId="5"/>
  </si>
  <si>
    <t>田子の浦埠頭</t>
    <rPh sb="0" eb="2">
      <t>タゴ</t>
    </rPh>
    <rPh sb="3" eb="4">
      <t>ウラ</t>
    </rPh>
    <rPh sb="4" eb="6">
      <t>フトウ</t>
    </rPh>
    <phoneticPr fontId="5"/>
  </si>
  <si>
    <t>沼津埠頭</t>
    <rPh sb="0" eb="2">
      <t>ヌマヅ</t>
    </rPh>
    <rPh sb="2" eb="4">
      <t>フトウ</t>
    </rPh>
    <phoneticPr fontId="5"/>
  </si>
  <si>
    <t>御前崎埠頭</t>
    <rPh sb="0" eb="3">
      <t>オマエザキ</t>
    </rPh>
    <rPh sb="3" eb="5">
      <t>フトウ</t>
    </rPh>
    <phoneticPr fontId="5"/>
  </si>
  <si>
    <t>清水コンテナターミナル</t>
    <rPh sb="0" eb="2">
      <t>シミズ</t>
    </rPh>
    <phoneticPr fontId="5"/>
  </si>
  <si>
    <t>静岡県住宅供給公社</t>
    <rPh sb="0" eb="3">
      <t>シズオカケン</t>
    </rPh>
    <rPh sb="3" eb="5">
      <t>ジュウタク</t>
    </rPh>
    <rPh sb="5" eb="7">
      <t>キョウキュウ</t>
    </rPh>
    <rPh sb="7" eb="9">
      <t>コウシャ</t>
    </rPh>
    <phoneticPr fontId="5"/>
  </si>
  <si>
    <t>静岡県暴力追放推進センター</t>
    <rPh sb="0" eb="3">
      <t>シズオカケン</t>
    </rPh>
    <rPh sb="3" eb="5">
      <t>ボウリョク</t>
    </rPh>
    <rPh sb="5" eb="7">
      <t>ツイホウ</t>
    </rPh>
    <rPh sb="7" eb="9">
      <t>スイシン</t>
    </rPh>
    <phoneticPr fontId="5"/>
  </si>
  <si>
    <t>静岡県青少年会館</t>
    <rPh sb="0" eb="3">
      <t>シズオカケン</t>
    </rPh>
    <rPh sb="3" eb="6">
      <t>セイショウネン</t>
    </rPh>
    <rPh sb="6" eb="8">
      <t>カイカン</t>
    </rPh>
    <phoneticPr fontId="5"/>
  </si>
  <si>
    <t>世界緑茶協会</t>
    <rPh sb="0" eb="2">
      <t>セカイ</t>
    </rPh>
    <rPh sb="2" eb="4">
      <t>リョクチャ</t>
    </rPh>
    <rPh sb="4" eb="6">
      <t>キョウカイ</t>
    </rPh>
    <phoneticPr fontId="5"/>
  </si>
  <si>
    <t>静岡県公立大学法人</t>
    <rPh sb="0" eb="3">
      <t>シズオカケン</t>
    </rPh>
    <rPh sb="3" eb="5">
      <t>コウリツ</t>
    </rPh>
    <rPh sb="5" eb="7">
      <t>ダイガク</t>
    </rPh>
    <rPh sb="7" eb="9">
      <t>ホウジン</t>
    </rPh>
    <phoneticPr fontId="5"/>
  </si>
  <si>
    <t>静岡県立病院機構</t>
    <rPh sb="0" eb="2">
      <t>シズオカ</t>
    </rPh>
    <rPh sb="2" eb="4">
      <t>ケンリツ</t>
    </rPh>
    <rPh sb="4" eb="6">
      <t>ビョウイン</t>
    </rPh>
    <rPh sb="6" eb="8">
      <t>キコウ</t>
    </rPh>
    <phoneticPr fontId="5"/>
  </si>
  <si>
    <t>公立大学法人静岡文化芸術大学</t>
    <rPh sb="0" eb="2">
      <t>コウリツ</t>
    </rPh>
    <rPh sb="2" eb="4">
      <t>ダイガク</t>
    </rPh>
    <rPh sb="4" eb="6">
      <t>ホウジン</t>
    </rPh>
    <rPh sb="6" eb="8">
      <t>シズオカ</t>
    </rPh>
    <rPh sb="8" eb="10">
      <t>ブンカ</t>
    </rPh>
    <rPh sb="10" eb="12">
      <t>ゲイジュツ</t>
    </rPh>
    <rPh sb="12" eb="14">
      <t>ダイガク</t>
    </rPh>
    <phoneticPr fontId="5"/>
  </si>
  <si>
    <t>静岡県柑橘振興基金協会</t>
  </si>
  <si>
    <t>ふじのくに医療城下町推進機構</t>
    <rPh sb="5" eb="7">
      <t>イリョウ</t>
    </rPh>
    <rPh sb="7" eb="10">
      <t>ジョウカマチ</t>
    </rPh>
    <rPh sb="10" eb="12">
      <t>スイシン</t>
    </rPh>
    <rPh sb="12" eb="14">
      <t>キコウ</t>
    </rPh>
    <phoneticPr fontId="36"/>
  </si>
  <si>
    <t>アグリオープンイノベーション機構</t>
    <rPh sb="14" eb="16">
      <t>キコウ</t>
    </rPh>
    <phoneticPr fontId="5"/>
  </si>
  <si>
    <t>〇</t>
    <phoneticPr fontId="2"/>
  </si>
  <si>
    <t>静岡県生活衛生営業指導センター</t>
    <phoneticPr fontId="5"/>
  </si>
  <si>
    <t>エイ・ピー・アイ</t>
    <phoneticPr fontId="5"/>
  </si>
  <si>
    <t>静岡県ふじのくにづくり推進基金</t>
    <rPh sb="0" eb="3">
      <t>シズオカケン</t>
    </rPh>
    <rPh sb="11" eb="13">
      <t>スイシン</t>
    </rPh>
    <rPh sb="13" eb="15">
      <t>キキン</t>
    </rPh>
    <phoneticPr fontId="38"/>
  </si>
  <si>
    <t>静岡県地域医療介護総合確保基金</t>
    <rPh sb="0" eb="3">
      <t>シズオカケン</t>
    </rPh>
    <rPh sb="3" eb="5">
      <t>チイキ</t>
    </rPh>
    <rPh sb="5" eb="7">
      <t>イリョウ</t>
    </rPh>
    <rPh sb="7" eb="9">
      <t>カイゴ</t>
    </rPh>
    <rPh sb="9" eb="10">
      <t>ソウ</t>
    </rPh>
    <rPh sb="10" eb="11">
      <t>ゴウ</t>
    </rPh>
    <rPh sb="11" eb="13">
      <t>カクホ</t>
    </rPh>
    <rPh sb="13" eb="15">
      <t>キキン</t>
    </rPh>
    <phoneticPr fontId="38"/>
  </si>
  <si>
    <t>静岡県国民健康保険財政安定化基金</t>
    <rPh sb="0" eb="3">
      <t>シズオカケン</t>
    </rPh>
    <rPh sb="3" eb="5">
      <t>コクミン</t>
    </rPh>
    <rPh sb="5" eb="7">
      <t>ケンコウ</t>
    </rPh>
    <rPh sb="7" eb="9">
      <t>ホケン</t>
    </rPh>
    <rPh sb="9" eb="11">
      <t>ザイセイ</t>
    </rPh>
    <rPh sb="11" eb="14">
      <t>アンテイカ</t>
    </rPh>
    <rPh sb="14" eb="16">
      <t>キキン</t>
    </rPh>
    <phoneticPr fontId="38"/>
  </si>
  <si>
    <t>静岡県津波対策施設等整備基金</t>
    <rPh sb="0" eb="3">
      <t>シズオカケン</t>
    </rPh>
    <rPh sb="3" eb="5">
      <t>ツナミ</t>
    </rPh>
    <rPh sb="5" eb="7">
      <t>タイサク</t>
    </rPh>
    <rPh sb="7" eb="10">
      <t>シセツトウ</t>
    </rPh>
    <rPh sb="10" eb="12">
      <t>セイビ</t>
    </rPh>
    <rPh sb="12" eb="14">
      <t>キキン</t>
    </rPh>
    <phoneticPr fontId="38"/>
  </si>
  <si>
    <t>静岡県庁舎建設基金</t>
    <rPh sb="0" eb="3">
      <t>シズオカケン</t>
    </rPh>
    <rPh sb="3" eb="5">
      <t>チョウシャ</t>
    </rPh>
    <rPh sb="5" eb="7">
      <t>ケンセツ</t>
    </rPh>
    <rPh sb="7" eb="9">
      <t>キキン</t>
    </rPh>
    <phoneticPr fontId="38"/>
  </si>
  <si>
    <t>静岡県母子父子寡婦福祉資金特別会計</t>
    <rPh sb="5" eb="7">
      <t>フシ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</si>
  <si>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</si>
  <si>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</si>
  <si>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</si>
  <si>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県は将来負担比率、有形固定資産減価償却率ともにグループ平均よりも高い値となっています。将来負担比率については、将来負担額の約9割を占める地方債残高について、平成10年度前後に大規模プロジェクト整備のために地方債を活用したこと等が要因です。
　有形固定資産減価償却率については、本県は特にインフラ資産の老朽化が進んでいることがグループ内の他団体と比べて比率が高くなっている要因となっていますが、公共施設等の予防保全を行う等の長寿命化を進めるなど、公共施設等総合管理計画に基づき、適正管理に努めていきます。</t>
    <rPh sb="114" eb="115">
      <t>トウ</t>
    </rPh>
    <rPh sb="141" eb="142">
      <t>ケン</t>
    </rPh>
    <rPh sb="154" eb="155">
      <t>カ</t>
    </rPh>
    <rPh sb="156" eb="157">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</si>
  <si>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</si>
  <si>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</si>
  <si>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</si>
  <si>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</si>
  <si>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</si>
  <si>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</si>
  <si>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本県の将来負担比率は前年度から10.4pt悪化しています。政令市への教職員給与負担の移管に伴い個人住民税の一部を税源移譲し、財政規模が減少したことが主な要因です。
　実質公債費比率については、平成28年度はグループ平均値付近まで改善したものの、平成29年度は、政令市への教職員給与負担の移管に伴い標準財政規模の減少があったことにより、昨年度からは0.1ptの改善に留まっています。
　今後も、現状の通常債残高１兆6,000億円を超えない範囲で、県債の発行と償還のバランスを取りつつ、財政の健全化に努めていきます。</t>
    <rPh sb="11" eb="14">
      <t>ゼンネンド</t>
    </rPh>
    <rPh sb="22" eb="24">
      <t>アッカ</t>
    </rPh>
    <rPh sb="30" eb="33">
      <t>セイレイシ</t>
    </rPh>
    <rPh sb="35" eb="38">
      <t>キョウショクイン</t>
    </rPh>
    <rPh sb="38" eb="40">
      <t>キュウヨ</t>
    </rPh>
    <rPh sb="40" eb="42">
      <t>フタン</t>
    </rPh>
    <rPh sb="43" eb="45">
      <t>イカン</t>
    </rPh>
    <rPh sb="46" eb="47">
      <t>トモナ</t>
    </rPh>
    <rPh sb="48" eb="50">
      <t>コジン</t>
    </rPh>
    <rPh sb="50" eb="53">
      <t>ジュウミンゼイ</t>
    </rPh>
    <rPh sb="54" eb="56">
      <t>イチブ</t>
    </rPh>
    <rPh sb="57" eb="59">
      <t>ゼイゲン</t>
    </rPh>
    <rPh sb="59" eb="61">
      <t>イジョウ</t>
    </rPh>
    <rPh sb="63" eb="65">
      <t>ザイセイ</t>
    </rPh>
    <rPh sb="65" eb="67">
      <t>キボ</t>
    </rPh>
    <rPh sb="68" eb="70">
      <t>ゲンショウ</t>
    </rPh>
    <rPh sb="75" eb="76">
      <t>オモ</t>
    </rPh>
    <rPh sb="77" eb="79">
      <t>ヨウイン</t>
    </rPh>
    <rPh sb="84" eb="86">
      <t>ジッシツ</t>
    </rPh>
    <rPh sb="86" eb="89">
      <t>コウサイヒ</t>
    </rPh>
    <rPh sb="131" eb="134">
      <t>セイレイシ</t>
    </rPh>
    <rPh sb="144" eb="146">
      <t>イカン</t>
    </rPh>
    <rPh sb="147" eb="148">
      <t>トモナ</t>
    </rPh>
    <rPh sb="149" eb="151">
      <t>ヒョウジュン</t>
    </rPh>
    <rPh sb="151" eb="153">
      <t>ザイセイ</t>
    </rPh>
    <rPh sb="153" eb="155">
      <t>キボ</t>
    </rPh>
    <rPh sb="156" eb="158">
      <t>ゲンショウ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</si>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</sst>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color theme="3"/>
      <name val="ＭＳ Ｐゴシック"/>
      <family val="3"/>
      <charset val="128"/>
    </font>
    <font>
      <sz val="14"/>
      <color theme="1"/>
      <name val="游ゴシック"/>
      <family val="3"/>
      <charset val="128"/>
      <scheme val="minor"/>
    </font>
    <font>
      <i/>
      <sz val="11"/>
      <color indexed="23"/>
      <name val="ＭＳ Ｐゴシック"/>
      <family val="3"/>
      <charset val="128"/>
    </font>
    <font>
      <sz val="11"/>
      <color theme="1"/>
      <name val="游ゴシック"/>
      <family val="3"/>
      <charset val="128"/>
    </font>
    <font>
      <sz val="6"/>
      <name val="游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38" fontId="33" fillId="0" borderId="0" applyFont="0" applyFill="0" applyBorder="0" applyAlignment="0" applyProtection="0">
      <alignment vertical="center"/>
    </xf>
    <xf numFmtId="0" fontId="37" fillId="0" borderId="0">
      <alignment vertical="center"/>
    </xf>
    <xf numFmtId="0" fontId="39"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9" fillId="0" borderId="7"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47" xfId="1" applyFont="1" applyFill="1" applyBorder="1" applyAlignment="1">
      <alignment horizontal="center" vertical="center"/>
    </xf>
    <xf numFmtId="0" fontId="9" fillId="0" borderId="48" xfId="1" applyFont="1" applyFill="1" applyBorder="1" applyAlignment="1">
      <alignment horizontal="center" vertical="center"/>
    </xf>
    <xf numFmtId="0" fontId="9" fillId="0" borderId="1" xfId="1" applyFont="1" applyFill="1" applyBorder="1" applyAlignment="1">
      <alignment horizontal="center" vertical="center"/>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0" fillId="4" borderId="5" xfId="20" applyFont="1" applyFill="1" applyBorder="1" applyAlignment="1">
      <alignment horizontal="center" vertical="center"/>
    </xf>
    <xf numFmtId="0" fontId="10" fillId="4" borderId="6" xfId="20" applyFont="1" applyFill="1" applyBorder="1" applyAlignment="1">
      <alignment horizontal="center" vertical="center"/>
    </xf>
    <xf numFmtId="177" fontId="9" fillId="0" borderId="5" xfId="20" applyNumberFormat="1" applyFont="1" applyFill="1" applyBorder="1" applyAlignment="1" applyProtection="1">
      <alignment horizontal="right" vertical="center" shrinkToFit="1"/>
    </xf>
    <xf numFmtId="177" fontId="9" fillId="0" borderId="10" xfId="20" applyNumberFormat="1" applyFont="1" applyFill="1" applyBorder="1" applyAlignment="1" applyProtection="1">
      <alignment horizontal="right" vertical="center" shrinkToFit="1"/>
    </xf>
    <xf numFmtId="177" fontId="9" fillId="0" borderId="15" xfId="20" applyNumberFormat="1" applyFont="1" applyFill="1" applyBorder="1" applyAlignment="1" applyProtection="1">
      <alignment horizontal="right" vertical="center" shrinkToFit="1"/>
    </xf>
    <xf numFmtId="177" fontId="9" fillId="0" borderId="16" xfId="20" applyNumberFormat="1" applyFont="1" applyFill="1" applyBorder="1" applyAlignment="1" applyProtection="1">
      <alignment horizontal="right" vertical="center" shrinkToFit="1"/>
    </xf>
    <xf numFmtId="177" fontId="9" fillId="0" borderId="34" xfId="20" applyNumberFormat="1" applyFont="1" applyFill="1" applyBorder="1" applyAlignment="1" applyProtection="1">
      <alignment horizontal="right" vertical="center" shrinkToFit="1"/>
    </xf>
    <xf numFmtId="177" fontId="9" fillId="0" borderId="35" xfId="20" applyNumberFormat="1" applyFont="1" applyFill="1" applyBorder="1" applyAlignment="1" applyProtection="1">
      <alignment horizontal="right" vertical="center" shrinkToFit="1"/>
    </xf>
    <xf numFmtId="177" fontId="9" fillId="0" borderId="34" xfId="20" applyNumberFormat="1" applyFont="1" applyFill="1" applyBorder="1" applyAlignment="1" applyProtection="1">
      <alignment horizontal="right" vertical="center" shrinkToFit="1"/>
      <protection locked="0"/>
    </xf>
    <xf numFmtId="177" fontId="9" fillId="0" borderId="35" xfId="20" applyNumberFormat="1" applyFont="1" applyFill="1" applyBorder="1" applyAlignment="1" applyProtection="1">
      <alignment horizontal="right" vertical="center" shrinkToFit="1"/>
      <protection locked="0"/>
    </xf>
    <xf numFmtId="177" fontId="9" fillId="0" borderId="21" xfId="20" applyNumberFormat="1" applyFont="1" applyFill="1" applyBorder="1" applyAlignment="1" applyProtection="1">
      <alignment horizontal="right" vertical="center" shrinkToFit="1"/>
      <protection locked="0"/>
    </xf>
    <xf numFmtId="177" fontId="9" fillId="0" borderId="22" xfId="20" applyNumberFormat="1" applyFont="1" applyFill="1" applyBorder="1" applyAlignment="1" applyProtection="1">
      <alignment horizontal="right" vertical="center" shrinkToFit="1"/>
      <protection locked="0"/>
    </xf>
    <xf numFmtId="177" fontId="9" fillId="0" borderId="49" xfId="20" applyNumberFormat="1" applyFont="1" applyFill="1" applyBorder="1" applyAlignment="1" applyProtection="1">
      <alignment horizontal="right" vertical="center" shrinkToFit="1"/>
    </xf>
    <xf numFmtId="177" fontId="9" fillId="0" borderId="6" xfId="20" applyNumberFormat="1" applyFont="1" applyFill="1" applyBorder="1" applyAlignment="1" applyProtection="1">
      <alignment horizontal="right" vertical="center" shrinkToFit="1"/>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1" fillId="0" borderId="0" xfId="15" applyNumberFormat="1"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178" fontId="1" fillId="0" borderId="63"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0" fontId="27" fillId="0" borderId="0" xfId="21" applyFont="1">
      <alignment vertical="center"/>
    </xf>
    <xf numFmtId="180" fontId="1" fillId="0" borderId="0" xfId="15" applyNumberFormat="1" applyFont="1">
      <alignment vertical="center"/>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0" borderId="107" xfId="11" applyFont="1" applyFill="1" applyBorder="1" applyAlignment="1" applyProtection="1">
      <alignment horizontal="left" vertical="center" shrinkToFit="1"/>
      <protection locked="0"/>
    </xf>
    <xf numFmtId="0" fontId="27" fillId="0" borderId="108" xfId="11" applyFont="1" applyFill="1" applyBorder="1" applyAlignment="1" applyProtection="1">
      <alignment horizontal="left" vertical="center" shrinkToFit="1"/>
      <protection locked="0"/>
    </xf>
    <xf numFmtId="0" fontId="27" fillId="0" borderId="109" xfId="11" applyFont="1" applyFill="1" applyBorder="1" applyAlignment="1" applyProtection="1">
      <alignment horizontal="left" vertical="center" shrinkToFit="1"/>
      <protection locked="0"/>
    </xf>
    <xf numFmtId="177" fontId="27" fillId="0" borderId="110" xfId="11" applyNumberFormat="1" applyFont="1" applyFill="1" applyBorder="1" applyAlignment="1" applyProtection="1">
      <alignment horizontal="right" vertical="center" shrinkToFit="1"/>
      <protection locked="0"/>
    </xf>
    <xf numFmtId="177" fontId="27" fillId="0" borderId="111" xfId="11" applyNumberFormat="1" applyFont="1" applyFill="1" applyBorder="1" applyAlignment="1" applyProtection="1">
      <alignment horizontal="right" vertical="center" shrinkToFit="1"/>
      <protection locked="0"/>
    </xf>
    <xf numFmtId="177" fontId="27" fillId="0" borderId="111" xfId="13" applyNumberFormat="1" applyFont="1" applyFill="1" applyBorder="1" applyAlignment="1" applyProtection="1">
      <alignment horizontal="right" vertical="center" shrinkToFit="1"/>
      <protection locked="0"/>
    </xf>
    <xf numFmtId="0" fontId="27" fillId="0" borderId="111" xfId="11" applyNumberFormat="1" applyFont="1" applyFill="1" applyBorder="1" applyAlignment="1" applyProtection="1">
      <alignment horizontal="left" vertical="center" shrinkToFit="1"/>
      <protection locked="0"/>
    </xf>
    <xf numFmtId="0" fontId="27" fillId="0" borderId="116" xfId="11" applyNumberFormat="1" applyFont="1" applyFill="1" applyBorder="1" applyAlignment="1" applyProtection="1">
      <alignment horizontal="left" vertical="center" shrinkToFit="1"/>
      <protection locked="0"/>
    </xf>
    <xf numFmtId="177" fontId="27" fillId="0" borderId="97" xfId="11" applyNumberFormat="1" applyFont="1" applyFill="1" applyBorder="1" applyAlignment="1" applyProtection="1">
      <alignment horizontal="right" vertical="center" shrinkToFit="1"/>
      <protection locked="0"/>
    </xf>
    <xf numFmtId="0" fontId="27" fillId="0" borderId="97" xfId="11" applyNumberFormat="1" applyFont="1" applyFill="1" applyBorder="1" applyAlignment="1" applyProtection="1">
      <alignment horizontal="left" vertical="center" shrinkToFit="1"/>
      <protection locked="0"/>
    </xf>
    <xf numFmtId="0" fontId="27" fillId="0" borderId="103" xfId="11" applyNumberFormat="1" applyFont="1" applyFill="1" applyBorder="1" applyAlignment="1" applyProtection="1">
      <alignment horizontal="left" vertical="center" shrinkToFit="1"/>
      <protection locked="0"/>
    </xf>
    <xf numFmtId="0" fontId="27" fillId="0" borderId="93" xfId="11" applyFont="1" applyFill="1" applyBorder="1" applyAlignment="1" applyProtection="1">
      <alignment horizontal="left" vertical="center" shrinkToFit="1"/>
      <protection locked="0"/>
    </xf>
    <xf numFmtId="0" fontId="27" fillId="0" borderId="94" xfId="11" applyFont="1" applyFill="1" applyBorder="1" applyAlignment="1" applyProtection="1">
      <alignment horizontal="left" vertical="center" shrinkToFit="1"/>
      <protection locked="0"/>
    </xf>
    <xf numFmtId="0" fontId="27" fillId="0" borderId="95" xfId="11" applyFont="1" applyFill="1" applyBorder="1" applyAlignment="1" applyProtection="1">
      <alignment horizontal="left" vertical="center" shrinkToFit="1"/>
      <protection locked="0"/>
    </xf>
    <xf numFmtId="177" fontId="27" fillId="0" borderId="96" xfId="11" applyNumberFormat="1" applyFont="1" applyFill="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0" fontId="27" fillId="0" borderId="107" xfId="0" applyNumberFormat="1" applyFont="1" applyBorder="1" applyAlignment="1" applyProtection="1">
      <alignment horizontal="left" vertical="center"/>
      <protection locked="0"/>
    </xf>
    <xf numFmtId="0" fontId="27" fillId="0" borderId="108" xfId="0" applyNumberFormat="1" applyFont="1" applyBorder="1" applyAlignment="1" applyProtection="1">
      <alignment horizontal="left" vertical="center"/>
      <protection locked="0"/>
    </xf>
    <xf numFmtId="0" fontId="27" fillId="0" borderId="109" xfId="0" applyNumberFormat="1" applyFont="1" applyBorder="1" applyAlignment="1" applyProtection="1">
      <alignment horizontal="left" vertical="center"/>
      <protection locked="0"/>
    </xf>
    <xf numFmtId="0" fontId="27" fillId="0" borderId="107" xfId="0" applyFont="1" applyBorder="1" applyAlignment="1" applyProtection="1">
      <alignment horizontal="left" vertical="center"/>
      <protection locked="0"/>
    </xf>
    <xf numFmtId="0" fontId="27" fillId="0" borderId="108" xfId="0" applyFont="1" applyBorder="1" applyAlignment="1" applyProtection="1">
      <alignment horizontal="left" vertical="center"/>
      <protection locked="0"/>
    </xf>
    <xf numFmtId="0" fontId="27" fillId="0" borderId="109" xfId="0" applyFont="1" applyBorder="1" applyAlignment="1" applyProtection="1">
      <alignment horizontal="left" vertical="center"/>
      <protection locked="0"/>
    </xf>
    <xf numFmtId="0" fontId="30" fillId="0" borderId="107" xfId="0" applyFont="1" applyBorder="1" applyAlignment="1" applyProtection="1">
      <alignment horizontal="left" vertical="center"/>
      <protection locked="0"/>
    </xf>
    <xf numFmtId="0" fontId="30" fillId="0" borderId="108" xfId="0" applyFont="1" applyBorder="1" applyAlignment="1" applyProtection="1">
      <alignment horizontal="left" vertical="center"/>
      <protection locked="0"/>
    </xf>
    <xf numFmtId="0" fontId="30" fillId="0" borderId="109" xfId="0" applyFont="1" applyBorder="1" applyAlignment="1" applyProtection="1">
      <alignment horizontal="left" vertical="center"/>
      <protection locked="0"/>
    </xf>
    <xf numFmtId="0" fontId="35" fillId="0" borderId="107" xfId="0" applyFont="1" applyBorder="1" applyAlignment="1" applyProtection="1">
      <alignment horizontal="left" vertical="center"/>
      <protection locked="0"/>
    </xf>
    <xf numFmtId="0" fontId="35" fillId="0" borderId="108" xfId="0" applyFont="1" applyBorder="1" applyAlignment="1" applyProtection="1">
      <alignment horizontal="left" vertical="center"/>
      <protection locked="0"/>
    </xf>
    <xf numFmtId="0" fontId="35" fillId="0" borderId="109" xfId="0" applyFont="1" applyBorder="1" applyAlignment="1" applyProtection="1">
      <alignment horizontal="left" vertical="center"/>
      <protection locked="0"/>
    </xf>
    <xf numFmtId="177" fontId="27" fillId="0" borderId="115" xfId="11" applyNumberFormat="1" applyFont="1" applyFill="1" applyBorder="1" applyAlignment="1" applyProtection="1">
      <alignment horizontal="right" vertical="center" shrinkToFit="1"/>
      <protection locked="0"/>
    </xf>
    <xf numFmtId="188" fontId="27" fillId="0" borderId="111" xfId="11" applyNumberFormat="1" applyFont="1" applyFill="1" applyBorder="1" applyAlignment="1" applyProtection="1">
      <alignment horizontal="right" vertical="center" shrinkToFit="1"/>
      <protection locked="0"/>
    </xf>
    <xf numFmtId="0" fontId="27" fillId="0" borderId="112" xfId="11" applyFont="1" applyBorder="1" applyAlignment="1" applyProtection="1">
      <alignment horizontal="left" vertical="center" shrinkToFit="1"/>
      <protection locked="0"/>
    </xf>
    <xf numFmtId="0" fontId="27" fillId="0" borderId="114" xfId="11" applyFont="1" applyBorder="1" applyAlignment="1" applyProtection="1">
      <alignment horizontal="left" vertical="center" shrinkToFit="1"/>
      <protection locked="0"/>
    </xf>
    <xf numFmtId="177" fontId="27" fillId="0" borderId="110" xfId="13" applyNumberFormat="1" applyFont="1" applyFill="1" applyBorder="1" applyAlignment="1" applyProtection="1">
      <alignment horizontal="right" vertical="center" shrinkToFit="1"/>
      <protection locked="0"/>
    </xf>
    <xf numFmtId="177" fontId="27" fillId="0" borderId="112" xfId="13" applyNumberFormat="1" applyFont="1" applyFill="1" applyBorder="1" applyAlignment="1" applyProtection="1">
      <alignment horizontal="right" vertical="center" shrinkToFit="1"/>
      <protection locked="0"/>
    </xf>
    <xf numFmtId="177" fontId="27" fillId="0" borderId="142" xfId="13" applyNumberFormat="1" applyFont="1" applyFill="1" applyBorder="1" applyAlignment="1" applyProtection="1">
      <alignment horizontal="right" vertical="center" shrinkToFit="1"/>
      <protection locked="0"/>
    </xf>
    <xf numFmtId="177" fontId="27" fillId="0" borderId="116" xfId="13" applyNumberFormat="1" applyFont="1" applyFill="1" applyBorder="1" applyAlignment="1" applyProtection="1">
      <alignment horizontal="right" vertical="center" shrinkToFit="1"/>
      <protection locked="0"/>
    </xf>
    <xf numFmtId="177" fontId="27" fillId="0" borderId="111" xfId="11" quotePrefix="1" applyNumberFormat="1" applyFont="1" applyFill="1" applyBorder="1" applyAlignment="1" applyProtection="1">
      <alignment horizontal="right" vertical="center" shrinkToFit="1"/>
      <protection locked="0"/>
    </xf>
    <xf numFmtId="177" fontId="34" fillId="0" borderId="142" xfId="13" applyNumberFormat="1" applyFont="1" applyFill="1" applyBorder="1" applyAlignment="1" applyProtection="1">
      <alignment horizontal="right" vertical="center" shrinkToFit="1"/>
      <protection locked="0"/>
    </xf>
    <xf numFmtId="177" fontId="34" fillId="0" borderId="111" xfId="13" applyNumberFormat="1" applyFont="1" applyFill="1" applyBorder="1" applyAlignment="1" applyProtection="1">
      <alignment horizontal="right" vertical="center" shrinkToFit="1"/>
      <protection locked="0"/>
    </xf>
    <xf numFmtId="177" fontId="34" fillId="0" borderId="116" xfId="13" applyNumberFormat="1" applyFont="1" applyFill="1" applyBorder="1" applyAlignment="1" applyProtection="1">
      <alignment horizontal="right" vertical="center" shrinkToFit="1"/>
      <protection locked="0"/>
    </xf>
    <xf numFmtId="177" fontId="27" fillId="0" borderId="115" xfId="11" quotePrefix="1" applyNumberFormat="1" applyFont="1" applyFill="1" applyBorder="1" applyAlignment="1" applyProtection="1">
      <alignment horizontal="right" vertical="center" shrinkToFit="1"/>
      <protection locked="0"/>
    </xf>
    <xf numFmtId="177" fontId="27" fillId="0" borderId="115" xfId="14" applyNumberFormat="1" applyFont="1" applyFill="1" applyBorder="1" applyAlignment="1" applyProtection="1">
      <alignment horizontal="right" vertical="center" shrinkToFit="1"/>
      <protection locked="0"/>
    </xf>
    <xf numFmtId="38" fontId="27" fillId="0" borderId="107" xfId="19" applyFont="1" applyBorder="1" applyAlignment="1" applyProtection="1">
      <alignment horizontal="right" vertical="center"/>
      <protection locked="0"/>
    </xf>
    <xf numFmtId="38" fontId="27" fillId="0" borderId="108" xfId="19" applyFont="1" applyBorder="1" applyAlignment="1" applyProtection="1">
      <alignment horizontal="right" vertical="center"/>
      <protection locked="0"/>
    </xf>
    <xf numFmtId="38" fontId="27" fillId="0" borderId="109" xfId="19" applyFont="1" applyBorder="1" applyAlignment="1" applyProtection="1">
      <alignment horizontal="right" vertical="center"/>
      <protection locked="0"/>
    </xf>
    <xf numFmtId="177" fontId="27" fillId="0" borderId="137" xfId="11" quotePrefix="1" applyNumberFormat="1" applyFont="1" applyFill="1" applyBorder="1" applyAlignment="1" applyProtection="1">
      <alignment horizontal="right" vertical="center" shrinkToFit="1"/>
      <protection locked="0"/>
    </xf>
    <xf numFmtId="177" fontId="27" fillId="0" borderId="137" xfId="11" applyNumberFormat="1" applyFont="1" applyFill="1" applyBorder="1" applyAlignment="1" applyProtection="1">
      <alignment horizontal="right" vertical="center" shrinkToFit="1"/>
      <protection locked="0"/>
    </xf>
    <xf numFmtId="0" fontId="27" fillId="0" borderId="98"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105" xfId="11" applyFont="1" applyBorder="1" applyAlignment="1" applyProtection="1">
      <alignment horizontal="left" vertical="center" shrinkToFit="1"/>
      <protection locked="0"/>
    </xf>
    <xf numFmtId="177" fontId="27" fillId="0" borderId="107" xfId="19" applyNumberFormat="1" applyFont="1" applyBorder="1" applyAlignment="1" applyProtection="1">
      <alignment horizontal="right" vertical="center"/>
      <protection locked="0"/>
    </xf>
    <xf numFmtId="177" fontId="27" fillId="0" borderId="108" xfId="19" applyNumberFormat="1" applyFont="1" applyBorder="1" applyAlignment="1" applyProtection="1">
      <alignment horizontal="right" vertical="center"/>
      <protection locked="0"/>
    </xf>
    <xf numFmtId="177" fontId="27" fillId="0" borderId="109" xfId="19" applyNumberFormat="1" applyFont="1" applyBorder="1" applyAlignment="1" applyProtection="1">
      <alignment horizontal="right" vertical="center"/>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Fill="1" applyBorder="1" applyAlignment="1" applyProtection="1">
      <alignment horizontal="right" vertical="center" shrinkToFit="1"/>
      <protection locked="0"/>
    </xf>
    <xf numFmtId="177" fontId="27" fillId="0" borderId="137" xfId="13" applyNumberFormat="1" applyFont="1" applyFill="1" applyBorder="1" applyAlignment="1" applyProtection="1">
      <alignment horizontal="right" vertical="center" shrinkToFit="1"/>
      <protection locked="0"/>
    </xf>
    <xf numFmtId="177" fontId="27" fillId="0" borderId="138" xfId="13" applyNumberFormat="1" applyFont="1" applyFill="1" applyBorder="1" applyAlignment="1" applyProtection="1">
      <alignment horizontal="right" vertical="center" shrinkToFit="1"/>
      <protection locked="0"/>
    </xf>
    <xf numFmtId="177" fontId="27" fillId="0" borderId="139" xfId="13" applyNumberFormat="1" applyFont="1" applyFill="1" applyBorder="1" applyAlignment="1" applyProtection="1">
      <alignment horizontal="right" vertical="center" shrinkToFit="1"/>
      <protection locked="0"/>
    </xf>
    <xf numFmtId="177" fontId="27" fillId="0" borderId="140" xfId="13" applyNumberFormat="1" applyFont="1" applyFill="1" applyBorder="1" applyAlignment="1" applyProtection="1">
      <alignment horizontal="right" vertical="center" shrinkToFit="1"/>
      <protection locked="0"/>
    </xf>
    <xf numFmtId="177" fontId="27" fillId="0" borderId="141" xfId="11" quotePrefix="1" applyNumberFormat="1" applyFont="1" applyFill="1" applyBorder="1" applyAlignment="1" applyProtection="1">
      <alignment horizontal="right" vertical="center" shrinkToFit="1"/>
      <protection locked="0"/>
    </xf>
    <xf numFmtId="0" fontId="27" fillId="0" borderId="107" xfId="0" applyNumberFormat="1" applyFont="1" applyBorder="1" applyAlignment="1" applyProtection="1">
      <alignment horizontal="left" vertical="center" shrinkToFit="1"/>
      <protection locked="0"/>
    </xf>
    <xf numFmtId="0" fontId="27" fillId="0" borderId="108" xfId="0" applyNumberFormat="1" applyFont="1" applyBorder="1" applyAlignment="1" applyProtection="1">
      <alignment horizontal="left" vertical="center" shrinkToFit="1"/>
      <protection locked="0"/>
    </xf>
    <xf numFmtId="0" fontId="27" fillId="0" borderId="109" xfId="0"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111" xfId="14" applyNumberFormat="1" applyFont="1" applyFill="1" applyBorder="1" applyAlignment="1" applyProtection="1">
      <alignment horizontal="right" vertical="center" shrinkToFit="1"/>
      <protection locked="0"/>
    </xf>
    <xf numFmtId="177" fontId="27" fillId="0" borderId="112"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13" xfId="13" applyNumberFormat="1" applyFont="1" applyFill="1" applyBorder="1" applyAlignment="1" applyProtection="1">
      <alignment horizontal="right" vertical="center" shrinkToFit="1"/>
      <protection locked="0"/>
    </xf>
    <xf numFmtId="177" fontId="27" fillId="0" borderId="108" xfId="11" applyNumberFormat="1" applyFont="1" applyFill="1" applyBorder="1" applyAlignment="1" applyProtection="1">
      <alignment horizontal="right" vertical="center" shrinkToFit="1"/>
      <protection locked="0"/>
    </xf>
    <xf numFmtId="177" fontId="27" fillId="0" borderId="114" xfId="13" applyNumberFormat="1" applyFont="1" applyFill="1" applyBorder="1" applyAlignment="1" applyProtection="1">
      <alignment horizontal="right" vertical="center" shrinkToFit="1"/>
      <protection locked="0"/>
    </xf>
    <xf numFmtId="0" fontId="27" fillId="0" borderId="107" xfId="0" applyNumberFormat="1" applyFont="1" applyBorder="1" applyAlignment="1" applyProtection="1">
      <alignment horizontal="left" vertical="center" wrapText="1"/>
      <protection locked="0"/>
    </xf>
    <xf numFmtId="0" fontId="27" fillId="0" borderId="108" xfId="0" applyNumberFormat="1" applyFont="1" applyBorder="1" applyAlignment="1" applyProtection="1">
      <alignment horizontal="left" vertical="center" wrapText="1"/>
      <protection locked="0"/>
    </xf>
    <xf numFmtId="0" fontId="27" fillId="0" borderId="109" xfId="0" applyNumberFormat="1" applyFont="1" applyBorder="1" applyAlignment="1" applyProtection="1">
      <alignment horizontal="left" vertical="center" wrapTex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0" applyNumberFormat="1" applyFont="1" applyBorder="1" applyAlignment="1" applyProtection="1">
      <alignment horizontal="left" vertical="center"/>
      <protection locked="0"/>
    </xf>
    <xf numFmtId="0" fontId="27" fillId="0" borderId="94" xfId="0" applyNumberFormat="1" applyFont="1" applyBorder="1" applyAlignment="1" applyProtection="1">
      <alignment horizontal="left" vertical="center"/>
      <protection locked="0"/>
    </xf>
    <xf numFmtId="0" fontId="27" fillId="0" borderId="95" xfId="0" applyNumberFormat="1" applyFont="1" applyBorder="1" applyAlignment="1" applyProtection="1">
      <alignment horizontal="left" vertical="center"/>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8" fontId="1" fillId="6" borderId="34" xfId="16" applyNumberFormat="1" applyFont="1" applyFill="1" applyBorder="1" applyAlignment="1">
      <alignment horizontal="center" vertical="center"/>
    </xf>
    <xf numFmtId="178" fontId="12" fillId="0" borderId="0" xfId="15" applyNumberFormat="1" applyAlignment="1">
      <alignment horizontal="center" vertical="center"/>
    </xf>
    <xf numFmtId="188" fontId="1" fillId="0" borderId="0" xfId="15" applyNumberFormat="1" applyFont="1" applyAlignment="1">
      <alignment horizontal="center" vertical="center"/>
    </xf>
    <xf numFmtId="179" fontId="1" fillId="6" borderId="34" xfId="16" applyNumberFormat="1" applyFont="1" applyFill="1" applyBorder="1" applyAlignment="1">
      <alignment horizontal="center" vertical="center" wrapText="1"/>
    </xf>
    <xf numFmtId="188" fontId="1" fillId="6" borderId="0" xfId="16" applyNumberFormat="1" applyFont="1" applyFill="1" applyAlignment="1">
      <alignment horizontal="center" vertical="center" wrapText="1"/>
    </xf>
    <xf numFmtId="0" fontId="1" fillId="0" borderId="34" xfId="15" applyFont="1" applyBorder="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188" fontId="1" fillId="6" borderId="187" xfId="16" applyNumberFormat="1" applyFont="1" applyFill="1" applyBorder="1" applyAlignment="1">
      <alignment horizontal="center" vertical="center"/>
    </xf>
    <xf numFmtId="0" fontId="28" fillId="0" borderId="41" xfId="15" applyFont="1" applyBorder="1" applyAlignment="1" applyProtection="1">
      <alignment horizontal="left" vertical="top" wrapText="1"/>
      <protection locked="0"/>
    </xf>
    <xf numFmtId="0" fontId="28" fillId="0" borderId="12" xfId="15" applyFont="1" applyBorder="1" applyAlignment="1" applyProtection="1">
      <alignment horizontal="left" vertical="top" wrapText="1"/>
      <protection locked="0"/>
    </xf>
    <xf numFmtId="0" fontId="28" fillId="0" borderId="46" xfId="15" applyFont="1" applyBorder="1" applyAlignment="1" applyProtection="1">
      <alignment horizontal="left" vertical="top" wrapText="1"/>
      <protection locked="0"/>
    </xf>
    <xf numFmtId="0" fontId="28" fillId="0" borderId="63" xfId="15" applyFont="1" applyBorder="1" applyAlignment="1" applyProtection="1">
      <alignment horizontal="left" vertical="top" wrapText="1"/>
      <protection locked="0"/>
    </xf>
    <xf numFmtId="0" fontId="28" fillId="0" borderId="0" xfId="15" applyFont="1" applyAlignment="1" applyProtection="1">
      <alignment horizontal="left" vertical="top" wrapText="1"/>
      <protection locked="0"/>
    </xf>
    <xf numFmtId="0" fontId="28" fillId="0" borderId="38" xfId="15" applyFont="1" applyBorder="1" applyAlignment="1" applyProtection="1">
      <alignment horizontal="left" vertical="top" wrapText="1"/>
      <protection locked="0"/>
    </xf>
    <xf numFmtId="0" fontId="28" fillId="0" borderId="37" xfId="15" applyFont="1" applyBorder="1" applyAlignment="1" applyProtection="1">
      <alignment horizontal="left" vertical="top" wrapText="1"/>
      <protection locked="0"/>
    </xf>
    <xf numFmtId="0" fontId="28" fillId="0" borderId="52" xfId="15" applyFont="1" applyBorder="1" applyAlignment="1" applyProtection="1">
      <alignment horizontal="left" vertical="top" wrapText="1"/>
      <protection locked="0"/>
    </xf>
    <xf numFmtId="0" fontId="28" fillId="0" borderId="40" xfId="15" applyFont="1" applyBorder="1" applyAlignment="1" applyProtection="1">
      <alignment horizontal="left" vertical="top" wrapText="1"/>
      <protection locked="0"/>
    </xf>
    <xf numFmtId="179" fontId="1" fillId="0" borderId="0" xfId="16" applyNumberFormat="1" applyFont="1" applyAlignment="1">
      <alignment horizontal="center" vertical="center" wrapText="1"/>
    </xf>
  </cellXfs>
  <cellStyles count="22">
    <cellStyle name="桁区切り" xfId="19" builtinId="6"/>
    <cellStyle name="標準" xfId="0" builtinId="0"/>
    <cellStyle name="標準 2" xfId="6"/>
    <cellStyle name="標準 2 2" xfId="7"/>
    <cellStyle name="標準 3" xfId="10"/>
    <cellStyle name="標準 4" xfId="5"/>
    <cellStyle name="標準 4 2" xfId="20"/>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21"/>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7695-44EB-B66B-EF41FCDD0C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49949</c:v>
                </c:pt>
                <c:pt idx="1">
                  <c:v>43763</c:v>
                </c:pt>
                <c:pt idx="2">
                  <c:v>40140</c:v>
                </c:pt>
                <c:pt idx="3">
                  <c:v>40277</c:v>
                </c:pt>
                <c:pt idx="4">
                  <c:v>45376</c:v>
                </c:pt>
              </c:numCache>
            </c:numRef>
          </c:val>
          <c:smooth val="0"/>
          <c:extLst>
            <c:ext xmlns:c16="http://schemas.microsoft.com/office/drawing/2014/chart" uri="{C3380CC4-5D6E-409C-BE32-E72D297353CC}">
              <c16:uniqueId val="{00000001-7695-44EB-B66B-EF41FCDD0C3E}"/>
            </c:ext>
          </c:extLst>
        </c:ser>
        <c:dLbls>
          <c:showLegendKey val="0"/>
          <c:showVal val="0"/>
          <c:showCatName val="0"/>
          <c:showSerName val="0"/>
          <c:showPercent val="0"/>
          <c:showBubbleSize val="0"/>
        </c:dLbls>
        <c:marker val="1"/>
        <c:smooth val="0"/>
        <c:axId val="151075456"/>
        <c:axId val="151122688"/>
      </c:lineChart>
      <c:catAx>
        <c:axId val="15107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122688"/>
        <c:crosses val="autoZero"/>
        <c:auto val="1"/>
        <c:lblAlgn val="ctr"/>
        <c:lblOffset val="100"/>
        <c:tickLblSkip val="1"/>
        <c:tickMarkSkip val="1"/>
        <c:noMultiLvlLbl val="0"/>
      </c:catAx>
      <c:valAx>
        <c:axId val="1511226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07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1.73</c:v>
                </c:pt>
                <c:pt idx="1">
                  <c:v>0.91</c:v>
                </c:pt>
                <c:pt idx="2">
                  <c:v>0.81</c:v>
                </c:pt>
                <c:pt idx="3">
                  <c:v>0.88</c:v>
                </c:pt>
                <c:pt idx="4">
                  <c:v>0.86</c:v>
                </c:pt>
              </c:numCache>
            </c:numRef>
          </c:val>
          <c:extLst>
            <c:ext xmlns:c16="http://schemas.microsoft.com/office/drawing/2014/chart" uri="{C3380CC4-5D6E-409C-BE32-E72D297353CC}">
              <c16:uniqueId val="{00000000-1AA2-46BF-8849-4E8A4FB2B4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1.24</c:v>
                </c:pt>
                <c:pt idx="1">
                  <c:v>1.22</c:v>
                </c:pt>
                <c:pt idx="2">
                  <c:v>1.18</c:v>
                </c:pt>
                <c:pt idx="3">
                  <c:v>1.19</c:v>
                </c:pt>
                <c:pt idx="4">
                  <c:v>1.26</c:v>
                </c:pt>
              </c:numCache>
            </c:numRef>
          </c:val>
          <c:extLst>
            <c:ext xmlns:c16="http://schemas.microsoft.com/office/drawing/2014/chart" uri="{C3380CC4-5D6E-409C-BE32-E72D297353CC}">
              <c16:uniqueId val="{00000001-1AA2-46BF-8849-4E8A4FB2B435}"/>
            </c:ext>
          </c:extLst>
        </c:ser>
        <c:dLbls>
          <c:showLegendKey val="0"/>
          <c:showVal val="0"/>
          <c:showCatName val="0"/>
          <c:showSerName val="0"/>
          <c:showPercent val="0"/>
          <c:showBubbleSize val="0"/>
        </c:dLbls>
        <c:gapWidth val="250"/>
        <c:overlap val="100"/>
        <c:axId val="126369152"/>
        <c:axId val="12641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0.78</c:v>
                </c:pt>
                <c:pt idx="1">
                  <c:v>-0.79</c:v>
                </c:pt>
                <c:pt idx="2">
                  <c:v>-0.06</c:v>
                </c:pt>
                <c:pt idx="3">
                  <c:v>0.06</c:v>
                </c:pt>
                <c:pt idx="4">
                  <c:v>-7.0000000000000007E-2</c:v>
                </c:pt>
              </c:numCache>
            </c:numRef>
          </c:val>
          <c:smooth val="0"/>
          <c:extLst>
            <c:ext xmlns:c16="http://schemas.microsoft.com/office/drawing/2014/chart" uri="{C3380CC4-5D6E-409C-BE32-E72D297353CC}">
              <c16:uniqueId val="{00000002-1AA2-46BF-8849-4E8A4FB2B435}"/>
            </c:ext>
          </c:extLst>
        </c:ser>
        <c:dLbls>
          <c:showLegendKey val="0"/>
          <c:showVal val="0"/>
          <c:showCatName val="0"/>
          <c:showSerName val="0"/>
          <c:showPercent val="0"/>
          <c:showBubbleSize val="0"/>
        </c:dLbls>
        <c:marker val="1"/>
        <c:smooth val="0"/>
        <c:axId val="126369152"/>
        <c:axId val="126416384"/>
      </c:lineChart>
      <c:catAx>
        <c:axId val="1263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416384"/>
        <c:crosses val="autoZero"/>
        <c:auto val="1"/>
        <c:lblAlgn val="ctr"/>
        <c:lblOffset val="100"/>
        <c:tickLblSkip val="1"/>
        <c:tickMarkSkip val="1"/>
        <c:noMultiLvlLbl val="0"/>
      </c:catAx>
      <c:valAx>
        <c:axId val="12641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6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0.06</c:v>
                </c:pt>
                <c:pt idx="4">
                  <c:v>#N/A</c:v>
                </c:pt>
                <c:pt idx="5">
                  <c:v>0.01</c:v>
                </c:pt>
                <c:pt idx="6">
                  <c:v>#N/A</c:v>
                </c:pt>
                <c:pt idx="7">
                  <c:v>0.01</c:v>
                </c:pt>
                <c:pt idx="8">
                  <c:v>#N/A</c:v>
                </c:pt>
                <c:pt idx="9">
                  <c:v>0.02</c:v>
                </c:pt>
              </c:numCache>
            </c:numRef>
          </c:val>
          <c:extLst>
            <c:ext xmlns:c16="http://schemas.microsoft.com/office/drawing/2014/chart" uri="{C3380CC4-5D6E-409C-BE32-E72D297353CC}">
              <c16:uniqueId val="{00000000-4D9B-44F5-B866-9BCF25F0C8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9B-44F5-B866-9BCF25F0C849}"/>
            </c:ext>
          </c:extLst>
        </c:ser>
        <c:ser>
          <c:idx val="2"/>
          <c:order val="2"/>
          <c:tx>
            <c:strRef>
              <c:f>データシート!$A$29</c:f>
              <c:strCache>
                <c:ptCount val="1"/>
                <c:pt idx="0">
                  <c:v>静岡県沿岸漁業改善資金特別会計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4D9B-44F5-B866-9BCF25F0C849}"/>
            </c:ext>
          </c:extLst>
        </c:ser>
        <c:ser>
          <c:idx val="3"/>
          <c:order val="3"/>
          <c:tx>
            <c:strRef>
              <c:f>データシート!$A$30</c:f>
              <c:strCache>
                <c:ptCount val="1"/>
                <c:pt idx="0">
                  <c:v>静岡県林業改善資金特別会計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4D9B-44F5-B866-9BCF25F0C849}"/>
            </c:ext>
          </c:extLst>
        </c:ser>
        <c:ser>
          <c:idx val="4"/>
          <c:order val="4"/>
          <c:tx>
            <c:strRef>
              <c:f>データシート!$A$31</c:f>
              <c:strCache>
                <c:ptCount val="1"/>
                <c:pt idx="0">
                  <c:v>静岡県中小企業高度化資金貸付事業等特別会計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c:v>
                </c:pt>
                <c:pt idx="4">
                  <c:v>#N/A</c:v>
                </c:pt>
                <c:pt idx="5">
                  <c:v>0</c:v>
                </c:pt>
                <c:pt idx="6">
                  <c:v>#N/A</c:v>
                </c:pt>
                <c:pt idx="7">
                  <c:v>7.0000000000000007E-2</c:v>
                </c:pt>
                <c:pt idx="8">
                  <c:v>#N/A</c:v>
                </c:pt>
                <c:pt idx="9">
                  <c:v>0.05</c:v>
                </c:pt>
              </c:numCache>
            </c:numRef>
          </c:val>
          <c:extLst>
            <c:ext xmlns:c16="http://schemas.microsoft.com/office/drawing/2014/chart" uri="{C3380CC4-5D6E-409C-BE32-E72D297353CC}">
              <c16:uniqueId val="{00000004-4D9B-44F5-B866-9BCF25F0C849}"/>
            </c:ext>
          </c:extLst>
        </c:ser>
        <c:ser>
          <c:idx val="5"/>
          <c:order val="5"/>
          <c:tx>
            <c:strRef>
              <c:f>データシート!$A$32</c:f>
              <c:strCache>
                <c:ptCount val="1"/>
                <c:pt idx="0">
                  <c:v>静岡県地域振興整備事業会計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c:v>
                </c:pt>
                <c:pt idx="2">
                  <c:v>#N/A</c:v>
                </c:pt>
                <c:pt idx="3">
                  <c:v>0.74</c:v>
                </c:pt>
                <c:pt idx="4">
                  <c:v>#N/A</c:v>
                </c:pt>
                <c:pt idx="5">
                  <c:v>0.67</c:v>
                </c:pt>
                <c:pt idx="6">
                  <c:v>#N/A</c:v>
                </c:pt>
                <c:pt idx="7">
                  <c:v>0.56999999999999995</c:v>
                </c:pt>
                <c:pt idx="8">
                  <c:v>#N/A</c:v>
                </c:pt>
                <c:pt idx="9">
                  <c:v>0.52</c:v>
                </c:pt>
              </c:numCache>
            </c:numRef>
          </c:val>
          <c:extLst>
            <c:ext xmlns:c16="http://schemas.microsoft.com/office/drawing/2014/chart" uri="{C3380CC4-5D6E-409C-BE32-E72D297353CC}">
              <c16:uniqueId val="{00000005-4D9B-44F5-B866-9BCF25F0C84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1.56</c:v>
                </c:pt>
                <c:pt idx="2">
                  <c:v>#N/A</c:v>
                </c:pt>
                <c:pt idx="3">
                  <c:v>0.79</c:v>
                </c:pt>
                <c:pt idx="4">
                  <c:v>#N/A</c:v>
                </c:pt>
                <c:pt idx="5">
                  <c:v>0.74</c:v>
                </c:pt>
                <c:pt idx="6">
                  <c:v>#N/A</c:v>
                </c:pt>
                <c:pt idx="7">
                  <c:v>0.73</c:v>
                </c:pt>
                <c:pt idx="8">
                  <c:v>#N/A</c:v>
                </c:pt>
                <c:pt idx="9">
                  <c:v>0.7</c:v>
                </c:pt>
              </c:numCache>
            </c:numRef>
          </c:val>
          <c:extLst>
            <c:ext xmlns:c16="http://schemas.microsoft.com/office/drawing/2014/chart" uri="{C3380CC4-5D6E-409C-BE32-E72D297353CC}">
              <c16:uniqueId val="{00000006-4D9B-44F5-B866-9BCF25F0C849}"/>
            </c:ext>
          </c:extLst>
        </c:ser>
        <c:ser>
          <c:idx val="7"/>
          <c:order val="7"/>
          <c:tx>
            <c:strRef>
              <c:f>データシート!$A$34</c:f>
              <c:strCache>
                <c:ptCount val="1"/>
                <c:pt idx="0">
                  <c:v>静岡県工業用水道事業会計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c:v>
                </c:pt>
                <c:pt idx="2">
                  <c:v>#N/A</c:v>
                </c:pt>
                <c:pt idx="3">
                  <c:v>1.34</c:v>
                </c:pt>
                <c:pt idx="4">
                  <c:v>#N/A</c:v>
                </c:pt>
                <c:pt idx="5">
                  <c:v>1.26</c:v>
                </c:pt>
                <c:pt idx="6">
                  <c:v>#N/A</c:v>
                </c:pt>
                <c:pt idx="7">
                  <c:v>1.26</c:v>
                </c:pt>
                <c:pt idx="8">
                  <c:v>#N/A</c:v>
                </c:pt>
                <c:pt idx="9">
                  <c:v>1.24</c:v>
                </c:pt>
              </c:numCache>
            </c:numRef>
          </c:val>
          <c:extLst>
            <c:ext xmlns:c16="http://schemas.microsoft.com/office/drawing/2014/chart" uri="{C3380CC4-5D6E-409C-BE32-E72D297353CC}">
              <c16:uniqueId val="{00000007-4D9B-44F5-B866-9BCF25F0C849}"/>
            </c:ext>
          </c:extLst>
        </c:ser>
        <c:ser>
          <c:idx val="8"/>
          <c:order val="8"/>
          <c:tx>
            <c:strRef>
              <c:f>データシート!$A$35</c:f>
              <c:strCache>
                <c:ptCount val="1"/>
                <c:pt idx="0">
                  <c:v>静岡県水道事業会計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1.27</c:v>
                </c:pt>
                <c:pt idx="2">
                  <c:v>#N/A</c:v>
                </c:pt>
                <c:pt idx="3">
                  <c:v>1.3</c:v>
                </c:pt>
                <c:pt idx="4">
                  <c:v>#N/A</c:v>
                </c:pt>
                <c:pt idx="5">
                  <c:v>1.27</c:v>
                </c:pt>
                <c:pt idx="6">
                  <c:v>#N/A</c:v>
                </c:pt>
                <c:pt idx="7">
                  <c:v>1.4</c:v>
                </c:pt>
                <c:pt idx="8">
                  <c:v>#N/A</c:v>
                </c:pt>
                <c:pt idx="9">
                  <c:v>1.61</c:v>
                </c:pt>
              </c:numCache>
            </c:numRef>
          </c:val>
          <c:extLst>
            <c:ext xmlns:c16="http://schemas.microsoft.com/office/drawing/2014/chart" uri="{C3380CC4-5D6E-409C-BE32-E72D297353CC}">
              <c16:uniqueId val="{00000008-4D9B-44F5-B866-9BCF25F0C849}"/>
            </c:ext>
          </c:extLst>
        </c:ser>
        <c:ser>
          <c:idx val="9"/>
          <c:order val="9"/>
          <c:tx>
            <c:strRef>
              <c:f>データシート!$A$36</c:f>
              <c:strCache>
                <c:ptCount val="1"/>
                <c:pt idx="0">
                  <c:v>静岡県立静岡がんセンター事業会計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2.2599999999999998</c:v>
                </c:pt>
                <c:pt idx="2">
                  <c:v>#N/A</c:v>
                </c:pt>
                <c:pt idx="3">
                  <c:v>1.67</c:v>
                </c:pt>
                <c:pt idx="4">
                  <c:v>#N/A</c:v>
                </c:pt>
                <c:pt idx="5">
                  <c:v>1.65</c:v>
                </c:pt>
                <c:pt idx="6">
                  <c:v>#N/A</c:v>
                </c:pt>
                <c:pt idx="7">
                  <c:v>1.7</c:v>
                </c:pt>
                <c:pt idx="8">
                  <c:v>#N/A</c:v>
                </c:pt>
                <c:pt idx="9">
                  <c:v>1.71</c:v>
                </c:pt>
              </c:numCache>
            </c:numRef>
          </c:val>
          <c:extLst>
            <c:ext xmlns:c16="http://schemas.microsoft.com/office/drawing/2014/chart" uri="{C3380CC4-5D6E-409C-BE32-E72D297353CC}">
              <c16:uniqueId val="{00000009-4D9B-44F5-B866-9BCF25F0C849}"/>
            </c:ext>
          </c:extLst>
        </c:ser>
        <c:dLbls>
          <c:showLegendKey val="0"/>
          <c:showVal val="0"/>
          <c:showCatName val="0"/>
          <c:showSerName val="0"/>
          <c:showPercent val="0"/>
          <c:showBubbleSize val="0"/>
        </c:dLbls>
        <c:gapWidth val="150"/>
        <c:overlap val="100"/>
        <c:axId val="127890944"/>
        <c:axId val="127892480"/>
      </c:barChart>
      <c:catAx>
        <c:axId val="1278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92480"/>
        <c:crosses val="autoZero"/>
        <c:auto val="1"/>
        <c:lblAlgn val="ctr"/>
        <c:lblOffset val="100"/>
        <c:tickLblSkip val="1"/>
        <c:tickMarkSkip val="1"/>
        <c:noMultiLvlLbl val="0"/>
      </c:catAx>
      <c:valAx>
        <c:axId val="12789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9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123681</c:v>
                </c:pt>
                <c:pt idx="5">
                  <c:v>126376</c:v>
                </c:pt>
                <c:pt idx="8">
                  <c:v>127792</c:v>
                </c:pt>
                <c:pt idx="11">
                  <c:v>129696</c:v>
                </c:pt>
                <c:pt idx="14">
                  <c:v>135311</c:v>
                </c:pt>
              </c:numCache>
            </c:numRef>
          </c:val>
          <c:extLst>
            <c:ext xmlns:c16="http://schemas.microsoft.com/office/drawing/2014/chart" uri="{C3380CC4-5D6E-409C-BE32-E72D297353CC}">
              <c16:uniqueId val="{00000000-BD3C-4AD7-9ACE-50A8FB02BB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3C-4AD7-9ACE-50A8FB02BB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2016</c:v>
                </c:pt>
                <c:pt idx="3">
                  <c:v>1833</c:v>
                </c:pt>
                <c:pt idx="6">
                  <c:v>1662</c:v>
                </c:pt>
                <c:pt idx="9">
                  <c:v>1377</c:v>
                </c:pt>
                <c:pt idx="12">
                  <c:v>1220</c:v>
                </c:pt>
              </c:numCache>
            </c:numRef>
          </c:val>
          <c:extLst>
            <c:ext xmlns:c16="http://schemas.microsoft.com/office/drawing/2014/chart" uri="{C3380CC4-5D6E-409C-BE32-E72D297353CC}">
              <c16:uniqueId val="{00000002-BD3C-4AD7-9ACE-50A8FB02BB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3C-4AD7-9ACE-50A8FB02BB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2932</c:v>
                </c:pt>
                <c:pt idx="3">
                  <c:v>2899</c:v>
                </c:pt>
                <c:pt idx="6">
                  <c:v>2742</c:v>
                </c:pt>
                <c:pt idx="9">
                  <c:v>2118</c:v>
                </c:pt>
                <c:pt idx="12">
                  <c:v>2121</c:v>
                </c:pt>
              </c:numCache>
            </c:numRef>
          </c:val>
          <c:extLst>
            <c:ext xmlns:c16="http://schemas.microsoft.com/office/drawing/2014/chart" uri="{C3380CC4-5D6E-409C-BE32-E72D297353CC}">
              <c16:uniqueId val="{00000004-BD3C-4AD7-9ACE-50A8FB02BB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107474</c:v>
                </c:pt>
                <c:pt idx="3">
                  <c:v>109649</c:v>
                </c:pt>
                <c:pt idx="6">
                  <c:v>116423</c:v>
                </c:pt>
                <c:pt idx="9">
                  <c:v>121510</c:v>
                </c:pt>
                <c:pt idx="12">
                  <c:v>126473</c:v>
                </c:pt>
              </c:numCache>
            </c:numRef>
          </c:val>
          <c:extLst>
            <c:ext xmlns:c16="http://schemas.microsoft.com/office/drawing/2014/chart" uri="{C3380CC4-5D6E-409C-BE32-E72D297353CC}">
              <c16:uniqueId val="{00000005-BD3C-4AD7-9ACE-50A8FB02BB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13140</c:v>
                </c:pt>
                <c:pt idx="3">
                  <c:v>15315</c:v>
                </c:pt>
                <c:pt idx="6">
                  <c:v>14498</c:v>
                </c:pt>
                <c:pt idx="9">
                  <c:v>10996</c:v>
                </c:pt>
                <c:pt idx="12">
                  <c:v>8349</c:v>
                </c:pt>
              </c:numCache>
            </c:numRef>
          </c:val>
          <c:extLst>
            <c:ext xmlns:c16="http://schemas.microsoft.com/office/drawing/2014/chart" uri="{C3380CC4-5D6E-409C-BE32-E72D297353CC}">
              <c16:uniqueId val="{00000006-BD3C-4AD7-9ACE-50A8FB02BB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86938</c:v>
                </c:pt>
                <c:pt idx="3">
                  <c:v>82538</c:v>
                </c:pt>
                <c:pt idx="6">
                  <c:v>77422</c:v>
                </c:pt>
                <c:pt idx="9">
                  <c:v>76749</c:v>
                </c:pt>
                <c:pt idx="12">
                  <c:v>76567</c:v>
                </c:pt>
              </c:numCache>
            </c:numRef>
          </c:val>
          <c:extLst>
            <c:ext xmlns:c16="http://schemas.microsoft.com/office/drawing/2014/chart" uri="{C3380CC4-5D6E-409C-BE32-E72D297353CC}">
              <c16:uniqueId val="{00000007-BD3C-4AD7-9ACE-50A8FB02BBCE}"/>
            </c:ext>
          </c:extLst>
        </c:ser>
        <c:dLbls>
          <c:showLegendKey val="0"/>
          <c:showVal val="0"/>
          <c:showCatName val="0"/>
          <c:showSerName val="0"/>
          <c:showPercent val="0"/>
          <c:showBubbleSize val="0"/>
        </c:dLbls>
        <c:gapWidth val="100"/>
        <c:overlap val="100"/>
        <c:axId val="129549056"/>
        <c:axId val="12955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88819</c:v>
                </c:pt>
                <c:pt idx="2">
                  <c:v>#N/A</c:v>
                </c:pt>
                <c:pt idx="3">
                  <c:v>#N/A</c:v>
                </c:pt>
                <c:pt idx="4">
                  <c:v>85858</c:v>
                </c:pt>
                <c:pt idx="5">
                  <c:v>#N/A</c:v>
                </c:pt>
                <c:pt idx="6">
                  <c:v>#N/A</c:v>
                </c:pt>
                <c:pt idx="7">
                  <c:v>84955</c:v>
                </c:pt>
                <c:pt idx="8">
                  <c:v>#N/A</c:v>
                </c:pt>
                <c:pt idx="9">
                  <c:v>#N/A</c:v>
                </c:pt>
                <c:pt idx="10">
                  <c:v>83054</c:v>
                </c:pt>
                <c:pt idx="11">
                  <c:v>#N/A</c:v>
                </c:pt>
                <c:pt idx="12">
                  <c:v>#N/A</c:v>
                </c:pt>
                <c:pt idx="13">
                  <c:v>79419</c:v>
                </c:pt>
                <c:pt idx="14">
                  <c:v>#N/A</c:v>
                </c:pt>
              </c:numCache>
            </c:numRef>
          </c:val>
          <c:smooth val="0"/>
          <c:extLst>
            <c:ext xmlns:c16="http://schemas.microsoft.com/office/drawing/2014/chart" uri="{C3380CC4-5D6E-409C-BE32-E72D297353CC}">
              <c16:uniqueId val="{00000008-BD3C-4AD7-9ACE-50A8FB02BBCE}"/>
            </c:ext>
          </c:extLst>
        </c:ser>
        <c:dLbls>
          <c:showLegendKey val="0"/>
          <c:showVal val="0"/>
          <c:showCatName val="0"/>
          <c:showSerName val="0"/>
          <c:showPercent val="0"/>
          <c:showBubbleSize val="0"/>
        </c:dLbls>
        <c:marker val="1"/>
        <c:smooth val="0"/>
        <c:axId val="129549056"/>
        <c:axId val="129550976"/>
      </c:lineChart>
      <c:catAx>
        <c:axId val="1295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550976"/>
        <c:crosses val="autoZero"/>
        <c:auto val="1"/>
        <c:lblAlgn val="ctr"/>
        <c:lblOffset val="100"/>
        <c:tickLblSkip val="1"/>
        <c:tickMarkSkip val="1"/>
        <c:noMultiLvlLbl val="0"/>
      </c:catAx>
      <c:valAx>
        <c:axId val="12955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1494973</c:v>
                </c:pt>
                <c:pt idx="5">
                  <c:v>1541038</c:v>
                </c:pt>
                <c:pt idx="8">
                  <c:v>1534375</c:v>
                </c:pt>
                <c:pt idx="11">
                  <c:v>1521798</c:v>
                </c:pt>
                <c:pt idx="14">
                  <c:v>1518021</c:v>
                </c:pt>
              </c:numCache>
            </c:numRef>
          </c:val>
          <c:extLst>
            <c:ext xmlns:c16="http://schemas.microsoft.com/office/drawing/2014/chart" uri="{C3380CC4-5D6E-409C-BE32-E72D297353CC}">
              <c16:uniqueId val="{00000000-219B-4CA8-9EE5-1BDD70C2BE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60639</c:v>
                </c:pt>
                <c:pt idx="5">
                  <c:v>54932</c:v>
                </c:pt>
                <c:pt idx="8">
                  <c:v>52979</c:v>
                </c:pt>
                <c:pt idx="11">
                  <c:v>49653</c:v>
                </c:pt>
                <c:pt idx="14">
                  <c:v>40154</c:v>
                </c:pt>
              </c:numCache>
            </c:numRef>
          </c:val>
          <c:extLst>
            <c:ext xmlns:c16="http://schemas.microsoft.com/office/drawing/2014/chart" uri="{C3380CC4-5D6E-409C-BE32-E72D297353CC}">
              <c16:uniqueId val="{00000001-219B-4CA8-9EE5-1BDD70C2BE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444917</c:v>
                </c:pt>
                <c:pt idx="5">
                  <c:v>503884</c:v>
                </c:pt>
                <c:pt idx="8">
                  <c:v>514058</c:v>
                </c:pt>
                <c:pt idx="11">
                  <c:v>522647</c:v>
                </c:pt>
                <c:pt idx="14">
                  <c:v>565324</c:v>
                </c:pt>
              </c:numCache>
            </c:numRef>
          </c:val>
          <c:extLst>
            <c:ext xmlns:c16="http://schemas.microsoft.com/office/drawing/2014/chart" uri="{C3380CC4-5D6E-409C-BE32-E72D297353CC}">
              <c16:uniqueId val="{00000002-219B-4CA8-9EE5-1BDD70C2BE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9B-4CA8-9EE5-1BDD70C2BE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9B-4CA8-9EE5-1BDD70C2BE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1912</c:v>
                </c:pt>
                <c:pt idx="3">
                  <c:v>1523</c:v>
                </c:pt>
                <c:pt idx="6">
                  <c:v>1740</c:v>
                </c:pt>
                <c:pt idx="9">
                  <c:v>1623</c:v>
                </c:pt>
                <c:pt idx="12">
                  <c:v>2327</c:v>
                </c:pt>
              </c:numCache>
            </c:numRef>
          </c:val>
          <c:extLst>
            <c:ext xmlns:c16="http://schemas.microsoft.com/office/drawing/2014/chart" uri="{C3380CC4-5D6E-409C-BE32-E72D297353CC}">
              <c16:uniqueId val="{00000005-219B-4CA8-9EE5-1BDD70C2BE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337480</c:v>
                </c:pt>
                <c:pt idx="3">
                  <c:v>315372</c:v>
                </c:pt>
                <c:pt idx="6">
                  <c:v>313697</c:v>
                </c:pt>
                <c:pt idx="9">
                  <c:v>311949</c:v>
                </c:pt>
                <c:pt idx="12">
                  <c:v>238502</c:v>
                </c:pt>
              </c:numCache>
            </c:numRef>
          </c:val>
          <c:extLst>
            <c:ext xmlns:c16="http://schemas.microsoft.com/office/drawing/2014/chart" uri="{C3380CC4-5D6E-409C-BE32-E72D297353CC}">
              <c16:uniqueId val="{00000006-219B-4CA8-9EE5-1BDD70C2BE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19B-4CA8-9EE5-1BDD70C2BE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39264</c:v>
                </c:pt>
                <c:pt idx="3">
                  <c:v>48936</c:v>
                </c:pt>
                <c:pt idx="6">
                  <c:v>45707</c:v>
                </c:pt>
                <c:pt idx="9">
                  <c:v>22755</c:v>
                </c:pt>
                <c:pt idx="12">
                  <c:v>31815</c:v>
                </c:pt>
              </c:numCache>
            </c:numRef>
          </c:val>
          <c:extLst>
            <c:ext xmlns:c16="http://schemas.microsoft.com/office/drawing/2014/chart" uri="{C3380CC4-5D6E-409C-BE32-E72D297353CC}">
              <c16:uniqueId val="{00000008-219B-4CA8-9EE5-1BDD70C2BE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15405</c:v>
                </c:pt>
                <c:pt idx="3">
                  <c:v>13617</c:v>
                </c:pt>
                <c:pt idx="6">
                  <c:v>11548</c:v>
                </c:pt>
                <c:pt idx="9">
                  <c:v>10474</c:v>
                </c:pt>
                <c:pt idx="12">
                  <c:v>8967</c:v>
                </c:pt>
              </c:numCache>
            </c:numRef>
          </c:val>
          <c:extLst>
            <c:ext xmlns:c16="http://schemas.microsoft.com/office/drawing/2014/chart" uri="{C3380CC4-5D6E-409C-BE32-E72D297353CC}">
              <c16:uniqueId val="{00000009-219B-4CA8-9EE5-1BDD70C2BE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3048537</c:v>
                </c:pt>
                <c:pt idx="3">
                  <c:v>3121693</c:v>
                </c:pt>
                <c:pt idx="6">
                  <c:v>3141739</c:v>
                </c:pt>
                <c:pt idx="9">
                  <c:v>3173685</c:v>
                </c:pt>
                <c:pt idx="12">
                  <c:v>3235511</c:v>
                </c:pt>
              </c:numCache>
            </c:numRef>
          </c:val>
          <c:extLst>
            <c:ext xmlns:c16="http://schemas.microsoft.com/office/drawing/2014/chart" uri="{C3380CC4-5D6E-409C-BE32-E72D297353CC}">
              <c16:uniqueId val="{0000000A-219B-4CA8-9EE5-1BDD70C2BE0C}"/>
            </c:ext>
          </c:extLst>
        </c:ser>
        <c:dLbls>
          <c:showLegendKey val="0"/>
          <c:showVal val="0"/>
          <c:showCatName val="0"/>
          <c:showSerName val="0"/>
          <c:showPercent val="0"/>
          <c:showBubbleSize val="0"/>
        </c:dLbls>
        <c:gapWidth val="100"/>
        <c:overlap val="100"/>
        <c:axId val="129728512"/>
        <c:axId val="12973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1442068</c:v>
                </c:pt>
                <c:pt idx="2">
                  <c:v>#N/A</c:v>
                </c:pt>
                <c:pt idx="3">
                  <c:v>#N/A</c:v>
                </c:pt>
                <c:pt idx="4">
                  <c:v>1401286</c:v>
                </c:pt>
                <c:pt idx="5">
                  <c:v>#N/A</c:v>
                </c:pt>
                <c:pt idx="6">
                  <c:v>#N/A</c:v>
                </c:pt>
                <c:pt idx="7">
                  <c:v>1413019</c:v>
                </c:pt>
                <c:pt idx="8">
                  <c:v>#N/A</c:v>
                </c:pt>
                <c:pt idx="9">
                  <c:v>#N/A</c:v>
                </c:pt>
                <c:pt idx="10">
                  <c:v>1426387</c:v>
                </c:pt>
                <c:pt idx="11">
                  <c:v>#N/A</c:v>
                </c:pt>
                <c:pt idx="12">
                  <c:v>#N/A</c:v>
                </c:pt>
                <c:pt idx="13">
                  <c:v>1393623</c:v>
                </c:pt>
                <c:pt idx="14">
                  <c:v>#N/A</c:v>
                </c:pt>
              </c:numCache>
            </c:numRef>
          </c:val>
          <c:smooth val="0"/>
          <c:extLst>
            <c:ext xmlns:c16="http://schemas.microsoft.com/office/drawing/2014/chart" uri="{C3380CC4-5D6E-409C-BE32-E72D297353CC}">
              <c16:uniqueId val="{0000000B-219B-4CA8-9EE5-1BDD70C2BE0C}"/>
            </c:ext>
          </c:extLst>
        </c:ser>
        <c:dLbls>
          <c:showLegendKey val="0"/>
          <c:showVal val="0"/>
          <c:showCatName val="0"/>
          <c:showSerName val="0"/>
          <c:showPercent val="0"/>
          <c:showBubbleSize val="0"/>
        </c:dLbls>
        <c:marker val="1"/>
        <c:smooth val="0"/>
        <c:axId val="129728512"/>
        <c:axId val="129730432"/>
      </c:lineChart>
      <c:catAx>
        <c:axId val="12972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30432"/>
        <c:crosses val="autoZero"/>
        <c:auto val="1"/>
        <c:lblAlgn val="ctr"/>
        <c:lblOffset val="100"/>
        <c:tickLblSkip val="1"/>
        <c:tickMarkSkip val="1"/>
        <c:noMultiLvlLbl val="0"/>
      </c:catAx>
      <c:valAx>
        <c:axId val="12973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2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2"/>
          <c:w val="0.89122888643293841"/>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8920</c:v>
                </c:pt>
                <c:pt idx="1">
                  <c:v>8922</c:v>
                </c:pt>
                <c:pt idx="2">
                  <c:v>8922</c:v>
                </c:pt>
              </c:numCache>
            </c:numRef>
          </c:val>
          <c:extLst>
            <c:ext xmlns:c16="http://schemas.microsoft.com/office/drawing/2014/chart" uri="{C3380CC4-5D6E-409C-BE32-E72D297353CC}">
              <c16:uniqueId val="{00000000-BB08-4F06-B44C-3B973D42713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72523</c:v>
                </c:pt>
                <c:pt idx="1">
                  <c:v>54903</c:v>
                </c:pt>
                <c:pt idx="2">
                  <c:v>42630</c:v>
                </c:pt>
              </c:numCache>
            </c:numRef>
          </c:val>
          <c:extLst>
            <c:ext xmlns:c16="http://schemas.microsoft.com/office/drawing/2014/chart" uri="{C3380CC4-5D6E-409C-BE32-E72D297353CC}">
              <c16:uniqueId val="{00000001-BB08-4F06-B44C-3B973D42713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64510</c:v>
                </c:pt>
                <c:pt idx="1">
                  <c:v>57309</c:v>
                </c:pt>
                <c:pt idx="2">
                  <c:v>73493</c:v>
                </c:pt>
              </c:numCache>
            </c:numRef>
          </c:val>
          <c:extLst>
            <c:ext xmlns:c16="http://schemas.microsoft.com/office/drawing/2014/chart" uri="{C3380CC4-5D6E-409C-BE32-E72D297353CC}">
              <c16:uniqueId val="{00000002-BB08-4F06-B44C-3B973D42713B}"/>
            </c:ext>
          </c:extLst>
        </c:ser>
        <c:dLbls>
          <c:showLegendKey val="0"/>
          <c:showVal val="0"/>
          <c:showCatName val="0"/>
          <c:showSerName val="0"/>
          <c:showPercent val="0"/>
          <c:showBubbleSize val="0"/>
        </c:dLbls>
        <c:gapWidth val="120"/>
        <c:overlap val="100"/>
        <c:axId val="130125184"/>
        <c:axId val="130143360"/>
      </c:barChart>
      <c:catAx>
        <c:axId val="1301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600" baseline="0">
                <a:solidFill>
                  <a:srgbClr val="000000"/>
                </a:solidFill>
                <a:latin typeface="ＭＳ ゴシック"/>
                <a:ea typeface="ＭＳ ゴシック"/>
              </a:defRPr>
            </a:pPr>
            <a:endParaRPr lang="ja-JP"/>
          </a:p>
        </c:txPr>
        <c:crossAx val="130143360"/>
        <c:crosses val="autoZero"/>
        <c:auto val="0"/>
        <c:lblAlgn val="ctr"/>
        <c:lblOffset val="100"/>
        <c:tickLblSkip val="1"/>
        <c:noMultiLvlLbl val="0"/>
      </c:catAx>
      <c:valAx>
        <c:axId val="130143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a:lstStyle/>
          <a:p>
            <a:pPr>
              <a:defRPr sz="1600" b="0" i="0" baseline="0">
                <a:solidFill>
                  <a:srgbClr val="000000"/>
                </a:solidFill>
                <a:latin typeface="ＭＳ ゴシック"/>
                <a:ea typeface="ＭＳ ゴシック"/>
              </a:defRPr>
            </a:pPr>
            <a:endParaRPr lang="ja-JP"/>
          </a:p>
        </c:txPr>
        <c:crossAx val="130125184"/>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{BB3924D3-163A-452A-A713-B2DF4AE65832}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034-4DF4-B94C-C7A2E8082BB4}"/>
                </c:ext>
              </c:extLst>
            </c:dLbl>
            <c:dLbl>
              <c:idx val="1"/>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34-4DF4-B94C-C7A2E8082BB4}"/>
                </c:ext>
              </c:extLst>
            </c:dLbl>
            <c:dLbl>
              <c:idx val="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4-4DF4-B94C-C7A2E8082BB4}"/>
                </c:ext>
              </c:extLst>
            </c:dLbl>
            <c:dLbl>
              <c:idx val="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34-4DF4-B94C-C7A2E8082BB4}"/>
                </c:ext>
              </c:extLst>
            </c:dLbl>
            <c:dLbl>
              <c:idx val="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34-4DF4-B94C-C7A2E8082BB4}"/>
                </c:ext>
              </c:extLst>
            </c:dLbl>
            <c:dLbl>
              <c:idx val="8"/>
              <c:tx>
                <c:strRef>
                  <c:f>公会計指標分析・財政指標組合せ分析表!$BX$50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{3694465B-5184-40E4-9532-995C4FCFC078}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034-4DF4-B94C-C7A2E8082BB4}"/>
                </c:ext>
              </c:extLst>
            </c:dLbl>
            <c:dLbl>
              <c:idx val="16"/>
              <c:tx>
                <c:strRef>
                  <c:f>公会計指標分析・財政指標組合せ分析表!$CF$50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{81BD40CE-196F-416E-AD77-10A3C743A9F3}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034-4DF4-B94C-C7A2E8082BB4}"/>
                </c:ext>
              </c:extLst>
            </c:dLbl>
            <c:dLbl>
              <c:idx val="24"/>
              <c:tx>
                <c:strRef>
                  <c:f>公会計指標分析・財政指標組合せ分析表!$CN$50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{6D30225A-948B-40D7-9D55-E7255BBEC804}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034-4DF4-B94C-C7A2E8082BB4}"/>
                </c:ext>
              </c:extLst>
            </c:dLbl>
            <c:dLbl>
              <c:idx val="32"/>
              <c:tx>
                <c:strRef>
                  <c:f>公会計指標分析・財政指標組合せ分析表!$CV$50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{8AE2E75E-FF69-4C9D-BB8A-1D80CE5CE1E2}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034-4DF4-B94C-C7A2E8082BB4}"/>
                </c:ext>
              </c:extLst>
            </c:dLbl>
            <c:spPr>
              <a:noFill/>
              <a:ln w="25400">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c:v>
                </c:pt>
                <c:pt idx="32">
                  <c:v>68.8</c:v>
                </c:pt>
              </c:numCache>
            </c:numRef>
          </c:xVal>
          <c:yVal>
            <c:numRef>
              <c:f>公会計指標分析・財政指標組合せ分析表!$BP$51:$DC$51</c:f>
              <c:numCache>
                <c:formatCode>#,##0.0;"▲ "#,##0.0</c:formatCode>
                <c:ptCount val="40"/>
                <c:pt idx="24">
                  <c:v>228</c:v>
                </c:pt>
                <c:pt idx="32">
                  <c:v>238.4</c:v>
                </c:pt>
              </c:numCache>
            </c:numRef>
          </c:yVal>
          <c:smooth val="0"/>
          <c:extLst>
            <c:ext xmlns:c16="http://schemas.microsoft.com/office/drawing/2014/chart" uri="{C3380CC4-5D6E-409C-BE32-E72D297353CC}">
              <c16:uniqueId val="{00000009-4034-4DF4-B94C-C7A2E8082BB4}"/>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{123CF628-E13C-400A-B400-A2B5AB4E8E10}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034-4DF4-B94C-C7A2E8082BB4}"/>
                </c:ext>
              </c:extLst>
            </c:dLbl>
            <c:dLbl>
              <c:idx val="1"/>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34-4DF4-B94C-C7A2E8082BB4}"/>
                </c:ext>
              </c:extLst>
            </c:dLbl>
            <c:dLbl>
              <c:idx val="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34-4DF4-B94C-C7A2E8082BB4}"/>
                </c:ext>
              </c:extLst>
            </c:dLbl>
            <c:dLbl>
              <c:idx val="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34-4DF4-B94C-C7A2E8082BB4}"/>
                </c:ext>
              </c:extLst>
            </c:dLbl>
            <c:dLbl>
              <c:idx val="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034-4DF4-B94C-C7A2E8082BB4}"/>
                </c:ext>
              </c:extLst>
            </c:dLbl>
            <c:dLbl>
              <c:idx val="8"/>
              <c:tx>
                <c:strRef>
                  <c:f>公会計指標分析・財政指標組合せ分析表!$BX$50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{397A986A-A9AE-4631-93D8-8E99E1874FE1}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034-4DF4-B94C-C7A2E8082BB4}"/>
                </c:ext>
              </c:extLst>
            </c:dLbl>
            <c:dLbl>
              <c:idx val="16"/>
              <c:tx>
                <c:strRef>
                  <c:f>公会計指標分析・財政指標組合せ分析表!$CF$50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{1B6FE299-2FAB-4E90-AC1D-4CE6843461FE}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034-4DF4-B94C-C7A2E8082BB4}"/>
                </c:ext>
              </c:extLst>
            </c:dLbl>
            <c:dLbl>
              <c:idx val="24"/>
              <c:tx>
                <c:strRef>
                  <c:f>公会計指標分析・財政指標組合せ分析表!$CN$50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{3A8BE58C-EB30-4FB0-A08D-E7E1C017DB89}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034-4DF4-B94C-C7A2E8082BB4}"/>
                </c:ext>
              </c:extLst>
            </c:dLbl>
            <c:dLbl>
              <c:idx val="32"/>
              <c:tx>
                <c:strRef>
                  <c:f>公会計指標分析・財政指標組合せ分析表!$CV$50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{D3F00A07-D9BA-4D61-B163-7A3505FFFAFF}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034-4DF4-B94C-C7A2E8082BB4}"/>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4034-4DF4-B94C-C7A2E8082BB4}"/>
            </c:ext>
          </c:extLst>
        </c:ser>
        <c:dLbls>
          <c:showLegendKey val="0"/>
          <c:showVal val="0"/>
          <c:showCatName val="0"/>
          <c:showSerName val="0"/>
          <c:showPercent val="0"/>
          <c:showBubbleSize val="0"/>
        </c:dLbls>
        <c:axId val="37333632"/>
        <c:axId val="37344000"/>
      </c:scatterChart>
      <c:valAx>
        <c:axId val="37333632"/>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0460282267"/>
              <c:y val="0.90792934666950409"/>
            </c:manualLayout>
          </c:layout>
          <c:overlay val="0"/>
          <c:spPr>
            <a:noFill/>
            <a:ln w="25400">
              <a:noFill/>
            </a:ln>
          </c:spPr>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44000"/>
        <c:crosses val="autoZero"/>
        <c:crossBetween val="midCat"/>
      </c:valAx>
      <c:valAx>
        <c:axId val="37344000"/>
        <c:scaling>
          <c:orientation val="minMax"/>
          <c:max val="246"/>
          <c:min val="1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52155980504E-2"/>
              <c:y val="0.25088139320422786"/>
            </c:manualLayout>
          </c:layout>
          <c:overlay val="0"/>
          <c:spPr>
            <a:noFill/>
            <a:ln w="25400">
              <a:noFill/>
            </a:ln>
          </c:spPr>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3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w="9525">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{C0A78D45-D20B-434C-9FDC-1779AAAE390F}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196-4DD5-BD5A-D807C7CF299B}"/>
                </c:ext>
              </c:extLst>
            </c:dLbl>
            <c:dLbl>
              <c:idx val="1"/>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96-4DD5-BD5A-D807C7CF299B}"/>
                </c:ext>
              </c:extLst>
            </c:dLbl>
            <c:dLbl>
              <c:idx val="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96-4DD5-BD5A-D807C7CF299B}"/>
                </c:ext>
              </c:extLst>
            </c:dLbl>
            <c:dLbl>
              <c:idx val="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96-4DD5-BD5A-D807C7CF299B}"/>
                </c:ext>
              </c:extLst>
            </c:dLbl>
            <c:dLbl>
              <c:idx val="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96-4DD5-BD5A-D807C7CF299B}"/>
                </c:ext>
              </c:extLst>
            </c:dLbl>
            <c:dLbl>
              <c:idx val="8"/>
              <c:tx>
                <c:strRef>
                  <c:f>公会計指標分析・財政指標組合せ分析表!$BX$72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{4332F829-8E63-4186-AE17-674E2D8AC2F3}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196-4DD5-BD5A-D807C7CF299B}"/>
                </c:ext>
              </c:extLst>
            </c:dLbl>
            <c:dLbl>
              <c:idx val="16"/>
              <c:tx>
                <c:strRef>
                  <c:f>公会計指標分析・財政指標組合せ分析表!$CF$72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{E4A915C7-F74C-4498-9DC2-1B847F6247CF}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196-4DD5-BD5A-D807C7CF299B}"/>
                </c:ext>
              </c:extLst>
            </c:dLbl>
            <c:dLbl>
              <c:idx val="24"/>
              <c:tx>
                <c:strRef>
                  <c:f>公会計指標分析・財政指標組合せ分析表!$CN$72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{F77F525C-241A-4FF2-8EF9-6C8B1567875B}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196-4DD5-BD5A-D807C7CF299B}"/>
                </c:ext>
              </c:extLst>
            </c:dLbl>
            <c:dLbl>
              <c:idx val="32"/>
              <c:tx>
                <c:strRef>
                  <c:f>公会計指標分析・財政指標組合せ分析表!$CV$72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{400788A3-884E-43AA-83B4-163BFB67760E}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196-4DD5-BD5A-D807C7CF299B}"/>
                </c:ext>
              </c:extLst>
            </c:dLbl>
            <c:spPr>
              <a:noFill/>
              <a:ln w="25400">
                <a:noFill/>
              </a:ln>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14.5</c:v>
                </c:pt>
                <c:pt idx="16">
                  <c:v>14</c:v>
                </c:pt>
                <c:pt idx="24">
                  <c:v>13.5</c:v>
                </c:pt>
                <c:pt idx="32">
                  <c:v>13.4</c:v>
                </c:pt>
              </c:numCache>
            </c:numRef>
          </c:xVal>
          <c:yVal>
            <c:numRef>
              <c:f>公会計指標分析・財政指標組合せ分析表!$BP$73:$DC$73</c:f>
              <c:numCache>
                <c:formatCode>#,##0.0;"▲ "#,##0.0</c:formatCode>
                <c:ptCount val="40"/>
                <c:pt idx="0">
                  <c:v>239.1</c:v>
                </c:pt>
                <c:pt idx="8">
                  <c:v>229.8</c:v>
                </c:pt>
                <c:pt idx="16">
                  <c:v>223.1</c:v>
                </c:pt>
                <c:pt idx="24">
                  <c:v>228</c:v>
                </c:pt>
                <c:pt idx="32">
                  <c:v>238.4</c:v>
                </c:pt>
              </c:numCache>
            </c:numRef>
          </c:yVal>
          <c:smooth val="0"/>
          <c:extLst>
            <c:ext xmlns:c16="http://schemas.microsoft.com/office/drawing/2014/chart" uri="{C3380CC4-5D6E-409C-BE32-E72D297353CC}">
              <c16:uniqueId val="{00000009-8196-4DD5-BD5A-D807C7CF299B}"/>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{A4442A4E-48A4-4BFE-BD30-8E3FB49D1816}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196-4DD5-BD5A-D807C7CF299B}"/>
                </c:ext>
              </c:extLst>
            </c:dLbl>
            <c:dLbl>
              <c:idx val="1"/>
              <c:tx>
                <c:rich>
                  <a:bodyPr/>
                  <a:lstStyle/>
                  <a:p>
                    <a:pPr>
                      <a:defRPr sz="900" b="0" baseline="0">
                        <a:latin typeface="ＭＳ Ｐゴシック" panose="020B0600070205080204" pitchFamily="50" charset="-128"/>
                        <a:ea typeface="ＭＳ Ｐゴシック" panose="020B0600070205080204" pitchFamily="50" charset="-128"/>
                      </a:defRPr>
                    </a:pPr>
                    <a:endParaRPr lang="ja-JP" alt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196-4DD5-BD5A-D807C7CF299B}"/>
                </c:ext>
              </c:extLst>
            </c:dLbl>
            <c:dLbl>
              <c:idx val="2"/>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96-4DD5-BD5A-D807C7CF299B}"/>
                </c:ext>
              </c:extLst>
            </c:dLbl>
            <c:dLbl>
              <c:idx val="3"/>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196-4DD5-BD5A-D807C7CF299B}"/>
                </c:ext>
              </c:extLst>
            </c:dLbl>
            <c:dLbl>
              <c:idx val="4"/>
              <c:tx>
                <c:rich>
                  <a:bodyPr/>
                  <a:lstStyle/>
                  <a:p>
                    <a:endParaRPr lang="ja-JP" alt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196-4DD5-BD5A-D807C7CF299B}"/>
                </c:ext>
              </c:extLst>
            </c:dLbl>
            <c:dLbl>
              <c:idx val="8"/>
              <c:tx>
                <c:strRef>
                  <c:f>公会計指標分析・財政指標組合せ分析表!$BX$72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{765C4C3E-2D49-4A9E-99EC-9131E93C2C80}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196-4DD5-BD5A-D807C7CF299B}"/>
                </c:ext>
              </c:extLst>
            </c:dLbl>
            <c:dLbl>
              <c:idx val="16"/>
              <c:tx>
                <c:strRef>
                  <c:f>公会計指標分析・財政指標組合せ分析表!$CF$72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{C8952F4C-C42E-4CEA-BB21-D30E30E348E3}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196-4DD5-BD5A-D807C7CF299B}"/>
                </c:ext>
              </c:extLst>
            </c:dLbl>
            <c:dLbl>
              <c:idx val="24"/>
              <c:tx>
                <c:strRef>
                  <c:f>公会計指標分析・財政指標組合せ分析表!$CN$72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{BB9D3386-C669-40C8-9691-21414B0F23AA}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196-4DD5-BD5A-D807C7CF299B}"/>
                </c:ext>
              </c:extLst>
            </c:dLbl>
            <c:dLbl>
              <c:idx val="32"/>
              <c:tx>
                <c:strRef>
                  <c:f>公会計指標分析・財政指標組合せ分析表!$CV$72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{75ADAFA6-F6FD-4530-9351-55EAA5ED4A0A}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196-4DD5-BD5A-D807C7CF299B}"/>
                </c:ext>
              </c:extLst>
            </c:dLbl>
            <c:spPr>
              <a:noFill/>
              <a:ln w="25400">
                <a:no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8196-4DD5-BD5A-D807C7CF299B}"/>
            </c:ext>
          </c:extLst>
        </c:ser>
        <c:dLbls>
          <c:showLegendKey val="0"/>
          <c:showVal val="0"/>
          <c:showCatName val="0"/>
          <c:showSerName val="0"/>
          <c:showPercent val="0"/>
          <c:showBubbleSize val="0"/>
        </c:dLbls>
        <c:axId val="98474240"/>
        <c:axId val="98492800"/>
      </c:scatterChart>
      <c:valAx>
        <c:axId val="98474240"/>
        <c:scaling>
          <c:orientation val="minMax"/>
          <c:max val="15.1"/>
          <c:min val="12.5"/>
        </c:scaling>
        <c:delete val="0"/>
        <c:axPos val="b"/>
        <c:title>
          <c:tx>
            <c:rich>
              <a:bodyPr/>
              <a:lstStyle/>
              <a:p>
                <a:pPr>
                  <a:defRPr/>
                </a:pPr>
                <a:r>
                  <a:rPr lang="ja-JP" altLang="en-US" sz="1050" b="0"/>
                  <a:t>実質公債費比率</a:t>
                </a:r>
              </a:p>
            </c:rich>
          </c:tx>
          <c:layout>
            <c:manualLayout>
              <c:xMode val="edge"/>
              <c:yMode val="edge"/>
              <c:x val="0.46792895074162238"/>
              <c:y val="0.89956962220113368"/>
            </c:manualLayout>
          </c:layout>
          <c:overlay val="0"/>
          <c:spPr>
            <a:noFill/>
            <a:ln w="25400">
              <a:noFill/>
            </a:ln>
          </c:spPr>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492800"/>
        <c:crosses val="autoZero"/>
        <c:crossBetween val="midCat"/>
      </c:valAx>
      <c:valAx>
        <c:axId val="98492800"/>
        <c:scaling>
          <c:orientation val="minMax"/>
          <c:max val="247"/>
          <c:min val="1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100010412514E-2"/>
              <c:y val="0.25115562509083761"/>
            </c:manualLayout>
          </c:layout>
          <c:overlay val="0"/>
          <c:spPr>
            <a:noFill/>
            <a:ln w="25400">
              <a:noFill/>
            </a:ln>
          </c:spPr>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474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分子全体</a:t>
          </a:r>
          <a:r>
            <a:rPr kumimoji="1" lang="en-US" altLang="ja-JP" sz="1300">
              <a:solidFill>
                <a:schemeClr val="dk1"/>
              </a:solidFill>
              <a:effectLst/>
              <a:latin typeface="+mn-lt"/>
              <a:ea typeface="+mn-ea"/>
              <a:cs typeface="+mn-cs"/>
            </a:rPr>
            <a:t>(A-B)</a:t>
          </a:r>
          <a:r>
            <a:rPr kumimoji="1" lang="ja-JP" altLang="ja-JP" sz="1300">
              <a:solidFill>
                <a:schemeClr val="dk1"/>
              </a:solidFill>
              <a:effectLst/>
              <a:latin typeface="+mn-lt"/>
              <a:ea typeface="+mn-ea"/>
              <a:cs typeface="+mn-cs"/>
            </a:rPr>
            <a:t>は、定時償還債の</a:t>
          </a:r>
          <a:r>
            <a:rPr kumimoji="1" lang="ja-JP" altLang="en-US" sz="1300">
              <a:solidFill>
                <a:schemeClr val="dk1"/>
              </a:solidFill>
              <a:effectLst/>
              <a:latin typeface="+mn-lt"/>
              <a:ea typeface="+mn-ea"/>
              <a:cs typeface="+mn-cs"/>
            </a:rPr>
            <a:t>償還額</a:t>
          </a:r>
          <a:r>
            <a:rPr kumimoji="1" lang="ja-JP" altLang="ja-JP" sz="1300">
              <a:solidFill>
                <a:schemeClr val="dk1"/>
              </a:solidFill>
              <a:effectLst/>
              <a:latin typeface="+mn-lt"/>
              <a:ea typeface="+mn-ea"/>
              <a:cs typeface="+mn-cs"/>
            </a:rPr>
            <a:t>減少に伴い、着実に減少しています。</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年度についても同様の傾向となっており、前年度より、</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億円程度減少しています。</a:t>
          </a:r>
          <a:endParaRPr lang="ja-JP" altLang="ja-JP" sz="1300">
            <a:effectLst/>
          </a:endParaRPr>
        </a:p>
        <a:p>
          <a:r>
            <a:rPr kumimoji="1" lang="ja-JP" altLang="ja-JP" sz="1300">
              <a:solidFill>
                <a:schemeClr val="dk1"/>
              </a:solidFill>
              <a:effectLst/>
              <a:latin typeface="+mn-lt"/>
              <a:ea typeface="+mn-ea"/>
              <a:cs typeface="+mn-cs"/>
            </a:rPr>
            <a:t>なお、臨時財政対策債の影響により満期一括償還債の年度割相当額が増加していますが、算入公債費等にも臨時財政対策債の償還分が算入されています。</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今後も、多様な調達手法による県債発行コストの削減等により公債費の縮減に取り組み、実質公債費比率の上昇抑制に努めます。</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分子全体</a:t>
          </a:r>
          <a:r>
            <a:rPr kumimoji="1" lang="en-US" altLang="ja-JP" sz="1300">
              <a:solidFill>
                <a:schemeClr val="dk1"/>
              </a:solidFill>
              <a:effectLst/>
              <a:latin typeface="+mn-lt"/>
              <a:ea typeface="+mn-ea"/>
              <a:cs typeface="+mn-cs"/>
            </a:rPr>
            <a:t>(A-B)</a:t>
          </a:r>
          <a:r>
            <a:rPr kumimoji="1" lang="ja-JP" altLang="ja-JP" sz="1300">
              <a:solidFill>
                <a:schemeClr val="dk1"/>
              </a:solidFill>
              <a:effectLst/>
              <a:latin typeface="+mn-lt"/>
              <a:ea typeface="+mn-ea"/>
              <a:cs typeface="+mn-cs"/>
            </a:rPr>
            <a:t>では、平成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年度以降、臨時財政対策債等を除く県債残高の減少や、支給率改正に伴う退職手当負担見込額の減少、充当可能基金の増加等により減少傾向にあります。なお、平成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年度は通常債の減少を上回る算入公債費の減少、平成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年度は県債管理基金の減少等の影響により、一時的に分子が増加しています。</a:t>
          </a:r>
          <a:endParaRPr lang="ja-JP" altLang="ja-JP" sz="1300">
            <a:effectLst/>
          </a:endParaRPr>
        </a:p>
        <a:p>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年度は、教職員</a:t>
          </a:r>
          <a:r>
            <a:rPr lang="ja-JP" altLang="en-US" sz="1300">
              <a:solidFill>
                <a:schemeClr val="dk1"/>
              </a:solidFill>
              <a:effectLst/>
              <a:latin typeface="+mn-lt"/>
              <a:ea typeface="+mn-ea"/>
              <a:cs typeface="+mn-cs"/>
            </a:rPr>
            <a:t>給与</a:t>
          </a:r>
          <a:r>
            <a:rPr lang="ja-JP" altLang="ja-JP" sz="1300">
              <a:solidFill>
                <a:schemeClr val="dk1"/>
              </a:solidFill>
              <a:effectLst/>
              <a:latin typeface="+mn-lt"/>
              <a:ea typeface="+mn-ea"/>
              <a:cs typeface="+mn-cs"/>
            </a:rPr>
            <a:t>の政令市</a:t>
          </a:r>
          <a:r>
            <a:rPr lang="ja-JP" altLang="en-US" sz="1300">
              <a:solidFill>
                <a:schemeClr val="dk1"/>
              </a:solidFill>
              <a:effectLst/>
              <a:latin typeface="+mn-lt"/>
              <a:ea typeface="+mn-ea"/>
              <a:cs typeface="+mn-cs"/>
            </a:rPr>
            <a:t>移譲</a:t>
          </a:r>
          <a:r>
            <a:rPr lang="ja-JP" altLang="ja-JP" sz="1300">
              <a:solidFill>
                <a:schemeClr val="dk1"/>
              </a:solidFill>
              <a:effectLst/>
              <a:latin typeface="+mn-lt"/>
              <a:ea typeface="+mn-ea"/>
              <a:cs typeface="+mn-cs"/>
            </a:rPr>
            <a:t>に伴う退職手当の減少による将来負担額（</a:t>
          </a:r>
          <a:r>
            <a:rPr lang="en-US" altLang="ja-JP" sz="1300">
              <a:solidFill>
                <a:schemeClr val="dk1"/>
              </a:solidFill>
              <a:effectLst/>
              <a:latin typeface="+mn-lt"/>
              <a:ea typeface="+mn-ea"/>
              <a:cs typeface="+mn-cs"/>
            </a:rPr>
            <a:t>A</a:t>
          </a:r>
          <a:r>
            <a:rPr lang="ja-JP" altLang="ja-JP" sz="1300">
              <a:solidFill>
                <a:schemeClr val="dk1"/>
              </a:solidFill>
              <a:effectLst/>
              <a:latin typeface="+mn-lt"/>
              <a:ea typeface="+mn-ea"/>
              <a:cs typeface="+mn-cs"/>
            </a:rPr>
            <a:t>）の減少に加え、</a:t>
          </a:r>
          <a:r>
            <a:rPr lang="ja-JP" altLang="en-US" sz="1300">
              <a:solidFill>
                <a:schemeClr val="dk1"/>
              </a:solidFill>
              <a:effectLst/>
              <a:latin typeface="+mn-lt"/>
              <a:ea typeface="+mn-ea"/>
              <a:cs typeface="+mn-cs"/>
            </a:rPr>
            <a:t>ふじのくに推進基金の増加による</a:t>
          </a:r>
          <a:r>
            <a:rPr lang="ja-JP" altLang="ja-JP" sz="1300">
              <a:solidFill>
                <a:schemeClr val="dk1"/>
              </a:solidFill>
              <a:effectLst/>
              <a:latin typeface="+mn-lt"/>
              <a:ea typeface="+mn-ea"/>
              <a:cs typeface="+mn-cs"/>
            </a:rPr>
            <a:t>充当可能財源（</a:t>
          </a:r>
          <a:r>
            <a:rPr lang="en-US" altLang="ja-JP" sz="1300">
              <a:solidFill>
                <a:schemeClr val="dk1"/>
              </a:solidFill>
              <a:effectLst/>
              <a:latin typeface="+mn-lt"/>
              <a:ea typeface="+mn-ea"/>
              <a:cs typeface="+mn-cs"/>
            </a:rPr>
            <a:t>B</a:t>
          </a:r>
          <a:r>
            <a:rPr lang="ja-JP" altLang="ja-JP" sz="1300">
              <a:solidFill>
                <a:schemeClr val="dk1"/>
              </a:solidFill>
              <a:effectLst/>
              <a:latin typeface="+mn-lt"/>
              <a:ea typeface="+mn-ea"/>
              <a:cs typeface="+mn-cs"/>
            </a:rPr>
            <a:t>）の増加が</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分子減少の主な要因です。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なお、将来負担額</a:t>
          </a:r>
          <a:r>
            <a:rPr kumimoji="1" lang="en-US" altLang="ja-JP" sz="1300">
              <a:solidFill>
                <a:schemeClr val="dk1"/>
              </a:solidFill>
              <a:effectLst/>
              <a:latin typeface="+mn-lt"/>
              <a:ea typeface="+mn-ea"/>
              <a:cs typeface="+mn-cs"/>
            </a:rPr>
            <a:t>(A)</a:t>
          </a:r>
          <a:r>
            <a:rPr kumimoji="1" lang="ja-JP" altLang="ja-JP" sz="1300">
              <a:solidFill>
                <a:schemeClr val="dk1"/>
              </a:solidFill>
              <a:effectLst/>
              <a:latin typeface="+mn-lt"/>
              <a:ea typeface="+mn-ea"/>
              <a:cs typeface="+mn-cs"/>
            </a:rPr>
            <a:t>の約</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割を占める地方債の現在高</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、臨時財政対策債の影響により増加傾向にありますが、充当可能財源等</a:t>
          </a:r>
          <a:r>
            <a:rPr kumimoji="1" lang="en-US" altLang="ja-JP" sz="1300">
              <a:solidFill>
                <a:schemeClr val="dk1"/>
              </a:solidFill>
              <a:effectLst/>
              <a:latin typeface="+mn-lt"/>
              <a:ea typeface="+mn-ea"/>
              <a:cs typeface="+mn-cs"/>
            </a:rPr>
            <a:t>(B)</a:t>
          </a:r>
          <a:r>
            <a:rPr kumimoji="1" lang="ja-JP" altLang="ja-JP" sz="1300">
              <a:solidFill>
                <a:schemeClr val="dk1"/>
              </a:solidFill>
              <a:effectLst/>
              <a:latin typeface="+mn-lt"/>
              <a:ea typeface="+mn-ea"/>
              <a:cs typeface="+mn-cs"/>
            </a:rPr>
            <a:t>に含まれる基準財政需要額算入見込額に、臨時財政対策債にかかる公債費が算入されて</a:t>
          </a:r>
          <a:r>
            <a:rPr kumimoji="1" lang="ja-JP" altLang="en-US" sz="1300">
              <a:solidFill>
                <a:schemeClr val="dk1"/>
              </a:solidFill>
              <a:effectLst/>
              <a:latin typeface="+mn-lt"/>
              <a:ea typeface="+mn-ea"/>
              <a:cs typeface="+mn-cs"/>
            </a:rPr>
            <a:t>おり、微増にとどまっています。</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anchor="ctr" upright="1"/>
        <a:lstStyle/>
        <a:p>
          <a:pPr algn="l"/>
          <a:r>
            <a:rPr sz="2800" b="1" i="0" u="none" strike="noStrike" baseline="0">
              <a:solidFill>
                <a:srgbClr val="000000"/>
              </a:solidFill>
              <a:latin typeface="ＭＳ ゴシック"/>
              <a:ea typeface="ＭＳ ゴシック"/>
            </a:rPr>
            <a:t>（11）基金残高（東日本大震災分を含む）に係る経年分析（都道府県）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tIns="45720" rIns="91440" anchor="ctr"/>
        <a:lstStyle/>
        <a:p>
          <a:pPr algn="ctr"/>
          <a:r>
            <a:rPr sz="1800" b="1" i="0" u="none" strike="noStrike" baseline="0">
              <a:solidFill>
                <a:srgbClr val="000000"/>
              </a:solidFill>
              <a:latin typeface="ＭＳ ゴシック"/>
              <a:ea typeface="ＭＳ ゴシック"/>
            </a:rPr>
            <a:t>平成29年度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tIns="45720" rIns="91440" anchor="ctr"/>
        <a:lstStyle/>
        <a:p>
          <a:pPr algn="ctr"/>
          <a:r>
            <a:rPr sz="1800" b="1" i="0" u="none" strike="noStrike" baseline="0">
              <a:solidFill>
                <a:srgbClr val="000000"/>
              </a:solidFill>
              <a:latin typeface="ＭＳ ゴシック"/>
              <a:ea typeface="ＭＳ ゴシック"/>
            </a:rPr>
            <a:t>静岡県</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ゴシック"/>
              <a:ea typeface="ＭＳ ゴシック"/>
            </a:rPr>
            <a:t>（増減理由）</a:t>
          </a: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・H27からH28年度末における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減債基金や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津波対策施設</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等整備基金等の特定目的基金を</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取り崩したこと等が主な要因です。</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・H28からH29年度末における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減債基金の取り崩しにより減少した一方で、新たな総合計画に基づく事業に活用するため、特目基金（ふじのくにづくり推進基金）を積み立てたこと</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が主な要因です。</a:t>
          </a:r>
          <a:endParaRPr lang="ja-JP" altLang="ja-JP" sz="1300">
            <a:effectLst/>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a:p>
        <a:p>
          <a:pPr algn="l"/>
          <a:r>
            <a:rPr sz="1300" b="0" i="0" u="none" strike="noStrike" baseline="0">
              <a:solidFill>
                <a:srgbClr val="000000"/>
              </a:solidFill>
              <a:latin typeface="ＭＳ ゴシック"/>
              <a:ea typeface="ＭＳ ゴシック"/>
            </a:rPr>
            <a:t>（今後の方針）</a:t>
          </a:r>
        </a:p>
        <a:p>
          <a:pPr algn="l"/>
          <a:r>
            <a:rPr lang="ja-JP" altLang="en-US" sz="1300">
              <a:latin typeface="ＭＳ ゴシック" panose="020B0609070205080204" pitchFamily="49" charset="-128"/>
              <a:ea typeface="ＭＳ ゴシック" panose="020B0609070205080204" pitchFamily="49" charset="-128"/>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a:t>
          </a:r>
          <a:r>
            <a:rPr lang="ja-JP" altLang="en-US" sz="1300">
              <a:latin typeface="ＭＳ ゴシック" panose="020B0609070205080204" pitchFamily="49" charset="-128"/>
              <a:ea typeface="ＭＳ ゴシック" panose="020B0609070205080204" pitchFamily="49" charset="-128"/>
            </a:rPr>
            <a:t>県施策の実施のため、施策の進捗に合わせ一定規模を確保し、計画的に活用していく方針です。</a:t>
          </a:r>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anchor="ctr" upright="1"/>
        <a:lstStyle/>
        <a:p>
          <a:pPr algn="ctr"/>
          <a:r>
            <a:rPr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ゴシック"/>
              <a:ea typeface="ＭＳ ゴシック"/>
            </a:rPr>
            <a:t>（基金の使途）</a:t>
          </a:r>
        </a:p>
        <a:p>
          <a:pPr algn="l"/>
          <a:r>
            <a:rPr sz="1300" b="0" i="0" u="none" strike="noStrike" baseline="0">
              <a:solidFill>
                <a:srgbClr val="000000"/>
              </a:solidFill>
              <a:latin typeface="ＭＳ ゴシック"/>
              <a:ea typeface="ＭＳ ゴシック"/>
            </a:rPr>
            <a:t>　</a:t>
          </a:r>
          <a:r>
            <a:rPr lang="ja-JP" altLang="en-US" sz="1300" b="0" i="0" u="none" strike="noStrike" baseline="0">
              <a:solidFill>
                <a:srgbClr val="000000"/>
              </a:solidFill>
              <a:latin typeface="ＭＳ ゴシック"/>
              <a:ea typeface="ＭＳ ゴシック"/>
            </a:rPr>
            <a:t>津波対策施設の整備や</a:t>
          </a:r>
          <a:r>
            <a:rPr sz="1300" b="0" i="0" u="none" strike="noStrike" baseline="0">
              <a:solidFill>
                <a:srgbClr val="000000"/>
              </a:solidFill>
              <a:latin typeface="ＭＳ ゴシック"/>
              <a:ea typeface="ＭＳ ゴシック"/>
            </a:rPr>
            <a:t>庁舎</a:t>
          </a:r>
          <a:r>
            <a:rPr lang="ja-JP" altLang="en-US" sz="1300" b="0" i="0" u="none" strike="noStrike" baseline="0">
              <a:solidFill>
                <a:srgbClr val="000000"/>
              </a:solidFill>
              <a:latin typeface="ＭＳ ゴシック"/>
              <a:ea typeface="ＭＳ ゴシック"/>
            </a:rPr>
            <a:t>の</a:t>
          </a:r>
          <a:r>
            <a:rPr sz="1300" b="0" i="0" u="none" strike="noStrike" baseline="0">
              <a:solidFill>
                <a:srgbClr val="000000"/>
              </a:solidFill>
              <a:latin typeface="ＭＳ ゴシック"/>
              <a:ea typeface="ＭＳ ゴシック"/>
            </a:rPr>
            <a:t>建設</a:t>
          </a:r>
          <a:r>
            <a:rPr lang="ja-JP" altLang="en-US" sz="1300" b="0" i="0" u="none" strike="noStrike" baseline="0">
              <a:solidFill>
                <a:srgbClr val="000000"/>
              </a:solidFill>
              <a:latin typeface="ＭＳ ゴシック"/>
              <a:ea typeface="ＭＳ ゴシック"/>
            </a:rPr>
            <a:t>など、</a:t>
          </a:r>
          <a:r>
            <a:rPr sz="1300" b="0" i="0" u="none" strike="noStrike" baseline="0">
              <a:solidFill>
                <a:srgbClr val="000000"/>
              </a:solidFill>
              <a:latin typeface="ＭＳ ゴシック"/>
              <a:ea typeface="ＭＳ ゴシック"/>
            </a:rPr>
            <a:t>特定の目的のためにH29年度末時点で29基金を設置しています。</a:t>
          </a:r>
        </a:p>
        <a:p>
          <a:pPr algn="l"/>
          <a:endParaRPr/>
        </a:p>
        <a:p>
          <a:pPr algn="l"/>
          <a:endParaRPr/>
        </a:p>
        <a:p>
          <a:pPr algn="l"/>
          <a:r>
            <a:rPr sz="1300" b="0" i="0" u="none" strike="noStrike" baseline="0">
              <a:solidFill>
                <a:srgbClr val="000000"/>
              </a:solidFill>
              <a:latin typeface="ＭＳ ゴシック"/>
              <a:ea typeface="ＭＳ ゴシック"/>
            </a:rPr>
            <a:t>（増減理由）</a:t>
          </a:r>
        </a:p>
        <a:p>
          <a:pPr algn="l"/>
          <a:r>
            <a:rPr sz="1300" b="0" i="0" u="none" strike="noStrike" baseline="0">
              <a:solidFill>
                <a:srgbClr val="000000"/>
              </a:solidFill>
              <a:latin typeface="ＭＳ ゴシック"/>
              <a:ea typeface="ＭＳ ゴシック"/>
            </a:rPr>
            <a:t>・H27からH28年度末における</a:t>
          </a:r>
          <a:r>
            <a:rPr lang="ja-JP" altLang="en-US" sz="1300" b="0" i="0" u="none" strike="noStrike" baseline="0">
              <a:solidFill>
                <a:srgbClr val="000000"/>
              </a:solidFill>
              <a:latin typeface="ＭＳ ゴシック"/>
              <a:ea typeface="ＭＳ ゴシック"/>
            </a:rPr>
            <a:t>減少</a:t>
          </a:r>
          <a:r>
            <a:rPr sz="1300" b="0" i="0" u="none" strike="noStrike" baseline="0">
              <a:solidFill>
                <a:srgbClr val="000000"/>
              </a:solidFill>
              <a:latin typeface="ＭＳ ゴシック"/>
              <a:ea typeface="ＭＳ ゴシック"/>
            </a:rPr>
            <a:t>は、</a:t>
          </a:r>
          <a:r>
            <a:rPr lang="ja-JP" altLang="en-US" sz="1300" b="0" i="0" u="none" strike="noStrike" baseline="0">
              <a:solidFill>
                <a:srgbClr val="000000"/>
              </a:solidFill>
              <a:latin typeface="ＭＳ ゴシック"/>
              <a:ea typeface="ＭＳ ゴシック"/>
            </a:rPr>
            <a:t>防潮堤等の整備に活用する津波対策施設等整備基金や</a:t>
          </a:r>
          <a:r>
            <a:rPr sz="1300" b="0" i="0" u="none" strike="noStrike" baseline="0">
              <a:solidFill>
                <a:srgbClr val="000000"/>
              </a:solidFill>
              <a:latin typeface="ＭＳ ゴシック"/>
              <a:ea typeface="ＭＳ ゴシック"/>
            </a:rPr>
            <a:t>、前総合計画</a:t>
          </a:r>
          <a:r>
            <a:rPr lang="ja-JP" altLang="en-US" sz="1300" b="0" i="0" u="none" strike="noStrike" baseline="0">
              <a:solidFill>
                <a:srgbClr val="000000"/>
              </a:solidFill>
              <a:latin typeface="ＭＳ ゴシック"/>
              <a:ea typeface="ＭＳ ゴシック"/>
            </a:rPr>
            <a:t>の重点事業</a:t>
          </a:r>
          <a:r>
            <a:rPr sz="1300" b="0" i="0" u="none" strike="noStrike" baseline="0">
              <a:solidFill>
                <a:srgbClr val="000000"/>
              </a:solidFill>
              <a:latin typeface="ＭＳ ゴシック"/>
              <a:ea typeface="ＭＳ ゴシック"/>
            </a:rPr>
            <a:t>に活用する</a:t>
          </a:r>
          <a:r>
            <a:rPr lang="ja-JP" altLang="en-US" sz="1300" b="0" i="0" u="none" strike="noStrike" baseline="0">
              <a:solidFill>
                <a:srgbClr val="000000"/>
              </a:solidFill>
              <a:latin typeface="ＭＳ ゴシック"/>
              <a:ea typeface="ＭＳ ゴシック"/>
            </a:rPr>
            <a:t>ふじのくにづくり推進基金の</a:t>
          </a:r>
          <a:r>
            <a:rPr sz="1300" b="0" i="0" u="none" strike="noStrike" baseline="0">
              <a:solidFill>
                <a:srgbClr val="000000"/>
              </a:solidFill>
              <a:latin typeface="ＭＳ ゴシック"/>
              <a:ea typeface="ＭＳ ゴシック"/>
            </a:rPr>
            <a:t>取り崩しが主な要因です。</a:t>
          </a:r>
        </a:p>
        <a:p>
          <a:pPr algn="l"/>
          <a:r>
            <a:rPr sz="1300" b="0" i="0" u="none" strike="noStrike" baseline="0">
              <a:solidFill>
                <a:srgbClr val="000000"/>
              </a:solidFill>
              <a:latin typeface="ＭＳ ゴシック"/>
              <a:ea typeface="ＭＳ ゴシック"/>
            </a:rPr>
            <a:t>・H28からH29年度末における</a:t>
          </a:r>
          <a:r>
            <a:rPr lang="ja-JP" altLang="en-US" sz="1300" b="0" i="0" u="none" strike="noStrike" baseline="0">
              <a:solidFill>
                <a:srgbClr val="000000"/>
              </a:solidFill>
              <a:latin typeface="ＭＳ ゴシック"/>
              <a:ea typeface="ＭＳ ゴシック"/>
            </a:rPr>
            <a:t>増加</a:t>
          </a:r>
          <a:r>
            <a:rPr sz="1300" b="0" i="0" u="none" strike="noStrike" baseline="0">
              <a:solidFill>
                <a:srgbClr val="000000"/>
              </a:solidFill>
              <a:latin typeface="ＭＳ ゴシック"/>
              <a:ea typeface="ＭＳ ゴシック"/>
            </a:rPr>
            <a:t>は、H30年度から</a:t>
          </a:r>
          <a:r>
            <a:rPr lang="ja-JP" altLang="en-US" sz="1300" b="0" i="0" u="none" strike="noStrike" baseline="0">
              <a:solidFill>
                <a:srgbClr val="000000"/>
              </a:solidFill>
              <a:latin typeface="ＭＳ ゴシック"/>
              <a:ea typeface="ＭＳ ゴシック"/>
            </a:rPr>
            <a:t>スタートする</a:t>
          </a:r>
          <a:r>
            <a:rPr sz="1300" b="0" i="0" u="none" strike="noStrike" baseline="0">
              <a:solidFill>
                <a:srgbClr val="000000"/>
              </a:solidFill>
              <a:latin typeface="ＭＳ ゴシック"/>
              <a:ea typeface="ＭＳ ゴシック"/>
            </a:rPr>
            <a:t>新総合計画</a:t>
          </a:r>
          <a:r>
            <a:rPr lang="ja-JP" altLang="en-US" sz="1300" b="0" i="0" u="none" strike="noStrike" baseline="0">
              <a:solidFill>
                <a:srgbClr val="000000"/>
              </a:solidFill>
              <a:latin typeface="ＭＳ ゴシック"/>
              <a:ea typeface="ＭＳ ゴシック"/>
            </a:rPr>
            <a:t>の</a:t>
          </a:r>
          <a:r>
            <a:rPr sz="1300" b="0" i="0" u="none" strike="noStrike" baseline="0">
              <a:solidFill>
                <a:srgbClr val="000000"/>
              </a:solidFill>
              <a:latin typeface="ＭＳ ゴシック"/>
              <a:ea typeface="ＭＳ ゴシック"/>
            </a:rPr>
            <a:t>重点事業に活用する</a:t>
          </a:r>
          <a:r>
            <a:rPr lang="ja-JP" altLang="en-US" sz="1300" b="0" i="0" u="none" strike="noStrike" baseline="0">
              <a:solidFill>
                <a:srgbClr val="000000"/>
              </a:solidFill>
              <a:latin typeface="ＭＳ ゴシック"/>
              <a:ea typeface="ＭＳ ゴシック"/>
            </a:rPr>
            <a:t>ふじのくにづくり推進基金の積み</a:t>
          </a:r>
          <a:r>
            <a:rPr sz="1300" b="0" i="0" u="none" strike="noStrike" baseline="0">
              <a:solidFill>
                <a:srgbClr val="000000"/>
              </a:solidFill>
              <a:latin typeface="ＭＳ ゴシック"/>
              <a:ea typeface="ＭＳ ゴシック"/>
            </a:rPr>
            <a:t>立て等が主な要因です。</a:t>
          </a:r>
        </a:p>
        <a:p>
          <a:pPr algn="l"/>
          <a:endParaRPr/>
        </a:p>
        <a:p>
          <a:pPr algn="l"/>
          <a:endParaRPr/>
        </a:p>
        <a:p>
          <a:pPr algn="l"/>
          <a:r>
            <a:rPr sz="1300" b="0" i="0" u="none" strike="noStrike" baseline="0">
              <a:solidFill>
                <a:srgbClr val="000000"/>
              </a:solidFill>
              <a:latin typeface="ＭＳ ゴシック"/>
              <a:ea typeface="ＭＳ ゴシック"/>
            </a:rPr>
            <a:t>（今後の方針）</a:t>
          </a:r>
        </a:p>
        <a:p>
          <a:pPr algn="l"/>
          <a:r>
            <a:rPr sz="1300" b="0" i="0" u="none" strike="noStrike" baseline="0">
              <a:solidFill>
                <a:srgbClr val="000000"/>
              </a:solidFill>
              <a:latin typeface="ＭＳ ゴシック"/>
              <a:ea typeface="ＭＳ ゴシック"/>
            </a:rPr>
            <a:t>　・静岡県ふじのくにづくり</a:t>
          </a:r>
          <a:r>
            <a:rPr lang="ja-JP" altLang="en-US" sz="1300" b="0" i="0" u="none" strike="noStrike" baseline="0">
              <a:solidFill>
                <a:srgbClr val="000000"/>
              </a:solidFill>
              <a:latin typeface="ＭＳ ゴシック"/>
              <a:ea typeface="ＭＳ ゴシック"/>
            </a:rPr>
            <a:t>推進</a:t>
          </a:r>
          <a:r>
            <a:rPr sz="1300" b="0" i="0" u="none" strike="noStrike" baseline="0">
              <a:solidFill>
                <a:srgbClr val="000000"/>
              </a:solidFill>
              <a:latin typeface="ＭＳ ゴシック"/>
              <a:ea typeface="ＭＳ ゴシック"/>
            </a:rPr>
            <a:t>基金：H30～33年度の県総合計画に基づいて重点的に取り組む事業に活用します。</a:t>
          </a:r>
        </a:p>
        <a:p>
          <a:pPr algn="l"/>
          <a:r>
            <a:rPr sz="1300" b="0" i="0" u="none" strike="noStrike" baseline="0">
              <a:solidFill>
                <a:srgbClr val="000000"/>
              </a:solidFill>
              <a:latin typeface="ＭＳ ゴシック"/>
              <a:ea typeface="ＭＳ ゴシック"/>
            </a:rPr>
            <a:t>　・静岡県地域医療介護総合確保基金：</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地域医療構想の実現に向けた医療機関の施設・設備整備等に活用します。</a:t>
          </a:r>
          <a:endParaRPr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a:r>
            <a:rPr sz="1300" b="0" i="0" u="none" strike="noStrike" baseline="0">
              <a:solidFill>
                <a:srgbClr val="000000"/>
              </a:solidFill>
              <a:latin typeface="ＭＳ ゴシック" panose="020B0609070205080204" pitchFamily="49" charset="-128"/>
              <a:ea typeface="ＭＳ ゴシック" panose="020B0609070205080204" pitchFamily="49" charset="-128"/>
            </a:rPr>
            <a:t>　・静岡県国民健康保険財政安定化基金：</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国⺠健康保険の財政の安定化を図るため、財源不⾜となった市町に対する貸付・交付等に活用します。</a:t>
          </a:r>
          <a:endParaRPr sz="13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a:r>
            <a:rPr sz="1300" b="0" i="0" u="none" strike="noStrike" baseline="0">
              <a:solidFill>
                <a:srgbClr val="000000"/>
              </a:solidFill>
              <a:latin typeface="ＭＳ ゴシック" panose="020B0609070205080204" pitchFamily="49" charset="-128"/>
              <a:ea typeface="ＭＳ ゴシック" panose="020B0609070205080204" pitchFamily="49" charset="-128"/>
            </a:rPr>
            <a:t>　・静岡県津波対策施設等整備基金：</a:t>
          </a:r>
          <a:r>
            <a:rPr lang="ja-JP" altLang="en-US" sz="1300" b="0" i="0" u="none" strike="noStrike" baseline="0">
              <a:solidFill>
                <a:srgbClr val="000000"/>
              </a:solidFill>
              <a:latin typeface="ＭＳ ゴシック" panose="020B0609070205080204" pitchFamily="49" charset="-128"/>
              <a:ea typeface="ＭＳ ゴシック" panose="020B0609070205080204" pitchFamily="49" charset="-128"/>
            </a:rPr>
            <a:t>津波による被害軽減のため、防潮堤等の整備に活用します</a:t>
          </a:r>
          <a:r>
            <a:rPr lang="ja-JP" altLang="en-US" sz="1300" b="0" i="0" u="none" strike="noStrike" baseline="0">
              <a:solidFill>
                <a:srgbClr val="000000"/>
              </a:solidFill>
              <a:latin typeface="ＭＳ ゴシック"/>
              <a:ea typeface="ＭＳ ゴシック"/>
            </a:rPr>
            <a:t>。</a:t>
          </a:r>
          <a:endParaRPr sz="1300" b="0" i="0" u="none" strike="noStrike" baseline="0">
            <a:solidFill>
              <a:srgbClr val="000000"/>
            </a:solidFill>
            <a:latin typeface="ＭＳ ゴシック"/>
            <a:ea typeface="ＭＳ ゴシック"/>
          </a:endParaRPr>
        </a:p>
        <a:p>
          <a:pPr algn="l"/>
          <a:r>
            <a:rPr sz="1300" b="0" i="0" u="none" strike="noStrike" baseline="0">
              <a:solidFill>
                <a:srgbClr val="000000"/>
              </a:solidFill>
              <a:latin typeface="ＭＳ ゴシック"/>
              <a:ea typeface="ＭＳ ゴシック"/>
            </a:rPr>
            <a:t>　・静岡県庁舎建設基金：県有施設の老朽化に伴い、今後予想される新築や大規模改修</a:t>
          </a:r>
          <a:r>
            <a:rPr lang="ja-JP" altLang="en-US" sz="1300" b="0" i="0" u="none" strike="noStrike" baseline="0">
              <a:solidFill>
                <a:srgbClr val="000000"/>
              </a:solidFill>
              <a:latin typeface="ＭＳ ゴシック"/>
              <a:ea typeface="ＭＳ ゴシック"/>
            </a:rPr>
            <a:t>等</a:t>
          </a:r>
          <a:r>
            <a:rPr sz="1300" b="0" i="0" u="none" strike="noStrike" baseline="0">
              <a:solidFill>
                <a:srgbClr val="000000"/>
              </a:solidFill>
              <a:latin typeface="ＭＳ ゴシック"/>
              <a:ea typeface="ＭＳ ゴシック"/>
            </a:rPr>
            <a:t>に活用します。</a:t>
          </a:r>
        </a:p>
        <a:p>
          <a:pPr algn="l"/>
          <a:endParaRPr/>
        </a:p>
        <a:p>
          <a:pPr algn="l"/>
          <a:endParaRPr/>
        </a:p>
        <a:p>
          <a:pPr algn="l"/>
          <a:endParaRPr/>
        </a:p>
        <a:p>
          <a:pPr algn="l"/>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anchor="ctr" upright="1"/>
        <a:lstStyle/>
        <a:p>
          <a:pPr algn="ctr"/>
          <a:r>
            <a:rPr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ゴシック"/>
              <a:ea typeface="ＭＳ ゴシック"/>
            </a:rPr>
            <a:t>（増減理由）</a:t>
          </a:r>
        </a:p>
        <a:p>
          <a:pPr algn="l"/>
          <a:r>
            <a:rPr sz="1300" b="0" i="0" u="none" strike="noStrike" baseline="0">
              <a:solidFill>
                <a:srgbClr val="000000"/>
              </a:solidFill>
              <a:latin typeface="ＭＳ ゴシック"/>
              <a:ea typeface="ＭＳ ゴシック"/>
            </a:rPr>
            <a:t>　H27からH29年度における</a:t>
          </a:r>
          <a:r>
            <a:rPr lang="ja-JP" altLang="en-US" sz="1300" b="0" i="0" u="none" strike="noStrike" baseline="0">
              <a:solidFill>
                <a:srgbClr val="000000"/>
              </a:solidFill>
              <a:latin typeface="ＭＳ ゴシック"/>
              <a:ea typeface="ＭＳ ゴシック"/>
            </a:rPr>
            <a:t>増加</a:t>
          </a:r>
          <a:r>
            <a:rPr sz="1300" b="0" i="0" u="none" strike="noStrike" baseline="0">
              <a:solidFill>
                <a:srgbClr val="000000"/>
              </a:solidFill>
              <a:latin typeface="ＭＳ ゴシック"/>
              <a:ea typeface="ＭＳ ゴシック"/>
            </a:rPr>
            <a:t>は、基金運用に</a:t>
          </a:r>
          <a:r>
            <a:rPr lang="ja-JP" altLang="en-US" sz="1300" b="0" i="0" u="none" strike="noStrike" baseline="0">
              <a:solidFill>
                <a:srgbClr val="000000"/>
              </a:solidFill>
              <a:latin typeface="ＭＳ ゴシック"/>
              <a:ea typeface="ＭＳ ゴシック"/>
            </a:rPr>
            <a:t>よる</a:t>
          </a:r>
          <a:r>
            <a:rPr sz="1300" b="0" i="0" u="none" strike="noStrike" baseline="0">
              <a:solidFill>
                <a:srgbClr val="000000"/>
              </a:solidFill>
              <a:latin typeface="ＭＳ ゴシック"/>
              <a:ea typeface="ＭＳ ゴシック"/>
            </a:rPr>
            <a:t>利息</a:t>
          </a:r>
          <a:r>
            <a:rPr lang="ja-JP" altLang="en-US" sz="1300" b="0" i="0" u="none" strike="noStrike" baseline="0">
              <a:solidFill>
                <a:srgbClr val="000000"/>
              </a:solidFill>
              <a:latin typeface="ＭＳ ゴシック"/>
              <a:ea typeface="ＭＳ ゴシック"/>
            </a:rPr>
            <a:t>の</a:t>
          </a:r>
          <a:r>
            <a:rPr sz="1300" b="0" i="0" u="none" strike="noStrike" baseline="0">
              <a:solidFill>
                <a:srgbClr val="000000"/>
              </a:solidFill>
              <a:latin typeface="ＭＳ ゴシック"/>
              <a:ea typeface="ＭＳ ゴシック"/>
            </a:rPr>
            <a:t>積み立てに伴うものです。</a:t>
          </a:r>
        </a:p>
        <a:p>
          <a:pPr algn="l"/>
          <a:endParaRPr/>
        </a:p>
        <a:p>
          <a:pPr algn="l"/>
          <a:endParaRPr/>
        </a:p>
        <a:p>
          <a:pPr algn="l"/>
          <a:r>
            <a:rPr sz="1300" b="0" i="0" u="none" strike="noStrike" baseline="0">
              <a:solidFill>
                <a:srgbClr val="000000"/>
              </a:solidFill>
              <a:latin typeface="ＭＳ ゴシック"/>
              <a:ea typeface="ＭＳ ゴシック"/>
            </a:rPr>
            <a:t>（今後の方針）</a:t>
          </a:r>
        </a:p>
        <a:p>
          <a:pPr algn="l"/>
          <a:r>
            <a:rPr sz="1300" b="0" i="0" u="none" strike="noStrike" baseline="0">
              <a:solidFill>
                <a:srgbClr val="000000"/>
              </a:solidFill>
              <a:latin typeface="ＭＳ ゴシック"/>
              <a:ea typeface="ＭＳ ゴシック"/>
            </a:rPr>
            <a:t>　年度間の財源調整を行うため、引き続き一定規模を確保</a:t>
          </a:r>
          <a:r>
            <a:rPr lang="ja-JP" altLang="en-US" sz="1300" b="0" i="0" u="none" strike="noStrike" baseline="0">
              <a:solidFill>
                <a:srgbClr val="000000"/>
              </a:solidFill>
              <a:latin typeface="ＭＳ ゴシック"/>
              <a:ea typeface="ＭＳ ゴシック"/>
            </a:rPr>
            <a:t>し、計画的に活用</a:t>
          </a:r>
          <a:r>
            <a:rPr sz="1300" b="0" i="0" u="none" strike="noStrike" baseline="0">
              <a:solidFill>
                <a:srgbClr val="000000"/>
              </a:solidFill>
              <a:latin typeface="ＭＳ ゴシック"/>
              <a:ea typeface="ＭＳ ゴシック"/>
            </a:rPr>
            <a:t>していく方針です。</a:t>
          </a:r>
        </a:p>
        <a:p>
          <a:pPr algn="l"/>
          <a:endParaRPr/>
        </a:p>
        <a:p>
          <a:pPr algn="l"/>
          <a:endParaRPr/>
        </a:p>
        <a:p>
          <a:pPr algn="l"/>
          <a:endParaRPr/>
        </a:p>
        <a:p>
          <a:pPr algn="l"/>
          <a:endParaRPr/>
        </a:p>
        <a:p>
          <a:pPr algn="l"/>
          <a:endParaRPr/>
        </a:p>
        <a:p>
          <a:pPr algn="l"/>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anchor="ctr" upright="1"/>
        <a:lstStyle/>
        <a:p>
          <a:pPr algn="ctr"/>
          <a:r>
            <a:rPr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ゴシック"/>
              <a:ea typeface="ＭＳ ゴシック"/>
            </a:rPr>
            <a:t>（増減理由）</a:t>
          </a:r>
        </a:p>
        <a:p>
          <a:pPr algn="l"/>
          <a:r>
            <a:rPr lang="ja-JP" altLang="en-US" sz="1300">
              <a:latin typeface="ＭＳ ゴシック" panose="020B0609070205080204" pitchFamily="49" charset="-128"/>
              <a:ea typeface="ＭＳ ゴシック" panose="020B0609070205080204" pitchFamily="49" charset="-128"/>
            </a:rPr>
            <a:t>　</a:t>
          </a:r>
          <a:r>
            <a:rPr lang="en-US" altLang="ja-JP" sz="1300">
              <a:latin typeface="ＭＳ ゴシック" panose="020B0609070205080204" pitchFamily="49" charset="-128"/>
              <a:ea typeface="ＭＳ ゴシック" panose="020B0609070205080204" pitchFamily="49" charset="-128"/>
            </a:rPr>
            <a:t>H27</a:t>
          </a:r>
          <a:r>
            <a:rPr lang="ja-JP" altLang="en-US" sz="1300">
              <a:latin typeface="ＭＳ ゴシック" panose="020B0609070205080204" pitchFamily="49" charset="-128"/>
              <a:ea typeface="ＭＳ ゴシック" panose="020B0609070205080204" pitchFamily="49" charset="-128"/>
            </a:rPr>
            <a:t>から</a:t>
          </a:r>
          <a:r>
            <a:rPr lang="en-US" altLang="ja-JP" sz="1300">
              <a:latin typeface="ＭＳ ゴシック" panose="020B0609070205080204" pitchFamily="49" charset="-128"/>
              <a:ea typeface="ＭＳ ゴシック" panose="020B0609070205080204" pitchFamily="49" charset="-128"/>
            </a:rPr>
            <a:t>H29</a:t>
          </a:r>
          <a:r>
            <a:rPr lang="ja-JP" altLang="en-US" sz="1300">
              <a:latin typeface="ＭＳ ゴシック" panose="020B0609070205080204" pitchFamily="49" charset="-128"/>
              <a:ea typeface="ＭＳ ゴシック" panose="020B0609070205080204" pitchFamily="49" charset="-128"/>
            </a:rPr>
            <a:t>年度における減少は、公債費の一般財源への充当等に伴う取り崩しです。</a:t>
          </a:r>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r>
            <a:rPr sz="1300" b="0" i="0" u="none" strike="noStrike" baseline="0">
              <a:solidFill>
                <a:srgbClr val="000000"/>
              </a:solidFill>
              <a:latin typeface="ＭＳ ゴシック"/>
              <a:ea typeface="ＭＳ ゴシック"/>
            </a:rPr>
            <a:t>（今後の方針）</a:t>
          </a:r>
        </a:p>
        <a:p>
          <a:pPr algn="l"/>
          <a:r>
            <a:rPr lang="ja-JP" altLang="en-US" sz="1300">
              <a:latin typeface="ＭＳ ゴシック" panose="020B0609070205080204" pitchFamily="49" charset="-128"/>
              <a:ea typeface="ＭＳ ゴシック" panose="020B0609070205080204" pitchFamily="49" charset="-128"/>
            </a:rPr>
            <a:t>　</a:t>
          </a:r>
          <a:r>
            <a:rPr lang="ja-JP" altLang="ja-JP" sz="1300" b="0" i="0" baseline="0">
              <a:solidFill>
                <a:schemeClr val="dk1"/>
              </a:solidFill>
              <a:effectLst/>
              <a:latin typeface="+mn-lt"/>
              <a:ea typeface="+mn-ea"/>
              <a:cs typeface="+mn-cs"/>
            </a:rPr>
            <a:t>引き続き</a:t>
          </a:r>
          <a:r>
            <a:rPr lang="ja-JP" altLang="en-US" sz="1300" b="0" i="0" baseline="0">
              <a:solidFill>
                <a:schemeClr val="dk1"/>
              </a:solidFill>
              <a:effectLst/>
              <a:latin typeface="+mn-lt"/>
              <a:ea typeface="+mn-ea"/>
              <a:cs typeface="+mn-cs"/>
            </a:rPr>
            <a:t>、県債の償還に備え</a:t>
          </a:r>
          <a:r>
            <a:rPr lang="ja-JP" altLang="ja-JP" sz="1300" b="0" i="0" baseline="0">
              <a:solidFill>
                <a:schemeClr val="dk1"/>
              </a:solidFill>
              <a:effectLst/>
              <a:latin typeface="+mn-lt"/>
              <a:ea typeface="+mn-ea"/>
              <a:cs typeface="+mn-cs"/>
            </a:rPr>
            <a:t>、計画的に活用していく方針です。</a:t>
          </a:r>
          <a:endParaRPr lang="ja-JP" altLang="ja-JP" sz="1300">
            <a:effectLst/>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a:p>
          <a:pPr algn="l"/>
          <a:endParaRPr sz="13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anchor="ctr" upright="1"/>
        <a:lstStyle/>
        <a:p>
          <a:pPr algn="ctr"/>
          <a:r>
            <a:rPr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123825</xdr:colOff>
      <xdr:row>82</xdr:row>
      <xdr:rowOff>142875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215900"/>
          <a:ext cx="343662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3,743,015
3,660,340
7,777.42
1,171,478,994
1,155,598,609
6,083,577
707,240,493
2,744,422,482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13.4
238.4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69354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50800</xdr:rowOff>
    </xdr:from>
    <xdr:ext cx="4609532" cy="259045"/>
    <xdr:sp macro="" textlink="">
      <xdr:nvSpPr>
        <xdr:cNvPr id="31" name="テキスト ボックス 30"/>
        <xdr:cNvSpPr txBox="1"/>
      </xdr:nvSpPr>
      <xdr:spPr>
        <a:xfrm>
          <a:off x="419100" y="274066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003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302577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0</xdr:col>
      <xdr:colOff>419100</xdr:colOff>
      <xdr:row>15</xdr:row>
      <xdr:rowOff>44450</xdr:rowOff>
    </xdr:from>
    <xdr:ext cx="9703105" cy="259045"/>
    <xdr:sp macro="" textlink="">
      <xdr:nvSpPr>
        <xdr:cNvPr id="34" name="テキスト ボックス 33"/>
        <xdr:cNvSpPr txBox="1"/>
      </xdr:nvSpPr>
      <xdr:spPr>
        <a:xfrm>
          <a:off x="419100" y="323723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146050</xdr:rowOff>
    </xdr:from>
    <xdr:ext cx="8294578" cy="259045"/>
    <xdr:sp macro="" textlink="">
      <xdr:nvSpPr>
        <xdr:cNvPr id="35" name="テキスト ボックス 34"/>
        <xdr:cNvSpPr txBox="1"/>
      </xdr:nvSpPr>
      <xdr:spPr>
        <a:xfrm>
          <a:off x="419100" y="350647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120650</xdr:rowOff>
    </xdr:from>
    <xdr:to>
      <xdr:col>27</xdr:col>
      <xdr:colOff>73025</xdr:colOff>
      <xdr:row>22</xdr:row>
      <xdr:rowOff>29441</xdr:rowOff>
    </xdr:to>
    <xdr:sp macro="" textlink="">
      <xdr:nvSpPr>
        <xdr:cNvPr id="36" name="正方形/長方形 35"/>
        <xdr:cNvSpPr/>
      </xdr:nvSpPr>
      <xdr:spPr>
        <a:xfrm>
          <a:off x="1127125" y="4151630"/>
          <a:ext cx="3738880" cy="2440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oneCellAnchor>
    <xdr:from>
      <xdr:col>9</xdr:col>
      <xdr:colOff>97670</xdr:colOff>
      <xdr:row>22</xdr:row>
      <xdr:rowOff>76315</xdr:rowOff>
    </xdr:from>
    <xdr:ext cx="1594988" cy="220317"/>
    <xdr:sp macro="" textlink="">
      <xdr:nvSpPr>
        <xdr:cNvPr id="37" name="正方形/長方形 36"/>
        <xdr:cNvSpPr>
          <a:spLocks noChangeArrowheads="1"/>
        </xdr:cNvSpPr>
      </xdr:nvSpPr>
      <xdr:spPr bwMode="auto">
        <a:xfrm>
          <a:off x="1873130" y="4442575"/>
          <a:ext cx="1594988"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有形固定資産減価償却率</a:t>
          </a:r>
        </a:p>
      </xdr:txBody>
    </xdr:sp>
    <xdr:clientData/>
  </xdr:oneCellAnchor>
  <xdr:oneCellAnchor>
    <xdr:from>
      <xdr:col>18</xdr:col>
      <xdr:colOff>180021</xdr:colOff>
      <xdr:row>22</xdr:row>
      <xdr:rowOff>45160</xdr:rowOff>
    </xdr:from>
    <xdr:ext cx="706988" cy="253659"/>
    <xdr:sp macro="" textlink="">
      <xdr:nvSpPr>
        <xdr:cNvPr id="38" name="正方形/長方形 37"/>
        <xdr:cNvSpPr>
          <a:spLocks noChangeArrowheads="1"/>
        </xdr:cNvSpPr>
      </xdr:nvSpPr>
      <xdr:spPr bwMode="auto">
        <a:xfrm>
          <a:off x="3449001" y="4411420"/>
          <a:ext cx="706988"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[ 68.8</a:t>
          </a:r>
          <a:r>
            <a:rPr lang="ja-JP" altLang="en-US" sz="1300" b="1" i="0" u="none" strike="noStrike" baseline="0">
              <a:solidFill>
                <a:srgbClr val="FF0000"/>
              </a:solidFill>
              <a:latin typeface="ＭＳ Ｐゴシック"/>
              <a:ea typeface="ＭＳ Ｐゴシック"/>
            </a:rPr>
            <a:t>％ </a:t>
          </a:r>
          <a:r>
            <a:rPr lang="en-US" altLang="ja-JP" sz="1300" b="1" i="0" u="none" strike="noStrike" baseline="0">
              <a:solidFill>
                <a:srgbClr val="FF0000"/>
              </a:solidFill>
              <a:latin typeface="ＭＳ Ｐゴシック"/>
              <a:ea typeface="ＭＳ Ｐゴシック"/>
            </a:rPr>
            <a:t>]</a:t>
          </a:r>
        </a:p>
      </xdr:txBody>
    </xdr:sp>
    <xdr:clientData/>
  </xdr:oneCellAnchor>
  <xdr:twoCellAnchor>
    <xdr:from>
      <xdr:col>27</xdr:col>
      <xdr:colOff>22225</xdr:colOff>
      <xdr:row>21</xdr:row>
      <xdr:rowOff>47625</xdr:rowOff>
    </xdr:from>
    <xdr:to>
      <xdr:col>35</xdr:col>
      <xdr:colOff>22225</xdr:colOff>
      <xdr:row>22</xdr:row>
      <xdr:rowOff>92009</xdr:rowOff>
    </xdr:to>
    <xdr:sp macro="" textlink="">
      <xdr:nvSpPr>
        <xdr:cNvPr id="39" name="正方形/長方形 38"/>
        <xdr:cNvSpPr/>
      </xdr:nvSpPr>
      <xdr:spPr>
        <a:xfrm>
          <a:off x="4815205" y="4246245"/>
          <a:ext cx="1341120" cy="2120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3948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47625</xdr:rowOff>
    </xdr:from>
    <xdr:to>
      <xdr:col>44</xdr:col>
      <xdr:colOff>85725</xdr:colOff>
      <xdr:row>22</xdr:row>
      <xdr:rowOff>92009</xdr:rowOff>
    </xdr:to>
    <xdr:sp macro="" textlink="">
      <xdr:nvSpPr>
        <xdr:cNvPr id="41" name="正方形/長方形 40"/>
        <xdr:cNvSpPr/>
      </xdr:nvSpPr>
      <xdr:spPr>
        <a:xfrm>
          <a:off x="6387465" y="4246245"/>
          <a:ext cx="1341120" cy="2120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43948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7682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7682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8317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50526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本県の平成</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29</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年度の有形固定資産減価償却率は、</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68.8</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％で、平成</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28</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年度から</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0.8pt</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増加しています。本県の比率が高い理由として、インフラ資産の老朽化が類似団体に比べ進んでいることが挙げられます。中でも道路、港湾・漁港の資産の老朽化が進んでいます。</a:t>
          </a:r>
        </a:p>
        <a:p>
          <a:pPr algn="l" rtl="0">
            <a:lnSpc>
              <a:spcPts val="12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公共施設総合管理計画に先立ち、平成</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25</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年度に「社会資本長寿命化行動方針」を策定し、インフラ資産全般の長寿命化に向けた基本ルールを定め、計画的な予防修繕をはじめとした適正な維持・管理に努めています。</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4581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8814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87057</xdr:colOff>
      <xdr:row>35</xdr:row>
      <xdr:rowOff>170945</xdr:rowOff>
    </xdr:from>
    <xdr:ext cx="359394" cy="225703"/>
    <xdr:sp macro="" textlink="">
      <xdr:nvSpPr>
        <xdr:cNvPr id="49" name="テキスト ボックス 48"/>
        <xdr:cNvSpPr txBox="1"/>
      </xdr:nvSpPr>
      <xdr:spPr>
        <a:xfrm>
          <a:off x="521397" y="671652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6457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87057</xdr:colOff>
      <xdr:row>33</xdr:row>
      <xdr:rowOff>94874</xdr:rowOff>
    </xdr:from>
    <xdr:ext cx="359394" cy="225703"/>
    <xdr:sp macro="" textlink="">
      <xdr:nvSpPr>
        <xdr:cNvPr id="51" name="テキスト ボックス 50"/>
        <xdr:cNvSpPr txBox="1"/>
      </xdr:nvSpPr>
      <xdr:spPr>
        <a:xfrm>
          <a:off x="521397" y="6305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60369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87057</xdr:colOff>
      <xdr:row>31</xdr:row>
      <xdr:rowOff>2294</xdr:rowOff>
    </xdr:from>
    <xdr:ext cx="359394" cy="225703"/>
    <xdr:sp macro="" textlink="">
      <xdr:nvSpPr>
        <xdr:cNvPr id="53" name="テキスト ボックス 52"/>
        <xdr:cNvSpPr txBox="1"/>
      </xdr:nvSpPr>
      <xdr:spPr>
        <a:xfrm>
          <a:off x="521397" y="58773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5612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87057</xdr:colOff>
      <xdr:row>28</xdr:row>
      <xdr:rowOff>84844</xdr:rowOff>
    </xdr:from>
    <xdr:ext cx="359394" cy="225703"/>
    <xdr:sp macro="" textlink="">
      <xdr:nvSpPr>
        <xdr:cNvPr id="55" name="テキスト ボックス 54"/>
        <xdr:cNvSpPr txBox="1"/>
      </xdr:nvSpPr>
      <xdr:spPr>
        <a:xfrm>
          <a:off x="521397" y="54569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51923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87057</xdr:colOff>
      <xdr:row>25</xdr:row>
      <xdr:rowOff>161549</xdr:rowOff>
    </xdr:from>
    <xdr:ext cx="359394" cy="225703"/>
    <xdr:sp macro="" textlink="">
      <xdr:nvSpPr>
        <xdr:cNvPr id="57" name="テキスト ボックス 56"/>
        <xdr:cNvSpPr txBox="1"/>
      </xdr:nvSpPr>
      <xdr:spPr>
        <a:xfrm>
          <a:off x="521397" y="50307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768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87057</xdr:colOff>
      <xdr:row>23</xdr:row>
      <xdr:rowOff>77472</xdr:rowOff>
    </xdr:from>
    <xdr:ext cx="359394" cy="225703"/>
    <xdr:sp macro="" textlink="">
      <xdr:nvSpPr>
        <xdr:cNvPr id="59" name="テキスト ボックス 58"/>
        <xdr:cNvSpPr txBox="1"/>
      </xdr:nvSpPr>
      <xdr:spPr>
        <a:xfrm>
          <a:off x="521397" y="46113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7682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514921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146050</xdr:colOff>
      <xdr:row>32</xdr:row>
      <xdr:rowOff>120425</xdr:rowOff>
    </xdr:from>
    <xdr:ext cx="405111" cy="259045"/>
    <xdr:sp macro="" textlink="">
      <xdr:nvSpPr>
        <xdr:cNvPr id="62" name="有形固定資産減価償却率最小値テキスト"/>
        <xdr:cNvSpPr txBox="1"/>
      </xdr:nvSpPr>
      <xdr:spPr>
        <a:xfrm>
          <a:off x="4268470" y="616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62322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146050</xdr:colOff>
      <xdr:row>24</xdr:row>
      <xdr:rowOff>139960</xdr:rowOff>
    </xdr:from>
    <xdr:ext cx="405111" cy="259045"/>
    <xdr:sp macro="" textlink="">
      <xdr:nvSpPr>
        <xdr:cNvPr id="64" name="有形固定資産減価償却率最大値テキスト"/>
        <xdr:cNvSpPr txBox="1"/>
      </xdr:nvSpPr>
      <xdr:spPr>
        <a:xfrm>
          <a:off x="4268470" y="484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51492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146050</xdr:colOff>
      <xdr:row>28</xdr:row>
      <xdr:rowOff>87486</xdr:rowOff>
    </xdr:from>
    <xdr:ext cx="405111" cy="259045"/>
    <xdr:sp macro="" textlink="">
      <xdr:nvSpPr>
        <xdr:cNvPr id="66" name="有形固定資産減価償却率平均値テキスト"/>
        <xdr:cNvSpPr txBox="1"/>
      </xdr:nvSpPr>
      <xdr:spPr>
        <a:xfrm>
          <a:off x="4268470" y="54595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556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6785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726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156591</xdr:rowOff>
    </xdr:from>
    <xdr:to>
      <xdr:col>23</xdr:col>
      <xdr:colOff>136525</xdr:colOff>
      <xdr:row>27</xdr:row>
      <xdr:rowOff>86741</xdr:rowOff>
    </xdr:to>
    <xdr:sp macro="" textlink="">
      <xdr:nvSpPr>
        <xdr:cNvPr id="75" name="楕円 74"/>
        <xdr:cNvSpPr/>
      </xdr:nvSpPr>
      <xdr:spPr>
        <a:xfrm>
          <a:off x="4157345" y="5193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146050</xdr:colOff>
      <xdr:row>25</xdr:row>
      <xdr:rowOff>148466</xdr:rowOff>
    </xdr:from>
    <xdr:ext cx="405111" cy="259045"/>
    <xdr:sp macro="" textlink="">
      <xdr:nvSpPr>
        <xdr:cNvPr id="76" name="有形固定資産減価償却率該当値テキスト"/>
        <xdr:cNvSpPr txBox="1"/>
      </xdr:nvSpPr>
      <xdr:spPr>
        <a:xfrm>
          <a:off x="4268470" y="5017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19685</xdr:rowOff>
    </xdr:from>
    <xdr:to>
      <xdr:col>19</xdr:col>
      <xdr:colOff>187325</xdr:colOff>
      <xdr:row>27</xdr:row>
      <xdr:rowOff>121285</xdr:rowOff>
    </xdr:to>
    <xdr:sp macro="" textlink="">
      <xdr:nvSpPr>
        <xdr:cNvPr id="77" name="楕円 76"/>
        <xdr:cNvSpPr/>
      </xdr:nvSpPr>
      <xdr:spPr>
        <a:xfrm>
          <a:off x="3537585" y="5224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136525</xdr:colOff>
      <xdr:row>27</xdr:row>
      <xdr:rowOff>35941</xdr:rowOff>
    </xdr:from>
    <xdr:to>
      <xdr:col>23</xdr:col>
      <xdr:colOff>85725</xdr:colOff>
      <xdr:row>27</xdr:row>
      <xdr:rowOff>70485</xdr:rowOff>
    </xdr:to>
    <xdr:cxnSp macro="">
      <xdr:nvCxnSpPr>
        <xdr:cNvPr id="78" name="直線コネクタ 77"/>
        <xdr:cNvCxnSpPr/>
      </xdr:nvCxnSpPr>
      <xdr:spPr>
        <a:xfrm flipV="1">
          <a:off x="3588385" y="5240401"/>
          <a:ext cx="6197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73852</xdr:colOff>
      <xdr:row>29</xdr:row>
      <xdr:rowOff>133562</xdr:rowOff>
    </xdr:from>
    <xdr:ext cx="405111" cy="259045"/>
    <xdr:sp macro="" textlink="">
      <xdr:nvSpPr>
        <xdr:cNvPr id="79" name="n_1aveValue有形固定資産減価償却率"/>
        <xdr:cNvSpPr txBox="1"/>
      </xdr:nvSpPr>
      <xdr:spPr>
        <a:xfrm>
          <a:off x="3358072" y="56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71980</xdr:colOff>
      <xdr:row>28</xdr:row>
      <xdr:rowOff>53114</xdr:rowOff>
    </xdr:from>
    <xdr:ext cx="405111" cy="259045"/>
    <xdr:sp macro="" textlink="">
      <xdr:nvSpPr>
        <xdr:cNvPr id="80" name="n_2aveValue有形固定資産減価償却率"/>
        <xdr:cNvSpPr txBox="1"/>
      </xdr:nvSpPr>
      <xdr:spPr>
        <a:xfrm>
          <a:off x="2685640" y="542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73852</xdr:colOff>
      <xdr:row>25</xdr:row>
      <xdr:rowOff>57846</xdr:rowOff>
    </xdr:from>
    <xdr:ext cx="405111" cy="259045"/>
    <xdr:sp macro="" textlink="">
      <xdr:nvSpPr>
        <xdr:cNvPr id="81" name="n_1mainValue有形固定資産減価償却率"/>
        <xdr:cNvSpPr txBox="1"/>
      </xdr:nvSpPr>
      <xdr:spPr>
        <a:xfrm>
          <a:off x="3358072" y="492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120650</xdr:rowOff>
    </xdr:from>
    <xdr:to>
      <xdr:col>80</xdr:col>
      <xdr:colOff>9525</xdr:colOff>
      <xdr:row>22</xdr:row>
      <xdr:rowOff>29441</xdr:rowOff>
    </xdr:to>
    <xdr:sp macro="" textlink="">
      <xdr:nvSpPr>
        <xdr:cNvPr id="82" name="正方形/長方形 81"/>
        <xdr:cNvSpPr/>
      </xdr:nvSpPr>
      <xdr:spPr>
        <a:xfrm>
          <a:off x="9971405" y="4151630"/>
          <a:ext cx="3716020" cy="2440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oneCellAnchor>
    <xdr:from>
      <xdr:col>63</xdr:col>
      <xdr:colOff>24896</xdr:colOff>
      <xdr:row>22</xdr:row>
      <xdr:rowOff>76315</xdr:rowOff>
    </xdr:from>
    <xdr:ext cx="1170064" cy="220317"/>
    <xdr:sp macro="" textlink="">
      <xdr:nvSpPr>
        <xdr:cNvPr id="83" name="正方形/長方形 82"/>
        <xdr:cNvSpPr>
          <a:spLocks noChangeArrowheads="1"/>
        </xdr:cNvSpPr>
      </xdr:nvSpPr>
      <xdr:spPr bwMode="auto">
        <a:xfrm>
          <a:off x="10852916" y="4442575"/>
          <a:ext cx="1170064" cy="220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債務償還可能年数</a:t>
          </a:r>
        </a:p>
      </xdr:txBody>
    </xdr:sp>
    <xdr:clientData/>
  </xdr:oneCellAnchor>
  <xdr:oneCellAnchor>
    <xdr:from>
      <xdr:col>71</xdr:col>
      <xdr:colOff>113346</xdr:colOff>
      <xdr:row>22</xdr:row>
      <xdr:rowOff>45160</xdr:rowOff>
    </xdr:from>
    <xdr:ext cx="706988" cy="253659"/>
    <xdr:sp macro="" textlink="">
      <xdr:nvSpPr>
        <xdr:cNvPr id="84" name="正方形/長方形 83"/>
        <xdr:cNvSpPr>
          <a:spLocks noChangeArrowheads="1"/>
        </xdr:cNvSpPr>
      </xdr:nvSpPr>
      <xdr:spPr bwMode="auto">
        <a:xfrm>
          <a:off x="12282486" y="4411420"/>
          <a:ext cx="706988" cy="253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lgn="ctr">
              <a:solidFill>
                <a:srgbClr val="000000"/>
              </a:solidFill>
              <a:miter lim="800000"/>
              <a:headEnd/>
              <a:tailEnd/>
            </a14:hiddenLine>
          </a:ext>
        </a:extLst>
      </xdr:spPr>
      <xdr:txBody>
        <a:bodyPr wrap="none" lIns="18288" tIns="18288" rIns="18288" bIns="18288" anchor="ctr" upright="1">
          <a:spAutoFit/>
        </a:bodyPr>
        <a:lstStyle/>
        <a:p>
          <a:pPr algn="ctr" rtl="0">
            <a:defRPr sz="1000"/>
          </a:pPr>
          <a:r>
            <a:rPr lang="en-US" altLang="ja-JP" sz="1300" b="1" i="0" u="none" strike="noStrike" baseline="0">
              <a:solidFill>
                <a:srgbClr val="FF0000"/>
              </a:solidFill>
              <a:latin typeface="ＭＳ Ｐゴシック"/>
              <a:ea typeface="ＭＳ Ｐゴシック"/>
            </a:rPr>
            <a:t>[ 15.3</a:t>
          </a:r>
          <a:r>
            <a:rPr lang="ja-JP" altLang="en-US" sz="1300" b="1" i="0" u="none" strike="noStrike" baseline="0">
              <a:solidFill>
                <a:srgbClr val="FF0000"/>
              </a:solidFill>
              <a:latin typeface="ＭＳ Ｐゴシック"/>
              <a:ea typeface="ＭＳ Ｐゴシック"/>
            </a:rPr>
            <a:t>年 </a:t>
          </a:r>
          <a:r>
            <a:rPr lang="en-US" altLang="ja-JP" sz="1300" b="1" i="0" u="none" strike="noStrike" baseline="0">
              <a:solidFill>
                <a:srgbClr val="FF0000"/>
              </a:solidFill>
              <a:latin typeface="ＭＳ Ｐゴシック"/>
              <a:ea typeface="ＭＳ Ｐゴシック"/>
            </a:rPr>
            <a:t>]</a:t>
          </a:r>
        </a:p>
      </xdr:txBody>
    </xdr:sp>
    <xdr:clientData/>
  </xdr:oneCellAnchor>
  <xdr:twoCellAnchor>
    <xdr:from>
      <xdr:col>79</xdr:col>
      <xdr:colOff>149225</xdr:colOff>
      <xdr:row>21</xdr:row>
      <xdr:rowOff>47625</xdr:rowOff>
    </xdr:from>
    <xdr:to>
      <xdr:col>87</xdr:col>
      <xdr:colOff>149225</xdr:colOff>
      <xdr:row>22</xdr:row>
      <xdr:rowOff>92009</xdr:rowOff>
    </xdr:to>
    <xdr:sp macro="" textlink="">
      <xdr:nvSpPr>
        <xdr:cNvPr id="85" name="正方形/長方形 84"/>
        <xdr:cNvSpPr/>
      </xdr:nvSpPr>
      <xdr:spPr>
        <a:xfrm>
          <a:off x="13659485" y="4246245"/>
          <a:ext cx="1341120" cy="2120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43948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47625</xdr:rowOff>
    </xdr:from>
    <xdr:to>
      <xdr:col>97</xdr:col>
      <xdr:colOff>22225</xdr:colOff>
      <xdr:row>22</xdr:row>
      <xdr:rowOff>92009</xdr:rowOff>
    </xdr:to>
    <xdr:sp macro="" textlink="">
      <xdr:nvSpPr>
        <xdr:cNvPr id="87" name="正方形/長方形 86"/>
        <xdr:cNvSpPr/>
      </xdr:nvSpPr>
      <xdr:spPr>
        <a:xfrm>
          <a:off x="15208885" y="4246245"/>
          <a:ext cx="1341120" cy="2120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43948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7682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7682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8317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505269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平成</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29</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年度の債務償還可能年数は、</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15.3</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年で、グループ内の他団体の平均の</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15.1</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年に比べ、やや長くなっています。</a:t>
          </a:r>
        </a:p>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富士山静岡空港、小笠山総合運動公園等の大規模プロジェクトや、近年は、防災・減災対策として、公共施設の耐震化、河川・海岸の津波対策を推進するために地方債を活用したこと等により、</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将来負担額の約</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割を占める地方債残高</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が他県と比較して高いこと</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が主な要因です。</a:t>
          </a:r>
        </a:p>
        <a:p>
          <a:pPr algn="l"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　今後も、県自らがコントロールできる県債の発行と償還のバランスを取りつつ、財政の健全性を維持していきます。</a:t>
          </a:r>
        </a:p>
      </xdr:txBody>
    </xdr:sp>
    <xdr:clientData/>
  </xdr:twoCellAnchor>
  <xdr:oneCellAnchor>
    <xdr:from>
      <xdr:col>57</xdr:col>
      <xdr:colOff>120650</xdr:colOff>
      <xdr:row>23</xdr:row>
      <xdr:rowOff>47625</xdr:rowOff>
    </xdr:from>
    <xdr:ext cx="349839" cy="225703"/>
    <xdr:sp macro="" textlink="">
      <xdr:nvSpPr>
        <xdr:cNvPr id="93" name="テキスト ボックス 92"/>
        <xdr:cNvSpPr txBox="1"/>
      </xdr:nvSpPr>
      <xdr:spPr>
        <a:xfrm>
          <a:off x="9942830" y="4581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8814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63598</xdr:colOff>
      <xdr:row>35</xdr:row>
      <xdr:rowOff>170945</xdr:rowOff>
    </xdr:from>
    <xdr:ext cx="308098" cy="225703"/>
    <xdr:sp macro="" textlink="">
      <xdr:nvSpPr>
        <xdr:cNvPr id="95" name="テキスト ボックス 94"/>
        <xdr:cNvSpPr txBox="1"/>
      </xdr:nvSpPr>
      <xdr:spPr>
        <a:xfrm>
          <a:off x="9382858" y="6716525"/>
          <a:ext cx="30809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65768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23557</xdr:colOff>
      <xdr:row>34</xdr:row>
      <xdr:rowOff>43116</xdr:rowOff>
    </xdr:from>
    <xdr:ext cx="359394" cy="225703"/>
    <xdr:sp macro="" textlink="">
      <xdr:nvSpPr>
        <xdr:cNvPr id="97" name="テキスト ボックス 96"/>
        <xdr:cNvSpPr txBox="1"/>
      </xdr:nvSpPr>
      <xdr:spPr>
        <a:xfrm>
          <a:off x="9342817" y="6421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62760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23557</xdr:colOff>
      <xdr:row>32</xdr:row>
      <xdr:rowOff>76565</xdr:rowOff>
    </xdr:from>
    <xdr:ext cx="359394" cy="225703"/>
    <xdr:sp macro="" textlink="">
      <xdr:nvSpPr>
        <xdr:cNvPr id="99" name="テキスト ボックス 98"/>
        <xdr:cNvSpPr txBox="1"/>
      </xdr:nvSpPr>
      <xdr:spPr>
        <a:xfrm>
          <a:off x="9342817" y="611922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9752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23557</xdr:colOff>
      <xdr:row>30</xdr:row>
      <xdr:rowOff>124854</xdr:rowOff>
    </xdr:from>
    <xdr:ext cx="359394" cy="225703"/>
    <xdr:sp macro="" textlink="">
      <xdr:nvSpPr>
        <xdr:cNvPr id="101" name="テキスト ボックス 100"/>
        <xdr:cNvSpPr txBox="1"/>
      </xdr:nvSpPr>
      <xdr:spPr>
        <a:xfrm>
          <a:off x="9342817" y="58322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56744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23557</xdr:colOff>
      <xdr:row>28</xdr:row>
      <xdr:rowOff>141828</xdr:rowOff>
    </xdr:from>
    <xdr:ext cx="359394" cy="225703"/>
    <xdr:sp macro="" textlink="">
      <xdr:nvSpPr>
        <xdr:cNvPr id="103" name="テキスト ボックス 102"/>
        <xdr:cNvSpPr txBox="1"/>
      </xdr:nvSpPr>
      <xdr:spPr>
        <a:xfrm>
          <a:off x="9342817" y="551392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53736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23557</xdr:colOff>
      <xdr:row>27</xdr:row>
      <xdr:rowOff>26</xdr:rowOff>
    </xdr:from>
    <xdr:ext cx="359394" cy="225703"/>
    <xdr:sp macro="" textlink="">
      <xdr:nvSpPr>
        <xdr:cNvPr id="105" name="テキスト ボックス 104"/>
        <xdr:cNvSpPr txBox="1"/>
      </xdr:nvSpPr>
      <xdr:spPr>
        <a:xfrm>
          <a:off x="9342817" y="52044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50690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23557</xdr:colOff>
      <xdr:row>25</xdr:row>
      <xdr:rowOff>57227</xdr:rowOff>
    </xdr:from>
    <xdr:ext cx="359394" cy="225703"/>
    <xdr:sp macro="" textlink="">
      <xdr:nvSpPr>
        <xdr:cNvPr id="107" name="テキスト ボックス 106"/>
        <xdr:cNvSpPr txBox="1"/>
      </xdr:nvSpPr>
      <xdr:spPr>
        <a:xfrm>
          <a:off x="9342817" y="49264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768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23557</xdr:colOff>
      <xdr:row>23</xdr:row>
      <xdr:rowOff>77472</xdr:rowOff>
    </xdr:from>
    <xdr:ext cx="359394" cy="225703"/>
    <xdr:sp macro="" textlink="">
      <xdr:nvSpPr>
        <xdr:cNvPr id="109" name="テキスト ボックス 108"/>
        <xdr:cNvSpPr txBox="1"/>
      </xdr:nvSpPr>
      <xdr:spPr>
        <a:xfrm>
          <a:off x="9342817" y="46113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7682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514613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63500</xdr:colOff>
      <xdr:row>34</xdr:row>
      <xdr:rowOff>52644</xdr:rowOff>
    </xdr:from>
    <xdr:ext cx="405111" cy="259045"/>
    <xdr:sp macro="" textlink="">
      <xdr:nvSpPr>
        <xdr:cNvPr id="112" name="債務償還可能年数最小値テキスト"/>
        <xdr:cNvSpPr txBox="1"/>
      </xdr:nvSpPr>
      <xdr:spPr>
        <a:xfrm>
          <a:off x="13070840" y="6430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650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63500</xdr:colOff>
      <xdr:row>24</xdr:row>
      <xdr:rowOff>133450</xdr:rowOff>
    </xdr:from>
    <xdr:ext cx="405111" cy="259045"/>
    <xdr:sp macro="" textlink="">
      <xdr:nvSpPr>
        <xdr:cNvPr id="114" name="債務償還可能年数最大値テキスト"/>
        <xdr:cNvSpPr txBox="1"/>
      </xdr:nvSpPr>
      <xdr:spPr>
        <a:xfrm>
          <a:off x="13070840" y="48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5146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63500</xdr:colOff>
      <xdr:row>29</xdr:row>
      <xdr:rowOff>124992</xdr:rowOff>
    </xdr:from>
    <xdr:ext cx="405111" cy="259045"/>
    <xdr:sp macro="" textlink="">
      <xdr:nvSpPr>
        <xdr:cNvPr id="116" name="債務償還可能年数平均値テキスト"/>
        <xdr:cNvSpPr txBox="1"/>
      </xdr:nvSpPr>
      <xdr:spPr>
        <a:xfrm>
          <a:off x="13070840" y="566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3001625" y="57586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9235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20411</xdr:rowOff>
    </xdr:from>
    <xdr:to>
      <xdr:col>76</xdr:col>
      <xdr:colOff>73025</xdr:colOff>
      <xdr:row>30</xdr:row>
      <xdr:rowOff>122011</xdr:rowOff>
    </xdr:to>
    <xdr:sp macro="" textlink="">
      <xdr:nvSpPr>
        <xdr:cNvPr id="123" name="楕円 122"/>
        <xdr:cNvSpPr/>
      </xdr:nvSpPr>
      <xdr:spPr>
        <a:xfrm>
          <a:off x="13001625" y="5727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63500</xdr:colOff>
      <xdr:row>28</xdr:row>
      <xdr:rowOff>133187</xdr:rowOff>
    </xdr:from>
    <xdr:ext cx="405111" cy="259045"/>
    <xdr:sp macro="" textlink="">
      <xdr:nvSpPr>
        <xdr:cNvPr id="124" name="債務償還可能年数該当値テキスト"/>
        <xdr:cNvSpPr txBox="1"/>
      </xdr:nvSpPr>
      <xdr:spPr>
        <a:xfrm>
          <a:off x="13070840" y="550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7419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14585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988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149225</xdr:rowOff>
    </xdr:from>
    <xdr:ext cx="370358" cy="242374"/>
    <xdr:sp macro="" textlink="">
      <xdr:nvSpPr>
        <xdr:cNvPr id="128" name="テキスト ボックス 127"/>
        <xdr:cNvSpPr txBox="1"/>
      </xdr:nvSpPr>
      <xdr:spPr>
        <a:xfrm>
          <a:off x="6156325" y="10588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38100</xdr:rowOff>
    </xdr:from>
    <xdr:ext cx="370358" cy="242374"/>
    <xdr:sp macro="" textlink="">
      <xdr:nvSpPr>
        <xdr:cNvPr id="129" name="テキスト ボックス 128"/>
        <xdr:cNvSpPr txBox="1"/>
      </xdr:nvSpPr>
      <xdr:spPr>
        <a:xfrm>
          <a:off x="817245" y="1168908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4374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3,743,015
3,660,340
7,777.42
1,171,478,994
1,155,598,609
6,083,577
707,240,493
2,744,422,482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13.4
238.4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43</xdr:row>
      <xdr:rowOff>4687</xdr:rowOff>
    </xdr:from>
    <xdr:ext cx="403059" cy="259045"/>
    <xdr:sp macro="" textlink="">
      <xdr:nvSpPr>
        <xdr:cNvPr id="42" name="テキスト ボックス 41"/>
        <xdr:cNvSpPr txBox="1"/>
      </xdr:nvSpPr>
      <xdr:spPr>
        <a:xfrm>
          <a:off x="71043" y="72132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41</xdr:row>
      <xdr:rowOff>21015</xdr:rowOff>
    </xdr:from>
    <xdr:ext cx="403059" cy="259045"/>
    <xdr:sp macro="" textlink="">
      <xdr:nvSpPr>
        <xdr:cNvPr id="44" name="テキスト ボックス 43"/>
        <xdr:cNvSpPr txBox="1"/>
      </xdr:nvSpPr>
      <xdr:spPr>
        <a:xfrm>
          <a:off x="71043" y="68942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39</xdr:row>
      <xdr:rowOff>33918</xdr:rowOff>
    </xdr:from>
    <xdr:ext cx="403059" cy="259045"/>
    <xdr:sp macro="" textlink="">
      <xdr:nvSpPr>
        <xdr:cNvPr id="46" name="テキスト ボックス 45"/>
        <xdr:cNvSpPr txBox="1"/>
      </xdr:nvSpPr>
      <xdr:spPr>
        <a:xfrm>
          <a:off x="71043" y="6571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37</xdr:row>
      <xdr:rowOff>53672</xdr:rowOff>
    </xdr:from>
    <xdr:ext cx="403059" cy="259045"/>
    <xdr:sp macro="" textlink="">
      <xdr:nvSpPr>
        <xdr:cNvPr id="48" name="テキスト ボックス 47"/>
        <xdr:cNvSpPr txBox="1"/>
      </xdr:nvSpPr>
      <xdr:spPr>
        <a:xfrm>
          <a:off x="71043" y="625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35</xdr:row>
      <xdr:rowOff>66575</xdr:rowOff>
    </xdr:from>
    <xdr:ext cx="403059" cy="259045"/>
    <xdr:sp macro="" textlink="">
      <xdr:nvSpPr>
        <xdr:cNvPr id="50" name="テキスト ボックス 49"/>
        <xdr:cNvSpPr txBox="1"/>
      </xdr:nvSpPr>
      <xdr:spPr>
        <a:xfrm>
          <a:off x="71043" y="59339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33</xdr:row>
      <xdr:rowOff>86330</xdr:rowOff>
    </xdr:from>
    <xdr:ext cx="403059" cy="259045"/>
    <xdr:sp macro="" textlink="">
      <xdr:nvSpPr>
        <xdr:cNvPr id="52" name="テキスト ボックス 51"/>
        <xdr:cNvSpPr txBox="1"/>
      </xdr:nvSpPr>
      <xdr:spPr>
        <a:xfrm>
          <a:off x="71043" y="56184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31</xdr:row>
      <xdr:rowOff>95807</xdr:rowOff>
    </xdr:from>
    <xdr:ext cx="403059" cy="259045"/>
    <xdr:sp macro="" textlink="">
      <xdr:nvSpPr>
        <xdr:cNvPr id="54" name="テキスト ボックス 53"/>
        <xdr:cNvSpPr txBox="1"/>
      </xdr:nvSpPr>
      <xdr:spPr>
        <a:xfrm>
          <a:off x="71043" y="52926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29</xdr:row>
      <xdr:rowOff>118987</xdr:rowOff>
    </xdr:from>
    <xdr:ext cx="403059" cy="259045"/>
    <xdr:sp macro="" textlink="">
      <xdr:nvSpPr>
        <xdr:cNvPr id="56" name="テキスト ボックス 55"/>
        <xdr:cNvSpPr txBox="1"/>
      </xdr:nvSpPr>
      <xdr:spPr>
        <a:xfrm>
          <a:off x="71043" y="498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119552</xdr:rowOff>
    </xdr:from>
    <xdr:ext cx="405111" cy="259045"/>
    <xdr:sp macro="" textlink="">
      <xdr:nvSpPr>
        <xdr:cNvPr id="59" name="【道路】&#10;有形固定資産減価償却率最小値テキスト"/>
        <xdr:cNvSpPr txBox="1"/>
      </xdr:nvSpPr>
      <xdr:spPr>
        <a:xfrm>
          <a:off x="4137660" y="68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23374</xdr:rowOff>
    </xdr:from>
    <xdr:ext cx="405111" cy="259045"/>
    <xdr:sp macro="" textlink="">
      <xdr:nvSpPr>
        <xdr:cNvPr id="61" name="【道路】&#10;有形固定資産減価償却率最大値テキスト"/>
        <xdr:cNvSpPr txBox="1"/>
      </xdr:nvSpPr>
      <xdr:spPr>
        <a:xfrm>
          <a:off x="4137660" y="52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33715</xdr:rowOff>
    </xdr:from>
    <xdr:ext cx="405111" cy="259045"/>
    <xdr:sp macro="" textlink="">
      <xdr:nvSpPr>
        <xdr:cNvPr id="63" name="【道路】&#10;有形固定資産減価償却率平均値テキスト"/>
        <xdr:cNvSpPr txBox="1"/>
      </xdr:nvSpPr>
      <xdr:spPr>
        <a:xfrm>
          <a:off x="4137660" y="60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164193</xdr:rowOff>
    </xdr:from>
    <xdr:to>
      <xdr:col>24</xdr:col>
      <xdr:colOff>114300</xdr:colOff>
      <xdr:row>34</xdr:row>
      <xdr:rowOff>94343</xdr:rowOff>
    </xdr:to>
    <xdr:sp macro="" textlink="">
      <xdr:nvSpPr>
        <xdr:cNvPr id="72" name="楕円 71"/>
        <xdr:cNvSpPr/>
      </xdr:nvSpPr>
      <xdr:spPr>
        <a:xfrm>
          <a:off x="4036060" y="5696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32</xdr:row>
      <xdr:rowOff>86330</xdr:rowOff>
    </xdr:from>
    <xdr:ext cx="405111" cy="259045"/>
    <xdr:sp macro="" textlink="">
      <xdr:nvSpPr>
        <xdr:cNvPr id="73" name="【道路】&#10;有形固定資産減価償却率該当値テキスト"/>
        <xdr:cNvSpPr txBox="1"/>
      </xdr:nvSpPr>
      <xdr:spPr>
        <a:xfrm>
          <a:off x="4137660" y="5450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28666</xdr:rowOff>
    </xdr:from>
    <xdr:to>
      <xdr:col>20</xdr:col>
      <xdr:colOff>38100</xdr:colOff>
      <xdr:row>34</xdr:row>
      <xdr:rowOff>130266</xdr:rowOff>
    </xdr:to>
    <xdr:sp macro="" textlink="">
      <xdr:nvSpPr>
        <xdr:cNvPr id="74" name="楕円 73"/>
        <xdr:cNvSpPr/>
      </xdr:nvSpPr>
      <xdr:spPr>
        <a:xfrm>
          <a:off x="3312160" y="5728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34</xdr:row>
      <xdr:rowOff>43543</xdr:rowOff>
    </xdr:from>
    <xdr:to>
      <xdr:col>24</xdr:col>
      <xdr:colOff>63500</xdr:colOff>
      <xdr:row>34</xdr:row>
      <xdr:rowOff>79466</xdr:rowOff>
    </xdr:to>
    <xdr:cxnSp macro="">
      <xdr:nvCxnSpPr>
        <xdr:cNvPr id="75" name="直線コネクタ 74"/>
        <xdr:cNvCxnSpPr/>
      </xdr:nvCxnSpPr>
      <xdr:spPr>
        <a:xfrm flipV="1">
          <a:off x="3355340" y="5743303"/>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62198</xdr:colOff>
      <xdr:row>37</xdr:row>
      <xdr:rowOff>87600</xdr:rowOff>
    </xdr:from>
    <xdr:ext cx="405111" cy="259045"/>
    <xdr:sp macro="" textlink="">
      <xdr:nvSpPr>
        <xdr:cNvPr id="76" name="n_1aveValue【道路】&#10;有形固定資産減価償却率"/>
        <xdr:cNvSpPr txBox="1"/>
      </xdr:nvSpPr>
      <xdr:spPr>
        <a:xfrm>
          <a:off x="3079718" y="629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138398</xdr:colOff>
      <xdr:row>35</xdr:row>
      <xdr:rowOff>99777</xdr:rowOff>
    </xdr:from>
    <xdr:ext cx="405111" cy="259045"/>
    <xdr:sp macro="" textlink="">
      <xdr:nvSpPr>
        <xdr:cNvPr id="77" name="n_2aveValue【道路】&#10;有形固定資産減価償却率"/>
        <xdr:cNvSpPr txBox="1"/>
      </xdr:nvSpPr>
      <xdr:spPr>
        <a:xfrm>
          <a:off x="2317718" y="596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62198</xdr:colOff>
      <xdr:row>32</xdr:row>
      <xdr:rowOff>42627</xdr:rowOff>
    </xdr:from>
    <xdr:ext cx="405111" cy="259045"/>
    <xdr:sp macro="" textlink="">
      <xdr:nvSpPr>
        <xdr:cNvPr id="78" name="n_1mainValue【道路】&#10;有形固定資産減価償却率"/>
        <xdr:cNvSpPr txBox="1"/>
      </xdr:nvSpPr>
      <xdr:spPr>
        <a:xfrm>
          <a:off x="3079718" y="54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39</xdr:row>
      <xdr:rowOff>118987</xdr:rowOff>
    </xdr:from>
    <xdr:ext cx="467179" cy="259045"/>
    <xdr:sp macro="" textlink="">
      <xdr:nvSpPr>
        <xdr:cNvPr id="88" name="テキスト ボックス 87"/>
        <xdr:cNvSpPr txBox="1"/>
      </xdr:nvSpPr>
      <xdr:spPr>
        <a:xfrm>
          <a:off x="5164992" y="6656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36</xdr:row>
      <xdr:rowOff>61837</xdr:rowOff>
    </xdr:from>
    <xdr:ext cx="467179" cy="259045"/>
    <xdr:sp macro="" textlink="">
      <xdr:nvSpPr>
        <xdr:cNvPr id="90" name="テキスト ボックス 89"/>
        <xdr:cNvSpPr txBox="1"/>
      </xdr:nvSpPr>
      <xdr:spPr>
        <a:xfrm>
          <a:off x="5164992" y="609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33</xdr:row>
      <xdr:rowOff>4687</xdr:rowOff>
    </xdr:from>
    <xdr:ext cx="467179" cy="259045"/>
    <xdr:sp macro="" textlink="">
      <xdr:nvSpPr>
        <xdr:cNvPr id="92" name="テキスト ボックス 91"/>
        <xdr:cNvSpPr txBox="1"/>
      </xdr:nvSpPr>
      <xdr:spPr>
        <a:xfrm>
          <a:off x="5164992" y="5536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29</xdr:row>
      <xdr:rowOff>118987</xdr:rowOff>
    </xdr:from>
    <xdr:ext cx="467179" cy="259045"/>
    <xdr:sp macro="" textlink="">
      <xdr:nvSpPr>
        <xdr:cNvPr id="94" name="テキスト ボックス 93"/>
        <xdr:cNvSpPr txBox="1"/>
      </xdr:nvSpPr>
      <xdr:spPr>
        <a:xfrm>
          <a:off x="5164992" y="498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14723</xdr:rowOff>
    </xdr:from>
    <xdr:ext cx="469744" cy="259045"/>
    <xdr:sp macro="" textlink="">
      <xdr:nvSpPr>
        <xdr:cNvPr id="97" name="【道路】&#10;一人当たり延長最小値テキスト"/>
        <xdr:cNvSpPr txBox="1"/>
      </xdr:nvSpPr>
      <xdr:spPr>
        <a:xfrm>
          <a:off x="9271000" y="67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5008</xdr:rowOff>
    </xdr:from>
    <xdr:ext cx="469744" cy="259045"/>
    <xdr:sp macro="" textlink="">
      <xdr:nvSpPr>
        <xdr:cNvPr id="99" name="【道路】&#10;一人当たり延長最大値テキスト"/>
        <xdr:cNvSpPr txBox="1"/>
      </xdr:nvSpPr>
      <xdr:spPr>
        <a:xfrm>
          <a:off x="9271000" y="536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54407</xdr:rowOff>
    </xdr:from>
    <xdr:ext cx="469744" cy="259045"/>
    <xdr:sp macro="" textlink="">
      <xdr:nvSpPr>
        <xdr:cNvPr id="101" name="【道路】&#10;一人当たり延長平均値テキスト"/>
        <xdr:cNvSpPr txBox="1"/>
      </xdr:nvSpPr>
      <xdr:spPr>
        <a:xfrm>
          <a:off x="9271000" y="6257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143129</xdr:rowOff>
    </xdr:from>
    <xdr:to>
      <xdr:col>55</xdr:col>
      <xdr:colOff>50800</xdr:colOff>
      <xdr:row>39</xdr:row>
      <xdr:rowOff>73279</xdr:rowOff>
    </xdr:to>
    <xdr:sp macro="" textlink="">
      <xdr:nvSpPr>
        <xdr:cNvPr id="110" name="楕円 109"/>
        <xdr:cNvSpPr/>
      </xdr:nvSpPr>
      <xdr:spPr>
        <a:xfrm>
          <a:off x="9192260" y="6513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38</xdr:row>
      <xdr:rowOff>20816</xdr:rowOff>
    </xdr:from>
    <xdr:ext cx="469744" cy="259045"/>
    <xdr:sp macro="" textlink="">
      <xdr:nvSpPr>
        <xdr:cNvPr id="111" name="【道路】&#10;一人当たり延長該当値テキスト"/>
        <xdr:cNvSpPr txBox="1"/>
      </xdr:nvSpPr>
      <xdr:spPr>
        <a:xfrm>
          <a:off x="9271000" y="639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120841</xdr:rowOff>
    </xdr:from>
    <xdr:to>
      <xdr:col>50</xdr:col>
      <xdr:colOff>165100</xdr:colOff>
      <xdr:row>39</xdr:row>
      <xdr:rowOff>50991</xdr:rowOff>
    </xdr:to>
    <xdr:sp macro="" textlink="">
      <xdr:nvSpPr>
        <xdr:cNvPr id="112" name="楕円 111"/>
        <xdr:cNvSpPr/>
      </xdr:nvSpPr>
      <xdr:spPr>
        <a:xfrm>
          <a:off x="8445500" y="6491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39</xdr:row>
      <xdr:rowOff>191</xdr:rowOff>
    </xdr:from>
    <xdr:to>
      <xdr:col>55</xdr:col>
      <xdr:colOff>0</xdr:colOff>
      <xdr:row>39</xdr:row>
      <xdr:rowOff>22479</xdr:rowOff>
    </xdr:to>
    <xdr:cxnSp macro="">
      <xdr:nvCxnSpPr>
        <xdr:cNvPr id="113" name="直線コネクタ 112"/>
        <xdr:cNvCxnSpPr/>
      </xdr:nvCxnSpPr>
      <xdr:spPr>
        <a:xfrm>
          <a:off x="8496300" y="6538151"/>
          <a:ext cx="7239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171609</xdr:colOff>
      <xdr:row>36</xdr:row>
      <xdr:rowOff>118796</xdr:rowOff>
    </xdr:from>
    <xdr:ext cx="469745" cy="259045"/>
    <xdr:sp macro="" textlink="">
      <xdr:nvSpPr>
        <xdr:cNvPr id="114" name="n_1aveValue【道路】&#10;一人当たり延長"/>
        <xdr:cNvSpPr txBox="1"/>
      </xdr:nvSpPr>
      <xdr:spPr>
        <a:xfrm>
          <a:off x="8210709" y="615383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57309</xdr:colOff>
      <xdr:row>36</xdr:row>
      <xdr:rowOff>125083</xdr:rowOff>
    </xdr:from>
    <xdr:ext cx="469745" cy="259045"/>
    <xdr:sp macro="" textlink="">
      <xdr:nvSpPr>
        <xdr:cNvPr id="115" name="n_2aveValue【道路】&#10;一人当たり延長"/>
        <xdr:cNvSpPr txBox="1"/>
      </xdr:nvSpPr>
      <xdr:spPr>
        <a:xfrm>
          <a:off x="7433469" y="6160123"/>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171609</xdr:colOff>
      <xdr:row>38</xdr:row>
      <xdr:rowOff>109402</xdr:rowOff>
    </xdr:from>
    <xdr:ext cx="469745" cy="259045"/>
    <xdr:sp macro="" textlink="">
      <xdr:nvSpPr>
        <xdr:cNvPr id="116" name="n_1mainValue【道路】&#10;一人当たり延長"/>
        <xdr:cNvSpPr txBox="1"/>
      </xdr:nvSpPr>
      <xdr:spPr>
        <a:xfrm>
          <a:off x="8210709" y="647972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65</xdr:row>
      <xdr:rowOff>42787</xdr:rowOff>
    </xdr:from>
    <xdr:ext cx="403059" cy="259045"/>
    <xdr:sp macro="" textlink="">
      <xdr:nvSpPr>
        <xdr:cNvPr id="125" name="テキスト ボックス 124"/>
        <xdr:cNvSpPr txBox="1"/>
      </xdr:nvSpPr>
      <xdr:spPr>
        <a:xfrm>
          <a:off x="71043" y="109393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62</xdr:row>
      <xdr:rowOff>99937</xdr:rowOff>
    </xdr:from>
    <xdr:ext cx="403059" cy="259045"/>
    <xdr:sp macro="" textlink="">
      <xdr:nvSpPr>
        <xdr:cNvPr id="127" name="テキスト ボックス 126"/>
        <xdr:cNvSpPr txBox="1"/>
      </xdr:nvSpPr>
      <xdr:spPr>
        <a:xfrm>
          <a:off x="71043" y="10493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59</xdr:row>
      <xdr:rowOff>157087</xdr:rowOff>
    </xdr:from>
    <xdr:ext cx="403059" cy="259045"/>
    <xdr:sp macro="" textlink="">
      <xdr:nvSpPr>
        <xdr:cNvPr id="129" name="テキスト ボックス 128"/>
        <xdr:cNvSpPr txBox="1"/>
      </xdr:nvSpPr>
      <xdr:spPr>
        <a:xfrm>
          <a:off x="71043" y="100478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57</xdr:row>
      <xdr:rowOff>42787</xdr:rowOff>
    </xdr:from>
    <xdr:ext cx="403059" cy="259045"/>
    <xdr:sp macro="" textlink="">
      <xdr:nvSpPr>
        <xdr:cNvPr id="131" name="テキスト ボックス 130"/>
        <xdr:cNvSpPr txBox="1"/>
      </xdr:nvSpPr>
      <xdr:spPr>
        <a:xfrm>
          <a:off x="71043" y="95982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54</xdr:row>
      <xdr:rowOff>99937</xdr:rowOff>
    </xdr:from>
    <xdr:ext cx="403059" cy="259045"/>
    <xdr:sp macro="" textlink="">
      <xdr:nvSpPr>
        <xdr:cNvPr id="133" name="テキスト ボックス 132"/>
        <xdr:cNvSpPr txBox="1"/>
      </xdr:nvSpPr>
      <xdr:spPr>
        <a:xfrm>
          <a:off x="71043" y="915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51</xdr:row>
      <xdr:rowOff>157087</xdr:rowOff>
    </xdr:from>
    <xdr:ext cx="403059" cy="259045"/>
    <xdr:sp macro="" textlink="">
      <xdr:nvSpPr>
        <xdr:cNvPr id="135" name="テキスト ボックス 134"/>
        <xdr:cNvSpPr txBox="1"/>
      </xdr:nvSpPr>
      <xdr:spPr>
        <a:xfrm>
          <a:off x="71043" y="87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63107</xdr:rowOff>
    </xdr:from>
    <xdr:ext cx="405111" cy="259045"/>
    <xdr:sp macro="" textlink="">
      <xdr:nvSpPr>
        <xdr:cNvPr id="138" name="【橋りょう・トンネル】&#10;有形固定資産減価償却率最小値テキスト"/>
        <xdr:cNvSpPr txBox="1"/>
      </xdr:nvSpPr>
      <xdr:spPr>
        <a:xfrm>
          <a:off x="4137660" y="1045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167123</xdr:rowOff>
    </xdr:from>
    <xdr:ext cx="405111" cy="259045"/>
    <xdr:sp macro="" textlink="">
      <xdr:nvSpPr>
        <xdr:cNvPr id="140" name="【橋りょう・トンネル】&#10;有形固定資産減価償却率最大値テキスト"/>
        <xdr:cNvSpPr txBox="1"/>
      </xdr:nvSpPr>
      <xdr:spPr>
        <a:xfrm>
          <a:off x="4137660" y="905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119371</xdr:rowOff>
    </xdr:from>
    <xdr:ext cx="405111" cy="259045"/>
    <xdr:sp macro="" textlink="">
      <xdr:nvSpPr>
        <xdr:cNvPr id="142" name="【橋りょう・トンネル】&#10;有形固定資産減価償却率平均値テキスト"/>
        <xdr:cNvSpPr txBox="1"/>
      </xdr:nvSpPr>
      <xdr:spPr>
        <a:xfrm>
          <a:off x="4137660" y="9674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1" name="楕円 150"/>
        <xdr:cNvSpPr/>
      </xdr:nvSpPr>
      <xdr:spPr>
        <a:xfrm>
          <a:off x="4036060" y="99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58</xdr:row>
      <xdr:rowOff>105779</xdr:rowOff>
    </xdr:from>
    <xdr:ext cx="405111" cy="259045"/>
    <xdr:sp macro="" textlink="">
      <xdr:nvSpPr>
        <xdr:cNvPr id="152" name="【橋りょう・トンネル】&#10;有形固定資産減価償却率該当値テキスト"/>
        <xdr:cNvSpPr txBox="1"/>
      </xdr:nvSpPr>
      <xdr:spPr>
        <a:xfrm>
          <a:off x="4137660" y="982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111506</xdr:rowOff>
    </xdr:from>
    <xdr:to>
      <xdr:col>20</xdr:col>
      <xdr:colOff>38100</xdr:colOff>
      <xdr:row>60</xdr:row>
      <xdr:rowOff>41656</xdr:rowOff>
    </xdr:to>
    <xdr:sp macro="" textlink="">
      <xdr:nvSpPr>
        <xdr:cNvPr id="153" name="楕円 152"/>
        <xdr:cNvSpPr/>
      </xdr:nvSpPr>
      <xdr:spPr>
        <a:xfrm>
          <a:off x="3312160" y="10002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59</xdr:row>
      <xdr:rowOff>107442</xdr:rowOff>
    </xdr:from>
    <xdr:to>
      <xdr:col>24</xdr:col>
      <xdr:colOff>63500</xdr:colOff>
      <xdr:row>59</xdr:row>
      <xdr:rowOff>162306</xdr:rowOff>
    </xdr:to>
    <xdr:cxnSp macro="">
      <xdr:nvCxnSpPr>
        <xdr:cNvPr id="154" name="直線コネクタ 153"/>
        <xdr:cNvCxnSpPr/>
      </xdr:nvCxnSpPr>
      <xdr:spPr>
        <a:xfrm flipV="1">
          <a:off x="3355340" y="9998202"/>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62198</xdr:colOff>
      <xdr:row>57</xdr:row>
      <xdr:rowOff>78601</xdr:rowOff>
    </xdr:from>
    <xdr:ext cx="405111" cy="259045"/>
    <xdr:sp macro="" textlink="">
      <xdr:nvSpPr>
        <xdr:cNvPr id="155" name="n_1aveValue【橋りょう・トンネル】&#10;有形固定資産減価償却率"/>
        <xdr:cNvSpPr txBox="1"/>
      </xdr:nvSpPr>
      <xdr:spPr>
        <a:xfrm>
          <a:off x="3079718" y="963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138398</xdr:colOff>
      <xdr:row>58</xdr:row>
      <xdr:rowOff>35167</xdr:rowOff>
    </xdr:from>
    <xdr:ext cx="405111" cy="259045"/>
    <xdr:sp macro="" textlink="">
      <xdr:nvSpPr>
        <xdr:cNvPr id="156" name="n_2aveValue【橋りょう・トンネル】&#10;有形固定資産減価償却率"/>
        <xdr:cNvSpPr txBox="1"/>
      </xdr:nvSpPr>
      <xdr:spPr>
        <a:xfrm>
          <a:off x="2317718" y="975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62198</xdr:colOff>
      <xdr:row>59</xdr:row>
      <xdr:rowOff>100067</xdr:rowOff>
    </xdr:from>
    <xdr:ext cx="405111" cy="259045"/>
    <xdr:sp macro="" textlink="">
      <xdr:nvSpPr>
        <xdr:cNvPr id="157" name="n_1mainValue【橋りょう・トンネル】&#10;有形固定資産減価償却率"/>
        <xdr:cNvSpPr txBox="1"/>
      </xdr:nvSpPr>
      <xdr:spPr>
        <a:xfrm>
          <a:off x="3079718" y="99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133946</xdr:colOff>
      <xdr:row>62</xdr:row>
      <xdr:rowOff>99937</xdr:rowOff>
    </xdr:from>
    <xdr:ext cx="248786" cy="259045"/>
    <xdr:sp macro="" textlink="">
      <xdr:nvSpPr>
        <xdr:cNvPr id="167" name="テキスト ボックス 166"/>
        <xdr:cNvSpPr txBox="1"/>
      </xdr:nvSpPr>
      <xdr:spPr>
        <a:xfrm>
          <a:off x="5330786" y="104936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34285</xdr:colOff>
      <xdr:row>59</xdr:row>
      <xdr:rowOff>157087</xdr:rowOff>
    </xdr:from>
    <xdr:ext cx="595419" cy="259045"/>
    <xdr:sp macro="" textlink="">
      <xdr:nvSpPr>
        <xdr:cNvPr id="169" name="テキスト ボックス 168"/>
        <xdr:cNvSpPr txBox="1"/>
      </xdr:nvSpPr>
      <xdr:spPr>
        <a:xfrm>
          <a:off x="5063485" y="10047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34285</xdr:colOff>
      <xdr:row>57</xdr:row>
      <xdr:rowOff>42787</xdr:rowOff>
    </xdr:from>
    <xdr:ext cx="595419" cy="259045"/>
    <xdr:sp macro="" textlink="">
      <xdr:nvSpPr>
        <xdr:cNvPr id="171" name="テキスト ボックス 170"/>
        <xdr:cNvSpPr txBox="1"/>
      </xdr:nvSpPr>
      <xdr:spPr>
        <a:xfrm>
          <a:off x="5063485" y="9598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34285</xdr:colOff>
      <xdr:row>54</xdr:row>
      <xdr:rowOff>99937</xdr:rowOff>
    </xdr:from>
    <xdr:ext cx="595419" cy="259045"/>
    <xdr:sp macro="" textlink="">
      <xdr:nvSpPr>
        <xdr:cNvPr id="173" name="テキスト ボックス 172"/>
        <xdr:cNvSpPr txBox="1"/>
      </xdr:nvSpPr>
      <xdr:spPr>
        <a:xfrm>
          <a:off x="5063485" y="91524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34285</xdr:colOff>
      <xdr:row>51</xdr:row>
      <xdr:rowOff>157087</xdr:rowOff>
    </xdr:from>
    <xdr:ext cx="595419" cy="259045"/>
    <xdr:sp macro="" textlink="">
      <xdr:nvSpPr>
        <xdr:cNvPr id="175" name="テキスト ボックス 174"/>
        <xdr:cNvSpPr txBox="1"/>
      </xdr:nvSpPr>
      <xdr:spPr>
        <a:xfrm>
          <a:off x="5063485" y="870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66943</xdr:rowOff>
    </xdr:from>
    <xdr:ext cx="534377" cy="259045"/>
    <xdr:sp macro="" textlink="">
      <xdr:nvSpPr>
        <xdr:cNvPr id="178" name="【橋りょう・トンネル】&#10;一人当たり有形固定資産（償却資産）額最小値テキスト"/>
        <xdr:cNvSpPr txBox="1"/>
      </xdr:nvSpPr>
      <xdr:spPr>
        <a:xfrm>
          <a:off x="9271000" y="104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133474</xdr:rowOff>
    </xdr:from>
    <xdr:ext cx="599010" cy="259045"/>
    <xdr:sp macro="" textlink="">
      <xdr:nvSpPr>
        <xdr:cNvPr id="180" name="【橋りょう・トンネル】&#10;一人当たり有形固定資産（償却資産）額最大値テキスト"/>
        <xdr:cNvSpPr txBox="1"/>
      </xdr:nvSpPr>
      <xdr:spPr>
        <a:xfrm>
          <a:off x="9271000" y="91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154640</xdr:rowOff>
    </xdr:from>
    <xdr:ext cx="599010" cy="259045"/>
    <xdr:sp macro="" textlink="">
      <xdr:nvSpPr>
        <xdr:cNvPr id="182" name="【橋りょう・トンネル】&#10;一人当たり有形固定資産（償却資産）額平均値テキスト"/>
        <xdr:cNvSpPr txBox="1"/>
      </xdr:nvSpPr>
      <xdr:spPr>
        <a:xfrm>
          <a:off x="9271000" y="10045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102746</xdr:rowOff>
    </xdr:from>
    <xdr:to>
      <xdr:col>55</xdr:col>
      <xdr:colOff>50800</xdr:colOff>
      <xdr:row>60</xdr:row>
      <xdr:rowOff>32896</xdr:rowOff>
    </xdr:to>
    <xdr:sp macro="" textlink="">
      <xdr:nvSpPr>
        <xdr:cNvPr id="191" name="楕円 190"/>
        <xdr:cNvSpPr/>
      </xdr:nvSpPr>
      <xdr:spPr>
        <a:xfrm>
          <a:off x="9192260" y="9993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58</xdr:row>
      <xdr:rowOff>24883</xdr:rowOff>
    </xdr:from>
    <xdr:ext cx="599010" cy="259045"/>
    <xdr:sp macro="" textlink="">
      <xdr:nvSpPr>
        <xdr:cNvPr id="192" name="【橋りょう・トンネル】&#10;一人当たり有形固定資産（償却資産）額該当値テキスト"/>
        <xdr:cNvSpPr txBox="1"/>
      </xdr:nvSpPr>
      <xdr:spPr>
        <a:xfrm>
          <a:off x="9271000" y="974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108982</xdr:rowOff>
    </xdr:from>
    <xdr:to>
      <xdr:col>50</xdr:col>
      <xdr:colOff>165100</xdr:colOff>
      <xdr:row>60</xdr:row>
      <xdr:rowOff>39132</xdr:rowOff>
    </xdr:to>
    <xdr:sp macro="" textlink="">
      <xdr:nvSpPr>
        <xdr:cNvPr id="193" name="楕円 192"/>
        <xdr:cNvSpPr/>
      </xdr:nvSpPr>
      <xdr:spPr>
        <a:xfrm>
          <a:off x="8445500" y="999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59</xdr:row>
      <xdr:rowOff>153546</xdr:rowOff>
    </xdr:from>
    <xdr:to>
      <xdr:col>55</xdr:col>
      <xdr:colOff>0</xdr:colOff>
      <xdr:row>59</xdr:row>
      <xdr:rowOff>159782</xdr:rowOff>
    </xdr:to>
    <xdr:cxnSp macro="">
      <xdr:nvCxnSpPr>
        <xdr:cNvPr id="194" name="直線コネクタ 193"/>
        <xdr:cNvCxnSpPr/>
      </xdr:nvCxnSpPr>
      <xdr:spPr>
        <a:xfrm flipV="1">
          <a:off x="8496300" y="10044306"/>
          <a:ext cx="7239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140309</xdr:colOff>
      <xdr:row>60</xdr:row>
      <xdr:rowOff>53274</xdr:rowOff>
    </xdr:from>
    <xdr:ext cx="599011" cy="259045"/>
    <xdr:sp macro="" textlink="">
      <xdr:nvSpPr>
        <xdr:cNvPr id="195" name="n_1aveValue【橋りょう・トンネル】&#10;一人当たり有形固定資産（償却資産）額"/>
        <xdr:cNvSpPr txBox="1"/>
      </xdr:nvSpPr>
      <xdr:spPr>
        <a:xfrm>
          <a:off x="8187029" y="1011167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26009</xdr:colOff>
      <xdr:row>58</xdr:row>
      <xdr:rowOff>9850</xdr:rowOff>
    </xdr:from>
    <xdr:ext cx="599011" cy="259045"/>
    <xdr:sp macro="" textlink="">
      <xdr:nvSpPr>
        <xdr:cNvPr id="196" name="n_2aveValue【橋りょう・トンネル】&#10;一人当たり有形固定資産（償却資産）額"/>
        <xdr:cNvSpPr txBox="1"/>
      </xdr:nvSpPr>
      <xdr:spPr>
        <a:xfrm>
          <a:off x="7402169" y="973297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140309</xdr:colOff>
      <xdr:row>57</xdr:row>
      <xdr:rowOff>119517</xdr:rowOff>
    </xdr:from>
    <xdr:ext cx="599011" cy="259045"/>
    <xdr:sp macro="" textlink="">
      <xdr:nvSpPr>
        <xdr:cNvPr id="197" name="n_1mainValue【橋りょう・トンネル】&#10;一人当たり有形固定資産（償却資産）額"/>
        <xdr:cNvSpPr txBox="1"/>
      </xdr:nvSpPr>
      <xdr:spPr>
        <a:xfrm>
          <a:off x="8187029" y="967499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87</xdr:row>
      <xdr:rowOff>80887</xdr:rowOff>
    </xdr:from>
    <xdr:ext cx="403059" cy="259045"/>
    <xdr:sp macro="" textlink="">
      <xdr:nvSpPr>
        <xdr:cNvPr id="206" name="テキスト ボックス 205"/>
        <xdr:cNvSpPr txBox="1"/>
      </xdr:nvSpPr>
      <xdr:spPr>
        <a:xfrm>
          <a:off x="71043" y="14665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85</xdr:row>
      <xdr:rowOff>97216</xdr:rowOff>
    </xdr:from>
    <xdr:ext cx="403059" cy="259045"/>
    <xdr:sp macro="" textlink="">
      <xdr:nvSpPr>
        <xdr:cNvPr id="208" name="テキスト ボックス 207"/>
        <xdr:cNvSpPr txBox="1"/>
      </xdr:nvSpPr>
      <xdr:spPr>
        <a:xfrm>
          <a:off x="71043" y="143466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83</xdr:row>
      <xdr:rowOff>110118</xdr:rowOff>
    </xdr:from>
    <xdr:ext cx="403059" cy="259045"/>
    <xdr:sp macro="" textlink="">
      <xdr:nvSpPr>
        <xdr:cNvPr id="210" name="テキスト ボックス 209"/>
        <xdr:cNvSpPr txBox="1"/>
      </xdr:nvSpPr>
      <xdr:spPr>
        <a:xfrm>
          <a:off x="71043" y="140242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81</xdr:row>
      <xdr:rowOff>129873</xdr:rowOff>
    </xdr:from>
    <xdr:ext cx="403059" cy="259045"/>
    <xdr:sp macro="" textlink="">
      <xdr:nvSpPr>
        <xdr:cNvPr id="212" name="テキスト ボックス 211"/>
        <xdr:cNvSpPr txBox="1"/>
      </xdr:nvSpPr>
      <xdr:spPr>
        <a:xfrm>
          <a:off x="71043" y="13708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79</xdr:row>
      <xdr:rowOff>142775</xdr:rowOff>
    </xdr:from>
    <xdr:ext cx="403059" cy="259045"/>
    <xdr:sp macro="" textlink="">
      <xdr:nvSpPr>
        <xdr:cNvPr id="214" name="テキスト ボックス 213"/>
        <xdr:cNvSpPr txBox="1"/>
      </xdr:nvSpPr>
      <xdr:spPr>
        <a:xfrm>
          <a:off x="71043" y="133863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77</xdr:row>
      <xdr:rowOff>162530</xdr:rowOff>
    </xdr:from>
    <xdr:ext cx="403059" cy="259045"/>
    <xdr:sp macro="" textlink="">
      <xdr:nvSpPr>
        <xdr:cNvPr id="216" name="テキスト ボックス 215"/>
        <xdr:cNvSpPr txBox="1"/>
      </xdr:nvSpPr>
      <xdr:spPr>
        <a:xfrm>
          <a:off x="71043" y="130708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76</xdr:row>
      <xdr:rowOff>556</xdr:rowOff>
    </xdr:from>
    <xdr:ext cx="403059" cy="259045"/>
    <xdr:sp macro="" textlink="">
      <xdr:nvSpPr>
        <xdr:cNvPr id="218" name="テキスト ボックス 217"/>
        <xdr:cNvSpPr txBox="1"/>
      </xdr:nvSpPr>
      <xdr:spPr>
        <a:xfrm>
          <a:off x="71043" y="127411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74</xdr:row>
      <xdr:rowOff>23737</xdr:rowOff>
    </xdr:from>
    <xdr:ext cx="403059" cy="259045"/>
    <xdr:sp macro="" textlink="">
      <xdr:nvSpPr>
        <xdr:cNvPr id="220" name="テキスト ボックス 219"/>
        <xdr:cNvSpPr txBox="1"/>
      </xdr:nvSpPr>
      <xdr:spPr>
        <a:xfrm>
          <a:off x="71043" y="12429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128805</xdr:rowOff>
    </xdr:from>
    <xdr:ext cx="405111" cy="259045"/>
    <xdr:sp macro="" textlink="">
      <xdr:nvSpPr>
        <xdr:cNvPr id="223" name="【公営住宅】&#10;有形固定資産減価償却率最小値テキスト"/>
        <xdr:cNvSpPr txBox="1"/>
      </xdr:nvSpPr>
      <xdr:spPr>
        <a:xfrm>
          <a:off x="4137660" y="143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125700</xdr:rowOff>
    </xdr:from>
    <xdr:ext cx="405111" cy="259045"/>
    <xdr:sp macro="" textlink="">
      <xdr:nvSpPr>
        <xdr:cNvPr id="225" name="【公営住宅】&#10;有形固定資産減価償却率最大値テキスト"/>
        <xdr:cNvSpPr txBox="1"/>
      </xdr:nvSpPr>
      <xdr:spPr>
        <a:xfrm>
          <a:off x="4137660" y="1269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15049</xdr:rowOff>
    </xdr:from>
    <xdr:ext cx="405111" cy="259045"/>
    <xdr:sp macro="" textlink="">
      <xdr:nvSpPr>
        <xdr:cNvPr id="227" name="【公営住宅】&#10;有形固定資産減価償却率平均値テキスト"/>
        <xdr:cNvSpPr txBox="1"/>
      </xdr:nvSpPr>
      <xdr:spPr>
        <a:xfrm>
          <a:off x="4137660" y="13426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36" name="楕円 235"/>
        <xdr:cNvSpPr/>
      </xdr:nvSpPr>
      <xdr:spPr>
        <a:xfrm>
          <a:off x="403606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78</xdr:row>
      <xdr:rowOff>149467</xdr:rowOff>
    </xdr:from>
    <xdr:ext cx="405111" cy="259045"/>
    <xdr:sp macro="" textlink="">
      <xdr:nvSpPr>
        <xdr:cNvPr id="237" name="【公営住宅】&#10;有形固定資産減価償却率該当値テキスト"/>
        <xdr:cNvSpPr txBox="1"/>
      </xdr:nvSpPr>
      <xdr:spPr>
        <a:xfrm>
          <a:off x="4137660" y="1322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75474</xdr:rowOff>
    </xdr:from>
    <xdr:to>
      <xdr:col>20</xdr:col>
      <xdr:colOff>38100</xdr:colOff>
      <xdr:row>81</xdr:row>
      <xdr:rowOff>5624</xdr:rowOff>
    </xdr:to>
    <xdr:sp macro="" textlink="">
      <xdr:nvSpPr>
        <xdr:cNvPr id="238" name="楕円 237"/>
        <xdr:cNvSpPr/>
      </xdr:nvSpPr>
      <xdr:spPr>
        <a:xfrm>
          <a:off x="3312160" y="13486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80</xdr:row>
      <xdr:rowOff>106680</xdr:rowOff>
    </xdr:from>
    <xdr:to>
      <xdr:col>24</xdr:col>
      <xdr:colOff>63500</xdr:colOff>
      <xdr:row>80</xdr:row>
      <xdr:rowOff>126274</xdr:rowOff>
    </xdr:to>
    <xdr:cxnSp macro="">
      <xdr:nvCxnSpPr>
        <xdr:cNvPr id="239" name="直線コネクタ 238"/>
        <xdr:cNvCxnSpPr/>
      </xdr:nvCxnSpPr>
      <xdr:spPr>
        <a:xfrm flipV="1">
          <a:off x="3355340" y="13517880"/>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62198</xdr:colOff>
      <xdr:row>81</xdr:row>
      <xdr:rowOff>52766</xdr:rowOff>
    </xdr:from>
    <xdr:ext cx="405111" cy="259045"/>
    <xdr:sp macro="" textlink="">
      <xdr:nvSpPr>
        <xdr:cNvPr id="240" name="n_1aveValue【公営住宅】&#10;有形固定資産減価償却率"/>
        <xdr:cNvSpPr txBox="1"/>
      </xdr:nvSpPr>
      <xdr:spPr>
        <a:xfrm>
          <a:off x="3079718" y="13631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138398</xdr:colOff>
      <xdr:row>78</xdr:row>
      <xdr:rowOff>86169</xdr:rowOff>
    </xdr:from>
    <xdr:ext cx="405111" cy="259045"/>
    <xdr:sp macro="" textlink="">
      <xdr:nvSpPr>
        <xdr:cNvPr id="241" name="n_2aveValue【公営住宅】&#10;有形固定資産減価償却率"/>
        <xdr:cNvSpPr txBox="1"/>
      </xdr:nvSpPr>
      <xdr:spPr>
        <a:xfrm>
          <a:off x="2317718" y="1316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62198</xdr:colOff>
      <xdr:row>78</xdr:row>
      <xdr:rowOff>86009</xdr:rowOff>
    </xdr:from>
    <xdr:ext cx="405111" cy="259045"/>
    <xdr:sp macro="" textlink="">
      <xdr:nvSpPr>
        <xdr:cNvPr id="242" name="n_1mainValue【公営住宅】&#10;有形固定資産減価償却率"/>
        <xdr:cNvSpPr txBox="1"/>
      </xdr:nvSpPr>
      <xdr:spPr>
        <a:xfrm>
          <a:off x="3079718" y="1316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85</xdr:row>
      <xdr:rowOff>97216</xdr:rowOff>
    </xdr:from>
    <xdr:ext cx="467179" cy="259045"/>
    <xdr:sp macro="" textlink="">
      <xdr:nvSpPr>
        <xdr:cNvPr id="252" name="テキスト ボックス 251"/>
        <xdr:cNvSpPr txBox="1"/>
      </xdr:nvSpPr>
      <xdr:spPr>
        <a:xfrm>
          <a:off x="5164992" y="143466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83</xdr:row>
      <xdr:rowOff>110118</xdr:rowOff>
    </xdr:from>
    <xdr:ext cx="467179" cy="259045"/>
    <xdr:sp macro="" textlink="">
      <xdr:nvSpPr>
        <xdr:cNvPr id="254" name="テキスト ボックス 253"/>
        <xdr:cNvSpPr txBox="1"/>
      </xdr:nvSpPr>
      <xdr:spPr>
        <a:xfrm>
          <a:off x="5164992" y="140242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81</xdr:row>
      <xdr:rowOff>129873</xdr:rowOff>
    </xdr:from>
    <xdr:ext cx="467179" cy="259045"/>
    <xdr:sp macro="" textlink="">
      <xdr:nvSpPr>
        <xdr:cNvPr id="256" name="テキスト ボックス 255"/>
        <xdr:cNvSpPr txBox="1"/>
      </xdr:nvSpPr>
      <xdr:spPr>
        <a:xfrm>
          <a:off x="5164992" y="13708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79</xdr:row>
      <xdr:rowOff>142775</xdr:rowOff>
    </xdr:from>
    <xdr:ext cx="467179" cy="259045"/>
    <xdr:sp macro="" textlink="">
      <xdr:nvSpPr>
        <xdr:cNvPr id="258" name="テキスト ボックス 257"/>
        <xdr:cNvSpPr txBox="1"/>
      </xdr:nvSpPr>
      <xdr:spPr>
        <a:xfrm>
          <a:off x="5164992" y="133863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77</xdr:row>
      <xdr:rowOff>162530</xdr:rowOff>
    </xdr:from>
    <xdr:ext cx="467179" cy="259045"/>
    <xdr:sp macro="" textlink="">
      <xdr:nvSpPr>
        <xdr:cNvPr id="260" name="テキスト ボックス 259"/>
        <xdr:cNvSpPr txBox="1"/>
      </xdr:nvSpPr>
      <xdr:spPr>
        <a:xfrm>
          <a:off x="5164992" y="13070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76</xdr:row>
      <xdr:rowOff>556</xdr:rowOff>
    </xdr:from>
    <xdr:ext cx="467179" cy="259045"/>
    <xdr:sp macro="" textlink="">
      <xdr:nvSpPr>
        <xdr:cNvPr id="262" name="テキスト ボックス 261"/>
        <xdr:cNvSpPr txBox="1"/>
      </xdr:nvSpPr>
      <xdr:spPr>
        <a:xfrm>
          <a:off x="5164992" y="127411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74</xdr:row>
      <xdr:rowOff>23737</xdr:rowOff>
    </xdr:from>
    <xdr:ext cx="467179" cy="259045"/>
    <xdr:sp macro="" textlink="">
      <xdr:nvSpPr>
        <xdr:cNvPr id="264" name="テキスト ボックス 263"/>
        <xdr:cNvSpPr txBox="1"/>
      </xdr:nvSpPr>
      <xdr:spPr>
        <a:xfrm>
          <a:off x="5164992" y="12429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24303</xdr:rowOff>
    </xdr:from>
    <xdr:ext cx="469744" cy="259045"/>
    <xdr:sp macro="" textlink="">
      <xdr:nvSpPr>
        <xdr:cNvPr id="267" name="【公営住宅】&#10;一人当たり面積最小値テキスト"/>
        <xdr:cNvSpPr txBox="1"/>
      </xdr:nvSpPr>
      <xdr:spPr>
        <a:xfrm>
          <a:off x="9271000" y="142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42424</xdr:rowOff>
    </xdr:from>
    <xdr:ext cx="469744" cy="259045"/>
    <xdr:sp macro="" textlink="">
      <xdr:nvSpPr>
        <xdr:cNvPr id="269" name="【公営住宅】&#10;一人当たり面積最大値テキスト"/>
        <xdr:cNvSpPr txBox="1"/>
      </xdr:nvSpPr>
      <xdr:spPr>
        <a:xfrm>
          <a:off x="9271000" y="127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57706</xdr:rowOff>
    </xdr:from>
    <xdr:ext cx="469744" cy="259045"/>
    <xdr:sp macro="" textlink="">
      <xdr:nvSpPr>
        <xdr:cNvPr id="271" name="【公営住宅】&#10;一人当たり面積平均値テキスト"/>
        <xdr:cNvSpPr txBox="1"/>
      </xdr:nvSpPr>
      <xdr:spPr>
        <a:xfrm>
          <a:off x="9271000" y="13636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47716</xdr:rowOff>
    </xdr:from>
    <xdr:to>
      <xdr:col>55</xdr:col>
      <xdr:colOff>50800</xdr:colOff>
      <xdr:row>84</xdr:row>
      <xdr:rowOff>149316</xdr:rowOff>
    </xdr:to>
    <xdr:sp macro="" textlink="">
      <xdr:nvSpPr>
        <xdr:cNvPr id="280" name="楕円 279"/>
        <xdr:cNvSpPr/>
      </xdr:nvSpPr>
      <xdr:spPr>
        <a:xfrm>
          <a:off x="9192260" y="14129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83</xdr:row>
      <xdr:rowOff>96853</xdr:rowOff>
    </xdr:from>
    <xdr:ext cx="469744" cy="259045"/>
    <xdr:sp macro="" textlink="">
      <xdr:nvSpPr>
        <xdr:cNvPr id="281" name="【公営住宅】&#10;一人当たり面積該当値テキスト"/>
        <xdr:cNvSpPr txBox="1"/>
      </xdr:nvSpPr>
      <xdr:spPr>
        <a:xfrm>
          <a:off x="9271000" y="140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49349</xdr:rowOff>
    </xdr:from>
    <xdr:to>
      <xdr:col>50</xdr:col>
      <xdr:colOff>165100</xdr:colOff>
      <xdr:row>84</xdr:row>
      <xdr:rowOff>150949</xdr:rowOff>
    </xdr:to>
    <xdr:sp macro="" textlink="">
      <xdr:nvSpPr>
        <xdr:cNvPr id="282" name="楕円 281"/>
        <xdr:cNvSpPr/>
      </xdr:nvSpPr>
      <xdr:spPr>
        <a:xfrm>
          <a:off x="8445500" y="141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84</xdr:row>
      <xdr:rowOff>98516</xdr:rowOff>
    </xdr:from>
    <xdr:to>
      <xdr:col>55</xdr:col>
      <xdr:colOff>0</xdr:colOff>
      <xdr:row>84</xdr:row>
      <xdr:rowOff>100149</xdr:rowOff>
    </xdr:to>
    <xdr:cxnSp macro="">
      <xdr:nvCxnSpPr>
        <xdr:cNvPr id="283" name="直線コネクタ 282"/>
        <xdr:cNvCxnSpPr/>
      </xdr:nvCxnSpPr>
      <xdr:spPr>
        <a:xfrm flipV="1">
          <a:off x="8496300" y="14180276"/>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171609</xdr:colOff>
      <xdr:row>80</xdr:row>
      <xdr:rowOff>128624</xdr:rowOff>
    </xdr:from>
    <xdr:ext cx="469745" cy="259045"/>
    <xdr:sp macro="" textlink="">
      <xdr:nvSpPr>
        <xdr:cNvPr id="284" name="n_1aveValue【公営住宅】&#10;一人当たり面積"/>
        <xdr:cNvSpPr txBox="1"/>
      </xdr:nvSpPr>
      <xdr:spPr>
        <a:xfrm>
          <a:off x="8210709" y="1353982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57309</xdr:colOff>
      <xdr:row>78</xdr:row>
      <xdr:rowOff>143480</xdr:rowOff>
    </xdr:from>
    <xdr:ext cx="469745" cy="259045"/>
    <xdr:sp macro="" textlink="">
      <xdr:nvSpPr>
        <xdr:cNvPr id="285" name="n_2aveValue【公営住宅】&#10;一人当たり面積"/>
        <xdr:cNvSpPr txBox="1"/>
      </xdr:nvSpPr>
      <xdr:spPr>
        <a:xfrm>
          <a:off x="7433469" y="1321940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171609</xdr:colOff>
      <xdr:row>84</xdr:row>
      <xdr:rowOff>37910</xdr:rowOff>
    </xdr:from>
    <xdr:ext cx="469745" cy="259045"/>
    <xdr:sp macro="" textlink="">
      <xdr:nvSpPr>
        <xdr:cNvPr id="286" name="n_1mainValue【公営住宅】&#10;一人当たり面積"/>
        <xdr:cNvSpPr txBox="1"/>
      </xdr:nvSpPr>
      <xdr:spPr>
        <a:xfrm>
          <a:off x="8210709" y="1411967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109</xdr:row>
      <xdr:rowOff>118987</xdr:rowOff>
    </xdr:from>
    <xdr:ext cx="403059" cy="259045"/>
    <xdr:sp macro="" textlink="">
      <xdr:nvSpPr>
        <xdr:cNvPr id="295" name="テキスト ボックス 294"/>
        <xdr:cNvSpPr txBox="1"/>
      </xdr:nvSpPr>
      <xdr:spPr>
        <a:xfrm>
          <a:off x="71043" y="18391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107</xdr:row>
      <xdr:rowOff>80887</xdr:rowOff>
    </xdr:from>
    <xdr:ext cx="403059" cy="259045"/>
    <xdr:sp macro="" textlink="">
      <xdr:nvSpPr>
        <xdr:cNvPr id="297" name="テキスト ボックス 296"/>
        <xdr:cNvSpPr txBox="1"/>
      </xdr:nvSpPr>
      <xdr:spPr>
        <a:xfrm>
          <a:off x="71043" y="18018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105</xdr:row>
      <xdr:rowOff>42787</xdr:rowOff>
    </xdr:from>
    <xdr:ext cx="403059" cy="259045"/>
    <xdr:sp macro="" textlink="">
      <xdr:nvSpPr>
        <xdr:cNvPr id="299" name="テキスト ボックス 298"/>
        <xdr:cNvSpPr txBox="1"/>
      </xdr:nvSpPr>
      <xdr:spPr>
        <a:xfrm>
          <a:off x="71043" y="17644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103</xdr:row>
      <xdr:rowOff>4687</xdr:rowOff>
    </xdr:from>
    <xdr:ext cx="403059" cy="259045"/>
    <xdr:sp macro="" textlink="">
      <xdr:nvSpPr>
        <xdr:cNvPr id="301" name="テキスト ボックス 300"/>
        <xdr:cNvSpPr txBox="1"/>
      </xdr:nvSpPr>
      <xdr:spPr>
        <a:xfrm>
          <a:off x="71043" y="17271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100</xdr:row>
      <xdr:rowOff>138037</xdr:rowOff>
    </xdr:from>
    <xdr:ext cx="403059" cy="259045"/>
    <xdr:sp macro="" textlink="">
      <xdr:nvSpPr>
        <xdr:cNvPr id="303" name="テキスト ボックス 302"/>
        <xdr:cNvSpPr txBox="1"/>
      </xdr:nvSpPr>
      <xdr:spPr>
        <a:xfrm>
          <a:off x="71043" y="16902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98</xdr:row>
      <xdr:rowOff>99937</xdr:rowOff>
    </xdr:from>
    <xdr:ext cx="403059" cy="259045"/>
    <xdr:sp macro="" textlink="">
      <xdr:nvSpPr>
        <xdr:cNvPr id="305" name="テキスト ボックス 304"/>
        <xdr:cNvSpPr txBox="1"/>
      </xdr:nvSpPr>
      <xdr:spPr>
        <a:xfrm>
          <a:off x="71043" y="16528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8792</xdr:colOff>
      <xdr:row>96</xdr:row>
      <xdr:rowOff>61837</xdr:rowOff>
    </xdr:from>
    <xdr:ext cx="467179" cy="259045"/>
    <xdr:sp macro="" textlink="">
      <xdr:nvSpPr>
        <xdr:cNvPr id="307" name="テキスト ボックス 306"/>
        <xdr:cNvSpPr txBox="1"/>
      </xdr:nvSpPr>
      <xdr:spPr>
        <a:xfrm>
          <a:off x="8792" y="161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09" name="直線コネクタ 30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71111</xdr:rowOff>
    </xdr:from>
    <xdr:ext cx="405111" cy="259045"/>
    <xdr:sp macro="" textlink="">
      <xdr:nvSpPr>
        <xdr:cNvPr id="310" name="【港湾・漁港】&#10;有形固定資産減価償却率最小値テキスト"/>
        <xdr:cNvSpPr txBox="1"/>
      </xdr:nvSpPr>
      <xdr:spPr>
        <a:xfrm>
          <a:off x="4137660" y="180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11" name="直線コネクタ 31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124450</xdr:rowOff>
    </xdr:from>
    <xdr:ext cx="405111" cy="259045"/>
    <xdr:sp macro="" textlink="">
      <xdr:nvSpPr>
        <xdr:cNvPr id="312" name="【港湾・漁港】&#10;有形固定資産減価償却率最大値テキスト"/>
        <xdr:cNvSpPr txBox="1"/>
      </xdr:nvSpPr>
      <xdr:spPr>
        <a:xfrm>
          <a:off x="4137660" y="1655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13" name="直線コネクタ 31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33011</xdr:rowOff>
    </xdr:from>
    <xdr:ext cx="405111" cy="259045"/>
    <xdr:sp macro="" textlink="">
      <xdr:nvSpPr>
        <xdr:cNvPr id="314" name="【港湾・漁港】&#10;有形固定資産減価償却率平均値テキスト"/>
        <xdr:cNvSpPr txBox="1"/>
      </xdr:nvSpPr>
      <xdr:spPr>
        <a:xfrm>
          <a:off x="4137660" y="17299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15" name="フローチャート: 判断 31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16" name="フローチャート: 判断 315"/>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17" name="フローチャート: 判断 316"/>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52070</xdr:rowOff>
    </xdr:from>
    <xdr:to>
      <xdr:col>24</xdr:col>
      <xdr:colOff>114300</xdr:colOff>
      <xdr:row>102</xdr:row>
      <xdr:rowOff>153670</xdr:rowOff>
    </xdr:to>
    <xdr:sp macro="" textlink="">
      <xdr:nvSpPr>
        <xdr:cNvPr id="323" name="楕円 322"/>
        <xdr:cNvSpPr/>
      </xdr:nvSpPr>
      <xdr:spPr>
        <a:xfrm>
          <a:off x="403606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100</xdr:row>
      <xdr:rowOff>138805</xdr:rowOff>
    </xdr:from>
    <xdr:ext cx="405111" cy="259045"/>
    <xdr:sp macro="" textlink="">
      <xdr:nvSpPr>
        <xdr:cNvPr id="324" name="【港湾・漁港】&#10;有形固定資産減価償却率該当値テキスト"/>
        <xdr:cNvSpPr txBox="1"/>
      </xdr:nvSpPr>
      <xdr:spPr>
        <a:xfrm>
          <a:off x="4137660" y="1690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78739</xdr:rowOff>
    </xdr:from>
    <xdr:to>
      <xdr:col>20</xdr:col>
      <xdr:colOff>38100</xdr:colOff>
      <xdr:row>103</xdr:row>
      <xdr:rowOff>8889</xdr:rowOff>
    </xdr:to>
    <xdr:sp macro="" textlink="">
      <xdr:nvSpPr>
        <xdr:cNvPr id="325" name="楕円 324"/>
        <xdr:cNvSpPr/>
      </xdr:nvSpPr>
      <xdr:spPr>
        <a:xfrm>
          <a:off x="3312160" y="171780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102</xdr:row>
      <xdr:rowOff>102870</xdr:rowOff>
    </xdr:from>
    <xdr:to>
      <xdr:col>24</xdr:col>
      <xdr:colOff>63500</xdr:colOff>
      <xdr:row>102</xdr:row>
      <xdr:rowOff>129539</xdr:rowOff>
    </xdr:to>
    <xdr:cxnSp macro="">
      <xdr:nvCxnSpPr>
        <xdr:cNvPr id="326" name="直線コネクタ 325"/>
        <xdr:cNvCxnSpPr/>
      </xdr:nvCxnSpPr>
      <xdr:spPr>
        <a:xfrm flipV="1">
          <a:off x="3355340" y="17202150"/>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62198</xdr:colOff>
      <xdr:row>103</xdr:row>
      <xdr:rowOff>154548</xdr:rowOff>
    </xdr:from>
    <xdr:ext cx="405111" cy="259045"/>
    <xdr:sp macro="" textlink="">
      <xdr:nvSpPr>
        <xdr:cNvPr id="327" name="n_1aveValue【港湾・漁港】&#10;有形固定資産減価償却率"/>
        <xdr:cNvSpPr txBox="1"/>
      </xdr:nvSpPr>
      <xdr:spPr>
        <a:xfrm>
          <a:off x="3079718" y="17421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138398</xdr:colOff>
      <xdr:row>103</xdr:row>
      <xdr:rowOff>43172</xdr:rowOff>
    </xdr:from>
    <xdr:ext cx="405111" cy="259045"/>
    <xdr:sp macro="" textlink="">
      <xdr:nvSpPr>
        <xdr:cNvPr id="328" name="n_2aveValue【港湾・漁港】&#10;有形固定資産減価償却率"/>
        <xdr:cNvSpPr txBox="1"/>
      </xdr:nvSpPr>
      <xdr:spPr>
        <a:xfrm>
          <a:off x="2317718" y="173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62198</xdr:colOff>
      <xdr:row>100</xdr:row>
      <xdr:rowOff>96126</xdr:rowOff>
    </xdr:from>
    <xdr:ext cx="405111" cy="259045"/>
    <xdr:sp macro="" textlink="">
      <xdr:nvSpPr>
        <xdr:cNvPr id="329" name="n_1mainValue【港湾・漁港】&#10;有形固定資産減価償却率"/>
        <xdr:cNvSpPr txBox="1"/>
      </xdr:nvSpPr>
      <xdr:spPr>
        <a:xfrm>
          <a:off x="3079718" y="16860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1" name="正方形/長方形 33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2" name="正方形/長方形 33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3" name="正方形/長方形 33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4" name="正方形/長方形 33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8" name="直線コネクタ 33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133946</xdr:colOff>
      <xdr:row>107</xdr:row>
      <xdr:rowOff>4687</xdr:rowOff>
    </xdr:from>
    <xdr:ext cx="248786" cy="259045"/>
    <xdr:sp macro="" textlink="">
      <xdr:nvSpPr>
        <xdr:cNvPr id="339" name="テキスト ボックス 338"/>
        <xdr:cNvSpPr txBox="1"/>
      </xdr:nvSpPr>
      <xdr:spPr>
        <a:xfrm>
          <a:off x="5330786" y="179421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0" name="直線コネクタ 33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34285</xdr:colOff>
      <xdr:row>104</xdr:row>
      <xdr:rowOff>61837</xdr:rowOff>
    </xdr:from>
    <xdr:ext cx="595419" cy="259045"/>
    <xdr:sp macro="" textlink="">
      <xdr:nvSpPr>
        <xdr:cNvPr id="341" name="テキスト ボックス 340"/>
        <xdr:cNvSpPr txBox="1"/>
      </xdr:nvSpPr>
      <xdr:spPr>
        <a:xfrm>
          <a:off x="5063485" y="17496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2" name="直線コネクタ 34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34285</xdr:colOff>
      <xdr:row>101</xdr:row>
      <xdr:rowOff>118987</xdr:rowOff>
    </xdr:from>
    <xdr:ext cx="595419" cy="259045"/>
    <xdr:sp macro="" textlink="">
      <xdr:nvSpPr>
        <xdr:cNvPr id="343" name="テキスト ボックス 342"/>
        <xdr:cNvSpPr txBox="1"/>
      </xdr:nvSpPr>
      <xdr:spPr>
        <a:xfrm>
          <a:off x="5063485" y="17050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4" name="直線コネクタ 34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34285</xdr:colOff>
      <xdr:row>99</xdr:row>
      <xdr:rowOff>4687</xdr:rowOff>
    </xdr:from>
    <xdr:ext cx="595419" cy="259045"/>
    <xdr:sp macro="" textlink="">
      <xdr:nvSpPr>
        <xdr:cNvPr id="345" name="テキスト ボックス 344"/>
        <xdr:cNvSpPr txBox="1"/>
      </xdr:nvSpPr>
      <xdr:spPr>
        <a:xfrm>
          <a:off x="5063485" y="166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34285</xdr:colOff>
      <xdr:row>96</xdr:row>
      <xdr:rowOff>61837</xdr:rowOff>
    </xdr:from>
    <xdr:ext cx="595419" cy="259045"/>
    <xdr:sp macro="" textlink="">
      <xdr:nvSpPr>
        <xdr:cNvPr id="347" name="テキスト ボックス 346"/>
        <xdr:cNvSpPr txBox="1"/>
      </xdr:nvSpPr>
      <xdr:spPr>
        <a:xfrm>
          <a:off x="5063485" y="161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49" name="直線コネクタ 348"/>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97267</xdr:rowOff>
    </xdr:from>
    <xdr:ext cx="534377" cy="259045"/>
    <xdr:sp macro="" textlink="">
      <xdr:nvSpPr>
        <xdr:cNvPr id="350" name="【港湾・漁港】&#10;一人当たり有形固定資産（償却資産）額最小値テキスト"/>
        <xdr:cNvSpPr txBox="1"/>
      </xdr:nvSpPr>
      <xdr:spPr>
        <a:xfrm>
          <a:off x="9271000" y="180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51" name="直線コネクタ 350"/>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111166</xdr:rowOff>
    </xdr:from>
    <xdr:ext cx="599010" cy="259045"/>
    <xdr:sp macro="" textlink="">
      <xdr:nvSpPr>
        <xdr:cNvPr id="352" name="【港湾・漁港】&#10;一人当たり有形固定資産（償却資産）額最大値テキスト"/>
        <xdr:cNvSpPr txBox="1"/>
      </xdr:nvSpPr>
      <xdr:spPr>
        <a:xfrm>
          <a:off x="9271000" y="1653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53" name="直線コネクタ 352"/>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24595</xdr:rowOff>
    </xdr:from>
    <xdr:ext cx="534377" cy="259045"/>
    <xdr:sp macro="" textlink="">
      <xdr:nvSpPr>
        <xdr:cNvPr id="354" name="【港湾・漁港】&#10;一人当たり有形固定資産（償却資産）額平均値テキスト"/>
        <xdr:cNvSpPr txBox="1"/>
      </xdr:nvSpPr>
      <xdr:spPr>
        <a:xfrm>
          <a:off x="9271000" y="1762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55" name="フローチャート: 判断 354"/>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56" name="フローチャート: 判断 355"/>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57" name="フローチャート: 判断 356"/>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152744</xdr:rowOff>
    </xdr:from>
    <xdr:to>
      <xdr:col>55</xdr:col>
      <xdr:colOff>50800</xdr:colOff>
      <xdr:row>105</xdr:row>
      <xdr:rowOff>82894</xdr:rowOff>
    </xdr:to>
    <xdr:sp macro="" textlink="">
      <xdr:nvSpPr>
        <xdr:cNvPr id="363" name="楕円 362"/>
        <xdr:cNvSpPr/>
      </xdr:nvSpPr>
      <xdr:spPr>
        <a:xfrm>
          <a:off x="9192260" y="17587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103</xdr:row>
      <xdr:rowOff>71455</xdr:rowOff>
    </xdr:from>
    <xdr:ext cx="599010" cy="259045"/>
    <xdr:sp macro="" textlink="">
      <xdr:nvSpPr>
        <xdr:cNvPr id="364" name="【港湾・漁港】&#10;一人当たり有形固定資産（償却資産）額該当値テキスト"/>
        <xdr:cNvSpPr txBox="1"/>
      </xdr:nvSpPr>
      <xdr:spPr>
        <a:xfrm>
          <a:off x="9271000" y="1733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153676</xdr:rowOff>
    </xdr:from>
    <xdr:to>
      <xdr:col>50</xdr:col>
      <xdr:colOff>165100</xdr:colOff>
      <xdr:row>105</xdr:row>
      <xdr:rowOff>83826</xdr:rowOff>
    </xdr:to>
    <xdr:sp macro="" textlink="">
      <xdr:nvSpPr>
        <xdr:cNvPr id="365" name="楕円 364"/>
        <xdr:cNvSpPr/>
      </xdr:nvSpPr>
      <xdr:spPr>
        <a:xfrm>
          <a:off x="8445500" y="17588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105</xdr:row>
      <xdr:rowOff>32094</xdr:rowOff>
    </xdr:from>
    <xdr:to>
      <xdr:col>55</xdr:col>
      <xdr:colOff>0</xdr:colOff>
      <xdr:row>105</xdr:row>
      <xdr:rowOff>33026</xdr:rowOff>
    </xdr:to>
    <xdr:cxnSp macro="">
      <xdr:nvCxnSpPr>
        <xdr:cNvPr id="366" name="直線コネクタ 365"/>
        <xdr:cNvCxnSpPr/>
      </xdr:nvCxnSpPr>
      <xdr:spPr>
        <a:xfrm flipV="1">
          <a:off x="8496300" y="17634294"/>
          <a:ext cx="7239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158156</xdr:colOff>
      <xdr:row>105</xdr:row>
      <xdr:rowOff>97424</xdr:rowOff>
    </xdr:from>
    <xdr:ext cx="534377" cy="259045"/>
    <xdr:sp macro="" textlink="">
      <xdr:nvSpPr>
        <xdr:cNvPr id="367" name="n_1aveValue【港湾・漁港】&#10;一人当たり有形固定資産（償却資産）額"/>
        <xdr:cNvSpPr txBox="1"/>
      </xdr:nvSpPr>
      <xdr:spPr>
        <a:xfrm>
          <a:off x="8204876" y="176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43856</xdr:colOff>
      <xdr:row>104</xdr:row>
      <xdr:rowOff>61963</xdr:rowOff>
    </xdr:from>
    <xdr:ext cx="534377" cy="259045"/>
    <xdr:sp macro="" textlink="">
      <xdr:nvSpPr>
        <xdr:cNvPr id="368" name="n_2aveValue【港湾・漁港】&#10;一人当たり有形固定資産（償却資産）額"/>
        <xdr:cNvSpPr txBox="1"/>
      </xdr:nvSpPr>
      <xdr:spPr>
        <a:xfrm>
          <a:off x="7420016" y="174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140309</xdr:colOff>
      <xdr:row>102</xdr:row>
      <xdr:rowOff>167637</xdr:rowOff>
    </xdr:from>
    <xdr:ext cx="599011" cy="259045"/>
    <xdr:sp macro="" textlink="">
      <xdr:nvSpPr>
        <xdr:cNvPr id="369" name="n_1mainValue【港湾・漁港】&#10;一人当たり有形固定資産（償却資産）額"/>
        <xdr:cNvSpPr txBox="1"/>
      </xdr:nvSpPr>
      <xdr:spPr>
        <a:xfrm>
          <a:off x="8187029" y="1726691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175866</xdr:colOff>
      <xdr:row>43</xdr:row>
      <xdr:rowOff>4687</xdr:rowOff>
    </xdr:from>
    <xdr:ext cx="338939" cy="259045"/>
    <xdr:sp macro="" textlink="">
      <xdr:nvSpPr>
        <xdr:cNvPr id="378" name="テキスト ボックス 377"/>
        <xdr:cNvSpPr txBox="1"/>
      </xdr:nvSpPr>
      <xdr:spPr>
        <a:xfrm>
          <a:off x="10394286" y="72132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40</xdr:row>
      <xdr:rowOff>138037</xdr:rowOff>
    </xdr:from>
    <xdr:ext cx="403059" cy="259045"/>
    <xdr:sp macro="" textlink="">
      <xdr:nvSpPr>
        <xdr:cNvPr id="380" name="テキスト ボックス 379"/>
        <xdr:cNvSpPr txBox="1"/>
      </xdr:nvSpPr>
      <xdr:spPr>
        <a:xfrm>
          <a:off x="10346299" y="6843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38</xdr:row>
      <xdr:rowOff>99937</xdr:rowOff>
    </xdr:from>
    <xdr:ext cx="403059" cy="259045"/>
    <xdr:sp macro="" textlink="">
      <xdr:nvSpPr>
        <xdr:cNvPr id="382" name="テキスト ボックス 381"/>
        <xdr:cNvSpPr txBox="1"/>
      </xdr:nvSpPr>
      <xdr:spPr>
        <a:xfrm>
          <a:off x="10346299" y="6470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36</xdr:row>
      <xdr:rowOff>61837</xdr:rowOff>
    </xdr:from>
    <xdr:ext cx="403059" cy="259045"/>
    <xdr:sp macro="" textlink="">
      <xdr:nvSpPr>
        <xdr:cNvPr id="384" name="テキスト ボックス 383"/>
        <xdr:cNvSpPr txBox="1"/>
      </xdr:nvSpPr>
      <xdr:spPr>
        <a:xfrm>
          <a:off x="10346299" y="609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34</xdr:row>
      <xdr:rowOff>23737</xdr:rowOff>
    </xdr:from>
    <xdr:ext cx="403059" cy="259045"/>
    <xdr:sp macro="" textlink="">
      <xdr:nvSpPr>
        <xdr:cNvPr id="386" name="テキスト ボックス 385"/>
        <xdr:cNvSpPr txBox="1"/>
      </xdr:nvSpPr>
      <xdr:spPr>
        <a:xfrm>
          <a:off x="10346299" y="5723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72292</xdr:colOff>
      <xdr:row>31</xdr:row>
      <xdr:rowOff>157087</xdr:rowOff>
    </xdr:from>
    <xdr:ext cx="467179" cy="259045"/>
    <xdr:sp macro="" textlink="">
      <xdr:nvSpPr>
        <xdr:cNvPr id="388" name="テキスト ボックス 387"/>
        <xdr:cNvSpPr txBox="1"/>
      </xdr:nvSpPr>
      <xdr:spPr>
        <a:xfrm>
          <a:off x="10298332" y="535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72292</xdr:colOff>
      <xdr:row>29</xdr:row>
      <xdr:rowOff>118987</xdr:rowOff>
    </xdr:from>
    <xdr:ext cx="467179" cy="259045"/>
    <xdr:sp macro="" textlink="">
      <xdr:nvSpPr>
        <xdr:cNvPr id="390" name="テキスト ボックス 389"/>
        <xdr:cNvSpPr txBox="1"/>
      </xdr:nvSpPr>
      <xdr:spPr>
        <a:xfrm>
          <a:off x="10298332" y="498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392" name="直線コネクタ 391"/>
        <xdr:cNvCxnSpPr/>
      </xdr:nvCxnSpPr>
      <xdr:spPr>
        <a:xfrm flipV="1">
          <a:off x="14374495" y="5602605"/>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42536</xdr:rowOff>
    </xdr:from>
    <xdr:ext cx="405111" cy="259045"/>
    <xdr:sp macro="" textlink="">
      <xdr:nvSpPr>
        <xdr:cNvPr id="393" name="【空港】&#10;有形固定資産減価償却率最小値テキスト"/>
        <xdr:cNvSpPr txBox="1"/>
      </xdr:nvSpPr>
      <xdr:spPr>
        <a:xfrm>
          <a:off x="14419580" y="674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394" name="直線コネクタ 393"/>
        <xdr:cNvCxnSpPr/>
      </xdr:nvCxnSpPr>
      <xdr:spPr>
        <a:xfrm>
          <a:off x="14287500" y="684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87872</xdr:rowOff>
    </xdr:from>
    <xdr:ext cx="405111" cy="259045"/>
    <xdr:sp macro="" textlink="">
      <xdr:nvSpPr>
        <xdr:cNvPr id="395" name="【空港】&#10;有形固定資産減価償却率最大値テキスト"/>
        <xdr:cNvSpPr txBox="1"/>
      </xdr:nvSpPr>
      <xdr:spPr>
        <a:xfrm>
          <a:off x="14419580" y="52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396" name="直線コネクタ 395"/>
        <xdr:cNvCxnSpPr/>
      </xdr:nvCxnSpPr>
      <xdr:spPr>
        <a:xfrm>
          <a:off x="1428750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38977</xdr:rowOff>
    </xdr:from>
    <xdr:ext cx="405111" cy="259045"/>
    <xdr:sp macro="" textlink="">
      <xdr:nvSpPr>
        <xdr:cNvPr id="397" name="【空港】&#10;有形固定資産減価償却率平均値テキスト"/>
        <xdr:cNvSpPr txBox="1"/>
      </xdr:nvSpPr>
      <xdr:spPr>
        <a:xfrm>
          <a:off x="14419580" y="6074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98" name="フローチャート: 判断 397"/>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99" name="フローチャート: 判断 398"/>
        <xdr:cNvSpPr/>
      </xdr:nvSpPr>
      <xdr:spPr>
        <a:xfrm>
          <a:off x="135788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00" name="フローチャート: 判断 399"/>
        <xdr:cNvSpPr/>
      </xdr:nvSpPr>
      <xdr:spPr>
        <a:xfrm>
          <a:off x="12804140" y="612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92075</xdr:rowOff>
    </xdr:from>
    <xdr:to>
      <xdr:col>85</xdr:col>
      <xdr:colOff>177800</xdr:colOff>
      <xdr:row>41</xdr:row>
      <xdr:rowOff>22225</xdr:rowOff>
    </xdr:to>
    <xdr:sp macro="" textlink="">
      <xdr:nvSpPr>
        <xdr:cNvPr id="406" name="楕円 405"/>
        <xdr:cNvSpPr/>
      </xdr:nvSpPr>
      <xdr:spPr>
        <a:xfrm>
          <a:off x="14325600" y="67976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39</xdr:row>
      <xdr:rowOff>77712</xdr:rowOff>
    </xdr:from>
    <xdr:ext cx="405111" cy="259045"/>
    <xdr:sp macro="" textlink="">
      <xdr:nvSpPr>
        <xdr:cNvPr id="407" name="【空港】&#10;有形固定資産減価償却率該当値テキスト"/>
        <xdr:cNvSpPr txBox="1"/>
      </xdr:nvSpPr>
      <xdr:spPr>
        <a:xfrm>
          <a:off x="14419580" y="661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156845</xdr:rowOff>
    </xdr:from>
    <xdr:to>
      <xdr:col>81</xdr:col>
      <xdr:colOff>101600</xdr:colOff>
      <xdr:row>41</xdr:row>
      <xdr:rowOff>86995</xdr:rowOff>
    </xdr:to>
    <xdr:sp macro="" textlink="">
      <xdr:nvSpPr>
        <xdr:cNvPr id="408" name="楕円 407"/>
        <xdr:cNvSpPr/>
      </xdr:nvSpPr>
      <xdr:spPr>
        <a:xfrm>
          <a:off x="13578840" y="6862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40</xdr:row>
      <xdr:rowOff>142875</xdr:rowOff>
    </xdr:from>
    <xdr:to>
      <xdr:col>85</xdr:col>
      <xdr:colOff>127000</xdr:colOff>
      <xdr:row>41</xdr:row>
      <xdr:rowOff>36195</xdr:rowOff>
    </xdr:to>
    <xdr:cxnSp macro="">
      <xdr:nvCxnSpPr>
        <xdr:cNvPr id="409" name="直線コネクタ 408"/>
        <xdr:cNvCxnSpPr/>
      </xdr:nvCxnSpPr>
      <xdr:spPr>
        <a:xfrm flipV="1">
          <a:off x="13629640" y="6848475"/>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129736</xdr:colOff>
      <xdr:row>35</xdr:row>
      <xdr:rowOff>139942</xdr:rowOff>
    </xdr:from>
    <xdr:ext cx="405111" cy="259045"/>
    <xdr:sp macro="" textlink="">
      <xdr:nvSpPr>
        <xdr:cNvPr id="410" name="n_1aveValue【空港】&#10;有形固定資産減価償却率"/>
        <xdr:cNvSpPr txBox="1"/>
      </xdr:nvSpPr>
      <xdr:spPr>
        <a:xfrm>
          <a:off x="13373296" y="600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15436</xdr:colOff>
      <xdr:row>34</xdr:row>
      <xdr:rowOff>109462</xdr:rowOff>
    </xdr:from>
    <xdr:ext cx="405111" cy="259045"/>
    <xdr:sp macro="" textlink="">
      <xdr:nvSpPr>
        <xdr:cNvPr id="411" name="n_2aveValue【空港】&#10;有形固定資産減価償却率"/>
        <xdr:cNvSpPr txBox="1"/>
      </xdr:nvSpPr>
      <xdr:spPr>
        <a:xfrm>
          <a:off x="12588436" y="580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129736</xdr:colOff>
      <xdr:row>40</xdr:row>
      <xdr:rowOff>148832</xdr:rowOff>
    </xdr:from>
    <xdr:ext cx="405111" cy="259045"/>
    <xdr:sp macro="" textlink="">
      <xdr:nvSpPr>
        <xdr:cNvPr id="412" name="n_1mainValue【空港】&#10;有形固定資産減価償却率"/>
        <xdr:cNvSpPr txBox="1"/>
      </xdr:nvSpPr>
      <xdr:spPr>
        <a:xfrm>
          <a:off x="13373296" y="685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4" name="正方形/長方形 413"/>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5" name="正方形/長方形 414"/>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6" name="正方形/長方形 415"/>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7" name="正方形/長方形 416"/>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6946</xdr:colOff>
      <xdr:row>40</xdr:row>
      <xdr:rowOff>138037</xdr:rowOff>
    </xdr:from>
    <xdr:ext cx="248786" cy="259045"/>
    <xdr:sp macro="" textlink="">
      <xdr:nvSpPr>
        <xdr:cNvPr id="422" name="テキスト ボックス 421"/>
        <xdr:cNvSpPr txBox="1"/>
      </xdr:nvSpPr>
      <xdr:spPr>
        <a:xfrm>
          <a:off x="15597466" y="684363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38</xdr:row>
      <xdr:rowOff>99937</xdr:rowOff>
    </xdr:from>
    <xdr:ext cx="467179" cy="259045"/>
    <xdr:sp macro="" textlink="">
      <xdr:nvSpPr>
        <xdr:cNvPr id="424" name="テキスト ボックス 423"/>
        <xdr:cNvSpPr txBox="1"/>
      </xdr:nvSpPr>
      <xdr:spPr>
        <a:xfrm>
          <a:off x="15431672" y="6470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36</xdr:row>
      <xdr:rowOff>61837</xdr:rowOff>
    </xdr:from>
    <xdr:ext cx="467179" cy="259045"/>
    <xdr:sp macro="" textlink="">
      <xdr:nvSpPr>
        <xdr:cNvPr id="426" name="テキスト ボックス 425"/>
        <xdr:cNvSpPr txBox="1"/>
      </xdr:nvSpPr>
      <xdr:spPr>
        <a:xfrm>
          <a:off x="15431672" y="609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34</xdr:row>
      <xdr:rowOff>23737</xdr:rowOff>
    </xdr:from>
    <xdr:ext cx="467179" cy="259045"/>
    <xdr:sp macro="" textlink="">
      <xdr:nvSpPr>
        <xdr:cNvPr id="428" name="テキスト ボックス 427"/>
        <xdr:cNvSpPr txBox="1"/>
      </xdr:nvSpPr>
      <xdr:spPr>
        <a:xfrm>
          <a:off x="15431672" y="5723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136576</xdr:colOff>
      <xdr:row>31</xdr:row>
      <xdr:rowOff>157087</xdr:rowOff>
    </xdr:from>
    <xdr:ext cx="531299" cy="259045"/>
    <xdr:sp macro="" textlink="">
      <xdr:nvSpPr>
        <xdr:cNvPr id="430" name="テキスト ボックス 429"/>
        <xdr:cNvSpPr txBox="1"/>
      </xdr:nvSpPr>
      <xdr:spPr>
        <a:xfrm>
          <a:off x="15391816" y="5353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136576</xdr:colOff>
      <xdr:row>29</xdr:row>
      <xdr:rowOff>118987</xdr:rowOff>
    </xdr:from>
    <xdr:ext cx="531299" cy="259045"/>
    <xdr:sp macro="" textlink="">
      <xdr:nvSpPr>
        <xdr:cNvPr id="432" name="テキスト ボックス 431"/>
        <xdr:cNvSpPr txBox="1"/>
      </xdr:nvSpPr>
      <xdr:spPr>
        <a:xfrm>
          <a:off x="15391816" y="4980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434" name="直線コネクタ 433"/>
        <xdr:cNvCxnSpPr/>
      </xdr:nvCxnSpPr>
      <xdr:spPr>
        <a:xfrm flipV="1">
          <a:off x="19507835" y="5508117"/>
          <a:ext cx="1269" cy="152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61713</xdr:rowOff>
    </xdr:from>
    <xdr:ext cx="378565" cy="259045"/>
    <xdr:sp macro="" textlink="">
      <xdr:nvSpPr>
        <xdr:cNvPr id="435" name="【空港】&#10;一人当たり有形固定資産（償却資産）額最小値テキスト"/>
        <xdr:cNvSpPr txBox="1"/>
      </xdr:nvSpPr>
      <xdr:spPr>
        <a:xfrm>
          <a:off x="19560540" y="6934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436" name="直線コネクタ 435"/>
        <xdr:cNvCxnSpPr/>
      </xdr:nvCxnSpPr>
      <xdr:spPr>
        <a:xfrm>
          <a:off x="19443700" y="7035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157598</xdr:rowOff>
    </xdr:from>
    <xdr:ext cx="534377" cy="259045"/>
    <xdr:sp macro="" textlink="">
      <xdr:nvSpPr>
        <xdr:cNvPr id="437" name="【空港】&#10;一人当たり有形固定資産（償却資産）額最大値テキスト"/>
        <xdr:cNvSpPr txBox="1"/>
      </xdr:nvSpPr>
      <xdr:spPr>
        <a:xfrm>
          <a:off x="19560540" y="51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438" name="直線コネクタ 437"/>
        <xdr:cNvCxnSpPr/>
      </xdr:nvCxnSpPr>
      <xdr:spPr>
        <a:xfrm>
          <a:off x="19443700" y="550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78347</xdr:rowOff>
    </xdr:from>
    <xdr:ext cx="469744" cy="259045"/>
    <xdr:sp macro="" textlink="">
      <xdr:nvSpPr>
        <xdr:cNvPr id="439" name="【空港】&#10;一人当たり有形固定資産（償却資産）額平均値テキスト"/>
        <xdr:cNvSpPr txBox="1"/>
      </xdr:nvSpPr>
      <xdr:spPr>
        <a:xfrm>
          <a:off x="19560540" y="644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40" name="フローチャート: 判断 439"/>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39</xdr:row>
      <xdr:rowOff>98171</xdr:rowOff>
    </xdr:from>
    <xdr:to>
      <xdr:col>112</xdr:col>
      <xdr:colOff>38100</xdr:colOff>
      <xdr:row>40</xdr:row>
      <xdr:rowOff>28321</xdr:rowOff>
    </xdr:to>
    <xdr:sp macro="" textlink="">
      <xdr:nvSpPr>
        <xdr:cNvPr id="441" name="フローチャート: 判断 440"/>
        <xdr:cNvSpPr/>
      </xdr:nvSpPr>
      <xdr:spPr>
        <a:xfrm>
          <a:off x="18735040" y="6636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40</xdr:row>
      <xdr:rowOff>93345</xdr:rowOff>
    </xdr:from>
    <xdr:to>
      <xdr:col>107</xdr:col>
      <xdr:colOff>101600</xdr:colOff>
      <xdr:row>41</xdr:row>
      <xdr:rowOff>23495</xdr:rowOff>
    </xdr:to>
    <xdr:sp macro="" textlink="">
      <xdr:nvSpPr>
        <xdr:cNvPr id="442" name="フローチャート: 判断 441"/>
        <xdr:cNvSpPr/>
      </xdr:nvSpPr>
      <xdr:spPr>
        <a:xfrm>
          <a:off x="17937480" y="6798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19812</xdr:rowOff>
    </xdr:from>
    <xdr:to>
      <xdr:col>116</xdr:col>
      <xdr:colOff>114300</xdr:colOff>
      <xdr:row>39</xdr:row>
      <xdr:rowOff>121412</xdr:rowOff>
    </xdr:to>
    <xdr:sp macro="" textlink="">
      <xdr:nvSpPr>
        <xdr:cNvPr id="448" name="楕円 447"/>
        <xdr:cNvSpPr/>
      </xdr:nvSpPr>
      <xdr:spPr>
        <a:xfrm>
          <a:off x="1945894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37</xdr:row>
      <xdr:rowOff>109973</xdr:rowOff>
    </xdr:from>
    <xdr:ext cx="469744" cy="259045"/>
    <xdr:sp macro="" textlink="">
      <xdr:nvSpPr>
        <xdr:cNvPr id="449" name="【空港】&#10;一人当たり有形固定資産（償却資産）額該当値テキスト"/>
        <xdr:cNvSpPr txBox="1"/>
      </xdr:nvSpPr>
      <xdr:spPr>
        <a:xfrm>
          <a:off x="19560540" y="63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65278</xdr:rowOff>
    </xdr:from>
    <xdr:to>
      <xdr:col>112</xdr:col>
      <xdr:colOff>38100</xdr:colOff>
      <xdr:row>39</xdr:row>
      <xdr:rowOff>166878</xdr:rowOff>
    </xdr:to>
    <xdr:sp macro="" textlink="">
      <xdr:nvSpPr>
        <xdr:cNvPr id="450" name="楕円 449"/>
        <xdr:cNvSpPr/>
      </xdr:nvSpPr>
      <xdr:spPr>
        <a:xfrm>
          <a:off x="18735040" y="6603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39</xdr:row>
      <xdr:rowOff>70612</xdr:rowOff>
    </xdr:from>
    <xdr:to>
      <xdr:col>116</xdr:col>
      <xdr:colOff>63500</xdr:colOff>
      <xdr:row>39</xdr:row>
      <xdr:rowOff>116078</xdr:rowOff>
    </xdr:to>
    <xdr:cxnSp macro="">
      <xdr:nvCxnSpPr>
        <xdr:cNvPr id="451" name="直線コネクタ 450"/>
        <xdr:cNvCxnSpPr/>
      </xdr:nvCxnSpPr>
      <xdr:spPr>
        <a:xfrm flipV="1">
          <a:off x="18778220" y="6608572"/>
          <a:ext cx="73152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48829</xdr:colOff>
      <xdr:row>39</xdr:row>
      <xdr:rowOff>90158</xdr:rowOff>
    </xdr:from>
    <xdr:ext cx="469745" cy="259045"/>
    <xdr:sp macro="" textlink="">
      <xdr:nvSpPr>
        <xdr:cNvPr id="452" name="n_1aveValue【空港】&#10;一人当たり有形固定資産（償却資産）額"/>
        <xdr:cNvSpPr txBox="1"/>
      </xdr:nvSpPr>
      <xdr:spPr>
        <a:xfrm>
          <a:off x="18489229" y="662811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125029</xdr:colOff>
      <xdr:row>38</xdr:row>
      <xdr:rowOff>110732</xdr:rowOff>
    </xdr:from>
    <xdr:ext cx="469745" cy="259045"/>
    <xdr:sp macro="" textlink="">
      <xdr:nvSpPr>
        <xdr:cNvPr id="453" name="n_2aveValue【空港】&#10;一人当たり有形固定資産（償却資産）額"/>
        <xdr:cNvSpPr txBox="1"/>
      </xdr:nvSpPr>
      <xdr:spPr>
        <a:xfrm>
          <a:off x="17727229" y="648105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48829</xdr:colOff>
      <xdr:row>37</xdr:row>
      <xdr:rowOff>82665</xdr:rowOff>
    </xdr:from>
    <xdr:ext cx="469745" cy="259045"/>
    <xdr:sp macro="" textlink="">
      <xdr:nvSpPr>
        <xdr:cNvPr id="454" name="n_1mainValue【空港】&#10;一人当たり有形固定資産（償却資産）額"/>
        <xdr:cNvSpPr txBox="1"/>
      </xdr:nvSpPr>
      <xdr:spPr>
        <a:xfrm>
          <a:off x="18489229" y="628534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6" name="正方形/長方形 455"/>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7" name="正方形/長方形 456"/>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8" name="正方形/長方形 457"/>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9" name="正方形/長方形 458"/>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65</xdr:row>
      <xdr:rowOff>42787</xdr:rowOff>
    </xdr:from>
    <xdr:ext cx="403059" cy="259045"/>
    <xdr:sp macro="" textlink="">
      <xdr:nvSpPr>
        <xdr:cNvPr id="463" name="テキスト ボックス 462"/>
        <xdr:cNvSpPr txBox="1"/>
      </xdr:nvSpPr>
      <xdr:spPr>
        <a:xfrm>
          <a:off x="10346299" y="109393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64" name="直線コネクタ 463"/>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61</xdr:row>
      <xdr:rowOff>157087</xdr:rowOff>
    </xdr:from>
    <xdr:ext cx="403059" cy="259045"/>
    <xdr:sp macro="" textlink="">
      <xdr:nvSpPr>
        <xdr:cNvPr id="465" name="テキスト ボックス 464"/>
        <xdr:cNvSpPr txBox="1"/>
      </xdr:nvSpPr>
      <xdr:spPr>
        <a:xfrm>
          <a:off x="10346299" y="1038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58</xdr:row>
      <xdr:rowOff>99937</xdr:rowOff>
    </xdr:from>
    <xdr:ext cx="403059" cy="259045"/>
    <xdr:sp macro="" textlink="">
      <xdr:nvSpPr>
        <xdr:cNvPr id="467" name="テキスト ボックス 466"/>
        <xdr:cNvSpPr txBox="1"/>
      </xdr:nvSpPr>
      <xdr:spPr>
        <a:xfrm>
          <a:off x="10346299" y="9823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8" name="直線コネクタ 467"/>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55</xdr:row>
      <xdr:rowOff>42787</xdr:rowOff>
    </xdr:from>
    <xdr:ext cx="403059" cy="259045"/>
    <xdr:sp macro="" textlink="">
      <xdr:nvSpPr>
        <xdr:cNvPr id="469" name="テキスト ボックス 468"/>
        <xdr:cNvSpPr txBox="1"/>
      </xdr:nvSpPr>
      <xdr:spPr>
        <a:xfrm>
          <a:off x="10346299" y="9262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51</xdr:row>
      <xdr:rowOff>157087</xdr:rowOff>
    </xdr:from>
    <xdr:ext cx="403059" cy="259045"/>
    <xdr:sp macro="" textlink="">
      <xdr:nvSpPr>
        <xdr:cNvPr id="471" name="テキスト ボックス 470"/>
        <xdr:cNvSpPr txBox="1"/>
      </xdr:nvSpPr>
      <xdr:spPr>
        <a:xfrm>
          <a:off x="10346299" y="87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473" name="直線コネクタ 472"/>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85967</xdr:rowOff>
    </xdr:from>
    <xdr:ext cx="405111" cy="259045"/>
    <xdr:sp macro="" textlink="">
      <xdr:nvSpPr>
        <xdr:cNvPr id="474" name="【学校施設】&#10;有形固定資産減価償却率最小値テキスト"/>
        <xdr:cNvSpPr txBox="1"/>
      </xdr:nvSpPr>
      <xdr:spPr>
        <a:xfrm>
          <a:off x="14419580" y="1064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5" name="直線コネクタ 474"/>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68822</xdr:rowOff>
    </xdr:from>
    <xdr:ext cx="405111" cy="259045"/>
    <xdr:sp macro="" textlink="">
      <xdr:nvSpPr>
        <xdr:cNvPr id="476" name="【学校施設】&#10;有形固定資産減価償却率最大値テキスト"/>
        <xdr:cNvSpPr txBox="1"/>
      </xdr:nvSpPr>
      <xdr:spPr>
        <a:xfrm>
          <a:off x="14419580" y="92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477" name="直線コネクタ 476"/>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626</xdr:rowOff>
    </xdr:from>
    <xdr:ext cx="405111" cy="259045"/>
    <xdr:sp macro="" textlink="">
      <xdr:nvSpPr>
        <xdr:cNvPr id="478" name="【学校施設】&#10;有形固定資産減価償却率平均値テキスト"/>
        <xdr:cNvSpPr txBox="1"/>
      </xdr:nvSpPr>
      <xdr:spPr>
        <a:xfrm>
          <a:off x="14419580" y="9891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79" name="フローチャート: 判断 478"/>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80" name="フローチャート: 判断 479"/>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81" name="フローチャート: 判断 480"/>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87" name="楕円 486"/>
        <xdr:cNvSpPr/>
      </xdr:nvSpPr>
      <xdr:spPr>
        <a:xfrm>
          <a:off x="14325600" y="100056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58</xdr:row>
      <xdr:rowOff>33646</xdr:rowOff>
    </xdr:from>
    <xdr:ext cx="405111" cy="259045"/>
    <xdr:sp macro="" textlink="">
      <xdr:nvSpPr>
        <xdr:cNvPr id="488" name="【学校施設】&#10;有形固定資産減価償却率該当値テキスト"/>
        <xdr:cNvSpPr txBox="1"/>
      </xdr:nvSpPr>
      <xdr:spPr>
        <a:xfrm>
          <a:off x="14419580" y="975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489" name="楕円 488"/>
        <xdr:cNvSpPr/>
      </xdr:nvSpPr>
      <xdr:spPr>
        <a:xfrm>
          <a:off x="1357884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59</xdr:row>
      <xdr:rowOff>165735</xdr:rowOff>
    </xdr:from>
    <xdr:to>
      <xdr:col>85</xdr:col>
      <xdr:colOff>127000</xdr:colOff>
      <xdr:row>60</xdr:row>
      <xdr:rowOff>97155</xdr:rowOff>
    </xdr:to>
    <xdr:cxnSp macro="">
      <xdr:nvCxnSpPr>
        <xdr:cNvPr id="490" name="直線コネクタ 489"/>
        <xdr:cNvCxnSpPr/>
      </xdr:nvCxnSpPr>
      <xdr:spPr>
        <a:xfrm flipV="1">
          <a:off x="13629640" y="10056495"/>
          <a:ext cx="74676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129736</xdr:colOff>
      <xdr:row>58</xdr:row>
      <xdr:rowOff>58027</xdr:rowOff>
    </xdr:from>
    <xdr:ext cx="405111" cy="259045"/>
    <xdr:sp macro="" textlink="">
      <xdr:nvSpPr>
        <xdr:cNvPr id="491" name="n_1aveValue【学校施設】&#10;有形固定資産減価償却率"/>
        <xdr:cNvSpPr txBox="1"/>
      </xdr:nvSpPr>
      <xdr:spPr>
        <a:xfrm>
          <a:off x="13373296" y="978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15436</xdr:colOff>
      <xdr:row>57</xdr:row>
      <xdr:rowOff>120892</xdr:rowOff>
    </xdr:from>
    <xdr:ext cx="405111" cy="259045"/>
    <xdr:sp macro="" textlink="">
      <xdr:nvSpPr>
        <xdr:cNvPr id="492" name="n_2aveValue【学校施設】&#10;有形固定資産減価償却率"/>
        <xdr:cNvSpPr txBox="1"/>
      </xdr:nvSpPr>
      <xdr:spPr>
        <a:xfrm>
          <a:off x="12588436" y="967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129736</xdr:colOff>
      <xdr:row>60</xdr:row>
      <xdr:rowOff>38342</xdr:rowOff>
    </xdr:from>
    <xdr:ext cx="405111" cy="259045"/>
    <xdr:sp macro="" textlink="">
      <xdr:nvSpPr>
        <xdr:cNvPr id="493" name="n_1mainValue【学校施設】&#10;有形固定資産減価償却率"/>
        <xdr:cNvSpPr txBox="1"/>
      </xdr:nvSpPr>
      <xdr:spPr>
        <a:xfrm>
          <a:off x="13373296" y="1009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5" name="正方形/長方形 49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6" name="正方形/長方形 49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7" name="正方形/長方形 49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8" name="正方形/長方形 49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65</xdr:row>
      <xdr:rowOff>42787</xdr:rowOff>
    </xdr:from>
    <xdr:ext cx="467179" cy="259045"/>
    <xdr:sp macro="" textlink="">
      <xdr:nvSpPr>
        <xdr:cNvPr id="502" name="テキスト ボックス 501"/>
        <xdr:cNvSpPr txBox="1"/>
      </xdr:nvSpPr>
      <xdr:spPr>
        <a:xfrm>
          <a:off x="15431672" y="109393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63</xdr:row>
      <xdr:rowOff>59115</xdr:rowOff>
    </xdr:from>
    <xdr:ext cx="467179" cy="259045"/>
    <xdr:sp macro="" textlink="">
      <xdr:nvSpPr>
        <xdr:cNvPr id="504" name="テキスト ボックス 503"/>
        <xdr:cNvSpPr txBox="1"/>
      </xdr:nvSpPr>
      <xdr:spPr>
        <a:xfrm>
          <a:off x="15431672" y="106204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61</xdr:row>
      <xdr:rowOff>72018</xdr:rowOff>
    </xdr:from>
    <xdr:ext cx="467179" cy="259045"/>
    <xdr:sp macro="" textlink="">
      <xdr:nvSpPr>
        <xdr:cNvPr id="506" name="テキスト ボックス 505"/>
        <xdr:cNvSpPr txBox="1"/>
      </xdr:nvSpPr>
      <xdr:spPr>
        <a:xfrm>
          <a:off x="15431672" y="102980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59</xdr:row>
      <xdr:rowOff>91772</xdr:rowOff>
    </xdr:from>
    <xdr:ext cx="467179" cy="259045"/>
    <xdr:sp macro="" textlink="">
      <xdr:nvSpPr>
        <xdr:cNvPr id="508" name="テキスト ボックス 507"/>
        <xdr:cNvSpPr txBox="1"/>
      </xdr:nvSpPr>
      <xdr:spPr>
        <a:xfrm>
          <a:off x="15431672" y="998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57</xdr:row>
      <xdr:rowOff>104676</xdr:rowOff>
    </xdr:from>
    <xdr:ext cx="467179" cy="259045"/>
    <xdr:sp macro="" textlink="">
      <xdr:nvSpPr>
        <xdr:cNvPr id="510" name="テキスト ボックス 509"/>
        <xdr:cNvSpPr txBox="1"/>
      </xdr:nvSpPr>
      <xdr:spPr>
        <a:xfrm>
          <a:off x="15431672" y="96601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55</xdr:row>
      <xdr:rowOff>124430</xdr:rowOff>
    </xdr:from>
    <xdr:ext cx="467179" cy="259045"/>
    <xdr:sp macro="" textlink="">
      <xdr:nvSpPr>
        <xdr:cNvPr id="512" name="テキスト ボックス 511"/>
        <xdr:cNvSpPr txBox="1"/>
      </xdr:nvSpPr>
      <xdr:spPr>
        <a:xfrm>
          <a:off x="15431672" y="93446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53</xdr:row>
      <xdr:rowOff>133907</xdr:rowOff>
    </xdr:from>
    <xdr:ext cx="467179" cy="259045"/>
    <xdr:sp macro="" textlink="">
      <xdr:nvSpPr>
        <xdr:cNvPr id="514" name="テキスト ボックス 513"/>
        <xdr:cNvSpPr txBox="1"/>
      </xdr:nvSpPr>
      <xdr:spPr>
        <a:xfrm>
          <a:off x="15431672" y="901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51</xdr:row>
      <xdr:rowOff>157087</xdr:rowOff>
    </xdr:from>
    <xdr:ext cx="467179" cy="259045"/>
    <xdr:sp macro="" textlink="">
      <xdr:nvSpPr>
        <xdr:cNvPr id="516" name="テキスト ボックス 515"/>
        <xdr:cNvSpPr txBox="1"/>
      </xdr:nvSpPr>
      <xdr:spPr>
        <a:xfrm>
          <a:off x="15431672" y="87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518" name="直線コネクタ 517"/>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167610</xdr:rowOff>
    </xdr:from>
    <xdr:ext cx="469744" cy="259045"/>
    <xdr:sp macro="" textlink="">
      <xdr:nvSpPr>
        <xdr:cNvPr id="519" name="【学校施設】&#10;一人当たり面積最小値テキスト"/>
        <xdr:cNvSpPr txBox="1"/>
      </xdr:nvSpPr>
      <xdr:spPr>
        <a:xfrm>
          <a:off x="19560540" y="1056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20" name="直線コネクタ 51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92499</xdr:rowOff>
    </xdr:from>
    <xdr:ext cx="469744" cy="259045"/>
    <xdr:sp macro="" textlink="">
      <xdr:nvSpPr>
        <xdr:cNvPr id="521" name="【学校施設】&#10;一人当たり面積最大値テキスト"/>
        <xdr:cNvSpPr txBox="1"/>
      </xdr:nvSpPr>
      <xdr:spPr>
        <a:xfrm>
          <a:off x="19560540" y="914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522" name="直線コネクタ 521"/>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38838</xdr:rowOff>
    </xdr:from>
    <xdr:ext cx="469744" cy="259045"/>
    <xdr:sp macro="" textlink="">
      <xdr:nvSpPr>
        <xdr:cNvPr id="523" name="【学校施設】&#10;一人当たり面積平均値テキスト"/>
        <xdr:cNvSpPr txBox="1"/>
      </xdr:nvSpPr>
      <xdr:spPr>
        <a:xfrm>
          <a:off x="19560540" y="1009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524" name="フローチャート: 判断 523"/>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525" name="フローチャート: 判断 524"/>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526" name="フローチャート: 判断 525"/>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122283</xdr:rowOff>
    </xdr:from>
    <xdr:to>
      <xdr:col>116</xdr:col>
      <xdr:colOff>114300</xdr:colOff>
      <xdr:row>61</xdr:row>
      <xdr:rowOff>52433</xdr:rowOff>
    </xdr:to>
    <xdr:sp macro="" textlink="">
      <xdr:nvSpPr>
        <xdr:cNvPr id="532" name="楕円 531"/>
        <xdr:cNvSpPr/>
      </xdr:nvSpPr>
      <xdr:spPr>
        <a:xfrm>
          <a:off x="19458940" y="10180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59</xdr:row>
      <xdr:rowOff>44420</xdr:rowOff>
    </xdr:from>
    <xdr:ext cx="469744" cy="259045"/>
    <xdr:sp macro="" textlink="">
      <xdr:nvSpPr>
        <xdr:cNvPr id="533" name="【学校施設】&#10;一人当たり面積該当値テキスト"/>
        <xdr:cNvSpPr txBox="1"/>
      </xdr:nvSpPr>
      <xdr:spPr>
        <a:xfrm>
          <a:off x="19560540" y="99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119017</xdr:rowOff>
    </xdr:from>
    <xdr:to>
      <xdr:col>112</xdr:col>
      <xdr:colOff>38100</xdr:colOff>
      <xdr:row>61</xdr:row>
      <xdr:rowOff>49167</xdr:rowOff>
    </xdr:to>
    <xdr:sp macro="" textlink="">
      <xdr:nvSpPr>
        <xdr:cNvPr id="534" name="楕円 533"/>
        <xdr:cNvSpPr/>
      </xdr:nvSpPr>
      <xdr:spPr>
        <a:xfrm>
          <a:off x="18735040" y="10177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60</xdr:row>
      <xdr:rowOff>169817</xdr:rowOff>
    </xdr:from>
    <xdr:to>
      <xdr:col>116</xdr:col>
      <xdr:colOff>63500</xdr:colOff>
      <xdr:row>61</xdr:row>
      <xdr:rowOff>1633</xdr:rowOff>
    </xdr:to>
    <xdr:cxnSp macro="">
      <xdr:nvCxnSpPr>
        <xdr:cNvPr id="535" name="直線コネクタ 534"/>
        <xdr:cNvCxnSpPr/>
      </xdr:nvCxnSpPr>
      <xdr:spPr>
        <a:xfrm>
          <a:off x="18778220" y="1022821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48828</xdr:colOff>
      <xdr:row>60</xdr:row>
      <xdr:rowOff>114110</xdr:rowOff>
    </xdr:from>
    <xdr:ext cx="469745" cy="259045"/>
    <xdr:sp macro="" textlink="">
      <xdr:nvSpPr>
        <xdr:cNvPr id="536" name="n_1aveValue【学校施設】&#10;一人当たり面積"/>
        <xdr:cNvSpPr txBox="1"/>
      </xdr:nvSpPr>
      <xdr:spPr>
        <a:xfrm>
          <a:off x="18489228" y="1017251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125028</xdr:colOff>
      <xdr:row>59</xdr:row>
      <xdr:rowOff>717</xdr:rowOff>
    </xdr:from>
    <xdr:ext cx="469745" cy="259045"/>
    <xdr:sp macro="" textlink="">
      <xdr:nvSpPr>
        <xdr:cNvPr id="537" name="n_2aveValue【学校施設】&#10;一人当たり面積"/>
        <xdr:cNvSpPr txBox="1"/>
      </xdr:nvSpPr>
      <xdr:spPr>
        <a:xfrm>
          <a:off x="17727228" y="98914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48828</xdr:colOff>
      <xdr:row>58</xdr:row>
      <xdr:rowOff>129552</xdr:rowOff>
    </xdr:from>
    <xdr:ext cx="469745" cy="259045"/>
    <xdr:sp macro="" textlink="">
      <xdr:nvSpPr>
        <xdr:cNvPr id="538" name="n_1mainValue【学校施設】&#10;一人当たり面積"/>
        <xdr:cNvSpPr txBox="1"/>
      </xdr:nvSpPr>
      <xdr:spPr>
        <a:xfrm>
          <a:off x="18489228" y="98526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0" name="正方形/長方形 539"/>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1" name="正方形/長方形 540"/>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2" name="正方形/長方形 541"/>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3" name="正方形/長方形 542"/>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87</xdr:row>
      <xdr:rowOff>80887</xdr:rowOff>
    </xdr:from>
    <xdr:ext cx="403059" cy="259045"/>
    <xdr:sp macro="" textlink="">
      <xdr:nvSpPr>
        <xdr:cNvPr id="547" name="テキスト ボックス 546"/>
        <xdr:cNvSpPr txBox="1"/>
      </xdr:nvSpPr>
      <xdr:spPr>
        <a:xfrm>
          <a:off x="10346299" y="14665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8" name="直線コネクタ 547"/>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84</xdr:row>
      <xdr:rowOff>138037</xdr:rowOff>
    </xdr:from>
    <xdr:ext cx="403059" cy="259045"/>
    <xdr:sp macro="" textlink="">
      <xdr:nvSpPr>
        <xdr:cNvPr id="549" name="テキスト ボックス 548"/>
        <xdr:cNvSpPr txBox="1"/>
      </xdr:nvSpPr>
      <xdr:spPr>
        <a:xfrm>
          <a:off x="10346299" y="142197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0" name="直線コネクタ 549"/>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82</xdr:row>
      <xdr:rowOff>23737</xdr:rowOff>
    </xdr:from>
    <xdr:ext cx="403059" cy="259045"/>
    <xdr:sp macro="" textlink="">
      <xdr:nvSpPr>
        <xdr:cNvPr id="551" name="テキスト ボックス 550"/>
        <xdr:cNvSpPr txBox="1"/>
      </xdr:nvSpPr>
      <xdr:spPr>
        <a:xfrm>
          <a:off x="10346299" y="13770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2" name="直線コネクタ 551"/>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79</xdr:row>
      <xdr:rowOff>80887</xdr:rowOff>
    </xdr:from>
    <xdr:ext cx="403059" cy="259045"/>
    <xdr:sp macro="" textlink="">
      <xdr:nvSpPr>
        <xdr:cNvPr id="553" name="テキスト ボックス 552"/>
        <xdr:cNvSpPr txBox="1"/>
      </xdr:nvSpPr>
      <xdr:spPr>
        <a:xfrm>
          <a:off x="10346299" y="133244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4" name="直線コネクタ 553"/>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72292</xdr:colOff>
      <xdr:row>76</xdr:row>
      <xdr:rowOff>138037</xdr:rowOff>
    </xdr:from>
    <xdr:ext cx="467179" cy="259045"/>
    <xdr:sp macro="" textlink="">
      <xdr:nvSpPr>
        <xdr:cNvPr id="555" name="テキスト ボックス 554"/>
        <xdr:cNvSpPr txBox="1"/>
      </xdr:nvSpPr>
      <xdr:spPr>
        <a:xfrm>
          <a:off x="10298332" y="1287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72292</xdr:colOff>
      <xdr:row>74</xdr:row>
      <xdr:rowOff>23737</xdr:rowOff>
    </xdr:from>
    <xdr:ext cx="467179" cy="259045"/>
    <xdr:sp macro="" textlink="">
      <xdr:nvSpPr>
        <xdr:cNvPr id="557" name="テキスト ボックス 556"/>
        <xdr:cNvSpPr txBox="1"/>
      </xdr:nvSpPr>
      <xdr:spPr>
        <a:xfrm>
          <a:off x="10298332" y="12429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559" name="直線コネクタ 558"/>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5195</xdr:rowOff>
    </xdr:from>
    <xdr:ext cx="405111" cy="259045"/>
    <xdr:sp macro="" textlink="">
      <xdr:nvSpPr>
        <xdr:cNvPr id="560" name="【図書館】&#10;有形固定資産減価償却率最小値テキスト"/>
        <xdr:cNvSpPr txBox="1"/>
      </xdr:nvSpPr>
      <xdr:spPr>
        <a:xfrm>
          <a:off x="14419580" y="14422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561" name="直線コネクタ 560"/>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52061</xdr:rowOff>
    </xdr:from>
    <xdr:ext cx="469744" cy="259045"/>
    <xdr:sp macro="" textlink="">
      <xdr:nvSpPr>
        <xdr:cNvPr id="562" name="【図書館】&#10;有形固定資産減価償却率最大値テキスト"/>
        <xdr:cNvSpPr txBox="1"/>
      </xdr:nvSpPr>
      <xdr:spPr>
        <a:xfrm>
          <a:off x="14419580" y="127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63" name="直線コネクタ 562"/>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162172</xdr:rowOff>
    </xdr:from>
    <xdr:ext cx="405111" cy="259045"/>
    <xdr:sp macro="" textlink="">
      <xdr:nvSpPr>
        <xdr:cNvPr id="564" name="【図書館】&#10;有形固定資産減価償却率平均値テキスト"/>
        <xdr:cNvSpPr txBox="1"/>
      </xdr:nvSpPr>
      <xdr:spPr>
        <a:xfrm>
          <a:off x="14419580" y="13908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565" name="フローチャート: 判断 564"/>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566" name="フローチャート: 判断 565"/>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567" name="フローチャート: 判断 566"/>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51308</xdr:rowOff>
    </xdr:from>
    <xdr:to>
      <xdr:col>85</xdr:col>
      <xdr:colOff>177800</xdr:colOff>
      <xdr:row>78</xdr:row>
      <xdr:rowOff>152908</xdr:rowOff>
    </xdr:to>
    <xdr:sp macro="" textlink="">
      <xdr:nvSpPr>
        <xdr:cNvPr id="573" name="楕円 572"/>
        <xdr:cNvSpPr/>
      </xdr:nvSpPr>
      <xdr:spPr>
        <a:xfrm>
          <a:off x="14325600" y="1312722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77</xdr:row>
      <xdr:rowOff>33519</xdr:rowOff>
    </xdr:from>
    <xdr:ext cx="405111" cy="259045"/>
    <xdr:sp macro="" textlink="">
      <xdr:nvSpPr>
        <xdr:cNvPr id="574" name="【図書館】&#10;有形固定資産減価償却率該当値テキスト"/>
        <xdr:cNvSpPr txBox="1"/>
      </xdr:nvSpPr>
      <xdr:spPr>
        <a:xfrm>
          <a:off x="14419580" y="1294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575" name="楕円 574"/>
        <xdr:cNvSpPr/>
      </xdr:nvSpPr>
      <xdr:spPr>
        <a:xfrm>
          <a:off x="1357884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78</xdr:row>
      <xdr:rowOff>102108</xdr:rowOff>
    </xdr:from>
    <xdr:to>
      <xdr:col>85</xdr:col>
      <xdr:colOff>127000</xdr:colOff>
      <xdr:row>78</xdr:row>
      <xdr:rowOff>106680</xdr:rowOff>
    </xdr:to>
    <xdr:cxnSp macro="">
      <xdr:nvCxnSpPr>
        <xdr:cNvPr id="576" name="直線コネクタ 575"/>
        <xdr:cNvCxnSpPr/>
      </xdr:nvCxnSpPr>
      <xdr:spPr>
        <a:xfrm flipV="1">
          <a:off x="13629640" y="13178028"/>
          <a:ext cx="7467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129736</xdr:colOff>
      <xdr:row>84</xdr:row>
      <xdr:rowOff>20435</xdr:rowOff>
    </xdr:from>
    <xdr:ext cx="405111" cy="259045"/>
    <xdr:sp macro="" textlink="">
      <xdr:nvSpPr>
        <xdr:cNvPr id="577" name="n_1aveValue【図書館】&#10;有形固定資産減価償却率"/>
        <xdr:cNvSpPr txBox="1"/>
      </xdr:nvSpPr>
      <xdr:spPr>
        <a:xfrm>
          <a:off x="13373296" y="1410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15436</xdr:colOff>
      <xdr:row>81</xdr:row>
      <xdr:rowOff>133848</xdr:rowOff>
    </xdr:from>
    <xdr:ext cx="405111" cy="259045"/>
    <xdr:sp macro="" textlink="">
      <xdr:nvSpPr>
        <xdr:cNvPr id="578" name="n_2aveValue【図書館】&#10;有形固定資産減価償却率"/>
        <xdr:cNvSpPr txBox="1"/>
      </xdr:nvSpPr>
      <xdr:spPr>
        <a:xfrm>
          <a:off x="12588436" y="1371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129736</xdr:colOff>
      <xdr:row>76</xdr:row>
      <xdr:rowOff>73267</xdr:rowOff>
    </xdr:from>
    <xdr:ext cx="405111" cy="259045"/>
    <xdr:sp macro="" textlink="">
      <xdr:nvSpPr>
        <xdr:cNvPr id="579" name="n_1mainValue【図書館】&#10;有形固定資産減価償却率"/>
        <xdr:cNvSpPr txBox="1"/>
      </xdr:nvSpPr>
      <xdr:spPr>
        <a:xfrm>
          <a:off x="13373296" y="1281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1" name="正方形/長方形 58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2" name="正方形/長方形 58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3" name="正方形/長方形 58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4" name="正方形/長方形 58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85</xdr:row>
      <xdr:rowOff>42787</xdr:rowOff>
    </xdr:from>
    <xdr:ext cx="467179" cy="259045"/>
    <xdr:sp macro="" textlink="">
      <xdr:nvSpPr>
        <xdr:cNvPr id="589" name="テキスト ボックス 588"/>
        <xdr:cNvSpPr txBox="1"/>
      </xdr:nvSpPr>
      <xdr:spPr>
        <a:xfrm>
          <a:off x="15431672" y="14292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83</xdr:row>
      <xdr:rowOff>4687</xdr:rowOff>
    </xdr:from>
    <xdr:ext cx="467179" cy="259045"/>
    <xdr:sp macro="" textlink="">
      <xdr:nvSpPr>
        <xdr:cNvPr id="591" name="テキスト ボックス 590"/>
        <xdr:cNvSpPr txBox="1"/>
      </xdr:nvSpPr>
      <xdr:spPr>
        <a:xfrm>
          <a:off x="15431672" y="13918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80</xdr:row>
      <xdr:rowOff>138037</xdr:rowOff>
    </xdr:from>
    <xdr:ext cx="467179" cy="259045"/>
    <xdr:sp macro="" textlink="">
      <xdr:nvSpPr>
        <xdr:cNvPr id="593" name="テキスト ボックス 592"/>
        <xdr:cNvSpPr txBox="1"/>
      </xdr:nvSpPr>
      <xdr:spPr>
        <a:xfrm>
          <a:off x="15431672" y="13549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78</xdr:row>
      <xdr:rowOff>99937</xdr:rowOff>
    </xdr:from>
    <xdr:ext cx="467179" cy="259045"/>
    <xdr:sp macro="" textlink="">
      <xdr:nvSpPr>
        <xdr:cNvPr id="595" name="テキスト ボックス 594"/>
        <xdr:cNvSpPr txBox="1"/>
      </xdr:nvSpPr>
      <xdr:spPr>
        <a:xfrm>
          <a:off x="15431672" y="13175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76</xdr:row>
      <xdr:rowOff>61837</xdr:rowOff>
    </xdr:from>
    <xdr:ext cx="467179" cy="259045"/>
    <xdr:sp macro="" textlink="">
      <xdr:nvSpPr>
        <xdr:cNvPr id="597" name="テキスト ボックス 596"/>
        <xdr:cNvSpPr txBox="1"/>
      </xdr:nvSpPr>
      <xdr:spPr>
        <a:xfrm>
          <a:off x="15431672" y="1280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74</xdr:row>
      <xdr:rowOff>23737</xdr:rowOff>
    </xdr:from>
    <xdr:ext cx="467179" cy="259045"/>
    <xdr:sp macro="" textlink="">
      <xdr:nvSpPr>
        <xdr:cNvPr id="599" name="テキスト ボックス 598"/>
        <xdr:cNvSpPr txBox="1"/>
      </xdr:nvSpPr>
      <xdr:spPr>
        <a:xfrm>
          <a:off x="15431672" y="12429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01" name="直線コネクタ 600"/>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61837</xdr:rowOff>
    </xdr:from>
    <xdr:ext cx="469744" cy="259045"/>
    <xdr:sp macro="" textlink="">
      <xdr:nvSpPr>
        <xdr:cNvPr id="602" name="【図書館】&#10;一人当たり面積最小値テキスト"/>
        <xdr:cNvSpPr txBox="1"/>
      </xdr:nvSpPr>
      <xdr:spPr>
        <a:xfrm>
          <a:off x="19560540" y="1431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03" name="直線コネクタ 602"/>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147311</xdr:rowOff>
    </xdr:from>
    <xdr:ext cx="469744" cy="259045"/>
    <xdr:sp macro="" textlink="">
      <xdr:nvSpPr>
        <xdr:cNvPr id="604" name="【図書館】&#10;一人当たり面積最大値テキスト"/>
        <xdr:cNvSpPr txBox="1"/>
      </xdr:nvSpPr>
      <xdr:spPr>
        <a:xfrm>
          <a:off x="19560540" y="1272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5" name="直線コネクタ 604"/>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118987</xdr:rowOff>
    </xdr:from>
    <xdr:ext cx="469744" cy="259045"/>
    <xdr:sp macro="" textlink="">
      <xdr:nvSpPr>
        <xdr:cNvPr id="606" name="【図書館】&#10;一人当たり面積平均値テキスト"/>
        <xdr:cNvSpPr txBox="1"/>
      </xdr:nvSpPr>
      <xdr:spPr>
        <a:xfrm>
          <a:off x="19560540" y="13865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07" name="フローチャート: 判断 606"/>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608" name="フローチャート: 判断 607"/>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09" name="フローチャート: 判断 608"/>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15" name="楕円 614"/>
        <xdr:cNvSpPr/>
      </xdr:nvSpPr>
      <xdr:spPr>
        <a:xfrm>
          <a:off x="1945894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84</xdr:row>
      <xdr:rowOff>30087</xdr:rowOff>
    </xdr:from>
    <xdr:ext cx="469744" cy="259045"/>
    <xdr:sp macro="" textlink="">
      <xdr:nvSpPr>
        <xdr:cNvPr id="616" name="【図書館】&#10;一人当たり面積該当値テキスト"/>
        <xdr:cNvSpPr txBox="1"/>
      </xdr:nvSpPr>
      <xdr:spPr>
        <a:xfrm>
          <a:off x="19560540" y="141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617" name="楕円 616"/>
        <xdr:cNvSpPr/>
      </xdr:nvSpPr>
      <xdr:spPr>
        <a:xfrm>
          <a:off x="18735040" y="14234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618" name="直線コネクタ 617"/>
        <xdr:cNvCxnSpPr/>
      </xdr:nvCxnSpPr>
      <xdr:spPr>
        <a:xfrm>
          <a:off x="18778220" y="142811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48828</xdr:colOff>
      <xdr:row>81</xdr:row>
      <xdr:rowOff>87237</xdr:rowOff>
    </xdr:from>
    <xdr:ext cx="469745" cy="259045"/>
    <xdr:sp macro="" textlink="">
      <xdr:nvSpPr>
        <xdr:cNvPr id="619" name="n_1aveValue【図書館】&#10;一人当たり面積"/>
        <xdr:cNvSpPr txBox="1"/>
      </xdr:nvSpPr>
      <xdr:spPr>
        <a:xfrm>
          <a:off x="18489228" y="136660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125028</xdr:colOff>
      <xdr:row>80</xdr:row>
      <xdr:rowOff>128261</xdr:rowOff>
    </xdr:from>
    <xdr:ext cx="469745" cy="259045"/>
    <xdr:sp macro="" textlink="">
      <xdr:nvSpPr>
        <xdr:cNvPr id="620" name="n_2aveValue【図書館】&#10;一人当たり面積"/>
        <xdr:cNvSpPr txBox="1"/>
      </xdr:nvSpPr>
      <xdr:spPr>
        <a:xfrm>
          <a:off x="17727228" y="1353946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48828</xdr:colOff>
      <xdr:row>84</xdr:row>
      <xdr:rowOff>144387</xdr:rowOff>
    </xdr:from>
    <xdr:ext cx="469745" cy="259045"/>
    <xdr:sp macro="" textlink="">
      <xdr:nvSpPr>
        <xdr:cNvPr id="621" name="n_1mainValue【図書館】&#10;一人当たり面積"/>
        <xdr:cNvSpPr txBox="1"/>
      </xdr:nvSpPr>
      <xdr:spPr>
        <a:xfrm>
          <a:off x="18489228" y="142261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3" name="正方形/長方形 622"/>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4" name="正方形/長方形 623"/>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5" name="正方形/長方形 624"/>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6" name="正方形/長方形 625"/>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175866</xdr:colOff>
      <xdr:row>107</xdr:row>
      <xdr:rowOff>80887</xdr:rowOff>
    </xdr:from>
    <xdr:ext cx="338939" cy="259045"/>
    <xdr:sp macro="" textlink="">
      <xdr:nvSpPr>
        <xdr:cNvPr id="631" name="テキスト ボックス 630"/>
        <xdr:cNvSpPr txBox="1"/>
      </xdr:nvSpPr>
      <xdr:spPr>
        <a:xfrm>
          <a:off x="10394286" y="180183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105</xdr:row>
      <xdr:rowOff>42787</xdr:rowOff>
    </xdr:from>
    <xdr:ext cx="403059" cy="259045"/>
    <xdr:sp macro="" textlink="">
      <xdr:nvSpPr>
        <xdr:cNvPr id="633" name="テキスト ボックス 632"/>
        <xdr:cNvSpPr txBox="1"/>
      </xdr:nvSpPr>
      <xdr:spPr>
        <a:xfrm>
          <a:off x="10346299" y="17644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103</xdr:row>
      <xdr:rowOff>4687</xdr:rowOff>
    </xdr:from>
    <xdr:ext cx="403059" cy="259045"/>
    <xdr:sp macro="" textlink="">
      <xdr:nvSpPr>
        <xdr:cNvPr id="635" name="テキスト ボックス 634"/>
        <xdr:cNvSpPr txBox="1"/>
      </xdr:nvSpPr>
      <xdr:spPr>
        <a:xfrm>
          <a:off x="10346299" y="17271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100</xdr:row>
      <xdr:rowOff>138037</xdr:rowOff>
    </xdr:from>
    <xdr:ext cx="403059" cy="259045"/>
    <xdr:sp macro="" textlink="">
      <xdr:nvSpPr>
        <xdr:cNvPr id="637" name="テキスト ボックス 636"/>
        <xdr:cNvSpPr txBox="1"/>
      </xdr:nvSpPr>
      <xdr:spPr>
        <a:xfrm>
          <a:off x="10346299" y="16902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98</xdr:row>
      <xdr:rowOff>99937</xdr:rowOff>
    </xdr:from>
    <xdr:ext cx="403059" cy="259045"/>
    <xdr:sp macro="" textlink="">
      <xdr:nvSpPr>
        <xdr:cNvPr id="639" name="テキスト ボックス 638"/>
        <xdr:cNvSpPr txBox="1"/>
      </xdr:nvSpPr>
      <xdr:spPr>
        <a:xfrm>
          <a:off x="10346299" y="16528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72292</xdr:colOff>
      <xdr:row>96</xdr:row>
      <xdr:rowOff>61837</xdr:rowOff>
    </xdr:from>
    <xdr:ext cx="467179" cy="259045"/>
    <xdr:sp macro="" textlink="">
      <xdr:nvSpPr>
        <xdr:cNvPr id="641" name="テキスト ボックス 640"/>
        <xdr:cNvSpPr txBox="1"/>
      </xdr:nvSpPr>
      <xdr:spPr>
        <a:xfrm>
          <a:off x="10298332" y="161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643" name="直線コネクタ 642"/>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71111</xdr:rowOff>
    </xdr:from>
    <xdr:ext cx="340478" cy="259045"/>
    <xdr:sp macro="" textlink="">
      <xdr:nvSpPr>
        <xdr:cNvPr id="644" name="【博物館】&#10;有形固定資産減価償却率最小値テキスト"/>
        <xdr:cNvSpPr txBox="1"/>
      </xdr:nvSpPr>
      <xdr:spPr>
        <a:xfrm>
          <a:off x="14419580" y="18008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645" name="直線コネクタ 644"/>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61586</xdr:rowOff>
    </xdr:from>
    <xdr:ext cx="405111" cy="259045"/>
    <xdr:sp macro="" textlink="">
      <xdr:nvSpPr>
        <xdr:cNvPr id="646" name="【博物館】&#10;有形固定資産減価償却率最大値テキスト"/>
        <xdr:cNvSpPr txBox="1"/>
      </xdr:nvSpPr>
      <xdr:spPr>
        <a:xfrm>
          <a:off x="14419580" y="1649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647" name="直線コネクタ 646"/>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242</xdr:rowOff>
    </xdr:from>
    <xdr:ext cx="405111" cy="259045"/>
    <xdr:sp macro="" textlink="">
      <xdr:nvSpPr>
        <xdr:cNvPr id="648" name="【博物館】&#10;有形固定資産減価償却率平均値テキスト"/>
        <xdr:cNvSpPr txBox="1"/>
      </xdr:nvSpPr>
      <xdr:spPr>
        <a:xfrm>
          <a:off x="14419580" y="1709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49" name="フローチャート: 判断 648"/>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650" name="フローチャート: 判断 649"/>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651" name="フローチャート: 判断 650"/>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31114</xdr:rowOff>
    </xdr:from>
    <xdr:to>
      <xdr:col>85</xdr:col>
      <xdr:colOff>177800</xdr:colOff>
      <xdr:row>102</xdr:row>
      <xdr:rowOff>132714</xdr:rowOff>
    </xdr:to>
    <xdr:sp macro="" textlink="">
      <xdr:nvSpPr>
        <xdr:cNvPr id="657" name="楕円 656"/>
        <xdr:cNvSpPr/>
      </xdr:nvSpPr>
      <xdr:spPr>
        <a:xfrm>
          <a:off x="14325600" y="1713039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100</xdr:row>
      <xdr:rowOff>124701</xdr:rowOff>
    </xdr:from>
    <xdr:ext cx="405111" cy="259045"/>
    <xdr:sp macro="" textlink="">
      <xdr:nvSpPr>
        <xdr:cNvPr id="658" name="【博物館】&#10;有形固定資産減価償却率該当値テキスト"/>
        <xdr:cNvSpPr txBox="1"/>
      </xdr:nvSpPr>
      <xdr:spPr>
        <a:xfrm>
          <a:off x="14419580" y="16888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67311</xdr:rowOff>
    </xdr:from>
    <xdr:to>
      <xdr:col>81</xdr:col>
      <xdr:colOff>101600</xdr:colOff>
      <xdr:row>102</xdr:row>
      <xdr:rowOff>168911</xdr:rowOff>
    </xdr:to>
    <xdr:sp macro="" textlink="">
      <xdr:nvSpPr>
        <xdr:cNvPr id="659" name="楕円 658"/>
        <xdr:cNvSpPr/>
      </xdr:nvSpPr>
      <xdr:spPr>
        <a:xfrm>
          <a:off x="13578840" y="1716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102</xdr:row>
      <xdr:rowOff>81914</xdr:rowOff>
    </xdr:from>
    <xdr:to>
      <xdr:col>85</xdr:col>
      <xdr:colOff>127000</xdr:colOff>
      <xdr:row>102</xdr:row>
      <xdr:rowOff>118111</xdr:rowOff>
    </xdr:to>
    <xdr:cxnSp macro="">
      <xdr:nvCxnSpPr>
        <xdr:cNvPr id="660" name="直線コネクタ 659"/>
        <xdr:cNvCxnSpPr/>
      </xdr:nvCxnSpPr>
      <xdr:spPr>
        <a:xfrm flipV="1">
          <a:off x="13629640" y="17181194"/>
          <a:ext cx="7467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129736</xdr:colOff>
      <xdr:row>102</xdr:row>
      <xdr:rowOff>148832</xdr:rowOff>
    </xdr:from>
    <xdr:ext cx="405111" cy="259045"/>
    <xdr:sp macro="" textlink="">
      <xdr:nvSpPr>
        <xdr:cNvPr id="661" name="n_1aveValue【博物館】&#10;有形固定資産減価償却率"/>
        <xdr:cNvSpPr txBox="1"/>
      </xdr:nvSpPr>
      <xdr:spPr>
        <a:xfrm>
          <a:off x="13373296" y="172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15436</xdr:colOff>
      <xdr:row>101</xdr:row>
      <xdr:rowOff>4687</xdr:rowOff>
    </xdr:from>
    <xdr:ext cx="405111" cy="259045"/>
    <xdr:sp macro="" textlink="">
      <xdr:nvSpPr>
        <xdr:cNvPr id="662" name="n_2aveValue【博物館】&#10;有形固定資産減価償却率"/>
        <xdr:cNvSpPr txBox="1"/>
      </xdr:nvSpPr>
      <xdr:spPr>
        <a:xfrm>
          <a:off x="12588436" y="169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129736</xdr:colOff>
      <xdr:row>100</xdr:row>
      <xdr:rowOff>81272</xdr:rowOff>
    </xdr:from>
    <xdr:ext cx="405111" cy="259045"/>
    <xdr:sp macro="" textlink="">
      <xdr:nvSpPr>
        <xdr:cNvPr id="663" name="n_1mainValue【博物館】&#10;有形固定資産減価償却率"/>
        <xdr:cNvSpPr txBox="1"/>
      </xdr:nvSpPr>
      <xdr:spPr>
        <a:xfrm>
          <a:off x="13373296" y="1684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5" name="正方形/長方形 664"/>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6" name="正方形/長方形 665"/>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7" name="正方形/長方形 666"/>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8" name="正方形/長方形 667"/>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107</xdr:row>
      <xdr:rowOff>4687</xdr:rowOff>
    </xdr:from>
    <xdr:ext cx="467179" cy="259045"/>
    <xdr:sp macro="" textlink="">
      <xdr:nvSpPr>
        <xdr:cNvPr id="673" name="テキスト ボックス 672"/>
        <xdr:cNvSpPr txBox="1"/>
      </xdr:nvSpPr>
      <xdr:spPr>
        <a:xfrm>
          <a:off x="15431672" y="17942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104</xdr:row>
      <xdr:rowOff>61837</xdr:rowOff>
    </xdr:from>
    <xdr:ext cx="467179" cy="259045"/>
    <xdr:sp macro="" textlink="">
      <xdr:nvSpPr>
        <xdr:cNvPr id="675" name="テキスト ボックス 674"/>
        <xdr:cNvSpPr txBox="1"/>
      </xdr:nvSpPr>
      <xdr:spPr>
        <a:xfrm>
          <a:off x="15431672" y="17496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101</xdr:row>
      <xdr:rowOff>118987</xdr:rowOff>
    </xdr:from>
    <xdr:ext cx="467179" cy="259045"/>
    <xdr:sp macro="" textlink="">
      <xdr:nvSpPr>
        <xdr:cNvPr id="677" name="テキスト ボックス 676"/>
        <xdr:cNvSpPr txBox="1"/>
      </xdr:nvSpPr>
      <xdr:spPr>
        <a:xfrm>
          <a:off x="15431672" y="17050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99</xdr:row>
      <xdr:rowOff>4687</xdr:rowOff>
    </xdr:from>
    <xdr:ext cx="467179" cy="259045"/>
    <xdr:sp macro="" textlink="">
      <xdr:nvSpPr>
        <xdr:cNvPr id="679" name="テキスト ボックス 678"/>
        <xdr:cNvSpPr txBox="1"/>
      </xdr:nvSpPr>
      <xdr:spPr>
        <a:xfrm>
          <a:off x="15431672" y="166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96</xdr:row>
      <xdr:rowOff>61837</xdr:rowOff>
    </xdr:from>
    <xdr:ext cx="467179" cy="259045"/>
    <xdr:sp macro="" textlink="">
      <xdr:nvSpPr>
        <xdr:cNvPr id="681" name="テキスト ボックス 680"/>
        <xdr:cNvSpPr txBox="1"/>
      </xdr:nvSpPr>
      <xdr:spPr>
        <a:xfrm>
          <a:off x="15431672" y="161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83" name="直線コネクタ 682"/>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107</xdr:row>
      <xdr:rowOff>105017</xdr:rowOff>
    </xdr:from>
    <xdr:ext cx="469744" cy="259045"/>
    <xdr:sp macro="" textlink="">
      <xdr:nvSpPr>
        <xdr:cNvPr id="684" name="【博物館】&#10;一人当たり面積最小値テキスト"/>
        <xdr:cNvSpPr txBox="1"/>
      </xdr:nvSpPr>
      <xdr:spPr>
        <a:xfrm>
          <a:off x="19560540" y="180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85" name="直線コネクタ 684"/>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139307</xdr:rowOff>
    </xdr:from>
    <xdr:ext cx="469744" cy="259045"/>
    <xdr:sp macro="" textlink="">
      <xdr:nvSpPr>
        <xdr:cNvPr id="686" name="【博物館】&#10;一人当たり面積最大値テキスト"/>
        <xdr:cNvSpPr txBox="1"/>
      </xdr:nvSpPr>
      <xdr:spPr>
        <a:xfrm>
          <a:off x="19560540" y="165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7" name="直線コネクタ 686"/>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96126</xdr:rowOff>
    </xdr:from>
    <xdr:ext cx="469744" cy="259045"/>
    <xdr:sp macro="" textlink="">
      <xdr:nvSpPr>
        <xdr:cNvPr id="688" name="【博物館】&#10;一人当たり面積平均値テキスト"/>
        <xdr:cNvSpPr txBox="1"/>
      </xdr:nvSpPr>
      <xdr:spPr>
        <a:xfrm>
          <a:off x="19560540" y="1753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9" name="フローチャート: 判断 688"/>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90" name="フローチャート: 判断 689"/>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91" name="フローチャート: 判断 690"/>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7" name="楕円 696"/>
        <xdr:cNvSpPr/>
      </xdr:nvSpPr>
      <xdr:spPr>
        <a:xfrm>
          <a:off x="194589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106</xdr:row>
      <xdr:rowOff>38474</xdr:rowOff>
    </xdr:from>
    <xdr:ext cx="469744" cy="259045"/>
    <xdr:sp macro="" textlink="">
      <xdr:nvSpPr>
        <xdr:cNvPr id="698" name="【博物館】&#10;一人当たり面積該当値テキスト"/>
        <xdr:cNvSpPr txBox="1"/>
      </xdr:nvSpPr>
      <xdr:spPr>
        <a:xfrm>
          <a:off x="19560540" y="178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699" name="楕円 698"/>
        <xdr:cNvSpPr/>
      </xdr:nvSpPr>
      <xdr:spPr>
        <a:xfrm>
          <a:off x="1873504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700" name="直線コネクタ 699"/>
        <xdr:cNvCxnSpPr/>
      </xdr:nvCxnSpPr>
      <xdr:spPr>
        <a:xfrm>
          <a:off x="18778220" y="180479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48828</xdr:colOff>
      <xdr:row>104</xdr:row>
      <xdr:rowOff>19926</xdr:rowOff>
    </xdr:from>
    <xdr:ext cx="469745" cy="259045"/>
    <xdr:sp macro="" textlink="">
      <xdr:nvSpPr>
        <xdr:cNvPr id="701" name="n_1aveValue【博物館】&#10;一人当たり面積"/>
        <xdr:cNvSpPr txBox="1"/>
      </xdr:nvSpPr>
      <xdr:spPr>
        <a:xfrm>
          <a:off x="18489228" y="1745448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125028</xdr:colOff>
      <xdr:row>104</xdr:row>
      <xdr:rowOff>62222</xdr:rowOff>
    </xdr:from>
    <xdr:ext cx="469745" cy="259045"/>
    <xdr:sp macro="" textlink="">
      <xdr:nvSpPr>
        <xdr:cNvPr id="702" name="n_2aveValue【博物館】&#10;一人当たり面積"/>
        <xdr:cNvSpPr txBox="1"/>
      </xdr:nvSpPr>
      <xdr:spPr>
        <a:xfrm>
          <a:off x="17727228" y="1749678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48828</xdr:colOff>
      <xdr:row>107</xdr:row>
      <xdr:rowOff>48250</xdr:rowOff>
    </xdr:from>
    <xdr:ext cx="469745" cy="259045"/>
    <xdr:sp macro="" textlink="">
      <xdr:nvSpPr>
        <xdr:cNvPr id="703" name="n_1mainValue【博物館】&#10;一人当たり面積"/>
        <xdr:cNvSpPr txBox="1"/>
      </xdr:nvSpPr>
      <xdr:spPr>
        <a:xfrm>
          <a:off x="18489228" y="1798573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900"/>
            </a:lnSpc>
            <a:defRPr sz="1000"/>
          </a:pPr>
          <a:r>
            <a:rPr lang="ja-JP" altLang="en-US" sz="1600" b="0" i="0" u="none" strike="noStrike" baseline="0">
              <a:solidFill>
                <a:srgbClr val="000000"/>
              </a:solidFill>
              <a:latin typeface="ＭＳ ゴシック"/>
              <a:ea typeface="ＭＳ ゴシック"/>
            </a:rPr>
            <a:t>・平成</a:t>
          </a:r>
          <a:r>
            <a:rPr lang="en-US" altLang="ja-JP" sz="1600" b="0" i="0" u="none" strike="noStrike" baseline="0">
              <a:solidFill>
                <a:srgbClr val="000000"/>
              </a:solidFill>
              <a:latin typeface="ＭＳ ゴシック"/>
              <a:ea typeface="ＭＳ ゴシック"/>
            </a:rPr>
            <a:t>21</a:t>
          </a:r>
          <a:r>
            <a:rPr lang="ja-JP" altLang="en-US" sz="1600" b="0" i="0" u="none" strike="noStrike" baseline="0">
              <a:solidFill>
                <a:srgbClr val="000000"/>
              </a:solidFill>
              <a:latin typeface="ＭＳ ゴシック"/>
              <a:ea typeface="ＭＳ ゴシック"/>
            </a:rPr>
            <a:t>年度に開港した空港を除く全ての分野で、グループ内平均を上回っており、特に道路、港湾・漁港、図書館の老朽化が進んでいます。</a:t>
          </a:r>
        </a:p>
        <a:p>
          <a:pPr marL="0" marR="0" indent="0" algn="l" defTabSz="914400" rtl="0" eaLnBrk="1" fontAlgn="auto" latinLnBrk="0" hangingPunct="1">
            <a:lnSpc>
              <a:spcPts val="1900"/>
            </a:lnSpc>
            <a:spcBef>
              <a:spcPts val="0"/>
            </a:spcBef>
            <a:spcAft>
              <a:spcPts val="0"/>
            </a:spcAft>
            <a:buClrTx/>
            <a:buSzTx/>
            <a:buFontTx/>
            <a:buNone/>
            <a:tabLst/>
            <a:defRPr sz="1000"/>
          </a:pPr>
          <a:r>
            <a:rPr lang="ja-JP" altLang="en-US" sz="1600" b="0" i="0" u="none" strike="noStrike" baseline="0">
              <a:solidFill>
                <a:srgbClr val="000000"/>
              </a:solidFill>
              <a:latin typeface="ＭＳ ゴシック"/>
              <a:ea typeface="ＭＳ ゴシック"/>
            </a:rPr>
            <a:t>・道路や港湾・漁港は耐用年数を超過した施設が多く、老朽化が進んでいますが、</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インフラ資産については、資産区分毎に「社会資本長寿命化計画」を策定しており、</a:t>
          </a:r>
          <a:r>
            <a:rPr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計画的な予防修繕等</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lang="ja-JP" altLang="en-US" sz="1600" b="0" i="0" baseline="0">
              <a:solidFill>
                <a:schemeClr val="dk1"/>
              </a:solidFill>
              <a:effectLst/>
              <a:latin typeface="ＭＳ Ｐゴシック" panose="020B0600070205080204" pitchFamily="50" charset="-128"/>
              <a:ea typeface="ＭＳ Ｐゴシック" panose="020B0600070205080204" pitchFamily="50" charset="-128"/>
              <a:cs typeface="+mn-cs"/>
            </a:rPr>
            <a:t>に向けた取組を</a:t>
          </a:r>
          <a:r>
            <a:rPr lang="ja-JP" altLang="ja-JP" sz="1600" b="0" i="0" baseline="0">
              <a:solidFill>
                <a:schemeClr val="dk1"/>
              </a:solidFill>
              <a:effectLst/>
              <a:latin typeface="ＭＳ Ｐゴシック" panose="020B0600070205080204" pitchFamily="50" charset="-128"/>
              <a:ea typeface="ＭＳ Ｐゴシック" panose="020B0600070205080204" pitchFamily="50" charset="-128"/>
              <a:cs typeface="+mn-cs"/>
            </a:rPr>
            <a:t>進めています。</a:t>
          </a:r>
          <a:endPar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900"/>
            </a:lnSpc>
            <a:defRPr sz="1000"/>
          </a:pPr>
          <a:r>
            <a:rPr lang="ja-JP" altLang="en-US" sz="1600" b="0" i="0" u="none" strike="noStrike" baseline="0">
              <a:solidFill>
                <a:srgbClr val="000000"/>
              </a:solidFill>
              <a:latin typeface="ＭＳ ゴシック"/>
              <a:ea typeface="ＭＳ ゴシック"/>
            </a:rPr>
            <a:t>・</a:t>
          </a:r>
          <a:r>
            <a:rPr lang="ja-JP" altLang="en-US" sz="1500" b="0" i="0" u="none" strike="noStrike" baseline="0">
              <a:solidFill>
                <a:srgbClr val="000000"/>
              </a:solidFill>
              <a:latin typeface="ＭＳ ゴシック"/>
              <a:ea typeface="ＭＳ ゴシック"/>
            </a:rPr>
            <a:t>図書館は、１施設のみで、耐用年数の</a:t>
          </a:r>
          <a:r>
            <a:rPr lang="en-US" altLang="ja-JP" sz="1500" b="0" i="0" u="none" strike="noStrike" baseline="0">
              <a:solidFill>
                <a:srgbClr val="000000"/>
              </a:solidFill>
              <a:latin typeface="ＭＳ ゴシック"/>
              <a:ea typeface="ＭＳ ゴシック"/>
            </a:rPr>
            <a:t>47</a:t>
          </a:r>
          <a:r>
            <a:rPr lang="ja-JP" altLang="en-US" sz="1500" b="0" i="0" u="none" strike="noStrike" baseline="0">
              <a:solidFill>
                <a:srgbClr val="000000"/>
              </a:solidFill>
              <a:latin typeface="ＭＳ ゴシック"/>
              <a:ea typeface="ＭＳ ゴシック"/>
            </a:rPr>
            <a:t>年を超過していることから、今後建替えを行う予定です。</a:t>
          </a:r>
        </a:p>
        <a:p>
          <a:pPr algn="l" rtl="0">
            <a:lnSpc>
              <a:spcPts val="1800"/>
            </a:lnSpc>
            <a:defRPr sz="1000"/>
          </a:pPr>
          <a:r>
            <a:rPr lang="ja-JP" altLang="en-US" sz="1500" b="0" i="0" u="none" strike="noStrike" baseline="0">
              <a:solidFill>
                <a:srgbClr val="000000"/>
              </a:solidFill>
              <a:latin typeface="ＭＳ ゴシック"/>
              <a:ea typeface="ＭＳ ゴシック"/>
            </a:rPr>
            <a:t>・一人あたり面積について、公営住宅、図書館、博物館において、グループ内平均及び都道府県平均を下回っています。他団体の状況を注視しながら、県民の利便性が低下しないよう、適正な整備に努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3,743,015
3,660,340
7,777.42
1,171,478,994
1,155,598,609
6,083,577
707,240,493
2,744,422,482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13.4
238.4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43</xdr:row>
      <xdr:rowOff>4687</xdr:rowOff>
    </xdr:from>
    <xdr:ext cx="403059" cy="259045"/>
    <xdr:sp macro="" textlink="">
      <xdr:nvSpPr>
        <xdr:cNvPr id="42" name="テキスト ボックス 41"/>
        <xdr:cNvSpPr txBox="1"/>
      </xdr:nvSpPr>
      <xdr:spPr>
        <a:xfrm>
          <a:off x="71043" y="72132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40</xdr:row>
      <xdr:rowOff>138037</xdr:rowOff>
    </xdr:from>
    <xdr:ext cx="403059" cy="259045"/>
    <xdr:sp macro="" textlink="">
      <xdr:nvSpPr>
        <xdr:cNvPr id="44" name="テキスト ボックス 43"/>
        <xdr:cNvSpPr txBox="1"/>
      </xdr:nvSpPr>
      <xdr:spPr>
        <a:xfrm>
          <a:off x="71043" y="6843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38</xdr:row>
      <xdr:rowOff>99937</xdr:rowOff>
    </xdr:from>
    <xdr:ext cx="403059" cy="259045"/>
    <xdr:sp macro="" textlink="">
      <xdr:nvSpPr>
        <xdr:cNvPr id="46" name="テキスト ボックス 45"/>
        <xdr:cNvSpPr txBox="1"/>
      </xdr:nvSpPr>
      <xdr:spPr>
        <a:xfrm>
          <a:off x="71043" y="6470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36</xdr:row>
      <xdr:rowOff>61837</xdr:rowOff>
    </xdr:from>
    <xdr:ext cx="403059" cy="259045"/>
    <xdr:sp macro="" textlink="">
      <xdr:nvSpPr>
        <xdr:cNvPr id="48" name="テキスト ボックス 47"/>
        <xdr:cNvSpPr txBox="1"/>
      </xdr:nvSpPr>
      <xdr:spPr>
        <a:xfrm>
          <a:off x="71043" y="609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34</xdr:row>
      <xdr:rowOff>23737</xdr:rowOff>
    </xdr:from>
    <xdr:ext cx="403059" cy="259045"/>
    <xdr:sp macro="" textlink="">
      <xdr:nvSpPr>
        <xdr:cNvPr id="50" name="テキスト ボックス 49"/>
        <xdr:cNvSpPr txBox="1"/>
      </xdr:nvSpPr>
      <xdr:spPr>
        <a:xfrm>
          <a:off x="71043" y="5723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31</xdr:row>
      <xdr:rowOff>157087</xdr:rowOff>
    </xdr:from>
    <xdr:ext cx="403059" cy="259045"/>
    <xdr:sp macro="" textlink="">
      <xdr:nvSpPr>
        <xdr:cNvPr id="52" name="テキスト ボックス 51"/>
        <xdr:cNvSpPr txBox="1"/>
      </xdr:nvSpPr>
      <xdr:spPr>
        <a:xfrm>
          <a:off x="71043" y="535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29</xdr:row>
      <xdr:rowOff>118987</xdr:rowOff>
    </xdr:from>
    <xdr:ext cx="403059" cy="259045"/>
    <xdr:sp macro="" textlink="">
      <xdr:nvSpPr>
        <xdr:cNvPr id="54" name="テキスト ボックス 53"/>
        <xdr:cNvSpPr txBox="1"/>
      </xdr:nvSpPr>
      <xdr:spPr>
        <a:xfrm>
          <a:off x="71043" y="498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135497</xdr:rowOff>
    </xdr:from>
    <xdr:ext cx="405111" cy="259045"/>
    <xdr:sp macro="" textlink="">
      <xdr:nvSpPr>
        <xdr:cNvPr id="57" name="【体育館・プール】&#10;有形固定資産減価償却率最小値テキスト"/>
        <xdr:cNvSpPr txBox="1"/>
      </xdr:nvSpPr>
      <xdr:spPr>
        <a:xfrm>
          <a:off x="4137660" y="700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120257</xdr:rowOff>
    </xdr:from>
    <xdr:ext cx="405111" cy="259045"/>
    <xdr:sp macro="" textlink="">
      <xdr:nvSpPr>
        <xdr:cNvPr id="59" name="【体育館・プール】&#10;有形固定資産減価償却率最大値テキスト"/>
        <xdr:cNvSpPr txBox="1"/>
      </xdr:nvSpPr>
      <xdr:spPr>
        <a:xfrm>
          <a:off x="4137660" y="53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23737</xdr:rowOff>
    </xdr:from>
    <xdr:ext cx="405111" cy="259045"/>
    <xdr:sp macro="" textlink="">
      <xdr:nvSpPr>
        <xdr:cNvPr id="61" name="【体育館・プール】&#10;有形固定資産減価償却率平均値テキスト"/>
        <xdr:cNvSpPr txBox="1"/>
      </xdr:nvSpPr>
      <xdr:spPr>
        <a:xfrm>
          <a:off x="4137660" y="6058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40640</xdr:rowOff>
    </xdr:from>
    <xdr:to>
      <xdr:col>24</xdr:col>
      <xdr:colOff>114300</xdr:colOff>
      <xdr:row>41</xdr:row>
      <xdr:rowOff>142240</xdr:rowOff>
    </xdr:to>
    <xdr:sp macro="" textlink="">
      <xdr:nvSpPr>
        <xdr:cNvPr id="70" name="楕円 69"/>
        <xdr:cNvSpPr/>
      </xdr:nvSpPr>
      <xdr:spPr>
        <a:xfrm>
          <a:off x="403606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40</xdr:row>
      <xdr:rowOff>86351</xdr:rowOff>
    </xdr:from>
    <xdr:ext cx="405111" cy="259045"/>
    <xdr:sp macro="" textlink="">
      <xdr:nvSpPr>
        <xdr:cNvPr id="71" name="【体育館・プール】&#10;有形固定資産減価償却率該当値テキスト"/>
        <xdr:cNvSpPr txBox="1"/>
      </xdr:nvSpPr>
      <xdr:spPr>
        <a:xfrm>
          <a:off x="4137660" y="679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124460</xdr:rowOff>
    </xdr:from>
    <xdr:to>
      <xdr:col>20</xdr:col>
      <xdr:colOff>38100</xdr:colOff>
      <xdr:row>42</xdr:row>
      <xdr:rowOff>54610</xdr:rowOff>
    </xdr:to>
    <xdr:sp macro="" textlink="">
      <xdr:nvSpPr>
        <xdr:cNvPr id="72" name="楕円 71"/>
        <xdr:cNvSpPr/>
      </xdr:nvSpPr>
      <xdr:spPr>
        <a:xfrm>
          <a:off x="3312160" y="6997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41</xdr:row>
      <xdr:rowOff>91440</xdr:rowOff>
    </xdr:from>
    <xdr:to>
      <xdr:col>24</xdr:col>
      <xdr:colOff>63500</xdr:colOff>
      <xdr:row>42</xdr:row>
      <xdr:rowOff>3810</xdr:rowOff>
    </xdr:to>
    <xdr:cxnSp macro="">
      <xdr:nvCxnSpPr>
        <xdr:cNvPr id="73" name="直線コネクタ 72"/>
        <xdr:cNvCxnSpPr/>
      </xdr:nvCxnSpPr>
      <xdr:spPr>
        <a:xfrm flipV="1">
          <a:off x="3355340" y="6964680"/>
          <a:ext cx="7315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62198</xdr:colOff>
      <xdr:row>35</xdr:row>
      <xdr:rowOff>118987</xdr:rowOff>
    </xdr:from>
    <xdr:ext cx="405111" cy="259045"/>
    <xdr:sp macro="" textlink="">
      <xdr:nvSpPr>
        <xdr:cNvPr id="74" name="n_1aveValue【体育館・プール】&#10;有形固定資産減価償却率"/>
        <xdr:cNvSpPr txBox="1"/>
      </xdr:nvSpPr>
      <xdr:spPr>
        <a:xfrm>
          <a:off x="3079718" y="598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138398</xdr:colOff>
      <xdr:row>32</xdr:row>
      <xdr:rowOff>115177</xdr:rowOff>
    </xdr:from>
    <xdr:ext cx="405111" cy="259045"/>
    <xdr:sp macro="" textlink="">
      <xdr:nvSpPr>
        <xdr:cNvPr id="75" name="n_2aveValue【体育館・プール】&#10;有形固定資産減価償却率"/>
        <xdr:cNvSpPr txBox="1"/>
      </xdr:nvSpPr>
      <xdr:spPr>
        <a:xfrm>
          <a:off x="2317718" y="547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62198</xdr:colOff>
      <xdr:row>41</xdr:row>
      <xdr:rowOff>116447</xdr:rowOff>
    </xdr:from>
    <xdr:ext cx="405111" cy="259045"/>
    <xdr:sp macro="" textlink="">
      <xdr:nvSpPr>
        <xdr:cNvPr id="76" name="n_1mainValue【体育館・プール】&#10;有形固定資産減価償却率"/>
        <xdr:cNvSpPr txBox="1"/>
      </xdr:nvSpPr>
      <xdr:spPr>
        <a:xfrm>
          <a:off x="3079718" y="698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41</xdr:row>
      <xdr:rowOff>21015</xdr:rowOff>
    </xdr:from>
    <xdr:ext cx="467179" cy="259045"/>
    <xdr:sp macro="" textlink="">
      <xdr:nvSpPr>
        <xdr:cNvPr id="86" name="テキスト ボックス 85"/>
        <xdr:cNvSpPr txBox="1"/>
      </xdr:nvSpPr>
      <xdr:spPr>
        <a:xfrm>
          <a:off x="5164992" y="68942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39</xdr:row>
      <xdr:rowOff>33918</xdr:rowOff>
    </xdr:from>
    <xdr:ext cx="467179" cy="259045"/>
    <xdr:sp macro="" textlink="">
      <xdr:nvSpPr>
        <xdr:cNvPr id="88" name="テキスト ボックス 87"/>
        <xdr:cNvSpPr txBox="1"/>
      </xdr:nvSpPr>
      <xdr:spPr>
        <a:xfrm>
          <a:off x="5164992" y="65718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37</xdr:row>
      <xdr:rowOff>53672</xdr:rowOff>
    </xdr:from>
    <xdr:ext cx="467179" cy="259045"/>
    <xdr:sp macro="" textlink="">
      <xdr:nvSpPr>
        <xdr:cNvPr id="90" name="テキスト ボックス 89"/>
        <xdr:cNvSpPr txBox="1"/>
      </xdr:nvSpPr>
      <xdr:spPr>
        <a:xfrm>
          <a:off x="5164992" y="625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35</xdr:row>
      <xdr:rowOff>66575</xdr:rowOff>
    </xdr:from>
    <xdr:ext cx="467179" cy="259045"/>
    <xdr:sp macro="" textlink="">
      <xdr:nvSpPr>
        <xdr:cNvPr id="92" name="テキスト ボックス 91"/>
        <xdr:cNvSpPr txBox="1"/>
      </xdr:nvSpPr>
      <xdr:spPr>
        <a:xfrm>
          <a:off x="5164992" y="59339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33</xdr:row>
      <xdr:rowOff>86330</xdr:rowOff>
    </xdr:from>
    <xdr:ext cx="467179" cy="259045"/>
    <xdr:sp macro="" textlink="">
      <xdr:nvSpPr>
        <xdr:cNvPr id="94" name="テキスト ボックス 93"/>
        <xdr:cNvSpPr txBox="1"/>
      </xdr:nvSpPr>
      <xdr:spPr>
        <a:xfrm>
          <a:off x="5164992" y="56184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31</xdr:row>
      <xdr:rowOff>95807</xdr:rowOff>
    </xdr:from>
    <xdr:ext cx="467179" cy="259045"/>
    <xdr:sp macro="" textlink="">
      <xdr:nvSpPr>
        <xdr:cNvPr id="96" name="テキスト ボックス 95"/>
        <xdr:cNvSpPr txBox="1"/>
      </xdr:nvSpPr>
      <xdr:spPr>
        <a:xfrm>
          <a:off x="5164992" y="52926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29</xdr:row>
      <xdr:rowOff>118987</xdr:rowOff>
    </xdr:from>
    <xdr:ext cx="467179" cy="259045"/>
    <xdr:sp macro="" textlink="">
      <xdr:nvSpPr>
        <xdr:cNvPr id="98" name="テキスト ボックス 97"/>
        <xdr:cNvSpPr txBox="1"/>
      </xdr:nvSpPr>
      <xdr:spPr>
        <a:xfrm>
          <a:off x="5164992" y="498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114654</xdr:rowOff>
    </xdr:from>
    <xdr:ext cx="469744" cy="259045"/>
    <xdr:sp macro="" textlink="">
      <xdr:nvSpPr>
        <xdr:cNvPr id="101" name="【体育館・プール】&#10;一人当たり面積最小値テキスト"/>
        <xdr:cNvSpPr txBox="1"/>
      </xdr:nvSpPr>
      <xdr:spPr>
        <a:xfrm>
          <a:off x="9271000" y="698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147311</xdr:rowOff>
    </xdr:from>
    <xdr:ext cx="469744" cy="259045"/>
    <xdr:sp macro="" textlink="">
      <xdr:nvSpPr>
        <xdr:cNvPr id="103" name="【体育館・プール】&#10;一人当たり面積最大値テキスト"/>
        <xdr:cNvSpPr txBox="1"/>
      </xdr:nvSpPr>
      <xdr:spPr>
        <a:xfrm>
          <a:off x="9271000" y="53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9426</xdr:rowOff>
    </xdr:from>
    <xdr:ext cx="469744" cy="259045"/>
    <xdr:sp macro="" textlink="">
      <xdr:nvSpPr>
        <xdr:cNvPr id="105" name="【体育館・プール】&#10;一人当たり面積平均値テキスト"/>
        <xdr:cNvSpPr txBox="1"/>
      </xdr:nvSpPr>
      <xdr:spPr>
        <a:xfrm>
          <a:off x="9271000" y="6547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4" name="楕円 113"/>
        <xdr:cNvSpPr/>
      </xdr:nvSpPr>
      <xdr:spPr>
        <a:xfrm>
          <a:off x="919226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40</xdr:row>
      <xdr:rowOff>13961</xdr:rowOff>
    </xdr:from>
    <xdr:ext cx="469744" cy="259045"/>
    <xdr:sp macro="" textlink="">
      <xdr:nvSpPr>
        <xdr:cNvPr id="115" name="【体育館・プール】&#10;一人当たり面積該当値テキスト"/>
        <xdr:cNvSpPr txBox="1"/>
      </xdr:nvSpPr>
      <xdr:spPr>
        <a:xfrm>
          <a:off x="9271000" y="67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6" name="楕円 115"/>
        <xdr:cNvSpPr/>
      </xdr:nvSpPr>
      <xdr:spPr>
        <a:xfrm>
          <a:off x="844550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7" name="直線コネクタ 116"/>
        <xdr:cNvCxnSpPr/>
      </xdr:nvCxnSpPr>
      <xdr:spPr>
        <a:xfrm>
          <a:off x="8496300" y="68922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171609</xdr:colOff>
      <xdr:row>38</xdr:row>
      <xdr:rowOff>91772</xdr:rowOff>
    </xdr:from>
    <xdr:ext cx="469745" cy="259045"/>
    <xdr:sp macro="" textlink="">
      <xdr:nvSpPr>
        <xdr:cNvPr id="118" name="n_1aveValue【体育館・プール】&#10;一人当たり面積"/>
        <xdr:cNvSpPr txBox="1"/>
      </xdr:nvSpPr>
      <xdr:spPr>
        <a:xfrm>
          <a:off x="8210709" y="646209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57309</xdr:colOff>
      <xdr:row>39</xdr:row>
      <xdr:rowOff>76757</xdr:rowOff>
    </xdr:from>
    <xdr:ext cx="469745" cy="259045"/>
    <xdr:sp macro="" textlink="">
      <xdr:nvSpPr>
        <xdr:cNvPr id="119" name="n_2aveValue【体育館・プール】&#10;一人当たり面積"/>
        <xdr:cNvSpPr txBox="1"/>
      </xdr:nvSpPr>
      <xdr:spPr>
        <a:xfrm>
          <a:off x="7433469" y="661471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171609</xdr:colOff>
      <xdr:row>40</xdr:row>
      <xdr:rowOff>128261</xdr:rowOff>
    </xdr:from>
    <xdr:ext cx="469745" cy="259045"/>
    <xdr:sp macro="" textlink="">
      <xdr:nvSpPr>
        <xdr:cNvPr id="120" name="n_1mainValue【体育館・プール】&#10;一人当たり面積"/>
        <xdr:cNvSpPr txBox="1"/>
      </xdr:nvSpPr>
      <xdr:spPr>
        <a:xfrm>
          <a:off x="8210709" y="683386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119091</xdr:colOff>
      <xdr:row>65</xdr:row>
      <xdr:rowOff>42787</xdr:rowOff>
    </xdr:from>
    <xdr:ext cx="338939" cy="259045"/>
    <xdr:sp macro="" textlink="">
      <xdr:nvSpPr>
        <xdr:cNvPr id="129" name="テキスト ボックス 128"/>
        <xdr:cNvSpPr txBox="1"/>
      </xdr:nvSpPr>
      <xdr:spPr>
        <a:xfrm>
          <a:off x="119091" y="109393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62</xdr:row>
      <xdr:rowOff>99937</xdr:rowOff>
    </xdr:from>
    <xdr:ext cx="403059" cy="259045"/>
    <xdr:sp macro="" textlink="">
      <xdr:nvSpPr>
        <xdr:cNvPr id="131" name="テキスト ボックス 130"/>
        <xdr:cNvSpPr txBox="1"/>
      </xdr:nvSpPr>
      <xdr:spPr>
        <a:xfrm>
          <a:off x="71043" y="10493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59</xdr:row>
      <xdr:rowOff>157087</xdr:rowOff>
    </xdr:from>
    <xdr:ext cx="403059" cy="259045"/>
    <xdr:sp macro="" textlink="">
      <xdr:nvSpPr>
        <xdr:cNvPr id="133" name="テキスト ボックス 132"/>
        <xdr:cNvSpPr txBox="1"/>
      </xdr:nvSpPr>
      <xdr:spPr>
        <a:xfrm>
          <a:off x="71043" y="100478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57</xdr:row>
      <xdr:rowOff>42787</xdr:rowOff>
    </xdr:from>
    <xdr:ext cx="403059" cy="259045"/>
    <xdr:sp macro="" textlink="">
      <xdr:nvSpPr>
        <xdr:cNvPr id="135" name="テキスト ボックス 134"/>
        <xdr:cNvSpPr txBox="1"/>
      </xdr:nvSpPr>
      <xdr:spPr>
        <a:xfrm>
          <a:off x="71043" y="95982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54</xdr:row>
      <xdr:rowOff>99937</xdr:rowOff>
    </xdr:from>
    <xdr:ext cx="403059" cy="259045"/>
    <xdr:sp macro="" textlink="">
      <xdr:nvSpPr>
        <xdr:cNvPr id="137" name="テキスト ボックス 136"/>
        <xdr:cNvSpPr txBox="1"/>
      </xdr:nvSpPr>
      <xdr:spPr>
        <a:xfrm>
          <a:off x="71043" y="915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8792</xdr:colOff>
      <xdr:row>51</xdr:row>
      <xdr:rowOff>157087</xdr:rowOff>
    </xdr:from>
    <xdr:ext cx="467179" cy="259045"/>
    <xdr:sp macro="" textlink="">
      <xdr:nvSpPr>
        <xdr:cNvPr id="139" name="テキスト ボックス 138"/>
        <xdr:cNvSpPr txBox="1"/>
      </xdr:nvSpPr>
      <xdr:spPr>
        <a:xfrm>
          <a:off x="8792" y="87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33389</xdr:rowOff>
    </xdr:from>
    <xdr:ext cx="405111" cy="259045"/>
    <xdr:sp macro="" textlink="">
      <xdr:nvSpPr>
        <xdr:cNvPr id="142" name="【陸上競技場・野球場・球技場】&#10;有形固定資産減価償却率最小値テキスト"/>
        <xdr:cNvSpPr txBox="1"/>
      </xdr:nvSpPr>
      <xdr:spPr>
        <a:xfrm>
          <a:off x="4137660" y="10427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138545</xdr:rowOff>
    </xdr:from>
    <xdr:ext cx="405111" cy="259045"/>
    <xdr:sp macro="" textlink="">
      <xdr:nvSpPr>
        <xdr:cNvPr id="144" name="【陸上競技場・野球場・球技場】&#10;有形固定資産減価償却率最大値テキスト"/>
        <xdr:cNvSpPr txBox="1"/>
      </xdr:nvSpPr>
      <xdr:spPr>
        <a:xfrm>
          <a:off x="4137660" y="90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54217</xdr:rowOff>
    </xdr:from>
    <xdr:ext cx="405111" cy="259045"/>
    <xdr:sp macro="" textlink="">
      <xdr:nvSpPr>
        <xdr:cNvPr id="146" name="【陸上競技場・野球場・球技場】&#10;有形固定資産減価償却率平均値テキスト"/>
        <xdr:cNvSpPr txBox="1"/>
      </xdr:nvSpPr>
      <xdr:spPr>
        <a:xfrm>
          <a:off x="4137660" y="9777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5" name="楕円 154"/>
        <xdr:cNvSpPr/>
      </xdr:nvSpPr>
      <xdr:spPr>
        <a:xfrm>
          <a:off x="403606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59</xdr:row>
      <xdr:rowOff>66917</xdr:rowOff>
    </xdr:from>
    <xdr:ext cx="405111" cy="259045"/>
    <xdr:sp macro="" textlink="">
      <xdr:nvSpPr>
        <xdr:cNvPr id="156" name="【陸上競技場・野球場・球技場】&#10;有形固定資産減価償却率該当値テキスト"/>
        <xdr:cNvSpPr txBox="1"/>
      </xdr:nvSpPr>
      <xdr:spPr>
        <a:xfrm>
          <a:off x="4137660" y="995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70358</xdr:rowOff>
    </xdr:from>
    <xdr:to>
      <xdr:col>20</xdr:col>
      <xdr:colOff>38100</xdr:colOff>
      <xdr:row>61</xdr:row>
      <xdr:rowOff>508</xdr:rowOff>
    </xdr:to>
    <xdr:sp macro="" textlink="">
      <xdr:nvSpPr>
        <xdr:cNvPr id="157" name="楕円 156"/>
        <xdr:cNvSpPr/>
      </xdr:nvSpPr>
      <xdr:spPr>
        <a:xfrm>
          <a:off x="3312160" y="1012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60</xdr:row>
      <xdr:rowOff>68580</xdr:rowOff>
    </xdr:from>
    <xdr:to>
      <xdr:col>24</xdr:col>
      <xdr:colOff>63500</xdr:colOff>
      <xdr:row>60</xdr:row>
      <xdr:rowOff>121158</xdr:rowOff>
    </xdr:to>
    <xdr:cxnSp macro="">
      <xdr:nvCxnSpPr>
        <xdr:cNvPr id="158" name="直線コネクタ 157"/>
        <xdr:cNvCxnSpPr/>
      </xdr:nvCxnSpPr>
      <xdr:spPr>
        <a:xfrm flipV="1">
          <a:off x="3355340" y="10126980"/>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62198</xdr:colOff>
      <xdr:row>58</xdr:row>
      <xdr:rowOff>30595</xdr:rowOff>
    </xdr:from>
    <xdr:ext cx="405111" cy="259045"/>
    <xdr:sp macro="" textlink="">
      <xdr:nvSpPr>
        <xdr:cNvPr id="159" name="n_1aveValue【陸上競技場・野球場・球技場】&#10;有形固定資産減価償却率"/>
        <xdr:cNvSpPr txBox="1"/>
      </xdr:nvSpPr>
      <xdr:spPr>
        <a:xfrm>
          <a:off x="3079718" y="975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138398</xdr:colOff>
      <xdr:row>57</xdr:row>
      <xdr:rowOff>61459</xdr:rowOff>
    </xdr:from>
    <xdr:ext cx="405111" cy="259045"/>
    <xdr:sp macro="" textlink="">
      <xdr:nvSpPr>
        <xdr:cNvPr id="160" name="n_2aveValue【陸上競技場・野球場・球技場】&#10;有形固定資産減価償却率"/>
        <xdr:cNvSpPr txBox="1"/>
      </xdr:nvSpPr>
      <xdr:spPr>
        <a:xfrm>
          <a:off x="2317718" y="961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62198</xdr:colOff>
      <xdr:row>60</xdr:row>
      <xdr:rowOff>62345</xdr:rowOff>
    </xdr:from>
    <xdr:ext cx="405111" cy="259045"/>
    <xdr:sp macro="" textlink="">
      <xdr:nvSpPr>
        <xdr:cNvPr id="161" name="n_1mainValue【陸上競技場・野球場・球技場】&#10;有形固定資産減価償却率"/>
        <xdr:cNvSpPr txBox="1"/>
      </xdr:nvSpPr>
      <xdr:spPr>
        <a:xfrm>
          <a:off x="3079718" y="1012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63</xdr:row>
      <xdr:rowOff>59115</xdr:rowOff>
    </xdr:from>
    <xdr:ext cx="467179" cy="259045"/>
    <xdr:sp macro="" textlink="">
      <xdr:nvSpPr>
        <xdr:cNvPr id="171" name="テキスト ボックス 170"/>
        <xdr:cNvSpPr txBox="1"/>
      </xdr:nvSpPr>
      <xdr:spPr>
        <a:xfrm>
          <a:off x="5164992" y="106204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61</xdr:row>
      <xdr:rowOff>72018</xdr:rowOff>
    </xdr:from>
    <xdr:ext cx="467179" cy="259045"/>
    <xdr:sp macro="" textlink="">
      <xdr:nvSpPr>
        <xdr:cNvPr id="173" name="テキスト ボックス 172"/>
        <xdr:cNvSpPr txBox="1"/>
      </xdr:nvSpPr>
      <xdr:spPr>
        <a:xfrm>
          <a:off x="5164992" y="102980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59</xdr:row>
      <xdr:rowOff>91772</xdr:rowOff>
    </xdr:from>
    <xdr:ext cx="467179" cy="259045"/>
    <xdr:sp macro="" textlink="">
      <xdr:nvSpPr>
        <xdr:cNvPr id="175" name="テキスト ボックス 174"/>
        <xdr:cNvSpPr txBox="1"/>
      </xdr:nvSpPr>
      <xdr:spPr>
        <a:xfrm>
          <a:off x="5164992" y="998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57</xdr:row>
      <xdr:rowOff>104676</xdr:rowOff>
    </xdr:from>
    <xdr:ext cx="467179" cy="259045"/>
    <xdr:sp macro="" textlink="">
      <xdr:nvSpPr>
        <xdr:cNvPr id="177" name="テキスト ボックス 176"/>
        <xdr:cNvSpPr txBox="1"/>
      </xdr:nvSpPr>
      <xdr:spPr>
        <a:xfrm>
          <a:off x="5164992" y="96601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55</xdr:row>
      <xdr:rowOff>124430</xdr:rowOff>
    </xdr:from>
    <xdr:ext cx="467179" cy="259045"/>
    <xdr:sp macro="" textlink="">
      <xdr:nvSpPr>
        <xdr:cNvPr id="179" name="テキスト ボックス 178"/>
        <xdr:cNvSpPr txBox="1"/>
      </xdr:nvSpPr>
      <xdr:spPr>
        <a:xfrm>
          <a:off x="5164992" y="93446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53</xdr:row>
      <xdr:rowOff>133907</xdr:rowOff>
    </xdr:from>
    <xdr:ext cx="467179" cy="259045"/>
    <xdr:sp macro="" textlink="">
      <xdr:nvSpPr>
        <xdr:cNvPr id="181" name="テキスト ボックス 180"/>
        <xdr:cNvSpPr txBox="1"/>
      </xdr:nvSpPr>
      <xdr:spPr>
        <a:xfrm>
          <a:off x="5164992" y="901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51</xdr:row>
      <xdr:rowOff>157087</xdr:rowOff>
    </xdr:from>
    <xdr:ext cx="467179" cy="259045"/>
    <xdr:sp macro="" textlink="">
      <xdr:nvSpPr>
        <xdr:cNvPr id="183" name="テキスト ボックス 182"/>
        <xdr:cNvSpPr txBox="1"/>
      </xdr:nvSpPr>
      <xdr:spPr>
        <a:xfrm>
          <a:off x="5164992" y="87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158196</xdr:rowOff>
    </xdr:from>
    <xdr:ext cx="469744" cy="259045"/>
    <xdr:sp macro="" textlink="">
      <xdr:nvSpPr>
        <xdr:cNvPr id="186" name="【陸上競技場・野球場・球技場】&#10;一人当たり面積最小値テキスト"/>
        <xdr:cNvSpPr txBox="1"/>
      </xdr:nvSpPr>
      <xdr:spPr>
        <a:xfrm>
          <a:off x="9271000" y="1071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71815</xdr:rowOff>
    </xdr:from>
    <xdr:ext cx="469744" cy="259045"/>
    <xdr:sp macro="" textlink="">
      <xdr:nvSpPr>
        <xdr:cNvPr id="188" name="【陸上競技場・野球場・球技場】&#10;一人当たり面積最大値テキスト"/>
        <xdr:cNvSpPr txBox="1"/>
      </xdr:nvSpPr>
      <xdr:spPr>
        <a:xfrm>
          <a:off x="9271000" y="912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120096</xdr:rowOff>
    </xdr:from>
    <xdr:ext cx="469744" cy="259045"/>
    <xdr:sp macro="" textlink="">
      <xdr:nvSpPr>
        <xdr:cNvPr id="190" name="【陸上競技場・野球場・球技場】&#10;一人当たり面積平均値テキスト"/>
        <xdr:cNvSpPr txBox="1"/>
      </xdr:nvSpPr>
      <xdr:spPr>
        <a:xfrm>
          <a:off x="9271000" y="10346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49893</xdr:rowOff>
    </xdr:from>
    <xdr:to>
      <xdr:col>55</xdr:col>
      <xdr:colOff>50800</xdr:colOff>
      <xdr:row>61</xdr:row>
      <xdr:rowOff>151493</xdr:rowOff>
    </xdr:to>
    <xdr:sp macro="" textlink="">
      <xdr:nvSpPr>
        <xdr:cNvPr id="199" name="楕円 198"/>
        <xdr:cNvSpPr/>
      </xdr:nvSpPr>
      <xdr:spPr>
        <a:xfrm>
          <a:off x="9192260" y="102759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59</xdr:row>
      <xdr:rowOff>143480</xdr:rowOff>
    </xdr:from>
    <xdr:ext cx="469744" cy="259045"/>
    <xdr:sp macro="" textlink="">
      <xdr:nvSpPr>
        <xdr:cNvPr id="200" name="【陸上競技場・野球場・球技場】&#10;一人当たり面積該当値テキスト"/>
        <xdr:cNvSpPr txBox="1"/>
      </xdr:nvSpPr>
      <xdr:spPr>
        <a:xfrm>
          <a:off x="9271000" y="1003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49893</xdr:rowOff>
    </xdr:from>
    <xdr:to>
      <xdr:col>50</xdr:col>
      <xdr:colOff>165100</xdr:colOff>
      <xdr:row>61</xdr:row>
      <xdr:rowOff>151493</xdr:rowOff>
    </xdr:to>
    <xdr:sp macro="" textlink="">
      <xdr:nvSpPr>
        <xdr:cNvPr id="201" name="楕円 200"/>
        <xdr:cNvSpPr/>
      </xdr:nvSpPr>
      <xdr:spPr>
        <a:xfrm>
          <a:off x="8445500" y="102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61</xdr:row>
      <xdr:rowOff>100693</xdr:rowOff>
    </xdr:from>
    <xdr:to>
      <xdr:col>55</xdr:col>
      <xdr:colOff>0</xdr:colOff>
      <xdr:row>61</xdr:row>
      <xdr:rowOff>100693</xdr:rowOff>
    </xdr:to>
    <xdr:cxnSp macro="">
      <xdr:nvCxnSpPr>
        <xdr:cNvPr id="202" name="直線コネクタ 201"/>
        <xdr:cNvCxnSpPr/>
      </xdr:nvCxnSpPr>
      <xdr:spPr>
        <a:xfrm>
          <a:off x="8496300" y="1032673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171609</xdr:colOff>
      <xdr:row>62</xdr:row>
      <xdr:rowOff>5092</xdr:rowOff>
    </xdr:from>
    <xdr:ext cx="469745" cy="259045"/>
    <xdr:sp macro="" textlink="">
      <xdr:nvSpPr>
        <xdr:cNvPr id="203" name="n_1aveValue【陸上競技場・野球場・球技場】&#10;一人当たり面積"/>
        <xdr:cNvSpPr txBox="1"/>
      </xdr:nvSpPr>
      <xdr:spPr>
        <a:xfrm>
          <a:off x="8210709" y="1039877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57309</xdr:colOff>
      <xdr:row>61</xdr:row>
      <xdr:rowOff>47526</xdr:rowOff>
    </xdr:from>
    <xdr:ext cx="469745" cy="259045"/>
    <xdr:sp macro="" textlink="">
      <xdr:nvSpPr>
        <xdr:cNvPr id="204" name="n_2aveValue【陸上競技場・野球場・球技場】&#10;一人当たり面積"/>
        <xdr:cNvSpPr txBox="1"/>
      </xdr:nvSpPr>
      <xdr:spPr>
        <a:xfrm>
          <a:off x="7433469" y="1027356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171609</xdr:colOff>
      <xdr:row>59</xdr:row>
      <xdr:rowOff>67280</xdr:rowOff>
    </xdr:from>
    <xdr:ext cx="469745" cy="259045"/>
    <xdr:sp macro="" textlink="">
      <xdr:nvSpPr>
        <xdr:cNvPr id="205" name="n_1mainValue【陸上競技場・野球場・球技場】&#10;一人当たり面積"/>
        <xdr:cNvSpPr txBox="1"/>
      </xdr:nvSpPr>
      <xdr:spPr>
        <a:xfrm>
          <a:off x="8210709" y="995804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87</xdr:row>
      <xdr:rowOff>80887</xdr:rowOff>
    </xdr:from>
    <xdr:ext cx="403059" cy="259045"/>
    <xdr:sp macro="" textlink="">
      <xdr:nvSpPr>
        <xdr:cNvPr id="214" name="テキスト ボックス 213"/>
        <xdr:cNvSpPr txBox="1"/>
      </xdr:nvSpPr>
      <xdr:spPr>
        <a:xfrm>
          <a:off x="71043" y="14665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85</xdr:row>
      <xdr:rowOff>138037</xdr:rowOff>
    </xdr:from>
    <xdr:ext cx="403059" cy="259045"/>
    <xdr:sp macro="" textlink="">
      <xdr:nvSpPr>
        <xdr:cNvPr id="216" name="テキスト ボックス 215"/>
        <xdr:cNvSpPr txBox="1"/>
      </xdr:nvSpPr>
      <xdr:spPr>
        <a:xfrm>
          <a:off x="71043" y="143874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84</xdr:row>
      <xdr:rowOff>23737</xdr:rowOff>
    </xdr:from>
    <xdr:ext cx="403059" cy="259045"/>
    <xdr:sp macro="" textlink="">
      <xdr:nvSpPr>
        <xdr:cNvPr id="218" name="テキスト ボックス 217"/>
        <xdr:cNvSpPr txBox="1"/>
      </xdr:nvSpPr>
      <xdr:spPr>
        <a:xfrm>
          <a:off x="71043" y="14105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82</xdr:row>
      <xdr:rowOff>80887</xdr:rowOff>
    </xdr:from>
    <xdr:ext cx="403059" cy="259045"/>
    <xdr:sp macro="" textlink="">
      <xdr:nvSpPr>
        <xdr:cNvPr id="220" name="テキスト ボックス 219"/>
        <xdr:cNvSpPr txBox="1"/>
      </xdr:nvSpPr>
      <xdr:spPr>
        <a:xfrm>
          <a:off x="71043" y="13827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80</xdr:row>
      <xdr:rowOff>138037</xdr:rowOff>
    </xdr:from>
    <xdr:ext cx="403059" cy="259045"/>
    <xdr:sp macro="" textlink="">
      <xdr:nvSpPr>
        <xdr:cNvPr id="222" name="テキスト ボックス 221"/>
        <xdr:cNvSpPr txBox="1"/>
      </xdr:nvSpPr>
      <xdr:spPr>
        <a:xfrm>
          <a:off x="71043" y="13549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79</xdr:row>
      <xdr:rowOff>23737</xdr:rowOff>
    </xdr:from>
    <xdr:ext cx="403059" cy="259045"/>
    <xdr:sp macro="" textlink="">
      <xdr:nvSpPr>
        <xdr:cNvPr id="224" name="テキスト ボックス 223"/>
        <xdr:cNvSpPr txBox="1"/>
      </xdr:nvSpPr>
      <xdr:spPr>
        <a:xfrm>
          <a:off x="71043" y="13267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77</xdr:row>
      <xdr:rowOff>80887</xdr:rowOff>
    </xdr:from>
    <xdr:ext cx="403059" cy="259045"/>
    <xdr:sp macro="" textlink="">
      <xdr:nvSpPr>
        <xdr:cNvPr id="226" name="テキスト ボックス 225"/>
        <xdr:cNvSpPr txBox="1"/>
      </xdr:nvSpPr>
      <xdr:spPr>
        <a:xfrm>
          <a:off x="71043" y="12989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75</xdr:row>
      <xdr:rowOff>138037</xdr:rowOff>
    </xdr:from>
    <xdr:ext cx="403059" cy="259045"/>
    <xdr:sp macro="" textlink="">
      <xdr:nvSpPr>
        <xdr:cNvPr id="228" name="テキスト ボックス 227"/>
        <xdr:cNvSpPr txBox="1"/>
      </xdr:nvSpPr>
      <xdr:spPr>
        <a:xfrm>
          <a:off x="71043" y="12711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8792</xdr:colOff>
      <xdr:row>74</xdr:row>
      <xdr:rowOff>23737</xdr:rowOff>
    </xdr:from>
    <xdr:ext cx="467179" cy="259045"/>
    <xdr:sp macro="" textlink="">
      <xdr:nvSpPr>
        <xdr:cNvPr id="230" name="テキスト ボックス 229"/>
        <xdr:cNvSpPr txBox="1"/>
      </xdr:nvSpPr>
      <xdr:spPr>
        <a:xfrm>
          <a:off x="8792" y="12429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137786</xdr:rowOff>
    </xdr:from>
    <xdr:ext cx="405111" cy="259045"/>
    <xdr:sp macro="" textlink="">
      <xdr:nvSpPr>
        <xdr:cNvPr id="233" name="【県民会館】&#10;有形固定資産減価償却率最小値テキスト"/>
        <xdr:cNvSpPr txBox="1"/>
      </xdr:nvSpPr>
      <xdr:spPr>
        <a:xfrm>
          <a:off x="4137660" y="1438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35485</xdr:rowOff>
    </xdr:from>
    <xdr:ext cx="405111" cy="259045"/>
    <xdr:sp macro="" textlink="">
      <xdr:nvSpPr>
        <xdr:cNvPr id="235" name="【県民会館】&#10;有形固定資産減価償却率最大値テキスト"/>
        <xdr:cNvSpPr txBox="1"/>
      </xdr:nvSpPr>
      <xdr:spPr>
        <a:xfrm>
          <a:off x="4137660" y="1277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38025</xdr:rowOff>
    </xdr:from>
    <xdr:ext cx="405111" cy="259045"/>
    <xdr:sp macro="" textlink="">
      <xdr:nvSpPr>
        <xdr:cNvPr id="237" name="【県民会館】&#10;有形固定資産減価償却率平均値テキスト"/>
        <xdr:cNvSpPr txBox="1"/>
      </xdr:nvSpPr>
      <xdr:spPr>
        <a:xfrm>
          <a:off x="4137660" y="1378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246" name="楕円 245"/>
        <xdr:cNvSpPr/>
      </xdr:nvSpPr>
      <xdr:spPr>
        <a:xfrm>
          <a:off x="403606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84</xdr:row>
      <xdr:rowOff>52948</xdr:rowOff>
    </xdr:from>
    <xdr:ext cx="405111" cy="259045"/>
    <xdr:sp macro="" textlink="">
      <xdr:nvSpPr>
        <xdr:cNvPr id="247" name="【県民会館】&#10;有形固定資産減価償却率該当値テキスト"/>
        <xdr:cNvSpPr txBox="1"/>
      </xdr:nvSpPr>
      <xdr:spPr>
        <a:xfrm>
          <a:off x="4137660" y="1413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127318</xdr:rowOff>
    </xdr:from>
    <xdr:to>
      <xdr:col>20</xdr:col>
      <xdr:colOff>38100</xdr:colOff>
      <xdr:row>86</xdr:row>
      <xdr:rowOff>57468</xdr:rowOff>
    </xdr:to>
    <xdr:sp macro="" textlink="">
      <xdr:nvSpPr>
        <xdr:cNvPr id="248" name="楕円 247"/>
        <xdr:cNvSpPr/>
      </xdr:nvSpPr>
      <xdr:spPr>
        <a:xfrm>
          <a:off x="3312160" y="14376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85</xdr:row>
      <xdr:rowOff>118111</xdr:rowOff>
    </xdr:from>
    <xdr:to>
      <xdr:col>24</xdr:col>
      <xdr:colOff>63500</xdr:colOff>
      <xdr:row>86</xdr:row>
      <xdr:rowOff>6668</xdr:rowOff>
    </xdr:to>
    <xdr:cxnSp macro="">
      <xdr:nvCxnSpPr>
        <xdr:cNvPr id="249" name="直線コネクタ 248"/>
        <xdr:cNvCxnSpPr/>
      </xdr:nvCxnSpPr>
      <xdr:spPr>
        <a:xfrm flipV="1">
          <a:off x="3355340" y="14367511"/>
          <a:ext cx="73152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62198</xdr:colOff>
      <xdr:row>81</xdr:row>
      <xdr:rowOff>167564</xdr:rowOff>
    </xdr:from>
    <xdr:ext cx="405111" cy="259045"/>
    <xdr:sp macro="" textlink="">
      <xdr:nvSpPr>
        <xdr:cNvPr id="250" name="n_1aveValue【県民会館】&#10;有形固定資産減価償却率"/>
        <xdr:cNvSpPr txBox="1"/>
      </xdr:nvSpPr>
      <xdr:spPr>
        <a:xfrm>
          <a:off x="3079718" y="1374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138398</xdr:colOff>
      <xdr:row>81</xdr:row>
      <xdr:rowOff>114992</xdr:rowOff>
    </xdr:from>
    <xdr:ext cx="405111" cy="259045"/>
    <xdr:sp macro="" textlink="">
      <xdr:nvSpPr>
        <xdr:cNvPr id="251" name="n_2aveValue【県民会館】&#10;有形固定資産減価償却率"/>
        <xdr:cNvSpPr txBox="1"/>
      </xdr:nvSpPr>
      <xdr:spPr>
        <a:xfrm>
          <a:off x="2317718" y="136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62198</xdr:colOff>
      <xdr:row>85</xdr:row>
      <xdr:rowOff>119305</xdr:rowOff>
    </xdr:from>
    <xdr:ext cx="405111" cy="259045"/>
    <xdr:sp macro="" textlink="">
      <xdr:nvSpPr>
        <xdr:cNvPr id="252" name="n_1mainValue【県民会館】&#10;有形固定資産減価償却率"/>
        <xdr:cNvSpPr txBox="1"/>
      </xdr:nvSpPr>
      <xdr:spPr>
        <a:xfrm>
          <a:off x="3079718" y="1436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85</xdr:row>
      <xdr:rowOff>42787</xdr:rowOff>
    </xdr:from>
    <xdr:ext cx="467179" cy="259045"/>
    <xdr:sp macro="" textlink="">
      <xdr:nvSpPr>
        <xdr:cNvPr id="262" name="テキスト ボックス 261"/>
        <xdr:cNvSpPr txBox="1"/>
      </xdr:nvSpPr>
      <xdr:spPr>
        <a:xfrm>
          <a:off x="5164992" y="14292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83</xdr:row>
      <xdr:rowOff>4687</xdr:rowOff>
    </xdr:from>
    <xdr:ext cx="467179" cy="259045"/>
    <xdr:sp macro="" textlink="">
      <xdr:nvSpPr>
        <xdr:cNvPr id="264" name="テキスト ボックス 263"/>
        <xdr:cNvSpPr txBox="1"/>
      </xdr:nvSpPr>
      <xdr:spPr>
        <a:xfrm>
          <a:off x="5164992" y="13918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80</xdr:row>
      <xdr:rowOff>138037</xdr:rowOff>
    </xdr:from>
    <xdr:ext cx="467179" cy="259045"/>
    <xdr:sp macro="" textlink="">
      <xdr:nvSpPr>
        <xdr:cNvPr id="266" name="テキスト ボックス 265"/>
        <xdr:cNvSpPr txBox="1"/>
      </xdr:nvSpPr>
      <xdr:spPr>
        <a:xfrm>
          <a:off x="5164992" y="13549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78</xdr:row>
      <xdr:rowOff>99937</xdr:rowOff>
    </xdr:from>
    <xdr:ext cx="467179" cy="259045"/>
    <xdr:sp macro="" textlink="">
      <xdr:nvSpPr>
        <xdr:cNvPr id="268" name="テキスト ボックス 267"/>
        <xdr:cNvSpPr txBox="1"/>
      </xdr:nvSpPr>
      <xdr:spPr>
        <a:xfrm>
          <a:off x="5164992" y="13175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76</xdr:row>
      <xdr:rowOff>61837</xdr:rowOff>
    </xdr:from>
    <xdr:ext cx="467179" cy="259045"/>
    <xdr:sp macro="" textlink="">
      <xdr:nvSpPr>
        <xdr:cNvPr id="270" name="テキスト ボックス 269"/>
        <xdr:cNvSpPr txBox="1"/>
      </xdr:nvSpPr>
      <xdr:spPr>
        <a:xfrm>
          <a:off x="5164992" y="1280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74</xdr:row>
      <xdr:rowOff>23737</xdr:rowOff>
    </xdr:from>
    <xdr:ext cx="467179" cy="259045"/>
    <xdr:sp macro="" textlink="">
      <xdr:nvSpPr>
        <xdr:cNvPr id="272" name="テキスト ボックス 271"/>
        <xdr:cNvSpPr txBox="1"/>
      </xdr:nvSpPr>
      <xdr:spPr>
        <a:xfrm>
          <a:off x="5164992" y="12429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52061</xdr:rowOff>
    </xdr:from>
    <xdr:ext cx="469744" cy="259045"/>
    <xdr:sp macro="" textlink="">
      <xdr:nvSpPr>
        <xdr:cNvPr id="275" name="【県民会館】&#10;一人当たり面積最小値テキスト"/>
        <xdr:cNvSpPr txBox="1"/>
      </xdr:nvSpPr>
      <xdr:spPr>
        <a:xfrm>
          <a:off x="9271000" y="143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33011</xdr:rowOff>
    </xdr:from>
    <xdr:ext cx="469744" cy="259045"/>
    <xdr:sp macro="" textlink="">
      <xdr:nvSpPr>
        <xdr:cNvPr id="277" name="【県民会館】&#10;一人当たり面積最大値テキスト"/>
        <xdr:cNvSpPr txBox="1"/>
      </xdr:nvSpPr>
      <xdr:spPr>
        <a:xfrm>
          <a:off x="9271000" y="127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90161</xdr:rowOff>
    </xdr:from>
    <xdr:ext cx="469744" cy="259045"/>
    <xdr:sp macro="" textlink="">
      <xdr:nvSpPr>
        <xdr:cNvPr id="279" name="【県民会館】&#10;一人当たり面積平均値テキスト"/>
        <xdr:cNvSpPr txBox="1"/>
      </xdr:nvSpPr>
      <xdr:spPr>
        <a:xfrm>
          <a:off x="9271000" y="14004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88" name="楕円 287"/>
        <xdr:cNvSpPr/>
      </xdr:nvSpPr>
      <xdr:spPr>
        <a:xfrm>
          <a:off x="9192260" y="1401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82</xdr:row>
      <xdr:rowOff>23737</xdr:rowOff>
    </xdr:from>
    <xdr:ext cx="469744" cy="259045"/>
    <xdr:sp macro="" textlink="">
      <xdr:nvSpPr>
        <xdr:cNvPr id="289" name="【県民会館】&#10;一人当たり面積該当値テキスト"/>
        <xdr:cNvSpPr txBox="1"/>
      </xdr:nvSpPr>
      <xdr:spPr>
        <a:xfrm>
          <a:off x="9271000" y="1377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290" name="楕円 289"/>
        <xdr:cNvSpPr/>
      </xdr:nvSpPr>
      <xdr:spPr>
        <a:xfrm>
          <a:off x="8445500" y="1401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83</xdr:row>
      <xdr:rowOff>152400</xdr:rowOff>
    </xdr:from>
    <xdr:to>
      <xdr:col>55</xdr:col>
      <xdr:colOff>0</xdr:colOff>
      <xdr:row>83</xdr:row>
      <xdr:rowOff>152400</xdr:rowOff>
    </xdr:to>
    <xdr:cxnSp macro="">
      <xdr:nvCxnSpPr>
        <xdr:cNvPr id="291" name="直線コネクタ 290"/>
        <xdr:cNvCxnSpPr/>
      </xdr:nvCxnSpPr>
      <xdr:spPr>
        <a:xfrm>
          <a:off x="8496300" y="14066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171609</xdr:colOff>
      <xdr:row>84</xdr:row>
      <xdr:rowOff>33011</xdr:rowOff>
    </xdr:from>
    <xdr:ext cx="469745" cy="259045"/>
    <xdr:sp macro="" textlink="">
      <xdr:nvSpPr>
        <xdr:cNvPr id="292" name="n_1aveValue【県民会館】&#10;一人当たり面積"/>
        <xdr:cNvSpPr txBox="1"/>
      </xdr:nvSpPr>
      <xdr:spPr>
        <a:xfrm>
          <a:off x="8210709" y="141147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57309</xdr:colOff>
      <xdr:row>81</xdr:row>
      <xdr:rowOff>138037</xdr:rowOff>
    </xdr:from>
    <xdr:ext cx="469745" cy="259045"/>
    <xdr:sp macro="" textlink="">
      <xdr:nvSpPr>
        <xdr:cNvPr id="293" name="n_2aveValue【県民会館】&#10;一人当たり面積"/>
        <xdr:cNvSpPr txBox="1"/>
      </xdr:nvSpPr>
      <xdr:spPr>
        <a:xfrm>
          <a:off x="7433469" y="1371687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171609</xdr:colOff>
      <xdr:row>81</xdr:row>
      <xdr:rowOff>118987</xdr:rowOff>
    </xdr:from>
    <xdr:ext cx="469745" cy="259045"/>
    <xdr:sp macro="" textlink="">
      <xdr:nvSpPr>
        <xdr:cNvPr id="294" name="n_1mainValue【県民会館】&#10;一人当たり面積"/>
        <xdr:cNvSpPr txBox="1"/>
      </xdr:nvSpPr>
      <xdr:spPr>
        <a:xfrm>
          <a:off x="8210709" y="136978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109</xdr:row>
      <xdr:rowOff>118987</xdr:rowOff>
    </xdr:from>
    <xdr:ext cx="403059" cy="259045"/>
    <xdr:sp macro="" textlink="">
      <xdr:nvSpPr>
        <xdr:cNvPr id="303" name="テキスト ボックス 302"/>
        <xdr:cNvSpPr txBox="1"/>
      </xdr:nvSpPr>
      <xdr:spPr>
        <a:xfrm>
          <a:off x="71043" y="18391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107</xdr:row>
      <xdr:rowOff>135316</xdr:rowOff>
    </xdr:from>
    <xdr:ext cx="403059" cy="259045"/>
    <xdr:sp macro="" textlink="">
      <xdr:nvSpPr>
        <xdr:cNvPr id="305" name="テキスト ボックス 304"/>
        <xdr:cNvSpPr txBox="1"/>
      </xdr:nvSpPr>
      <xdr:spPr>
        <a:xfrm>
          <a:off x="71043" y="180727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105</xdr:row>
      <xdr:rowOff>148218</xdr:rowOff>
    </xdr:from>
    <xdr:ext cx="403059" cy="259045"/>
    <xdr:sp macro="" textlink="">
      <xdr:nvSpPr>
        <xdr:cNvPr id="307" name="テキスト ボックス 306"/>
        <xdr:cNvSpPr txBox="1"/>
      </xdr:nvSpPr>
      <xdr:spPr>
        <a:xfrm>
          <a:off x="71043" y="177504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103</xdr:row>
      <xdr:rowOff>167973</xdr:rowOff>
    </xdr:from>
    <xdr:ext cx="403059" cy="259045"/>
    <xdr:sp macro="" textlink="">
      <xdr:nvSpPr>
        <xdr:cNvPr id="309" name="テキスト ボックス 308"/>
        <xdr:cNvSpPr txBox="1"/>
      </xdr:nvSpPr>
      <xdr:spPr>
        <a:xfrm>
          <a:off x="71043" y="174348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102</xdr:row>
      <xdr:rowOff>9425</xdr:rowOff>
    </xdr:from>
    <xdr:ext cx="403059" cy="259045"/>
    <xdr:sp macro="" textlink="">
      <xdr:nvSpPr>
        <xdr:cNvPr id="311" name="テキスト ボックス 310"/>
        <xdr:cNvSpPr txBox="1"/>
      </xdr:nvSpPr>
      <xdr:spPr>
        <a:xfrm>
          <a:off x="71043" y="171087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71043</xdr:colOff>
      <xdr:row>100</xdr:row>
      <xdr:rowOff>29180</xdr:rowOff>
    </xdr:from>
    <xdr:ext cx="403059" cy="259045"/>
    <xdr:sp macro="" textlink="">
      <xdr:nvSpPr>
        <xdr:cNvPr id="313" name="テキスト ボックス 312"/>
        <xdr:cNvSpPr txBox="1"/>
      </xdr:nvSpPr>
      <xdr:spPr>
        <a:xfrm>
          <a:off x="71043" y="16793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8792</xdr:colOff>
      <xdr:row>98</xdr:row>
      <xdr:rowOff>38656</xdr:rowOff>
    </xdr:from>
    <xdr:ext cx="467179" cy="259045"/>
    <xdr:sp macro="" textlink="">
      <xdr:nvSpPr>
        <xdr:cNvPr id="315" name="テキスト ボックス 314"/>
        <xdr:cNvSpPr txBox="1"/>
      </xdr:nvSpPr>
      <xdr:spPr>
        <a:xfrm>
          <a:off x="8792" y="164673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8792</xdr:colOff>
      <xdr:row>96</xdr:row>
      <xdr:rowOff>61837</xdr:rowOff>
    </xdr:from>
    <xdr:ext cx="467179" cy="259045"/>
    <xdr:sp macro="" textlink="">
      <xdr:nvSpPr>
        <xdr:cNvPr id="317" name="テキスト ボックス 316"/>
        <xdr:cNvSpPr txBox="1"/>
      </xdr:nvSpPr>
      <xdr:spPr>
        <a:xfrm>
          <a:off x="8792" y="161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24847</xdr:rowOff>
    </xdr:from>
    <xdr:ext cx="405111" cy="259045"/>
    <xdr:sp macro="" textlink="">
      <xdr:nvSpPr>
        <xdr:cNvPr id="320" name="【保健所】&#10;有形固定資産減価償却率最小値テキスト"/>
        <xdr:cNvSpPr txBox="1"/>
      </xdr:nvSpPr>
      <xdr:spPr>
        <a:xfrm>
          <a:off x="4137660" y="181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134408</xdr:rowOff>
    </xdr:from>
    <xdr:ext cx="469744" cy="259045"/>
    <xdr:sp macro="" textlink="">
      <xdr:nvSpPr>
        <xdr:cNvPr id="322" name="【保健所】&#10;有形固定資産減価償却率最大値テキスト"/>
        <xdr:cNvSpPr txBox="1"/>
      </xdr:nvSpPr>
      <xdr:spPr>
        <a:xfrm>
          <a:off x="4137660" y="163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115358</xdr:rowOff>
    </xdr:from>
    <xdr:ext cx="405111" cy="259045"/>
    <xdr:sp macro="" textlink="">
      <xdr:nvSpPr>
        <xdr:cNvPr id="324" name="【保健所】&#10;有形固定資産減価償却率平均値テキスト"/>
        <xdr:cNvSpPr txBox="1"/>
      </xdr:nvSpPr>
      <xdr:spPr>
        <a:xfrm>
          <a:off x="4137660" y="175499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333" name="楕円 332"/>
        <xdr:cNvSpPr/>
      </xdr:nvSpPr>
      <xdr:spPr>
        <a:xfrm>
          <a:off x="403606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114300</xdr:colOff>
      <xdr:row>103</xdr:row>
      <xdr:rowOff>143480</xdr:rowOff>
    </xdr:from>
    <xdr:ext cx="405111" cy="259045"/>
    <xdr:sp macro="" textlink="">
      <xdr:nvSpPr>
        <xdr:cNvPr id="334" name="【保健所】&#10;有形固定資産減価償却率該当値テキスト"/>
        <xdr:cNvSpPr txBox="1"/>
      </xdr:nvSpPr>
      <xdr:spPr>
        <a:xfrm>
          <a:off x="4137660" y="1741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108676</xdr:rowOff>
    </xdr:from>
    <xdr:to>
      <xdr:col>20</xdr:col>
      <xdr:colOff>38100</xdr:colOff>
      <xdr:row>106</xdr:row>
      <xdr:rowOff>38826</xdr:rowOff>
    </xdr:to>
    <xdr:sp macro="" textlink="">
      <xdr:nvSpPr>
        <xdr:cNvPr id="335" name="楕円 334"/>
        <xdr:cNvSpPr/>
      </xdr:nvSpPr>
      <xdr:spPr>
        <a:xfrm>
          <a:off x="3312160" y="17710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177800</xdr:colOff>
      <xdr:row>105</xdr:row>
      <xdr:rowOff>100693</xdr:rowOff>
    </xdr:from>
    <xdr:to>
      <xdr:col>24</xdr:col>
      <xdr:colOff>63500</xdr:colOff>
      <xdr:row>105</xdr:row>
      <xdr:rowOff>159476</xdr:rowOff>
    </xdr:to>
    <xdr:cxnSp macro="">
      <xdr:nvCxnSpPr>
        <xdr:cNvPr id="336" name="直線コネクタ 335"/>
        <xdr:cNvCxnSpPr/>
      </xdr:nvCxnSpPr>
      <xdr:spPr>
        <a:xfrm flipV="1">
          <a:off x="3355340" y="17702893"/>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62198</xdr:colOff>
      <xdr:row>103</xdr:row>
      <xdr:rowOff>119531</xdr:rowOff>
    </xdr:from>
    <xdr:ext cx="405111" cy="259045"/>
    <xdr:sp macro="" textlink="">
      <xdr:nvSpPr>
        <xdr:cNvPr id="337" name="n_1aveValue【保健所】&#10;有形固定資産減価償却率"/>
        <xdr:cNvSpPr txBox="1"/>
      </xdr:nvSpPr>
      <xdr:spPr>
        <a:xfrm>
          <a:off x="3079718" y="1738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138398</xdr:colOff>
      <xdr:row>103</xdr:row>
      <xdr:rowOff>161825</xdr:rowOff>
    </xdr:from>
    <xdr:ext cx="405111" cy="259045"/>
    <xdr:sp macro="" textlink="">
      <xdr:nvSpPr>
        <xdr:cNvPr id="338" name="n_2aveValue【保健所】&#10;有形固定資産減価償却率"/>
        <xdr:cNvSpPr txBox="1"/>
      </xdr:nvSpPr>
      <xdr:spPr>
        <a:xfrm>
          <a:off x="2317718" y="1742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62198</xdr:colOff>
      <xdr:row>105</xdr:row>
      <xdr:rowOff>100663</xdr:rowOff>
    </xdr:from>
    <xdr:ext cx="405111" cy="259045"/>
    <xdr:sp macro="" textlink="">
      <xdr:nvSpPr>
        <xdr:cNvPr id="339" name="n_1mainValue【保健所】&#10;有形固定資産減価償却率"/>
        <xdr:cNvSpPr txBox="1"/>
      </xdr:nvSpPr>
      <xdr:spPr>
        <a:xfrm>
          <a:off x="3079718" y="1770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107</xdr:row>
      <xdr:rowOff>80887</xdr:rowOff>
    </xdr:from>
    <xdr:ext cx="467179" cy="259045"/>
    <xdr:sp macro="" textlink="">
      <xdr:nvSpPr>
        <xdr:cNvPr id="349" name="テキスト ボックス 348"/>
        <xdr:cNvSpPr txBox="1"/>
      </xdr:nvSpPr>
      <xdr:spPr>
        <a:xfrm>
          <a:off x="5164992" y="18018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105</xdr:row>
      <xdr:rowOff>42787</xdr:rowOff>
    </xdr:from>
    <xdr:ext cx="467179" cy="259045"/>
    <xdr:sp macro="" textlink="">
      <xdr:nvSpPr>
        <xdr:cNvPr id="351" name="テキスト ボックス 350"/>
        <xdr:cNvSpPr txBox="1"/>
      </xdr:nvSpPr>
      <xdr:spPr>
        <a:xfrm>
          <a:off x="5164992" y="17644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103</xdr:row>
      <xdr:rowOff>4687</xdr:rowOff>
    </xdr:from>
    <xdr:ext cx="467179" cy="259045"/>
    <xdr:sp macro="" textlink="">
      <xdr:nvSpPr>
        <xdr:cNvPr id="353" name="テキスト ボックス 352"/>
        <xdr:cNvSpPr txBox="1"/>
      </xdr:nvSpPr>
      <xdr:spPr>
        <a:xfrm>
          <a:off x="5164992" y="172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100</xdr:row>
      <xdr:rowOff>138037</xdr:rowOff>
    </xdr:from>
    <xdr:ext cx="467179" cy="259045"/>
    <xdr:sp macro="" textlink="">
      <xdr:nvSpPr>
        <xdr:cNvPr id="355" name="テキスト ボックス 354"/>
        <xdr:cNvSpPr txBox="1"/>
      </xdr:nvSpPr>
      <xdr:spPr>
        <a:xfrm>
          <a:off x="5164992" y="16902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98</xdr:row>
      <xdr:rowOff>99937</xdr:rowOff>
    </xdr:from>
    <xdr:ext cx="467179" cy="259045"/>
    <xdr:sp macro="" textlink="">
      <xdr:nvSpPr>
        <xdr:cNvPr id="357" name="テキスト ボックス 356"/>
        <xdr:cNvSpPr txBox="1"/>
      </xdr:nvSpPr>
      <xdr:spPr>
        <a:xfrm>
          <a:off x="5164992" y="16528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135792</xdr:colOff>
      <xdr:row>96</xdr:row>
      <xdr:rowOff>61837</xdr:rowOff>
    </xdr:from>
    <xdr:ext cx="467179" cy="259045"/>
    <xdr:sp macro="" textlink="">
      <xdr:nvSpPr>
        <xdr:cNvPr id="359" name="テキスト ボックス 358"/>
        <xdr:cNvSpPr txBox="1"/>
      </xdr:nvSpPr>
      <xdr:spPr>
        <a:xfrm>
          <a:off x="5164992" y="161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52061</xdr:rowOff>
    </xdr:from>
    <xdr:ext cx="469744" cy="259045"/>
    <xdr:sp macro="" textlink="">
      <xdr:nvSpPr>
        <xdr:cNvPr id="362" name="【保健所】&#10;一人当たり面積最小値テキスト"/>
        <xdr:cNvSpPr txBox="1"/>
      </xdr:nvSpPr>
      <xdr:spPr>
        <a:xfrm>
          <a:off x="9271000" y="181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71111</xdr:rowOff>
    </xdr:from>
    <xdr:ext cx="469744" cy="259045"/>
    <xdr:sp macro="" textlink="">
      <xdr:nvSpPr>
        <xdr:cNvPr id="364" name="【保健所】&#10;一人当たり面積最大値テキスト"/>
        <xdr:cNvSpPr txBox="1"/>
      </xdr:nvSpPr>
      <xdr:spPr>
        <a:xfrm>
          <a:off x="9271000" y="166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138037</xdr:rowOff>
    </xdr:from>
    <xdr:ext cx="469744" cy="259045"/>
    <xdr:sp macro="" textlink="">
      <xdr:nvSpPr>
        <xdr:cNvPr id="366" name="【保健所】&#10;一人当たり面積平均値テキスト"/>
        <xdr:cNvSpPr txBox="1"/>
      </xdr:nvSpPr>
      <xdr:spPr>
        <a:xfrm>
          <a:off x="9271000" y="17740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75" name="楕円 374"/>
        <xdr:cNvSpPr/>
      </xdr:nvSpPr>
      <xdr:spPr>
        <a:xfrm>
          <a:off x="9192260" y="1798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106</xdr:row>
      <xdr:rowOff>90161</xdr:rowOff>
    </xdr:from>
    <xdr:ext cx="469744" cy="259045"/>
    <xdr:sp macro="" textlink="">
      <xdr:nvSpPr>
        <xdr:cNvPr id="376" name="【保健所】&#10;一人当たり面積該当値テキスト"/>
        <xdr:cNvSpPr txBox="1"/>
      </xdr:nvSpPr>
      <xdr:spPr>
        <a:xfrm>
          <a:off x="9271000" y="178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77" name="楕円 376"/>
        <xdr:cNvSpPr/>
      </xdr:nvSpPr>
      <xdr:spPr>
        <a:xfrm>
          <a:off x="844550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114300</xdr:colOff>
      <xdr:row>107</xdr:row>
      <xdr:rowOff>19050</xdr:rowOff>
    </xdr:from>
    <xdr:to>
      <xdr:col>55</xdr:col>
      <xdr:colOff>0</xdr:colOff>
      <xdr:row>107</xdr:row>
      <xdr:rowOff>95250</xdr:rowOff>
    </xdr:to>
    <xdr:cxnSp macro="">
      <xdr:nvCxnSpPr>
        <xdr:cNvPr id="378" name="直線コネクタ 377"/>
        <xdr:cNvCxnSpPr/>
      </xdr:nvCxnSpPr>
      <xdr:spPr>
        <a:xfrm>
          <a:off x="8496300" y="17956530"/>
          <a:ext cx="7239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171609</xdr:colOff>
      <xdr:row>107</xdr:row>
      <xdr:rowOff>33011</xdr:rowOff>
    </xdr:from>
    <xdr:ext cx="469745" cy="259045"/>
    <xdr:sp macro="" textlink="">
      <xdr:nvSpPr>
        <xdr:cNvPr id="379" name="n_1aveValue【保健所】&#10;一人当たり面積"/>
        <xdr:cNvSpPr txBox="1"/>
      </xdr:nvSpPr>
      <xdr:spPr>
        <a:xfrm>
          <a:off x="8210709" y="179704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57309</xdr:colOff>
      <xdr:row>105</xdr:row>
      <xdr:rowOff>61837</xdr:rowOff>
    </xdr:from>
    <xdr:ext cx="469745" cy="259045"/>
    <xdr:sp macro="" textlink="">
      <xdr:nvSpPr>
        <xdr:cNvPr id="380" name="n_2aveValue【保健所】&#10;一人当たり面積"/>
        <xdr:cNvSpPr txBox="1"/>
      </xdr:nvSpPr>
      <xdr:spPr>
        <a:xfrm>
          <a:off x="7433469" y="1766403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171609</xdr:colOff>
      <xdr:row>104</xdr:row>
      <xdr:rowOff>157087</xdr:rowOff>
    </xdr:from>
    <xdr:ext cx="469745" cy="259045"/>
    <xdr:sp macro="" textlink="">
      <xdr:nvSpPr>
        <xdr:cNvPr id="381" name="n_1mainValue【保健所】&#10;一人当たり面積"/>
        <xdr:cNvSpPr txBox="1"/>
      </xdr:nvSpPr>
      <xdr:spPr>
        <a:xfrm>
          <a:off x="8210709" y="175916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43</xdr:row>
      <xdr:rowOff>4687</xdr:rowOff>
    </xdr:from>
    <xdr:ext cx="403059" cy="259045"/>
    <xdr:sp macro="" textlink="">
      <xdr:nvSpPr>
        <xdr:cNvPr id="390" name="テキスト ボックス 389"/>
        <xdr:cNvSpPr txBox="1"/>
      </xdr:nvSpPr>
      <xdr:spPr>
        <a:xfrm>
          <a:off x="10346299" y="72132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40</xdr:row>
      <xdr:rowOff>138037</xdr:rowOff>
    </xdr:from>
    <xdr:ext cx="403059" cy="259045"/>
    <xdr:sp macro="" textlink="">
      <xdr:nvSpPr>
        <xdr:cNvPr id="392" name="テキスト ボックス 391"/>
        <xdr:cNvSpPr txBox="1"/>
      </xdr:nvSpPr>
      <xdr:spPr>
        <a:xfrm>
          <a:off x="10346299" y="6843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38</xdr:row>
      <xdr:rowOff>99937</xdr:rowOff>
    </xdr:from>
    <xdr:ext cx="403059" cy="259045"/>
    <xdr:sp macro="" textlink="">
      <xdr:nvSpPr>
        <xdr:cNvPr id="394" name="テキスト ボックス 393"/>
        <xdr:cNvSpPr txBox="1"/>
      </xdr:nvSpPr>
      <xdr:spPr>
        <a:xfrm>
          <a:off x="10346299" y="64702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36</xdr:row>
      <xdr:rowOff>61837</xdr:rowOff>
    </xdr:from>
    <xdr:ext cx="403059" cy="259045"/>
    <xdr:sp macro="" textlink="">
      <xdr:nvSpPr>
        <xdr:cNvPr id="396" name="テキスト ボックス 395"/>
        <xdr:cNvSpPr txBox="1"/>
      </xdr:nvSpPr>
      <xdr:spPr>
        <a:xfrm>
          <a:off x="10346299" y="609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34</xdr:row>
      <xdr:rowOff>23737</xdr:rowOff>
    </xdr:from>
    <xdr:ext cx="403059" cy="259045"/>
    <xdr:sp macro="" textlink="">
      <xdr:nvSpPr>
        <xdr:cNvPr id="398" name="テキスト ボックス 397"/>
        <xdr:cNvSpPr txBox="1"/>
      </xdr:nvSpPr>
      <xdr:spPr>
        <a:xfrm>
          <a:off x="10346299" y="5723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31</xdr:row>
      <xdr:rowOff>157087</xdr:rowOff>
    </xdr:from>
    <xdr:ext cx="403059" cy="259045"/>
    <xdr:sp macro="" textlink="">
      <xdr:nvSpPr>
        <xdr:cNvPr id="400" name="テキスト ボックス 399"/>
        <xdr:cNvSpPr txBox="1"/>
      </xdr:nvSpPr>
      <xdr:spPr>
        <a:xfrm>
          <a:off x="10346299" y="535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29</xdr:row>
      <xdr:rowOff>118987</xdr:rowOff>
    </xdr:from>
    <xdr:ext cx="403059" cy="259045"/>
    <xdr:sp macro="" textlink="">
      <xdr:nvSpPr>
        <xdr:cNvPr id="402" name="テキスト ボックス 401"/>
        <xdr:cNvSpPr txBox="1"/>
      </xdr:nvSpPr>
      <xdr:spPr>
        <a:xfrm>
          <a:off x="10346299" y="498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44057</xdr:rowOff>
    </xdr:from>
    <xdr:ext cx="405111" cy="259045"/>
    <xdr:sp macro="" textlink="">
      <xdr:nvSpPr>
        <xdr:cNvPr id="405" name="【試験研究機関】&#10;有形固定資産減価償却率最小値テキスト"/>
        <xdr:cNvSpPr txBox="1"/>
      </xdr:nvSpPr>
      <xdr:spPr>
        <a:xfrm>
          <a:off x="14419580" y="691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124451</xdr:rowOff>
    </xdr:from>
    <xdr:ext cx="405111" cy="259045"/>
    <xdr:sp macro="" textlink="">
      <xdr:nvSpPr>
        <xdr:cNvPr id="407" name="【試験研究機関】&#10;有形固定資産減価償却率最大値テキスト"/>
        <xdr:cNvSpPr txBox="1"/>
      </xdr:nvSpPr>
      <xdr:spPr>
        <a:xfrm>
          <a:off x="14419580" y="53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109211</xdr:rowOff>
    </xdr:from>
    <xdr:ext cx="405111" cy="259045"/>
    <xdr:sp macro="" textlink="">
      <xdr:nvSpPr>
        <xdr:cNvPr id="409" name="【試験研究機関】&#10;有形固定資産減価償却率平均値テキスト"/>
        <xdr:cNvSpPr txBox="1"/>
      </xdr:nvSpPr>
      <xdr:spPr>
        <a:xfrm>
          <a:off x="14419580" y="6144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18" name="楕円 417"/>
        <xdr:cNvSpPr/>
      </xdr:nvSpPr>
      <xdr:spPr>
        <a:xfrm>
          <a:off x="14325600" y="6041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34</xdr:row>
      <xdr:rowOff>99937</xdr:rowOff>
    </xdr:from>
    <xdr:ext cx="405111" cy="259045"/>
    <xdr:sp macro="" textlink="">
      <xdr:nvSpPr>
        <xdr:cNvPr id="419" name="【試験研究機関】&#10;有形固定資産減価償却率該当値テキスト"/>
        <xdr:cNvSpPr txBox="1"/>
      </xdr:nvSpPr>
      <xdr:spPr>
        <a:xfrm>
          <a:off x="14419580" y="579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78740</xdr:rowOff>
    </xdr:from>
    <xdr:to>
      <xdr:col>81</xdr:col>
      <xdr:colOff>101600</xdr:colOff>
      <xdr:row>37</xdr:row>
      <xdr:rowOff>8890</xdr:rowOff>
    </xdr:to>
    <xdr:sp macro="" textlink="">
      <xdr:nvSpPr>
        <xdr:cNvPr id="420" name="楕円 419"/>
        <xdr:cNvSpPr/>
      </xdr:nvSpPr>
      <xdr:spPr>
        <a:xfrm>
          <a:off x="1357884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36</xdr:row>
      <xdr:rowOff>57150</xdr:rowOff>
    </xdr:from>
    <xdr:to>
      <xdr:col>85</xdr:col>
      <xdr:colOff>127000</xdr:colOff>
      <xdr:row>36</xdr:row>
      <xdr:rowOff>129540</xdr:rowOff>
    </xdr:to>
    <xdr:cxnSp macro="">
      <xdr:nvCxnSpPr>
        <xdr:cNvPr id="421" name="直線コネクタ 420"/>
        <xdr:cNvCxnSpPr/>
      </xdr:nvCxnSpPr>
      <xdr:spPr>
        <a:xfrm flipV="1">
          <a:off x="13629640" y="609219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129736</xdr:colOff>
      <xdr:row>37</xdr:row>
      <xdr:rowOff>90161</xdr:rowOff>
    </xdr:from>
    <xdr:ext cx="405111" cy="259045"/>
    <xdr:sp macro="" textlink="">
      <xdr:nvSpPr>
        <xdr:cNvPr id="422" name="n_1aveValue【試験研究機関】&#10;有形固定資産減価償却率"/>
        <xdr:cNvSpPr txBox="1"/>
      </xdr:nvSpPr>
      <xdr:spPr>
        <a:xfrm>
          <a:off x="13373296" y="629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15436</xdr:colOff>
      <xdr:row>34</xdr:row>
      <xdr:rowOff>138037</xdr:rowOff>
    </xdr:from>
    <xdr:ext cx="405111" cy="259045"/>
    <xdr:sp macro="" textlink="">
      <xdr:nvSpPr>
        <xdr:cNvPr id="423" name="n_2aveValue【試験研究機関】&#10;有形固定資産減価償却率"/>
        <xdr:cNvSpPr txBox="1"/>
      </xdr:nvSpPr>
      <xdr:spPr>
        <a:xfrm>
          <a:off x="12588436" y="583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129736</xdr:colOff>
      <xdr:row>34</xdr:row>
      <xdr:rowOff>96127</xdr:rowOff>
    </xdr:from>
    <xdr:ext cx="405111" cy="259045"/>
    <xdr:sp macro="" textlink="">
      <xdr:nvSpPr>
        <xdr:cNvPr id="424" name="n_1mainValue【試験研究機関】&#10;有形固定資産減価償却率"/>
        <xdr:cNvSpPr txBox="1"/>
      </xdr:nvSpPr>
      <xdr:spPr>
        <a:xfrm>
          <a:off x="13373296" y="579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40</xdr:row>
      <xdr:rowOff>138037</xdr:rowOff>
    </xdr:from>
    <xdr:ext cx="467179" cy="259045"/>
    <xdr:sp macro="" textlink="">
      <xdr:nvSpPr>
        <xdr:cNvPr id="434" name="テキスト ボックス 433"/>
        <xdr:cNvSpPr txBox="1"/>
      </xdr:nvSpPr>
      <xdr:spPr>
        <a:xfrm>
          <a:off x="15431672" y="6843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38</xdr:row>
      <xdr:rowOff>99937</xdr:rowOff>
    </xdr:from>
    <xdr:ext cx="467179" cy="259045"/>
    <xdr:sp macro="" textlink="">
      <xdr:nvSpPr>
        <xdr:cNvPr id="436" name="テキスト ボックス 435"/>
        <xdr:cNvSpPr txBox="1"/>
      </xdr:nvSpPr>
      <xdr:spPr>
        <a:xfrm>
          <a:off x="15431672" y="6470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36</xdr:row>
      <xdr:rowOff>61837</xdr:rowOff>
    </xdr:from>
    <xdr:ext cx="467179" cy="259045"/>
    <xdr:sp macro="" textlink="">
      <xdr:nvSpPr>
        <xdr:cNvPr id="438" name="テキスト ボックス 437"/>
        <xdr:cNvSpPr txBox="1"/>
      </xdr:nvSpPr>
      <xdr:spPr>
        <a:xfrm>
          <a:off x="15431672" y="609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34</xdr:row>
      <xdr:rowOff>23737</xdr:rowOff>
    </xdr:from>
    <xdr:ext cx="467179" cy="259045"/>
    <xdr:sp macro="" textlink="">
      <xdr:nvSpPr>
        <xdr:cNvPr id="440" name="テキスト ボックス 439"/>
        <xdr:cNvSpPr txBox="1"/>
      </xdr:nvSpPr>
      <xdr:spPr>
        <a:xfrm>
          <a:off x="15431672" y="5723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31</xdr:row>
      <xdr:rowOff>157087</xdr:rowOff>
    </xdr:from>
    <xdr:ext cx="467179" cy="259045"/>
    <xdr:sp macro="" textlink="">
      <xdr:nvSpPr>
        <xdr:cNvPr id="442" name="テキスト ボックス 441"/>
        <xdr:cNvSpPr txBox="1"/>
      </xdr:nvSpPr>
      <xdr:spPr>
        <a:xfrm>
          <a:off x="15431672" y="535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29</xdr:row>
      <xdr:rowOff>118987</xdr:rowOff>
    </xdr:from>
    <xdr:ext cx="467179" cy="259045"/>
    <xdr:sp macro="" textlink="">
      <xdr:nvSpPr>
        <xdr:cNvPr id="444" name="テキスト ボックス 443"/>
        <xdr:cNvSpPr txBox="1"/>
      </xdr:nvSpPr>
      <xdr:spPr>
        <a:xfrm>
          <a:off x="15431672" y="498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109211</xdr:rowOff>
    </xdr:from>
    <xdr:ext cx="469744" cy="259045"/>
    <xdr:sp macro="" textlink="">
      <xdr:nvSpPr>
        <xdr:cNvPr id="447" name="【試験研究機関】&#10;一人当たり面積最小値テキスト"/>
        <xdr:cNvSpPr txBox="1"/>
      </xdr:nvSpPr>
      <xdr:spPr>
        <a:xfrm>
          <a:off x="19560540" y="681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128261</xdr:rowOff>
    </xdr:from>
    <xdr:ext cx="469744" cy="259045"/>
    <xdr:sp macro="" textlink="">
      <xdr:nvSpPr>
        <xdr:cNvPr id="449" name="【試験研究機関】&#10;一人当たり面積最大値テキスト"/>
        <xdr:cNvSpPr txBox="1"/>
      </xdr:nvSpPr>
      <xdr:spPr>
        <a:xfrm>
          <a:off x="19560540" y="549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13961</xdr:rowOff>
    </xdr:from>
    <xdr:ext cx="469744" cy="259045"/>
    <xdr:sp macro="" textlink="">
      <xdr:nvSpPr>
        <xdr:cNvPr id="451" name="【試験研究機関】&#10;一人当たり面積平均値テキスト"/>
        <xdr:cNvSpPr txBox="1"/>
      </xdr:nvSpPr>
      <xdr:spPr>
        <a:xfrm>
          <a:off x="19560540" y="6384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60" name="楕円 459"/>
        <xdr:cNvSpPr/>
      </xdr:nvSpPr>
      <xdr:spPr>
        <a:xfrm>
          <a:off x="1945894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37</xdr:row>
      <xdr:rowOff>23737</xdr:rowOff>
    </xdr:from>
    <xdr:ext cx="469744" cy="259045"/>
    <xdr:sp macro="" textlink="">
      <xdr:nvSpPr>
        <xdr:cNvPr id="461" name="【試験研究機関】&#10;一人当たり面積該当値テキスト"/>
        <xdr:cNvSpPr txBox="1"/>
      </xdr:nvSpPr>
      <xdr:spPr>
        <a:xfrm>
          <a:off x="19560540" y="622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120650</xdr:rowOff>
    </xdr:from>
    <xdr:to>
      <xdr:col>112</xdr:col>
      <xdr:colOff>38100</xdr:colOff>
      <xdr:row>39</xdr:row>
      <xdr:rowOff>50800</xdr:rowOff>
    </xdr:to>
    <xdr:sp macro="" textlink="">
      <xdr:nvSpPr>
        <xdr:cNvPr id="462" name="楕円 461"/>
        <xdr:cNvSpPr/>
      </xdr:nvSpPr>
      <xdr:spPr>
        <a:xfrm>
          <a:off x="18735040" y="649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38</xdr:row>
      <xdr:rowOff>152400</xdr:rowOff>
    </xdr:from>
    <xdr:to>
      <xdr:col>116</xdr:col>
      <xdr:colOff>63500</xdr:colOff>
      <xdr:row>39</xdr:row>
      <xdr:rowOff>0</xdr:rowOff>
    </xdr:to>
    <xdr:cxnSp macro="">
      <xdr:nvCxnSpPr>
        <xdr:cNvPr id="463" name="直線コネクタ 462"/>
        <xdr:cNvCxnSpPr/>
      </xdr:nvCxnSpPr>
      <xdr:spPr>
        <a:xfrm flipV="1">
          <a:off x="18778220" y="652272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48828</xdr:colOff>
      <xdr:row>36</xdr:row>
      <xdr:rowOff>118987</xdr:rowOff>
    </xdr:from>
    <xdr:ext cx="469745" cy="259045"/>
    <xdr:sp macro="" textlink="">
      <xdr:nvSpPr>
        <xdr:cNvPr id="464" name="n_1aveValue【試験研究機関】&#10;一人当たり面積"/>
        <xdr:cNvSpPr txBox="1"/>
      </xdr:nvSpPr>
      <xdr:spPr>
        <a:xfrm>
          <a:off x="18489228" y="61540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125028</xdr:colOff>
      <xdr:row>36</xdr:row>
      <xdr:rowOff>157087</xdr:rowOff>
    </xdr:from>
    <xdr:ext cx="469745" cy="259045"/>
    <xdr:sp macro="" textlink="">
      <xdr:nvSpPr>
        <xdr:cNvPr id="465" name="n_2aveValue【試験研究機関】&#10;一人当たり面積"/>
        <xdr:cNvSpPr txBox="1"/>
      </xdr:nvSpPr>
      <xdr:spPr>
        <a:xfrm>
          <a:off x="17727228" y="61921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48828</xdr:colOff>
      <xdr:row>38</xdr:row>
      <xdr:rowOff>109211</xdr:rowOff>
    </xdr:from>
    <xdr:ext cx="469745" cy="259045"/>
    <xdr:sp macro="" textlink="">
      <xdr:nvSpPr>
        <xdr:cNvPr id="466" name="n_1mainValue【試験研究機関】&#10;一人当たり面積"/>
        <xdr:cNvSpPr txBox="1"/>
      </xdr:nvSpPr>
      <xdr:spPr>
        <a:xfrm>
          <a:off x="18489228" y="647953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65</xdr:row>
      <xdr:rowOff>42787</xdr:rowOff>
    </xdr:from>
    <xdr:ext cx="403059" cy="259045"/>
    <xdr:sp macro="" textlink="">
      <xdr:nvSpPr>
        <xdr:cNvPr id="475" name="テキスト ボックス 474"/>
        <xdr:cNvSpPr txBox="1"/>
      </xdr:nvSpPr>
      <xdr:spPr>
        <a:xfrm>
          <a:off x="10346299" y="109393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63</xdr:row>
      <xdr:rowOff>4687</xdr:rowOff>
    </xdr:from>
    <xdr:ext cx="403059" cy="259045"/>
    <xdr:sp macro="" textlink="">
      <xdr:nvSpPr>
        <xdr:cNvPr id="477" name="テキスト ボックス 476"/>
        <xdr:cNvSpPr txBox="1"/>
      </xdr:nvSpPr>
      <xdr:spPr>
        <a:xfrm>
          <a:off x="10346299" y="10566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60</xdr:row>
      <xdr:rowOff>138037</xdr:rowOff>
    </xdr:from>
    <xdr:ext cx="403059" cy="259045"/>
    <xdr:sp macro="" textlink="">
      <xdr:nvSpPr>
        <xdr:cNvPr id="479" name="テキスト ボックス 478"/>
        <xdr:cNvSpPr txBox="1"/>
      </xdr:nvSpPr>
      <xdr:spPr>
        <a:xfrm>
          <a:off x="10346299" y="101964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58</xdr:row>
      <xdr:rowOff>99937</xdr:rowOff>
    </xdr:from>
    <xdr:ext cx="403059" cy="259045"/>
    <xdr:sp macro="" textlink="">
      <xdr:nvSpPr>
        <xdr:cNvPr id="481" name="テキスト ボックス 480"/>
        <xdr:cNvSpPr txBox="1"/>
      </xdr:nvSpPr>
      <xdr:spPr>
        <a:xfrm>
          <a:off x="10346299" y="9823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56</xdr:row>
      <xdr:rowOff>61837</xdr:rowOff>
    </xdr:from>
    <xdr:ext cx="403059" cy="259045"/>
    <xdr:sp macro="" textlink="">
      <xdr:nvSpPr>
        <xdr:cNvPr id="483" name="テキスト ボックス 482"/>
        <xdr:cNvSpPr txBox="1"/>
      </xdr:nvSpPr>
      <xdr:spPr>
        <a:xfrm>
          <a:off x="10346299" y="9449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54</xdr:row>
      <xdr:rowOff>23737</xdr:rowOff>
    </xdr:from>
    <xdr:ext cx="403059" cy="259045"/>
    <xdr:sp macro="" textlink="">
      <xdr:nvSpPr>
        <xdr:cNvPr id="485" name="テキスト ボックス 484"/>
        <xdr:cNvSpPr txBox="1"/>
      </xdr:nvSpPr>
      <xdr:spPr>
        <a:xfrm>
          <a:off x="10346299" y="9076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51</xdr:row>
      <xdr:rowOff>157087</xdr:rowOff>
    </xdr:from>
    <xdr:ext cx="403059" cy="259045"/>
    <xdr:sp macro="" textlink="">
      <xdr:nvSpPr>
        <xdr:cNvPr id="487" name="テキスト ボックス 486"/>
        <xdr:cNvSpPr txBox="1"/>
      </xdr:nvSpPr>
      <xdr:spPr>
        <a:xfrm>
          <a:off x="10346299" y="87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71111</xdr:rowOff>
    </xdr:from>
    <xdr:ext cx="405111" cy="259045"/>
    <xdr:sp macro="" textlink="">
      <xdr:nvSpPr>
        <xdr:cNvPr id="490" name="【警察施設】&#10;有形固定資産減価償却率最小値テキスト"/>
        <xdr:cNvSpPr txBox="1"/>
      </xdr:nvSpPr>
      <xdr:spPr>
        <a:xfrm>
          <a:off x="14419580" y="1046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143117</xdr:rowOff>
    </xdr:from>
    <xdr:ext cx="405111" cy="259045"/>
    <xdr:sp macro="" textlink="">
      <xdr:nvSpPr>
        <xdr:cNvPr id="492" name="【警察施設】&#10;有形固定資産減価償却率最大値テキスト"/>
        <xdr:cNvSpPr txBox="1"/>
      </xdr:nvSpPr>
      <xdr:spPr>
        <a:xfrm>
          <a:off x="14419580" y="91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33011</xdr:rowOff>
    </xdr:from>
    <xdr:ext cx="405111" cy="259045"/>
    <xdr:sp macro="" textlink="">
      <xdr:nvSpPr>
        <xdr:cNvPr id="494" name="【警察施設】&#10;有形固定資産減価償却率平均値テキスト"/>
        <xdr:cNvSpPr txBox="1"/>
      </xdr:nvSpPr>
      <xdr:spPr>
        <a:xfrm>
          <a:off x="14419580" y="958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503" name="楕円 502"/>
        <xdr:cNvSpPr/>
      </xdr:nvSpPr>
      <xdr:spPr>
        <a:xfrm>
          <a:off x="14325600" y="96075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55</xdr:row>
      <xdr:rowOff>138805</xdr:rowOff>
    </xdr:from>
    <xdr:ext cx="405111" cy="259045"/>
    <xdr:sp macro="" textlink="">
      <xdr:nvSpPr>
        <xdr:cNvPr id="504" name="【警察施設】&#10;有形固定資産減価償却率該当値テキスト"/>
        <xdr:cNvSpPr txBox="1"/>
      </xdr:nvSpPr>
      <xdr:spPr>
        <a:xfrm>
          <a:off x="14419580" y="93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505" name="楕円 504"/>
        <xdr:cNvSpPr/>
      </xdr:nvSpPr>
      <xdr:spPr>
        <a:xfrm>
          <a:off x="13578840" y="967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57</xdr:row>
      <xdr:rowOff>102870</xdr:rowOff>
    </xdr:from>
    <xdr:to>
      <xdr:col>85</xdr:col>
      <xdr:colOff>127000</xdr:colOff>
      <xdr:row>57</xdr:row>
      <xdr:rowOff>167640</xdr:rowOff>
    </xdr:to>
    <xdr:cxnSp macro="">
      <xdr:nvCxnSpPr>
        <xdr:cNvPr id="506" name="直線コネクタ 505"/>
        <xdr:cNvCxnSpPr/>
      </xdr:nvCxnSpPr>
      <xdr:spPr>
        <a:xfrm flipV="1">
          <a:off x="13629640" y="965835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129736</xdr:colOff>
      <xdr:row>57</xdr:row>
      <xdr:rowOff>109211</xdr:rowOff>
    </xdr:from>
    <xdr:ext cx="405111" cy="259045"/>
    <xdr:sp macro="" textlink="">
      <xdr:nvSpPr>
        <xdr:cNvPr id="507" name="n_1aveValue【警察施設】&#10;有形固定資産減価償却率"/>
        <xdr:cNvSpPr txBox="1"/>
      </xdr:nvSpPr>
      <xdr:spPr>
        <a:xfrm>
          <a:off x="13373296" y="966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15436</xdr:colOff>
      <xdr:row>55</xdr:row>
      <xdr:rowOff>80887</xdr:rowOff>
    </xdr:from>
    <xdr:ext cx="405111" cy="259045"/>
    <xdr:sp macro="" textlink="">
      <xdr:nvSpPr>
        <xdr:cNvPr id="508" name="n_2aveValue【警察施設】&#10;有形固定資産減価償却率"/>
        <xdr:cNvSpPr txBox="1"/>
      </xdr:nvSpPr>
      <xdr:spPr>
        <a:xfrm>
          <a:off x="12588436" y="930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129736</xdr:colOff>
      <xdr:row>55</xdr:row>
      <xdr:rowOff>134227</xdr:rowOff>
    </xdr:from>
    <xdr:ext cx="405111" cy="259045"/>
    <xdr:sp macro="" textlink="">
      <xdr:nvSpPr>
        <xdr:cNvPr id="509" name="n_1mainValue【警察施設】&#10;有形固定資産減価償却率"/>
        <xdr:cNvSpPr txBox="1"/>
      </xdr:nvSpPr>
      <xdr:spPr>
        <a:xfrm>
          <a:off x="13373296" y="935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65</xdr:row>
      <xdr:rowOff>42787</xdr:rowOff>
    </xdr:from>
    <xdr:ext cx="467179" cy="259045"/>
    <xdr:sp macro="" textlink="">
      <xdr:nvSpPr>
        <xdr:cNvPr id="518" name="テキスト ボックス 517"/>
        <xdr:cNvSpPr txBox="1"/>
      </xdr:nvSpPr>
      <xdr:spPr>
        <a:xfrm>
          <a:off x="15431672" y="109393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63</xdr:row>
      <xdr:rowOff>59115</xdr:rowOff>
    </xdr:from>
    <xdr:ext cx="467179" cy="259045"/>
    <xdr:sp macro="" textlink="">
      <xdr:nvSpPr>
        <xdr:cNvPr id="520" name="テキスト ボックス 519"/>
        <xdr:cNvSpPr txBox="1"/>
      </xdr:nvSpPr>
      <xdr:spPr>
        <a:xfrm>
          <a:off x="15431672" y="106204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61</xdr:row>
      <xdr:rowOff>72018</xdr:rowOff>
    </xdr:from>
    <xdr:ext cx="467179" cy="259045"/>
    <xdr:sp macro="" textlink="">
      <xdr:nvSpPr>
        <xdr:cNvPr id="522" name="テキスト ボックス 521"/>
        <xdr:cNvSpPr txBox="1"/>
      </xdr:nvSpPr>
      <xdr:spPr>
        <a:xfrm>
          <a:off x="15431672" y="102980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59</xdr:row>
      <xdr:rowOff>91772</xdr:rowOff>
    </xdr:from>
    <xdr:ext cx="467179" cy="259045"/>
    <xdr:sp macro="" textlink="">
      <xdr:nvSpPr>
        <xdr:cNvPr id="524" name="テキスト ボックス 523"/>
        <xdr:cNvSpPr txBox="1"/>
      </xdr:nvSpPr>
      <xdr:spPr>
        <a:xfrm>
          <a:off x="15431672" y="998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57</xdr:row>
      <xdr:rowOff>104676</xdr:rowOff>
    </xdr:from>
    <xdr:ext cx="467179" cy="259045"/>
    <xdr:sp macro="" textlink="">
      <xdr:nvSpPr>
        <xdr:cNvPr id="526" name="テキスト ボックス 525"/>
        <xdr:cNvSpPr txBox="1"/>
      </xdr:nvSpPr>
      <xdr:spPr>
        <a:xfrm>
          <a:off x="15431672" y="96601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55</xdr:row>
      <xdr:rowOff>124430</xdr:rowOff>
    </xdr:from>
    <xdr:ext cx="467179" cy="259045"/>
    <xdr:sp macro="" textlink="">
      <xdr:nvSpPr>
        <xdr:cNvPr id="528" name="テキスト ボックス 527"/>
        <xdr:cNvSpPr txBox="1"/>
      </xdr:nvSpPr>
      <xdr:spPr>
        <a:xfrm>
          <a:off x="15431672" y="93446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53</xdr:row>
      <xdr:rowOff>133907</xdr:rowOff>
    </xdr:from>
    <xdr:ext cx="467179" cy="259045"/>
    <xdr:sp macro="" textlink="">
      <xdr:nvSpPr>
        <xdr:cNvPr id="530" name="テキスト ボックス 529"/>
        <xdr:cNvSpPr txBox="1"/>
      </xdr:nvSpPr>
      <xdr:spPr>
        <a:xfrm>
          <a:off x="15431672" y="9018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51</xdr:row>
      <xdr:rowOff>157087</xdr:rowOff>
    </xdr:from>
    <xdr:ext cx="467179" cy="259045"/>
    <xdr:sp macro="" textlink="">
      <xdr:nvSpPr>
        <xdr:cNvPr id="532" name="テキスト ボックス 531"/>
        <xdr:cNvSpPr txBox="1"/>
      </xdr:nvSpPr>
      <xdr:spPr>
        <a:xfrm>
          <a:off x="15431672" y="87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5796</xdr:rowOff>
    </xdr:from>
    <xdr:ext cx="469744" cy="259045"/>
    <xdr:sp macro="" textlink="">
      <xdr:nvSpPr>
        <xdr:cNvPr id="535" name="【警察施設】&#10;一人当たり面積最小値テキスト"/>
        <xdr:cNvSpPr txBox="1"/>
      </xdr:nvSpPr>
      <xdr:spPr>
        <a:xfrm>
          <a:off x="19560540" y="105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38454</xdr:rowOff>
    </xdr:from>
    <xdr:ext cx="469744" cy="259045"/>
    <xdr:sp macro="" textlink="">
      <xdr:nvSpPr>
        <xdr:cNvPr id="537" name="【警察施設】&#10;一人当たり面積最大値テキスト"/>
        <xdr:cNvSpPr txBox="1"/>
      </xdr:nvSpPr>
      <xdr:spPr>
        <a:xfrm>
          <a:off x="19560540" y="892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1965</xdr:rowOff>
    </xdr:from>
    <xdr:ext cx="469744" cy="259045"/>
    <xdr:sp macro="" textlink="">
      <xdr:nvSpPr>
        <xdr:cNvPr id="539" name="【警察施設】&#10;一人当たり面積平均値テキスト"/>
        <xdr:cNvSpPr txBox="1"/>
      </xdr:nvSpPr>
      <xdr:spPr>
        <a:xfrm>
          <a:off x="19560540" y="9892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55335</xdr:rowOff>
    </xdr:from>
    <xdr:to>
      <xdr:col>116</xdr:col>
      <xdr:colOff>114300</xdr:colOff>
      <xdr:row>61</xdr:row>
      <xdr:rowOff>156935</xdr:rowOff>
    </xdr:to>
    <xdr:sp macro="" textlink="">
      <xdr:nvSpPr>
        <xdr:cNvPr id="548" name="楕円 547"/>
        <xdr:cNvSpPr/>
      </xdr:nvSpPr>
      <xdr:spPr>
        <a:xfrm>
          <a:off x="19458940" y="102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60</xdr:row>
      <xdr:rowOff>101046</xdr:rowOff>
    </xdr:from>
    <xdr:ext cx="469744" cy="259045"/>
    <xdr:sp macro="" textlink="">
      <xdr:nvSpPr>
        <xdr:cNvPr id="549" name="【警察施設】&#10;一人当たり面積該当値テキスト"/>
        <xdr:cNvSpPr txBox="1"/>
      </xdr:nvSpPr>
      <xdr:spPr>
        <a:xfrm>
          <a:off x="19560540" y="101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55335</xdr:rowOff>
    </xdr:from>
    <xdr:to>
      <xdr:col>112</xdr:col>
      <xdr:colOff>38100</xdr:colOff>
      <xdr:row>61</xdr:row>
      <xdr:rowOff>156935</xdr:rowOff>
    </xdr:to>
    <xdr:sp macro="" textlink="">
      <xdr:nvSpPr>
        <xdr:cNvPr id="550" name="楕円 549"/>
        <xdr:cNvSpPr/>
      </xdr:nvSpPr>
      <xdr:spPr>
        <a:xfrm>
          <a:off x="18735040" y="10281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61</xdr:row>
      <xdr:rowOff>106135</xdr:rowOff>
    </xdr:from>
    <xdr:to>
      <xdr:col>116</xdr:col>
      <xdr:colOff>63500</xdr:colOff>
      <xdr:row>61</xdr:row>
      <xdr:rowOff>106135</xdr:rowOff>
    </xdr:to>
    <xdr:cxnSp macro="">
      <xdr:nvCxnSpPr>
        <xdr:cNvPr id="551" name="直線コネクタ 550"/>
        <xdr:cNvCxnSpPr/>
      </xdr:nvCxnSpPr>
      <xdr:spPr>
        <a:xfrm>
          <a:off x="18778220" y="103321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48828</xdr:colOff>
      <xdr:row>58</xdr:row>
      <xdr:rowOff>110118</xdr:rowOff>
    </xdr:from>
    <xdr:ext cx="469745" cy="259045"/>
    <xdr:sp macro="" textlink="">
      <xdr:nvSpPr>
        <xdr:cNvPr id="552" name="n_1aveValue【警察施設】&#10;一人当たり面積"/>
        <xdr:cNvSpPr txBox="1"/>
      </xdr:nvSpPr>
      <xdr:spPr>
        <a:xfrm>
          <a:off x="18489228" y="983323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125028</xdr:colOff>
      <xdr:row>59</xdr:row>
      <xdr:rowOff>85626</xdr:rowOff>
    </xdr:from>
    <xdr:ext cx="469745" cy="259045"/>
    <xdr:sp macro="" textlink="">
      <xdr:nvSpPr>
        <xdr:cNvPr id="553" name="n_2aveValue【警察施設】&#10;一人当たり面積"/>
        <xdr:cNvSpPr txBox="1"/>
      </xdr:nvSpPr>
      <xdr:spPr>
        <a:xfrm>
          <a:off x="17727228" y="997638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48828</xdr:colOff>
      <xdr:row>61</xdr:row>
      <xdr:rowOff>43896</xdr:rowOff>
    </xdr:from>
    <xdr:ext cx="469745" cy="259045"/>
    <xdr:sp macro="" textlink="">
      <xdr:nvSpPr>
        <xdr:cNvPr id="554" name="n_1mainValue【警察施設】&#10;一人当たり面積"/>
        <xdr:cNvSpPr txBox="1"/>
      </xdr:nvSpPr>
      <xdr:spPr>
        <a:xfrm>
          <a:off x="18489228" y="1026993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87</xdr:row>
      <xdr:rowOff>80887</xdr:rowOff>
    </xdr:from>
    <xdr:ext cx="403059" cy="259045"/>
    <xdr:sp macro="" textlink="">
      <xdr:nvSpPr>
        <xdr:cNvPr id="563" name="テキスト ボックス 562"/>
        <xdr:cNvSpPr txBox="1"/>
      </xdr:nvSpPr>
      <xdr:spPr>
        <a:xfrm>
          <a:off x="10346299" y="14665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85</xdr:row>
      <xdr:rowOff>97216</xdr:rowOff>
    </xdr:from>
    <xdr:ext cx="403059" cy="259045"/>
    <xdr:sp macro="" textlink="">
      <xdr:nvSpPr>
        <xdr:cNvPr id="565" name="テキスト ボックス 564"/>
        <xdr:cNvSpPr txBox="1"/>
      </xdr:nvSpPr>
      <xdr:spPr>
        <a:xfrm>
          <a:off x="10346299" y="143466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83</xdr:row>
      <xdr:rowOff>110118</xdr:rowOff>
    </xdr:from>
    <xdr:ext cx="403059" cy="259045"/>
    <xdr:sp macro="" textlink="">
      <xdr:nvSpPr>
        <xdr:cNvPr id="567" name="テキスト ボックス 566"/>
        <xdr:cNvSpPr txBox="1"/>
      </xdr:nvSpPr>
      <xdr:spPr>
        <a:xfrm>
          <a:off x="10346299" y="140242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81</xdr:row>
      <xdr:rowOff>129873</xdr:rowOff>
    </xdr:from>
    <xdr:ext cx="403059" cy="259045"/>
    <xdr:sp macro="" textlink="">
      <xdr:nvSpPr>
        <xdr:cNvPr id="569" name="テキスト ボックス 568"/>
        <xdr:cNvSpPr txBox="1"/>
      </xdr:nvSpPr>
      <xdr:spPr>
        <a:xfrm>
          <a:off x="10346299" y="13708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79</xdr:row>
      <xdr:rowOff>142775</xdr:rowOff>
    </xdr:from>
    <xdr:ext cx="403059" cy="259045"/>
    <xdr:sp macro="" textlink="">
      <xdr:nvSpPr>
        <xdr:cNvPr id="571" name="テキスト ボックス 570"/>
        <xdr:cNvSpPr txBox="1"/>
      </xdr:nvSpPr>
      <xdr:spPr>
        <a:xfrm>
          <a:off x="10346299" y="133863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77</xdr:row>
      <xdr:rowOff>162530</xdr:rowOff>
    </xdr:from>
    <xdr:ext cx="403059" cy="259045"/>
    <xdr:sp macro="" textlink="">
      <xdr:nvSpPr>
        <xdr:cNvPr id="573" name="テキスト ボックス 572"/>
        <xdr:cNvSpPr txBox="1"/>
      </xdr:nvSpPr>
      <xdr:spPr>
        <a:xfrm>
          <a:off x="10346299" y="130708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76</xdr:row>
      <xdr:rowOff>556</xdr:rowOff>
    </xdr:from>
    <xdr:ext cx="403059" cy="259045"/>
    <xdr:sp macro="" textlink="">
      <xdr:nvSpPr>
        <xdr:cNvPr id="575" name="テキスト ボックス 574"/>
        <xdr:cNvSpPr txBox="1"/>
      </xdr:nvSpPr>
      <xdr:spPr>
        <a:xfrm>
          <a:off x="10346299" y="127411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120259</xdr:colOff>
      <xdr:row>74</xdr:row>
      <xdr:rowOff>23737</xdr:rowOff>
    </xdr:from>
    <xdr:ext cx="403059" cy="259045"/>
    <xdr:sp macro="" textlink="">
      <xdr:nvSpPr>
        <xdr:cNvPr id="577" name="テキスト ボックス 576"/>
        <xdr:cNvSpPr txBox="1"/>
      </xdr:nvSpPr>
      <xdr:spPr>
        <a:xfrm>
          <a:off x="10346299" y="12429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1603</xdr:rowOff>
    </xdr:from>
    <xdr:ext cx="405111" cy="259045"/>
    <xdr:sp macro="" textlink="">
      <xdr:nvSpPr>
        <xdr:cNvPr id="580" name="【庁舎】&#10;有形固定資産減価償却率最小値テキスト"/>
        <xdr:cNvSpPr txBox="1"/>
      </xdr:nvSpPr>
      <xdr:spPr>
        <a:xfrm>
          <a:off x="14419580" y="1425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53855</xdr:rowOff>
    </xdr:from>
    <xdr:ext cx="405111" cy="259045"/>
    <xdr:sp macro="" textlink="">
      <xdr:nvSpPr>
        <xdr:cNvPr id="582" name="【庁舎】&#10;有形固定資産減価償却率最大値テキスト"/>
        <xdr:cNvSpPr txBox="1"/>
      </xdr:nvSpPr>
      <xdr:spPr>
        <a:xfrm>
          <a:off x="14419580" y="12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80524</xdr:rowOff>
    </xdr:from>
    <xdr:ext cx="405111" cy="259045"/>
    <xdr:sp macro="" textlink="">
      <xdr:nvSpPr>
        <xdr:cNvPr id="584" name="【庁舎】&#10;有形固定資産減価償却率平均値テキスト"/>
        <xdr:cNvSpPr txBox="1"/>
      </xdr:nvSpPr>
      <xdr:spPr>
        <a:xfrm>
          <a:off x="14419580" y="1349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93" name="楕円 592"/>
        <xdr:cNvSpPr/>
      </xdr:nvSpPr>
      <xdr:spPr>
        <a:xfrm>
          <a:off x="14325600" y="134474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177800</xdr:colOff>
      <xdr:row>78</xdr:row>
      <xdr:rowOff>129873</xdr:rowOff>
    </xdr:from>
    <xdr:ext cx="405111" cy="259045"/>
    <xdr:sp macro="" textlink="">
      <xdr:nvSpPr>
        <xdr:cNvPr id="594" name="【庁舎】&#10;有形固定資産減価償却率該当値テキスト"/>
        <xdr:cNvSpPr txBox="1"/>
      </xdr:nvSpPr>
      <xdr:spPr>
        <a:xfrm>
          <a:off x="14419580" y="13205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595" name="楕円 594"/>
        <xdr:cNvSpPr/>
      </xdr:nvSpPr>
      <xdr:spPr>
        <a:xfrm>
          <a:off x="13578840" y="13503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50800</xdr:colOff>
      <xdr:row>80</xdr:row>
      <xdr:rowOff>87086</xdr:rowOff>
    </xdr:from>
    <xdr:to>
      <xdr:col>85</xdr:col>
      <xdr:colOff>127000</xdr:colOff>
      <xdr:row>80</xdr:row>
      <xdr:rowOff>142602</xdr:rowOff>
    </xdr:to>
    <xdr:cxnSp macro="">
      <xdr:nvCxnSpPr>
        <xdr:cNvPr id="596" name="直線コネクタ 595"/>
        <xdr:cNvCxnSpPr/>
      </xdr:nvCxnSpPr>
      <xdr:spPr>
        <a:xfrm flipV="1">
          <a:off x="13629640" y="13498286"/>
          <a:ext cx="74676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129736</xdr:colOff>
      <xdr:row>80</xdr:row>
      <xdr:rowOff>168699</xdr:rowOff>
    </xdr:from>
    <xdr:ext cx="405111" cy="259045"/>
    <xdr:sp macro="" textlink="">
      <xdr:nvSpPr>
        <xdr:cNvPr id="597" name="n_1aveValue【庁舎】&#10;有形固定資産減価償却率"/>
        <xdr:cNvSpPr txBox="1"/>
      </xdr:nvSpPr>
      <xdr:spPr>
        <a:xfrm>
          <a:off x="13373296" y="1357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15436</xdr:colOff>
      <xdr:row>77</xdr:row>
      <xdr:rowOff>19223</xdr:rowOff>
    </xdr:from>
    <xdr:ext cx="405111" cy="259045"/>
    <xdr:sp macro="" textlink="">
      <xdr:nvSpPr>
        <xdr:cNvPr id="598" name="n_2aveValue【庁舎】&#10;有形固定資産減価償却率"/>
        <xdr:cNvSpPr txBox="1"/>
      </xdr:nvSpPr>
      <xdr:spPr>
        <a:xfrm>
          <a:off x="12588436" y="129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129736</xdr:colOff>
      <xdr:row>78</xdr:row>
      <xdr:rowOff>109189</xdr:rowOff>
    </xdr:from>
    <xdr:ext cx="405111" cy="259045"/>
    <xdr:sp macro="" textlink="">
      <xdr:nvSpPr>
        <xdr:cNvPr id="599" name="n_1mainValue【庁舎】&#10;有形固定資産減価償却率"/>
        <xdr:cNvSpPr txBox="1"/>
      </xdr:nvSpPr>
      <xdr:spPr>
        <a:xfrm>
          <a:off x="13373296" y="1318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87</xdr:row>
      <xdr:rowOff>80887</xdr:rowOff>
    </xdr:from>
    <xdr:ext cx="467179" cy="259045"/>
    <xdr:sp macro="" textlink="">
      <xdr:nvSpPr>
        <xdr:cNvPr id="608" name="テキスト ボックス 607"/>
        <xdr:cNvSpPr txBox="1"/>
      </xdr:nvSpPr>
      <xdr:spPr>
        <a:xfrm>
          <a:off x="15431672" y="14665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85</xdr:row>
      <xdr:rowOff>42787</xdr:rowOff>
    </xdr:from>
    <xdr:ext cx="467179" cy="259045"/>
    <xdr:sp macro="" textlink="">
      <xdr:nvSpPr>
        <xdr:cNvPr id="610" name="テキスト ボックス 609"/>
        <xdr:cNvSpPr txBox="1"/>
      </xdr:nvSpPr>
      <xdr:spPr>
        <a:xfrm>
          <a:off x="15431672" y="14292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83</xdr:row>
      <xdr:rowOff>4687</xdr:rowOff>
    </xdr:from>
    <xdr:ext cx="467179" cy="259045"/>
    <xdr:sp macro="" textlink="">
      <xdr:nvSpPr>
        <xdr:cNvPr id="612" name="テキスト ボックス 611"/>
        <xdr:cNvSpPr txBox="1"/>
      </xdr:nvSpPr>
      <xdr:spPr>
        <a:xfrm>
          <a:off x="15431672" y="139188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80</xdr:row>
      <xdr:rowOff>138037</xdr:rowOff>
    </xdr:from>
    <xdr:ext cx="467179" cy="259045"/>
    <xdr:sp macro="" textlink="">
      <xdr:nvSpPr>
        <xdr:cNvPr id="614" name="テキスト ボックス 613"/>
        <xdr:cNvSpPr txBox="1"/>
      </xdr:nvSpPr>
      <xdr:spPr>
        <a:xfrm>
          <a:off x="15431672" y="13549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78</xdr:row>
      <xdr:rowOff>99937</xdr:rowOff>
    </xdr:from>
    <xdr:ext cx="467179" cy="259045"/>
    <xdr:sp macro="" textlink="">
      <xdr:nvSpPr>
        <xdr:cNvPr id="616" name="テキスト ボックス 615"/>
        <xdr:cNvSpPr txBox="1"/>
      </xdr:nvSpPr>
      <xdr:spPr>
        <a:xfrm>
          <a:off x="15431672" y="13175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76</xdr:row>
      <xdr:rowOff>61837</xdr:rowOff>
    </xdr:from>
    <xdr:ext cx="467179" cy="259045"/>
    <xdr:sp macro="" textlink="">
      <xdr:nvSpPr>
        <xdr:cNvPr id="618" name="テキスト ボックス 617"/>
        <xdr:cNvSpPr txBox="1"/>
      </xdr:nvSpPr>
      <xdr:spPr>
        <a:xfrm>
          <a:off x="15431672" y="1280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8792</xdr:colOff>
      <xdr:row>74</xdr:row>
      <xdr:rowOff>23737</xdr:rowOff>
    </xdr:from>
    <xdr:ext cx="467179" cy="259045"/>
    <xdr:sp macro="" textlink="">
      <xdr:nvSpPr>
        <xdr:cNvPr id="620" name="テキスト ボックス 619"/>
        <xdr:cNvSpPr txBox="1"/>
      </xdr:nvSpPr>
      <xdr:spPr>
        <a:xfrm>
          <a:off x="15431672" y="12429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106287</xdr:rowOff>
    </xdr:from>
    <xdr:ext cx="469744" cy="259045"/>
    <xdr:sp macro="" textlink="">
      <xdr:nvSpPr>
        <xdr:cNvPr id="623" name="【庁舎】&#10;一人当たり面積最小値テキスト"/>
        <xdr:cNvSpPr txBox="1"/>
      </xdr:nvSpPr>
      <xdr:spPr>
        <a:xfrm>
          <a:off x="19560540" y="145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99937</xdr:rowOff>
    </xdr:from>
    <xdr:ext cx="469744" cy="259045"/>
    <xdr:sp macro="" textlink="">
      <xdr:nvSpPr>
        <xdr:cNvPr id="625" name="【庁舎】&#10;一人当たり面積最大値テキスト"/>
        <xdr:cNvSpPr txBox="1"/>
      </xdr:nvSpPr>
      <xdr:spPr>
        <a:xfrm>
          <a:off x="19560540" y="1267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33011</xdr:rowOff>
    </xdr:from>
    <xdr:ext cx="469744" cy="259045"/>
    <xdr:sp macro="" textlink="">
      <xdr:nvSpPr>
        <xdr:cNvPr id="627" name="【庁舎】&#10;一人当たり面積平均値テキスト"/>
        <xdr:cNvSpPr txBox="1"/>
      </xdr:nvSpPr>
      <xdr:spPr>
        <a:xfrm>
          <a:off x="19560540" y="1394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36" name="楕円 635"/>
        <xdr:cNvSpPr/>
      </xdr:nvSpPr>
      <xdr:spPr>
        <a:xfrm>
          <a:off x="1945894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114300</xdr:colOff>
      <xdr:row>82</xdr:row>
      <xdr:rowOff>52061</xdr:rowOff>
    </xdr:from>
    <xdr:ext cx="469744" cy="259045"/>
    <xdr:sp macro="" textlink="">
      <xdr:nvSpPr>
        <xdr:cNvPr id="637" name="【庁舎】&#10;一人当たり面積該当値テキスト"/>
        <xdr:cNvSpPr txBox="1"/>
      </xdr:nvSpPr>
      <xdr:spPr>
        <a:xfrm>
          <a:off x="19560540" y="1379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638" name="楕円 637"/>
        <xdr:cNvSpPr/>
      </xdr:nvSpPr>
      <xdr:spPr>
        <a:xfrm>
          <a:off x="18735040" y="14060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177800</xdr:colOff>
      <xdr:row>84</xdr:row>
      <xdr:rowOff>12700</xdr:rowOff>
    </xdr:from>
    <xdr:to>
      <xdr:col>116</xdr:col>
      <xdr:colOff>63500</xdr:colOff>
      <xdr:row>84</xdr:row>
      <xdr:rowOff>25400</xdr:rowOff>
    </xdr:to>
    <xdr:cxnSp macro="">
      <xdr:nvCxnSpPr>
        <xdr:cNvPr id="639" name="直線コネクタ 638"/>
        <xdr:cNvCxnSpPr/>
      </xdr:nvCxnSpPr>
      <xdr:spPr>
        <a:xfrm flipV="1">
          <a:off x="18778220" y="1409446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48828</xdr:colOff>
      <xdr:row>81</xdr:row>
      <xdr:rowOff>147311</xdr:rowOff>
    </xdr:from>
    <xdr:ext cx="469745" cy="259045"/>
    <xdr:sp macro="" textlink="">
      <xdr:nvSpPr>
        <xdr:cNvPr id="640" name="n_1aveValue【庁舎】&#10;一人当たり面積"/>
        <xdr:cNvSpPr txBox="1"/>
      </xdr:nvSpPr>
      <xdr:spPr>
        <a:xfrm>
          <a:off x="18489228" y="137261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125028</xdr:colOff>
      <xdr:row>82</xdr:row>
      <xdr:rowOff>80887</xdr:rowOff>
    </xdr:from>
    <xdr:ext cx="469745" cy="259045"/>
    <xdr:sp macro="" textlink="">
      <xdr:nvSpPr>
        <xdr:cNvPr id="641" name="n_2aveValue【庁舎】&#10;一人当たり面積"/>
        <xdr:cNvSpPr txBox="1"/>
      </xdr:nvSpPr>
      <xdr:spPr>
        <a:xfrm>
          <a:off x="17727228" y="1382736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48828</xdr:colOff>
      <xdr:row>83</xdr:row>
      <xdr:rowOff>138037</xdr:rowOff>
    </xdr:from>
    <xdr:ext cx="469745" cy="259045"/>
    <xdr:sp macro="" textlink="">
      <xdr:nvSpPr>
        <xdr:cNvPr id="642" name="n_1mainValue【庁舎】&#10;一人当たり面積"/>
        <xdr:cNvSpPr txBox="1"/>
      </xdr:nvSpPr>
      <xdr:spPr>
        <a:xfrm>
          <a:off x="18489228" y="1405215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900"/>
            </a:lnSpc>
            <a:defRPr sz="1000"/>
          </a:pPr>
          <a:r>
            <a:rPr lang="ja-JP" altLang="en-US" sz="1600" b="0" i="0" u="none" strike="noStrike" baseline="0">
              <a:solidFill>
                <a:srgbClr val="000000"/>
              </a:solidFill>
              <a:latin typeface="ＭＳ Ｐゴシック"/>
              <a:ea typeface="ＭＳ Ｐゴシック"/>
            </a:rPr>
            <a:t>・試験研究機関、庁舎でグループ内平均を上回り、体育館・プール、県民会館で下回っています。その他の分野ではグループ内平均並みになっています。</a:t>
          </a:r>
        </a:p>
        <a:p>
          <a:pPr algn="l" rtl="0">
            <a:lnSpc>
              <a:spcPts val="1900"/>
            </a:lnSpc>
            <a:defRPr sz="1000"/>
          </a:pPr>
          <a:r>
            <a:rPr lang="ja-JP" altLang="en-US" sz="1600" b="0" i="0" u="none" strike="noStrike" baseline="0">
              <a:solidFill>
                <a:srgbClr val="000000"/>
              </a:solidFill>
              <a:latin typeface="ＭＳ Ｐゴシック"/>
              <a:ea typeface="ＭＳ Ｐゴシック"/>
            </a:rPr>
            <a:t>・試験研究機関、庁舎は昭和</a:t>
          </a:r>
          <a:r>
            <a:rPr lang="en-US" altLang="ja-JP" sz="1600" b="0" i="0" u="none" strike="noStrike" baseline="0">
              <a:solidFill>
                <a:srgbClr val="000000"/>
              </a:solidFill>
              <a:latin typeface="ＭＳ Ｐゴシック"/>
              <a:ea typeface="ＭＳ Ｐゴシック"/>
            </a:rPr>
            <a:t>63</a:t>
          </a:r>
          <a:r>
            <a:rPr lang="ja-JP" altLang="en-US" sz="1600" b="0" i="0" u="none" strike="noStrike" baseline="0">
              <a:solidFill>
                <a:srgbClr val="000000"/>
              </a:solidFill>
              <a:latin typeface="ＭＳ Ｐゴシック"/>
              <a:ea typeface="ＭＳ Ｐゴシック"/>
            </a:rPr>
            <a:t>年度までに約</a:t>
          </a:r>
          <a:r>
            <a:rPr lang="en-US" altLang="ja-JP" sz="1600" b="0" i="0" u="none" strike="noStrike" baseline="0">
              <a:solidFill>
                <a:srgbClr val="000000"/>
              </a:solidFill>
              <a:latin typeface="ＭＳ Ｐゴシック"/>
              <a:ea typeface="ＭＳ Ｐゴシック"/>
            </a:rPr>
            <a:t>5</a:t>
          </a:r>
          <a:r>
            <a:rPr lang="ja-JP" altLang="en-US" sz="1600" b="0" i="0" u="none" strike="noStrike" baseline="0">
              <a:solidFill>
                <a:srgbClr val="000000"/>
              </a:solidFill>
              <a:latin typeface="ＭＳ Ｐゴシック"/>
              <a:ea typeface="ＭＳ Ｐゴシック"/>
            </a:rPr>
            <a:t>割が整備されており、建築後</a:t>
          </a:r>
          <a:r>
            <a:rPr lang="en-US" altLang="ja-JP" sz="1600" b="0" i="0" u="none" strike="noStrike" baseline="0">
              <a:solidFill>
                <a:srgbClr val="000000"/>
              </a:solidFill>
              <a:latin typeface="ＭＳ Ｐゴシック"/>
              <a:ea typeface="ＭＳ Ｐゴシック"/>
            </a:rPr>
            <a:t>30</a:t>
          </a:r>
          <a:r>
            <a:rPr lang="ja-JP" altLang="en-US" sz="1600" b="0" i="0" u="none" strike="noStrike" baseline="0">
              <a:solidFill>
                <a:srgbClr val="000000"/>
              </a:solidFill>
              <a:latin typeface="ＭＳ Ｐゴシック"/>
              <a:ea typeface="ＭＳ Ｐゴシック"/>
            </a:rPr>
            <a:t>年を経過した施設が多くなっています。</a:t>
          </a:r>
        </a:p>
        <a:p>
          <a:pPr algn="l" rtl="0">
            <a:lnSpc>
              <a:spcPts val="1900"/>
            </a:lnSpc>
            <a:defRPr sz="1000"/>
          </a:pPr>
          <a:r>
            <a:rPr lang="ja-JP" altLang="en-US" sz="1600" b="0" i="0" u="none" strike="noStrike" baseline="0">
              <a:solidFill>
                <a:srgbClr val="000000"/>
              </a:solidFill>
              <a:latin typeface="ＭＳ Ｐゴシック"/>
              <a:ea typeface="ＭＳ Ｐゴシック"/>
            </a:rPr>
            <a:t>・体育館・プールは、平成</a:t>
          </a:r>
          <a:r>
            <a:rPr lang="en-US" altLang="ja-JP" sz="1600" b="0" i="0" u="none" strike="noStrike" baseline="0">
              <a:solidFill>
                <a:srgbClr val="000000"/>
              </a:solidFill>
              <a:latin typeface="ＭＳ Ｐゴシック"/>
              <a:ea typeface="ＭＳ Ｐゴシック"/>
            </a:rPr>
            <a:t>15</a:t>
          </a:r>
          <a:r>
            <a:rPr lang="ja-JP" altLang="en-US" sz="1600" b="0" i="0" u="none" strike="noStrike" baseline="0">
              <a:solidFill>
                <a:srgbClr val="000000"/>
              </a:solidFill>
              <a:latin typeface="ＭＳ Ｐゴシック"/>
              <a:ea typeface="ＭＳ Ｐゴシック"/>
            </a:rPr>
            <a:t>年度に県富士水泳場を整備したこと、県民会館は平成</a:t>
          </a:r>
          <a:r>
            <a:rPr lang="en-US" altLang="ja-JP" sz="1600" b="0" i="0" u="none" strike="noStrike" baseline="0">
              <a:solidFill>
                <a:srgbClr val="000000"/>
              </a:solidFill>
              <a:latin typeface="ＭＳ Ｐゴシック"/>
              <a:ea typeface="ＭＳ Ｐゴシック"/>
            </a:rPr>
            <a:t>4</a:t>
          </a:r>
          <a:r>
            <a:rPr lang="ja-JP" altLang="en-US" sz="1600" b="0" i="0" u="none" strike="noStrike" baseline="0">
              <a:solidFill>
                <a:srgbClr val="000000"/>
              </a:solidFill>
              <a:latin typeface="ＭＳ Ｐゴシック"/>
              <a:ea typeface="ＭＳ Ｐゴシック"/>
            </a:rPr>
            <a:t>年度に男女共同参画センターを整備したことが主な要因です。</a:t>
          </a:r>
        </a:p>
        <a:p>
          <a:pPr algn="l" rtl="0">
            <a:lnSpc>
              <a:spcPts val="1800"/>
            </a:lnSpc>
            <a:defRPr sz="1000"/>
          </a:pPr>
          <a:r>
            <a:rPr lang="ja-JP" altLang="en-US" sz="1600" b="0" i="0" u="none" strike="noStrike" baseline="0">
              <a:solidFill>
                <a:srgbClr val="000000"/>
              </a:solidFill>
              <a:latin typeface="ＭＳ Ｐゴシック"/>
              <a:ea typeface="ＭＳ Ｐゴシック"/>
            </a:rPr>
            <a:t>・延べ床面積</a:t>
          </a:r>
          <a:r>
            <a:rPr lang="en-US" altLang="ja-JP" sz="1600" b="0" i="0" u="none" strike="noStrike" baseline="0">
              <a:solidFill>
                <a:srgbClr val="000000"/>
              </a:solidFill>
              <a:latin typeface="ＭＳ Ｐゴシック"/>
              <a:ea typeface="ＭＳ Ｐゴシック"/>
            </a:rPr>
            <a:t>200</a:t>
          </a:r>
          <a:r>
            <a:rPr lang="ja-JP" altLang="en-US" sz="1600" b="0" i="0" u="none" strike="noStrike" baseline="0">
              <a:solidFill>
                <a:srgbClr val="000000"/>
              </a:solidFill>
              <a:latin typeface="ＭＳ Ｐゴシック"/>
              <a:ea typeface="ＭＳ Ｐゴシック"/>
            </a:rPr>
            <a:t>㎡以上の公共建築物については、令和</a:t>
          </a:r>
          <a:r>
            <a:rPr lang="en-US" altLang="ja-JP" sz="1600" b="0" i="0" u="none" strike="noStrike" baseline="0">
              <a:solidFill>
                <a:srgbClr val="000000"/>
              </a:solidFill>
              <a:latin typeface="ＭＳ Ｐゴシック"/>
              <a:ea typeface="ＭＳ Ｐゴシック"/>
            </a:rPr>
            <a:t>2</a:t>
          </a:r>
          <a:r>
            <a:rPr lang="ja-JP" altLang="en-US" sz="1600" b="0" i="0" u="none" strike="noStrike" baseline="0">
              <a:solidFill>
                <a:srgbClr val="000000"/>
              </a:solidFill>
              <a:latin typeface="ＭＳ Ｐゴシック"/>
              <a:ea typeface="ＭＳ Ｐゴシック"/>
            </a:rPr>
            <a:t>年度から</a:t>
          </a:r>
          <a:r>
            <a:rPr lang="en-US" altLang="ja-JP" sz="1600" b="0" i="0" u="none" strike="noStrike" baseline="0">
              <a:solidFill>
                <a:srgbClr val="000000"/>
              </a:solidFill>
              <a:latin typeface="ＭＳ Ｐゴシック"/>
              <a:ea typeface="ＭＳ Ｐゴシック"/>
            </a:rPr>
            <a:t>30</a:t>
          </a:r>
          <a:r>
            <a:rPr lang="ja-JP" altLang="en-US" sz="1600" b="0" i="0" u="none" strike="noStrike" baseline="0">
              <a:solidFill>
                <a:srgbClr val="000000"/>
              </a:solidFill>
              <a:latin typeface="ＭＳ Ｐゴシック"/>
              <a:ea typeface="ＭＳ Ｐゴシック"/>
            </a:rPr>
            <a:t>年間の個別施設計画を策定することとしており、今後は個別に長寿命化に取り組んでいきます。</a:t>
          </a:r>
          <a:endParaRPr lang="en-US" altLang="ja-JP"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一人あたり面積については、陸上競技場・野球場・球技場、県民会館において類似団体平均及び都道府県平均を上回っています。維持管理経費の増加に留意しつつ、引き続き、県民の利便性の向上に努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3,743,015
3,660,340
7,777.42
1,171,478,994
1,155,598,609
6,083,577
707,240,493
2,744,422,482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ポイント改善し、</a:t>
          </a:r>
          <a:r>
            <a:rPr kumimoji="1" lang="ja-JP" altLang="ja-JP" sz="1300">
              <a:solidFill>
                <a:schemeClr val="dk1"/>
              </a:solidFill>
              <a:effectLst/>
              <a:latin typeface="+mn-lt"/>
              <a:ea typeface="+mn-ea"/>
              <a:cs typeface="+mn-cs"/>
            </a:rPr>
            <a:t>グループ内では、大都市圏を抱える愛知</a:t>
          </a:r>
          <a:r>
            <a:rPr kumimoji="1" lang="ja-JP" altLang="en-US" sz="1300">
              <a:solidFill>
                <a:schemeClr val="dk1"/>
              </a:solidFill>
              <a:effectLst/>
              <a:latin typeface="+mn-lt"/>
              <a:ea typeface="+mn-ea"/>
              <a:cs typeface="+mn-cs"/>
            </a:rPr>
            <a:t>県</a:t>
          </a:r>
          <a:r>
            <a:rPr kumimoji="1" lang="ja-JP" altLang="ja-JP" sz="1300">
              <a:solidFill>
                <a:schemeClr val="dk1"/>
              </a:solidFill>
              <a:effectLst/>
              <a:latin typeface="+mn-lt"/>
              <a:ea typeface="+mn-ea"/>
              <a:cs typeface="+mn-cs"/>
            </a:rPr>
            <a:t>、神奈川</a:t>
          </a:r>
          <a:r>
            <a:rPr kumimoji="1" lang="ja-JP" altLang="en-US" sz="1300">
              <a:solidFill>
                <a:schemeClr val="dk1"/>
              </a:solidFill>
              <a:effectLst/>
              <a:latin typeface="+mn-lt"/>
              <a:ea typeface="+mn-ea"/>
              <a:cs typeface="+mn-cs"/>
            </a:rPr>
            <a:t>県</a:t>
          </a:r>
          <a:r>
            <a:rPr kumimoji="1" lang="ja-JP" altLang="ja-JP" sz="1300">
              <a:solidFill>
                <a:schemeClr val="dk1"/>
              </a:solidFill>
              <a:effectLst/>
              <a:latin typeface="+mn-lt"/>
              <a:ea typeface="+mn-ea"/>
              <a:cs typeface="+mn-cs"/>
            </a:rPr>
            <a:t>、千葉</a:t>
          </a:r>
          <a:r>
            <a:rPr kumimoji="1" lang="ja-JP" altLang="en-US" sz="1300">
              <a:solidFill>
                <a:schemeClr val="dk1"/>
              </a:solidFill>
              <a:effectLst/>
              <a:latin typeface="+mn-lt"/>
              <a:ea typeface="+mn-ea"/>
              <a:cs typeface="+mn-cs"/>
            </a:rPr>
            <a:t>県</a:t>
          </a:r>
          <a:r>
            <a:rPr kumimoji="1" lang="ja-JP" altLang="ja-JP" sz="1300">
              <a:solidFill>
                <a:schemeClr val="dk1"/>
              </a:solidFill>
              <a:effectLst/>
              <a:latin typeface="+mn-lt"/>
              <a:ea typeface="+mn-ea"/>
              <a:cs typeface="+mn-cs"/>
            </a:rPr>
            <a:t>、埼玉</a:t>
          </a:r>
          <a:r>
            <a:rPr kumimoji="1" lang="ja-JP" altLang="en-US" sz="1300">
              <a:solidFill>
                <a:schemeClr val="dk1"/>
              </a:solidFill>
              <a:effectLst/>
              <a:latin typeface="+mn-lt"/>
              <a:ea typeface="+mn-ea"/>
              <a:cs typeface="+mn-cs"/>
            </a:rPr>
            <a:t>県、大阪府</a:t>
          </a:r>
          <a:r>
            <a:rPr kumimoji="1" lang="ja-JP" altLang="ja-JP" sz="1300">
              <a:solidFill>
                <a:schemeClr val="dk1"/>
              </a:solidFill>
              <a:effectLst/>
              <a:latin typeface="+mn-lt"/>
              <a:ea typeface="+mn-ea"/>
              <a:cs typeface="+mn-cs"/>
            </a:rPr>
            <a:t>に次ぐ順位となっていま</a:t>
          </a:r>
          <a:r>
            <a:rPr kumimoji="1" lang="ja-JP" altLang="en-US" sz="1300">
              <a:solidFill>
                <a:schemeClr val="dk1"/>
              </a:solidFill>
              <a:effectLst/>
              <a:latin typeface="+mn-lt"/>
              <a:ea typeface="+mn-ea"/>
              <a:cs typeface="+mn-cs"/>
            </a:rPr>
            <a:t>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年度以降、世界的景気後退による税収減に</a:t>
          </a:r>
          <a:r>
            <a:rPr kumimoji="1" lang="ja-JP" altLang="en-US" sz="1300">
              <a:solidFill>
                <a:schemeClr val="dk1"/>
              </a:solidFill>
              <a:effectLst/>
              <a:latin typeface="+mn-lt"/>
              <a:ea typeface="+mn-ea"/>
              <a:cs typeface="+mn-cs"/>
            </a:rPr>
            <a:t>伴い指数が</a:t>
          </a:r>
          <a:r>
            <a:rPr kumimoji="1" lang="ja-JP" altLang="ja-JP" sz="1300">
              <a:solidFill>
                <a:schemeClr val="dk1"/>
              </a:solidFill>
              <a:effectLst/>
              <a:latin typeface="+mn-lt"/>
              <a:ea typeface="+mn-ea"/>
              <a:cs typeface="+mn-cs"/>
            </a:rPr>
            <a:t>低下</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ましたが、平成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、輸出関連業種を中心</a:t>
          </a:r>
          <a:r>
            <a:rPr kumimoji="1" lang="ja-JP" altLang="en-US" sz="1300">
              <a:solidFill>
                <a:schemeClr val="dk1"/>
              </a:solidFill>
              <a:effectLst/>
              <a:latin typeface="+mn-lt"/>
              <a:ea typeface="+mn-ea"/>
              <a:cs typeface="+mn-cs"/>
            </a:rPr>
            <a:t>とした</a:t>
          </a:r>
          <a:r>
            <a:rPr kumimoji="1" lang="ja-JP" altLang="ja-JP" sz="1300">
              <a:solidFill>
                <a:schemeClr val="dk1"/>
              </a:solidFill>
              <a:effectLst/>
              <a:latin typeface="+mn-lt"/>
              <a:ea typeface="+mn-ea"/>
              <a:cs typeface="+mn-cs"/>
            </a:rPr>
            <a:t>企業業績</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改善</a:t>
          </a:r>
          <a:r>
            <a:rPr kumimoji="1" lang="ja-JP" altLang="en-US" sz="1300">
              <a:solidFill>
                <a:schemeClr val="dk1"/>
              </a:solidFill>
              <a:effectLst/>
              <a:latin typeface="+mn-lt"/>
              <a:ea typeface="+mn-ea"/>
              <a:cs typeface="+mn-cs"/>
            </a:rPr>
            <a:t>に伴う</a:t>
          </a:r>
          <a:r>
            <a:rPr kumimoji="1" lang="ja-JP" altLang="ja-JP" sz="1300">
              <a:solidFill>
                <a:schemeClr val="dk1"/>
              </a:solidFill>
              <a:effectLst/>
              <a:latin typeface="+mn-lt"/>
              <a:ea typeface="+mn-ea"/>
              <a:cs typeface="+mn-cs"/>
            </a:rPr>
            <a:t>法人二税の増加等により</a:t>
          </a:r>
          <a:r>
            <a:rPr kumimoji="1" lang="ja-JP" altLang="en-US" sz="1300">
              <a:solidFill>
                <a:schemeClr val="dk1"/>
              </a:solidFill>
              <a:effectLst/>
              <a:latin typeface="+mn-lt"/>
              <a:ea typeface="+mn-ea"/>
              <a:cs typeface="+mn-cs"/>
            </a:rPr>
            <a:t>、毎年度</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ポイント程度上昇しています</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財政力指数の更なる改善に向け、本県経済の成長を促し県内総生産や県民所得の向上に努めます。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58965</xdr:rowOff>
    </xdr:to>
    <xdr:cxnSp macro="">
      <xdr:nvCxnSpPr>
        <xdr:cNvPr id="69" name="直線コネクタ 68"/>
        <xdr:cNvCxnSpPr/>
      </xdr:nvCxnSpPr>
      <xdr:spPr>
        <a:xfrm flipV="1">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2" name="直線コネクタ 71"/>
        <xdr:cNvCxnSpPr/>
      </xdr:nvCxnSpPr>
      <xdr:spPr>
        <a:xfrm flipV="1">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162378</xdr:rowOff>
    </xdr:to>
    <xdr:cxnSp macro="">
      <xdr:nvCxnSpPr>
        <xdr:cNvPr id="75" name="直線コネクタ 74"/>
        <xdr:cNvCxnSpPr/>
      </xdr:nvCxnSpPr>
      <xdr:spPr>
        <a:xfrm flipV="1">
          <a:off x="2336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78" name="直線コネクタ 77"/>
        <xdr:cNvCxnSpPr/>
      </xdr:nvCxnSpPr>
      <xdr:spPr>
        <a:xfrm flipV="1">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2" name="テキスト ボックス 81"/>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8" name="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0" name="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2" name="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4" name="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前年</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改善しています。</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これは、子ども・子育て支援給付費負担金などの社会保障関係経費が増加した一方で、政令市への教職員給与負担の移譲に伴い人件費が大きく減少したことが</a:t>
          </a:r>
          <a:r>
            <a:rPr kumimoji="1" lang="ja-JP" altLang="ja-JP" sz="1300">
              <a:solidFill>
                <a:schemeClr val="dk1"/>
              </a:solidFill>
              <a:effectLst/>
              <a:latin typeface="+mn-lt"/>
              <a:ea typeface="+mn-ea"/>
              <a:cs typeface="+mn-cs"/>
            </a:rPr>
            <a:t>主な要因です。</a:t>
          </a:r>
          <a:endParaRPr lang="ja-JP" altLang="ja-JP" sz="1300">
            <a:effectLst/>
          </a:endParaRPr>
        </a:p>
        <a:p>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社会保障関係経費等の義務的経費</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増加が見込まれる一方、国の地方財政対策において地方交付税など</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一般財源</a:t>
          </a:r>
          <a:r>
            <a:rPr kumimoji="1" lang="ja-JP" altLang="en-US" sz="1300">
              <a:solidFill>
                <a:schemeClr val="dk1"/>
              </a:solidFill>
              <a:effectLst/>
              <a:latin typeface="+mn-lt"/>
              <a:ea typeface="+mn-ea"/>
              <a:cs typeface="+mn-cs"/>
            </a:rPr>
            <a:t>総額</a:t>
          </a:r>
          <a:r>
            <a:rPr kumimoji="1" lang="ja-JP" altLang="ja-JP" sz="1300">
              <a:solidFill>
                <a:schemeClr val="dk1"/>
              </a:solidFill>
              <a:effectLst/>
              <a:latin typeface="+mn-lt"/>
              <a:ea typeface="+mn-ea"/>
              <a:cs typeface="+mn-cs"/>
            </a:rPr>
            <a:t>の大幅な増加が見込まれない状況にあるため、歳出のスリム化と歳入の確保等に取り組み、財政</a:t>
          </a:r>
          <a:r>
            <a:rPr kumimoji="1" lang="ja-JP" altLang="en-US" sz="1300">
              <a:solidFill>
                <a:schemeClr val="dk1"/>
              </a:solidFill>
              <a:effectLst/>
              <a:latin typeface="+mn-lt"/>
              <a:ea typeface="+mn-ea"/>
              <a:cs typeface="+mn-cs"/>
            </a:rPr>
            <a:t>構造</a:t>
          </a:r>
          <a:r>
            <a:rPr kumimoji="1" lang="ja-JP" altLang="ja-JP" sz="1300">
              <a:solidFill>
                <a:schemeClr val="dk1"/>
              </a:solidFill>
              <a:effectLst/>
              <a:latin typeface="+mn-lt"/>
              <a:ea typeface="+mn-ea"/>
              <a:cs typeface="+mn-cs"/>
            </a:rPr>
            <a:t>の弾力性の確保に努めます。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78015</xdr:rowOff>
    </xdr:from>
    <xdr:to>
      <xdr:col>23</xdr:col>
      <xdr:colOff>133350</xdr:colOff>
      <xdr:row>68</xdr:row>
      <xdr:rowOff>84365</xdr:rowOff>
    </xdr:to>
    <xdr:cxnSp macro="">
      <xdr:nvCxnSpPr>
        <xdr:cNvPr id="127" name="直線コネクタ 126"/>
        <xdr:cNvCxnSpPr/>
      </xdr:nvCxnSpPr>
      <xdr:spPr>
        <a:xfrm flipV="1">
          <a:off x="4953000" y="10536465"/>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8"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29" name="直線コネクタ 128"/>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164392</xdr:rowOff>
    </xdr:from>
    <xdr:ext cx="762000" cy="259045"/>
    <xdr:sp macro="" textlink="">
      <xdr:nvSpPr>
        <xdr:cNvPr id="130" name="財政構造の弾力性最大値テキスト"/>
        <xdr:cNvSpPr txBox="1"/>
      </xdr:nvSpPr>
      <xdr:spPr>
        <a:xfrm>
          <a:off x="5041900" y="1027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78015</xdr:rowOff>
    </xdr:from>
    <xdr:to>
      <xdr:col>24</xdr:col>
      <xdr:colOff>12700</xdr:colOff>
      <xdr:row>61</xdr:row>
      <xdr:rowOff>78015</xdr:rowOff>
    </xdr:to>
    <xdr:cxnSp macro="">
      <xdr:nvCxnSpPr>
        <xdr:cNvPr id="131" name="直線コネクタ 130"/>
        <xdr:cNvCxnSpPr/>
      </xdr:nvCxnSpPr>
      <xdr:spPr>
        <a:xfrm>
          <a:off x="4864100" y="1053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78922</xdr:rowOff>
    </xdr:from>
    <xdr:to>
      <xdr:col>23</xdr:col>
      <xdr:colOff>133350</xdr:colOff>
      <xdr:row>65</xdr:row>
      <xdr:rowOff>98878</xdr:rowOff>
    </xdr:to>
    <xdr:cxnSp macro="">
      <xdr:nvCxnSpPr>
        <xdr:cNvPr id="132" name="直線コネクタ 131"/>
        <xdr:cNvCxnSpPr/>
      </xdr:nvCxnSpPr>
      <xdr:spPr>
        <a:xfrm flipV="1">
          <a:off x="4114800" y="10708822"/>
          <a:ext cx="838200" cy="5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53720</xdr:rowOff>
    </xdr:from>
    <xdr:ext cx="762000" cy="259045"/>
    <xdr:sp macro="" textlink="">
      <xdr:nvSpPr>
        <xdr:cNvPr id="133" name="財政構造の弾力性平均値テキスト"/>
        <xdr:cNvSpPr txBox="1"/>
      </xdr:nvSpPr>
      <xdr:spPr>
        <a:xfrm>
          <a:off x="5041900" y="1102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34" name="フローチャート: 判断 133"/>
        <xdr:cNvSpPr/>
      </xdr:nvSpPr>
      <xdr:spPr>
        <a:xfrm>
          <a:off x="49022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147865</xdr:rowOff>
    </xdr:from>
    <xdr:to>
      <xdr:col>19</xdr:col>
      <xdr:colOff>133350</xdr:colOff>
      <xdr:row>65</xdr:row>
      <xdr:rowOff>98878</xdr:rowOff>
    </xdr:to>
    <xdr:cxnSp macro="">
      <xdr:nvCxnSpPr>
        <xdr:cNvPr id="135" name="直線コネクタ 134"/>
        <xdr:cNvCxnSpPr/>
      </xdr:nvCxnSpPr>
      <xdr:spPr>
        <a:xfrm>
          <a:off x="3225800" y="10777765"/>
          <a:ext cx="889000" cy="4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65315</xdr:rowOff>
    </xdr:from>
    <xdr:to>
      <xdr:col>19</xdr:col>
      <xdr:colOff>184150</xdr:colOff>
      <xdr:row>65</xdr:row>
      <xdr:rowOff>166915</xdr:rowOff>
    </xdr:to>
    <xdr:sp macro="" textlink="">
      <xdr:nvSpPr>
        <xdr:cNvPr id="136" name="フローチャート: 判断 135"/>
        <xdr:cNvSpPr/>
      </xdr:nvSpPr>
      <xdr:spPr>
        <a:xfrm>
          <a:off x="4064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151692</xdr:rowOff>
    </xdr:from>
    <xdr:ext cx="736600" cy="259045"/>
    <xdr:sp macro="" textlink="">
      <xdr:nvSpPr>
        <xdr:cNvPr id="137" name="テキスト ボックス 136"/>
        <xdr:cNvSpPr txBox="1"/>
      </xdr:nvSpPr>
      <xdr:spPr>
        <a:xfrm>
          <a:off x="3733800" y="1129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161472</xdr:rowOff>
    </xdr:from>
    <xdr:to>
      <xdr:col>15</xdr:col>
      <xdr:colOff>82550</xdr:colOff>
      <xdr:row>62</xdr:row>
      <xdr:rowOff>147865</xdr:rowOff>
    </xdr:to>
    <xdr:cxnSp macro="">
      <xdr:nvCxnSpPr>
        <xdr:cNvPr id="138" name="直線コネクタ 137"/>
        <xdr:cNvCxnSpPr/>
      </xdr:nvCxnSpPr>
      <xdr:spPr>
        <a:xfrm>
          <a:off x="2336800" y="10105572"/>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166915</xdr:rowOff>
    </xdr:from>
    <xdr:to>
      <xdr:col>15</xdr:col>
      <xdr:colOff>133350</xdr:colOff>
      <xdr:row>64</xdr:row>
      <xdr:rowOff>97065</xdr:rowOff>
    </xdr:to>
    <xdr:sp macro="" textlink="">
      <xdr:nvSpPr>
        <xdr:cNvPr id="139" name="フローチャート: 判断 138"/>
        <xdr:cNvSpPr/>
      </xdr:nvSpPr>
      <xdr:spPr>
        <a:xfrm>
          <a:off x="31750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81842</xdr:rowOff>
    </xdr:from>
    <xdr:ext cx="762000" cy="259045"/>
    <xdr:sp macro="" textlink="">
      <xdr:nvSpPr>
        <xdr:cNvPr id="140" name="テキスト ボックス 139"/>
        <xdr:cNvSpPr txBox="1"/>
      </xdr:nvSpPr>
      <xdr:spPr>
        <a:xfrm>
          <a:off x="2844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161472</xdr:rowOff>
    </xdr:from>
    <xdr:to>
      <xdr:col>11</xdr:col>
      <xdr:colOff>31750</xdr:colOff>
      <xdr:row>60</xdr:row>
      <xdr:rowOff>146050</xdr:rowOff>
    </xdr:to>
    <xdr:cxnSp macro="">
      <xdr:nvCxnSpPr>
        <xdr:cNvPr id="141" name="直線コネクタ 140"/>
        <xdr:cNvCxnSpPr/>
      </xdr:nvCxnSpPr>
      <xdr:spPr>
        <a:xfrm flipV="1">
          <a:off x="1447800" y="10105572"/>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10885</xdr:rowOff>
    </xdr:from>
    <xdr:to>
      <xdr:col>11</xdr:col>
      <xdr:colOff>82550</xdr:colOff>
      <xdr:row>62</xdr:row>
      <xdr:rowOff>112485</xdr:rowOff>
    </xdr:to>
    <xdr:sp macro="" textlink="">
      <xdr:nvSpPr>
        <xdr:cNvPr id="142" name="フローチャート: 判断 141"/>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97262</xdr:rowOff>
    </xdr:from>
    <xdr:ext cx="762000" cy="259045"/>
    <xdr:sp macro="" textlink="">
      <xdr:nvSpPr>
        <xdr:cNvPr id="143" name="テキスト ボックス 142"/>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4" name="フローチャート: 判断 143"/>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5" name="テキスト ボックス 144"/>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28122</xdr:rowOff>
    </xdr:from>
    <xdr:to>
      <xdr:col>23</xdr:col>
      <xdr:colOff>184150</xdr:colOff>
      <xdr:row>62</xdr:row>
      <xdr:rowOff>129722</xdr:rowOff>
    </xdr:to>
    <xdr:sp macro="" textlink="">
      <xdr:nvSpPr>
        <xdr:cNvPr id="151" name="楕円 150"/>
        <xdr:cNvSpPr/>
      </xdr:nvSpPr>
      <xdr:spPr>
        <a:xfrm>
          <a:off x="4902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44649</xdr:rowOff>
    </xdr:from>
    <xdr:ext cx="762000" cy="259045"/>
    <xdr:sp macro="" textlink="">
      <xdr:nvSpPr>
        <xdr:cNvPr id="152" name="財政構造の弾力性該当値テキスト"/>
        <xdr:cNvSpPr txBox="1"/>
      </xdr:nvSpPr>
      <xdr:spPr>
        <a:xfrm>
          <a:off x="50419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48078</xdr:rowOff>
    </xdr:from>
    <xdr:to>
      <xdr:col>19</xdr:col>
      <xdr:colOff>184150</xdr:colOff>
      <xdr:row>65</xdr:row>
      <xdr:rowOff>149678</xdr:rowOff>
    </xdr:to>
    <xdr:sp macro="" textlink="">
      <xdr:nvSpPr>
        <xdr:cNvPr id="153" name="楕円 152"/>
        <xdr:cNvSpPr/>
      </xdr:nvSpPr>
      <xdr:spPr>
        <a:xfrm>
          <a:off x="4064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159855</xdr:rowOff>
    </xdr:from>
    <xdr:ext cx="736600" cy="259045"/>
    <xdr:sp macro="" textlink="">
      <xdr:nvSpPr>
        <xdr:cNvPr id="154" name="テキスト ボックス 153"/>
        <xdr:cNvSpPr txBox="1"/>
      </xdr:nvSpPr>
      <xdr:spPr>
        <a:xfrm>
          <a:off x="3733800" y="1096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97065</xdr:rowOff>
    </xdr:from>
    <xdr:to>
      <xdr:col>15</xdr:col>
      <xdr:colOff>133350</xdr:colOff>
      <xdr:row>63</xdr:row>
      <xdr:rowOff>27215</xdr:rowOff>
    </xdr:to>
    <xdr:sp macro="" textlink="">
      <xdr:nvSpPr>
        <xdr:cNvPr id="155" name="楕円 154"/>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37392</xdr:rowOff>
    </xdr:from>
    <xdr:ext cx="762000" cy="259045"/>
    <xdr:sp macro="" textlink="">
      <xdr:nvSpPr>
        <xdr:cNvPr id="156" name="テキスト ボックス 155"/>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110672</xdr:rowOff>
    </xdr:from>
    <xdr:to>
      <xdr:col>11</xdr:col>
      <xdr:colOff>82550</xdr:colOff>
      <xdr:row>59</xdr:row>
      <xdr:rowOff>40822</xdr:rowOff>
    </xdr:to>
    <xdr:sp macro="" textlink="">
      <xdr:nvSpPr>
        <xdr:cNvPr id="157" name="楕円 156"/>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50999</xdr:rowOff>
    </xdr:from>
    <xdr:ext cx="762000" cy="259045"/>
    <xdr:sp macro="" textlink="">
      <xdr:nvSpPr>
        <xdr:cNvPr id="158" name="テキスト ボックス 157"/>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0" name="テキスト ボックス 159"/>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県民１人当たり決算額は、</a:t>
          </a:r>
          <a:r>
            <a:rPr kumimoji="1" lang="ja-JP" altLang="en-US"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15,109</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しています</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これは、政令市への教</a:t>
          </a:r>
          <a:r>
            <a:rPr kumimoji="1" lang="ja-JP" altLang="en-US" sz="1300">
              <a:solidFill>
                <a:schemeClr val="dk1"/>
              </a:solidFill>
              <a:effectLst/>
              <a:latin typeface="+mn-lt"/>
              <a:ea typeface="+mn-ea"/>
              <a:cs typeface="+mn-cs"/>
            </a:rPr>
            <a:t>職</a:t>
          </a:r>
          <a:r>
            <a:rPr kumimoji="1" lang="ja-JP" altLang="ja-JP" sz="1300">
              <a:solidFill>
                <a:schemeClr val="dk1"/>
              </a:solidFill>
              <a:effectLst/>
              <a:latin typeface="+mn-lt"/>
              <a:ea typeface="+mn-ea"/>
              <a:cs typeface="+mn-cs"/>
            </a:rPr>
            <a:t>員給与負担の</a:t>
          </a:r>
          <a:r>
            <a:rPr kumimoji="1" lang="ja-JP" altLang="en-US" sz="1300">
              <a:solidFill>
                <a:schemeClr val="dk1"/>
              </a:solidFill>
              <a:effectLst/>
              <a:latin typeface="+mn-lt"/>
              <a:ea typeface="+mn-ea"/>
              <a:cs typeface="+mn-cs"/>
            </a:rPr>
            <a:t>移譲</a:t>
          </a:r>
          <a:r>
            <a:rPr kumimoji="1" lang="ja-JP" altLang="ja-JP" sz="1300">
              <a:solidFill>
                <a:schemeClr val="dk1"/>
              </a:solidFill>
              <a:effectLst/>
              <a:latin typeface="+mn-lt"/>
              <a:ea typeface="+mn-ea"/>
              <a:cs typeface="+mn-cs"/>
            </a:rPr>
            <a:t>に伴う人件費の減が主な要因です。</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、行政経営革新プログラムに基づき、業務の効率化等による総労働時間の抑制や事業手法の見直し等の歳出のスリム化に</a:t>
          </a:r>
          <a:r>
            <a:rPr kumimoji="1" lang="ja-JP" altLang="en-US" sz="1300">
              <a:solidFill>
                <a:schemeClr val="dk1"/>
              </a:solidFill>
              <a:effectLst/>
              <a:latin typeface="+mn-lt"/>
              <a:ea typeface="+mn-ea"/>
              <a:cs typeface="+mn-cs"/>
            </a:rPr>
            <a:t>取り組み</a:t>
          </a:r>
          <a:r>
            <a:rPr kumimoji="1" lang="ja-JP" altLang="ja-JP" sz="1300">
              <a:solidFill>
                <a:schemeClr val="dk1"/>
              </a:solidFill>
              <a:effectLst/>
              <a:latin typeface="+mn-lt"/>
              <a:ea typeface="+mn-ea"/>
              <a:cs typeface="+mn-cs"/>
            </a:rPr>
            <a:t>、人件費、物件費等の抑制に努めます。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8" name="直線コネクタ 187"/>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9"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90" name="直線コネクタ 189"/>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91"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2" name="直線コネクタ 191"/>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102256</xdr:rowOff>
    </xdr:from>
    <xdr:to>
      <xdr:col>23</xdr:col>
      <xdr:colOff>133350</xdr:colOff>
      <xdr:row>83</xdr:row>
      <xdr:rowOff>133350</xdr:rowOff>
    </xdr:to>
    <xdr:cxnSp macro="">
      <xdr:nvCxnSpPr>
        <xdr:cNvPr id="193" name="直線コネクタ 192"/>
        <xdr:cNvCxnSpPr/>
      </xdr:nvCxnSpPr>
      <xdr:spPr>
        <a:xfrm flipV="1">
          <a:off x="4114800" y="14161156"/>
          <a:ext cx="838200" cy="2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87329</xdr:rowOff>
    </xdr:from>
    <xdr:ext cx="762000" cy="259045"/>
    <xdr:sp macro="" textlink="">
      <xdr:nvSpPr>
        <xdr:cNvPr id="194" name="人件費・物件費等の状況平均値テキスト"/>
        <xdr:cNvSpPr txBox="1"/>
      </xdr:nvSpPr>
      <xdr:spPr>
        <a:xfrm>
          <a:off x="5041900" y="14146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5" name="フローチャート: 判断 194"/>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126084</xdr:rowOff>
    </xdr:from>
    <xdr:to>
      <xdr:col>19</xdr:col>
      <xdr:colOff>133350</xdr:colOff>
      <xdr:row>83</xdr:row>
      <xdr:rowOff>133350</xdr:rowOff>
    </xdr:to>
    <xdr:cxnSp macro="">
      <xdr:nvCxnSpPr>
        <xdr:cNvPr id="196" name="直線コネクタ 195"/>
        <xdr:cNvCxnSpPr/>
      </xdr:nvCxnSpPr>
      <xdr:spPr>
        <a:xfrm>
          <a:off x="3225800" y="14356434"/>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7" name="フローチャート: 判断 196"/>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8" name="テキスト ボックス 197"/>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110708</xdr:rowOff>
    </xdr:from>
    <xdr:to>
      <xdr:col>15</xdr:col>
      <xdr:colOff>82550</xdr:colOff>
      <xdr:row>83</xdr:row>
      <xdr:rowOff>126084</xdr:rowOff>
    </xdr:to>
    <xdr:cxnSp macro="">
      <xdr:nvCxnSpPr>
        <xdr:cNvPr id="199" name="直線コネクタ 198"/>
        <xdr:cNvCxnSpPr/>
      </xdr:nvCxnSpPr>
      <xdr:spPr>
        <a:xfrm>
          <a:off x="2336800" y="14341058"/>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200" name="フローチャート: 判断 199"/>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201" name="テキスト ボックス 200"/>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78589</xdr:rowOff>
    </xdr:from>
    <xdr:to>
      <xdr:col>11</xdr:col>
      <xdr:colOff>31750</xdr:colOff>
      <xdr:row>83</xdr:row>
      <xdr:rowOff>110708</xdr:rowOff>
    </xdr:to>
    <xdr:cxnSp macro="">
      <xdr:nvCxnSpPr>
        <xdr:cNvPr id="202" name="直線コネクタ 201"/>
        <xdr:cNvCxnSpPr/>
      </xdr:nvCxnSpPr>
      <xdr:spPr>
        <a:xfrm>
          <a:off x="1447800" y="14308939"/>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3" name="フローチャート: 判断 202"/>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4" name="テキスト ボックス 203"/>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5" name="フローチャート: 判断 204"/>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6" name="テキスト ボックス 205"/>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51456</xdr:rowOff>
    </xdr:from>
    <xdr:to>
      <xdr:col>23</xdr:col>
      <xdr:colOff>184150</xdr:colOff>
      <xdr:row>82</xdr:row>
      <xdr:rowOff>153056</xdr:rowOff>
    </xdr:to>
    <xdr:sp macro="" textlink="">
      <xdr:nvSpPr>
        <xdr:cNvPr id="212" name="楕円 211"/>
        <xdr:cNvSpPr/>
      </xdr:nvSpPr>
      <xdr:spPr>
        <a:xfrm>
          <a:off x="4902200" y="141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67983</xdr:rowOff>
    </xdr:from>
    <xdr:ext cx="762000" cy="259045"/>
    <xdr:sp macro="" textlink="">
      <xdr:nvSpPr>
        <xdr:cNvPr id="213" name="人件費・物件費等の状況該当値テキスト"/>
        <xdr:cNvSpPr txBox="1"/>
      </xdr:nvSpPr>
      <xdr:spPr>
        <a:xfrm>
          <a:off x="5041900" y="1395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82550</xdr:rowOff>
    </xdr:from>
    <xdr:to>
      <xdr:col>19</xdr:col>
      <xdr:colOff>184150</xdr:colOff>
      <xdr:row>84</xdr:row>
      <xdr:rowOff>12700</xdr:rowOff>
    </xdr:to>
    <xdr:sp macro="" textlink="">
      <xdr:nvSpPr>
        <xdr:cNvPr id="214" name="楕円 213"/>
        <xdr:cNvSpPr/>
      </xdr:nvSpPr>
      <xdr:spPr>
        <a:xfrm>
          <a:off x="4064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168927</xdr:rowOff>
    </xdr:from>
    <xdr:ext cx="736600" cy="259045"/>
    <xdr:sp macro="" textlink="">
      <xdr:nvSpPr>
        <xdr:cNvPr id="215" name="テキスト ボックス 214"/>
        <xdr:cNvSpPr txBox="1"/>
      </xdr:nvSpPr>
      <xdr:spPr>
        <a:xfrm>
          <a:off x="3733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75284</xdr:rowOff>
    </xdr:from>
    <xdr:to>
      <xdr:col>15</xdr:col>
      <xdr:colOff>133350</xdr:colOff>
      <xdr:row>84</xdr:row>
      <xdr:rowOff>5434</xdr:rowOff>
    </xdr:to>
    <xdr:sp macro="" textlink="">
      <xdr:nvSpPr>
        <xdr:cNvPr id="216" name="楕円 215"/>
        <xdr:cNvSpPr/>
      </xdr:nvSpPr>
      <xdr:spPr>
        <a:xfrm>
          <a:off x="3175000" y="143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161661</xdr:rowOff>
    </xdr:from>
    <xdr:ext cx="762000" cy="259045"/>
    <xdr:sp macro="" textlink="">
      <xdr:nvSpPr>
        <xdr:cNvPr id="217" name="テキスト ボックス 216"/>
        <xdr:cNvSpPr txBox="1"/>
      </xdr:nvSpPr>
      <xdr:spPr>
        <a:xfrm>
          <a:off x="2844800" y="1439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59908</xdr:rowOff>
    </xdr:from>
    <xdr:to>
      <xdr:col>11</xdr:col>
      <xdr:colOff>82550</xdr:colOff>
      <xdr:row>83</xdr:row>
      <xdr:rowOff>161508</xdr:rowOff>
    </xdr:to>
    <xdr:sp macro="" textlink="">
      <xdr:nvSpPr>
        <xdr:cNvPr id="218" name="楕円 217"/>
        <xdr:cNvSpPr/>
      </xdr:nvSpPr>
      <xdr:spPr>
        <a:xfrm>
          <a:off x="2286000" y="142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146285</xdr:rowOff>
    </xdr:from>
    <xdr:ext cx="762000" cy="259045"/>
    <xdr:sp macro="" textlink="">
      <xdr:nvSpPr>
        <xdr:cNvPr id="219" name="テキスト ボックス 218"/>
        <xdr:cNvSpPr txBox="1"/>
      </xdr:nvSpPr>
      <xdr:spPr>
        <a:xfrm>
          <a:off x="1955800" y="1437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27789</xdr:rowOff>
    </xdr:from>
    <xdr:to>
      <xdr:col>7</xdr:col>
      <xdr:colOff>31750</xdr:colOff>
      <xdr:row>83</xdr:row>
      <xdr:rowOff>129389</xdr:rowOff>
    </xdr:to>
    <xdr:sp macro="" textlink="">
      <xdr:nvSpPr>
        <xdr:cNvPr id="220" name="楕円 219"/>
        <xdr:cNvSpPr/>
      </xdr:nvSpPr>
      <xdr:spPr>
        <a:xfrm>
          <a:off x="1397000" y="142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114166</xdr:rowOff>
    </xdr:from>
    <xdr:ext cx="762000" cy="259045"/>
    <xdr:sp macro="" textlink="">
      <xdr:nvSpPr>
        <xdr:cNvPr id="221" name="テキスト ボックス 220"/>
        <xdr:cNvSpPr txBox="1"/>
      </xdr:nvSpPr>
      <xdr:spPr>
        <a:xfrm>
          <a:off x="1066800" y="1434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前年度と同じ数値となっています</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資料の作成時点</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月末</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で、地方公務員給与実態調査が未公表のため、前年度の数値が仮の数値として引用されている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です。</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年度のラスパイレス指数は、給与制度の総合的見直しの現給保障の廃止の影響等により、グラフの数値よりも低下する見込み</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す。</a:t>
          </a:r>
          <a:endParaRPr lang="ja-JP" altLang="ja-JP" sz="1300">
            <a:effectLst/>
          </a:endParaRPr>
        </a:p>
        <a:p>
          <a:r>
            <a:rPr kumimoji="1" lang="ja-JP" altLang="ja-JP" sz="1300">
              <a:solidFill>
                <a:schemeClr val="dk1"/>
              </a:solidFill>
              <a:effectLst/>
              <a:latin typeface="+mn-lt"/>
              <a:ea typeface="+mn-ea"/>
              <a:cs typeface="+mn-cs"/>
            </a:rPr>
            <a:t>また、平成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年の人事委員会勧告に基づき、平成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年１月より</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歳台後半層の昇給抑制措置を実施することとしており、更に給与水準の適正化が図られるものと考えています。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8" name="直線コネクタ 247"/>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19050</xdr:rowOff>
    </xdr:from>
    <xdr:to>
      <xdr:col>81</xdr:col>
      <xdr:colOff>44450</xdr:colOff>
      <xdr:row>90</xdr:row>
      <xdr:rowOff>19050</xdr:rowOff>
    </xdr:to>
    <xdr:cxnSp macro="">
      <xdr:nvCxnSpPr>
        <xdr:cNvPr id="253" name="直線コネクタ 252"/>
        <xdr:cNvCxnSpPr/>
      </xdr:nvCxnSpPr>
      <xdr:spPr>
        <a:xfrm>
          <a:off x="16179800" y="1544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4"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5" name="フローチャート: 判断 254"/>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90</xdr:row>
      <xdr:rowOff>19050</xdr:rowOff>
    </xdr:to>
    <xdr:cxnSp macro="">
      <xdr:nvCxnSpPr>
        <xdr:cNvPr id="256" name="直線コネクタ 255"/>
        <xdr:cNvCxnSpPr/>
      </xdr:nvCxnSpPr>
      <xdr:spPr>
        <a:xfrm>
          <a:off x="15290800" y="1524846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8" name="テキスト ボックス 25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29634</xdr:rowOff>
    </xdr:to>
    <xdr:cxnSp macro="">
      <xdr:nvCxnSpPr>
        <xdr:cNvPr id="259" name="直線コネクタ 258"/>
        <xdr:cNvCxnSpPr/>
      </xdr:nvCxnSpPr>
      <xdr:spPr>
        <a:xfrm flipV="1">
          <a:off x="14401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29634</xdr:rowOff>
    </xdr:to>
    <xdr:cxnSp macro="">
      <xdr:nvCxnSpPr>
        <xdr:cNvPr id="262" name="直線コネクタ 261"/>
        <xdr:cNvCxnSpPr/>
      </xdr:nvCxnSpPr>
      <xdr:spPr>
        <a:xfrm>
          <a:off x="13512800" y="15288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3" name="フローチャート: 判断 262"/>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4" name="テキスト ボックス 26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139700</xdr:rowOff>
    </xdr:from>
    <xdr:to>
      <xdr:col>81</xdr:col>
      <xdr:colOff>95250</xdr:colOff>
      <xdr:row>90</xdr:row>
      <xdr:rowOff>69850</xdr:rowOff>
    </xdr:to>
    <xdr:sp macro="" textlink="">
      <xdr:nvSpPr>
        <xdr:cNvPr id="272" name="楕円 271"/>
        <xdr:cNvSpPr/>
      </xdr:nvSpPr>
      <xdr:spPr>
        <a:xfrm>
          <a:off x="169672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35577</xdr:rowOff>
    </xdr:from>
    <xdr:ext cx="762000" cy="259045"/>
    <xdr:sp macro="" textlink="">
      <xdr:nvSpPr>
        <xdr:cNvPr id="273" name="給与水準   （国との比較）該当値テキスト"/>
        <xdr:cNvSpPr txBox="1"/>
      </xdr:nvSpPr>
      <xdr:spPr>
        <a:xfrm>
          <a:off x="17106900" y="152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74" name="楕円 273"/>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54627</xdr:rowOff>
    </xdr:from>
    <xdr:ext cx="736600" cy="259045"/>
    <xdr:sp macro="" textlink="">
      <xdr:nvSpPr>
        <xdr:cNvPr id="275" name="テキスト ボックス 274"/>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6" name="楕円 275"/>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7" name="テキスト ボックス 27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78" name="楕円 277"/>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79" name="テキスト ボックス 278"/>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0" name="楕円 279"/>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1" name="テキスト ボックス 28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人口</a:t>
          </a:r>
          <a:r>
            <a:rPr kumimoji="1" lang="en-US" altLang="ja-JP" sz="1300" b="0" i="0" baseline="0">
              <a:solidFill>
                <a:schemeClr val="dk1"/>
              </a:solidFill>
              <a:effectLst/>
              <a:latin typeface="+mn-lt"/>
              <a:ea typeface="+mn-ea"/>
              <a:cs typeface="+mn-cs"/>
            </a:rPr>
            <a:t>10</a:t>
          </a:r>
          <a:r>
            <a:rPr kumimoji="1" lang="ja-JP" altLang="ja-JP" sz="1300" b="0" i="0" baseline="0">
              <a:solidFill>
                <a:schemeClr val="dk1"/>
              </a:solidFill>
              <a:effectLst/>
              <a:latin typeface="+mn-lt"/>
              <a:ea typeface="+mn-ea"/>
              <a:cs typeface="+mn-cs"/>
            </a:rPr>
            <a:t>万人当たりの職員数は、</a:t>
          </a:r>
          <a:r>
            <a:rPr kumimoji="1" lang="ja-JP" altLang="ja-JP" sz="1300">
              <a:solidFill>
                <a:schemeClr val="dk1"/>
              </a:solidFill>
              <a:effectLst/>
              <a:latin typeface="+mn-lt"/>
              <a:ea typeface="+mn-ea"/>
              <a:cs typeface="+mn-cs"/>
            </a:rPr>
            <a:t>政令市への教職員給与負担の移譲に伴い</a:t>
          </a:r>
          <a:r>
            <a:rPr kumimoji="1" lang="ja-JP" altLang="ja-JP" sz="1300" b="0" i="0" baseline="0">
              <a:solidFill>
                <a:schemeClr val="dk1"/>
              </a:solidFill>
              <a:effectLst/>
              <a:latin typeface="+mn-lt"/>
              <a:ea typeface="+mn-ea"/>
              <a:cs typeface="+mn-cs"/>
            </a:rPr>
            <a:t>大きく減少しましたが、平成</a:t>
          </a:r>
          <a:r>
            <a:rPr kumimoji="1" lang="en-US" altLang="ja-JP" sz="1300" b="0" i="0" baseline="0">
              <a:solidFill>
                <a:schemeClr val="dk1"/>
              </a:solidFill>
              <a:effectLst/>
              <a:latin typeface="+mn-lt"/>
              <a:ea typeface="+mn-ea"/>
              <a:cs typeface="+mn-cs"/>
            </a:rPr>
            <a:t>29</a:t>
          </a:r>
          <a:r>
            <a:rPr kumimoji="1" lang="ja-JP" altLang="ja-JP" sz="1300" b="0" i="0" baseline="0">
              <a:solidFill>
                <a:schemeClr val="dk1"/>
              </a:solidFill>
              <a:effectLst/>
              <a:latin typeface="+mn-lt"/>
              <a:ea typeface="+mn-ea"/>
              <a:cs typeface="+mn-cs"/>
            </a:rPr>
            <a:t>年度は横ばいとなっています。</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一般行政部門では、集中改革プラン等により、平成</a:t>
          </a:r>
          <a:r>
            <a:rPr kumimoji="1" lang="en-US" altLang="ja-JP" sz="1300" b="0" i="0" baseline="0">
              <a:solidFill>
                <a:schemeClr val="dk1"/>
              </a:solidFill>
              <a:effectLst/>
              <a:latin typeface="+mn-lt"/>
              <a:ea typeface="+mn-ea"/>
              <a:cs typeface="+mn-cs"/>
            </a:rPr>
            <a:t>10</a:t>
          </a:r>
          <a:r>
            <a:rPr kumimoji="1" lang="ja-JP" altLang="ja-JP" sz="1300" b="0" i="0" baseline="0">
              <a:solidFill>
                <a:schemeClr val="dk1"/>
              </a:solidFill>
              <a:effectLst/>
              <a:latin typeface="+mn-lt"/>
              <a:ea typeface="+mn-ea"/>
              <a:cs typeface="+mn-cs"/>
            </a:rPr>
            <a:t>年度から平成</a:t>
          </a:r>
          <a:r>
            <a:rPr kumimoji="1" lang="en-US" altLang="ja-JP" sz="1300" b="0" i="0" baseline="0">
              <a:solidFill>
                <a:schemeClr val="dk1"/>
              </a:solidFill>
              <a:effectLst/>
              <a:latin typeface="+mn-lt"/>
              <a:ea typeface="+mn-ea"/>
              <a:cs typeface="+mn-cs"/>
            </a:rPr>
            <a:t>29</a:t>
          </a:r>
          <a:r>
            <a:rPr kumimoji="1" lang="ja-JP" altLang="ja-JP" sz="1300" b="0" i="0" baseline="0">
              <a:solidFill>
                <a:schemeClr val="dk1"/>
              </a:solidFill>
              <a:effectLst/>
              <a:latin typeface="+mn-lt"/>
              <a:ea typeface="+mn-ea"/>
              <a:cs typeface="+mn-cs"/>
            </a:rPr>
            <a:t>年度までの累計で、</a:t>
          </a:r>
          <a:r>
            <a:rPr kumimoji="1" lang="en-US" altLang="ja-JP" sz="1300" b="0" i="0" baseline="0">
              <a:solidFill>
                <a:schemeClr val="dk1"/>
              </a:solidFill>
              <a:effectLst/>
              <a:latin typeface="+mn-lt"/>
              <a:ea typeface="+mn-ea"/>
              <a:cs typeface="+mn-cs"/>
            </a:rPr>
            <a:t>1,454</a:t>
          </a:r>
          <a:r>
            <a:rPr kumimoji="1" lang="ja-JP" altLang="ja-JP" sz="1300" b="0" i="0" baseline="0">
              <a:solidFill>
                <a:schemeClr val="dk1"/>
              </a:solidFill>
              <a:effectLst/>
              <a:latin typeface="+mn-lt"/>
              <a:ea typeface="+mn-ea"/>
              <a:cs typeface="+mn-cs"/>
            </a:rPr>
            <a:t>人の削減を図りました。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今後も、新たな行政課題に適切に対応できるよう、部局の枠組みを超えた柔軟な組織改編を行い、支所駐在の見直しや民間委託の推進など行財政改革を積み重ね、最適な組織配置と人材の活性化に努めます。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9" name="直線コネクタ 308"/>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10"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11" name="直線コネクタ 310"/>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2"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3" name="直線コネクタ 312"/>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169054</xdr:rowOff>
    </xdr:from>
    <xdr:to>
      <xdr:col>81</xdr:col>
      <xdr:colOff>44450</xdr:colOff>
      <xdr:row>61</xdr:row>
      <xdr:rowOff>3777</xdr:rowOff>
    </xdr:to>
    <xdr:cxnSp macro="">
      <xdr:nvCxnSpPr>
        <xdr:cNvPr id="314" name="直線コネクタ 313"/>
        <xdr:cNvCxnSpPr/>
      </xdr:nvCxnSpPr>
      <xdr:spPr>
        <a:xfrm>
          <a:off x="16179800" y="10456054"/>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7176</xdr:rowOff>
    </xdr:from>
    <xdr:ext cx="762000" cy="259045"/>
    <xdr:sp macro="" textlink="">
      <xdr:nvSpPr>
        <xdr:cNvPr id="315" name="定員管理の状況平均値テキスト"/>
        <xdr:cNvSpPr txBox="1"/>
      </xdr:nvSpPr>
      <xdr:spPr>
        <a:xfrm>
          <a:off x="17106900" y="1046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6" name="フローチャート: 判断 315"/>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169054</xdr:rowOff>
    </xdr:from>
    <xdr:to>
      <xdr:col>77</xdr:col>
      <xdr:colOff>44450</xdr:colOff>
      <xdr:row>62</xdr:row>
      <xdr:rowOff>156232</xdr:rowOff>
    </xdr:to>
    <xdr:cxnSp macro="">
      <xdr:nvCxnSpPr>
        <xdr:cNvPr id="317" name="直線コネクタ 316"/>
        <xdr:cNvCxnSpPr/>
      </xdr:nvCxnSpPr>
      <xdr:spPr>
        <a:xfrm flipV="1">
          <a:off x="15290800" y="10456054"/>
          <a:ext cx="889000" cy="3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8" name="フローチャート: 判断 317"/>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88237</xdr:rowOff>
    </xdr:from>
    <xdr:ext cx="736600" cy="259045"/>
    <xdr:sp macro="" textlink="">
      <xdr:nvSpPr>
        <xdr:cNvPr id="319" name="テキスト ボックス 318"/>
        <xdr:cNvSpPr txBox="1"/>
      </xdr:nvSpPr>
      <xdr:spPr>
        <a:xfrm>
          <a:off x="15798800" y="1054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148109</xdr:rowOff>
    </xdr:from>
    <xdr:to>
      <xdr:col>72</xdr:col>
      <xdr:colOff>203200</xdr:colOff>
      <xdr:row>62</xdr:row>
      <xdr:rowOff>156232</xdr:rowOff>
    </xdr:to>
    <xdr:cxnSp macro="">
      <xdr:nvCxnSpPr>
        <xdr:cNvPr id="320" name="直線コネクタ 319"/>
        <xdr:cNvCxnSpPr/>
      </xdr:nvCxnSpPr>
      <xdr:spPr>
        <a:xfrm>
          <a:off x="14401800" y="10778009"/>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21" name="フローチャート: 判断 320"/>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2" name="テキスト ボックス 321"/>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133610</xdr:rowOff>
    </xdr:from>
    <xdr:to>
      <xdr:col>68</xdr:col>
      <xdr:colOff>152400</xdr:colOff>
      <xdr:row>62</xdr:row>
      <xdr:rowOff>148109</xdr:rowOff>
    </xdr:to>
    <xdr:cxnSp macro="">
      <xdr:nvCxnSpPr>
        <xdr:cNvPr id="323" name="直線コネクタ 322"/>
        <xdr:cNvCxnSpPr/>
      </xdr:nvCxnSpPr>
      <xdr:spPr>
        <a:xfrm>
          <a:off x="13512800" y="10763510"/>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4" name="フローチャート: 判断 323"/>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5" name="テキスト ボックス 324"/>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6" name="フローチャート: 判断 325"/>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7" name="テキスト ボックス 326"/>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124427</xdr:rowOff>
    </xdr:from>
    <xdr:to>
      <xdr:col>81</xdr:col>
      <xdr:colOff>95250</xdr:colOff>
      <xdr:row>61</xdr:row>
      <xdr:rowOff>54577</xdr:rowOff>
    </xdr:to>
    <xdr:sp macro="" textlink="">
      <xdr:nvSpPr>
        <xdr:cNvPr id="333" name="楕円 332"/>
        <xdr:cNvSpPr/>
      </xdr:nvSpPr>
      <xdr:spPr>
        <a:xfrm>
          <a:off x="16967200" y="104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140954</xdr:rowOff>
    </xdr:from>
    <xdr:ext cx="762000" cy="259045"/>
    <xdr:sp macro="" textlink="">
      <xdr:nvSpPr>
        <xdr:cNvPr id="334" name="定員管理の状況該当値テキスト"/>
        <xdr:cNvSpPr txBox="1"/>
      </xdr:nvSpPr>
      <xdr:spPr>
        <a:xfrm>
          <a:off x="17106900" y="1025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118254</xdr:rowOff>
    </xdr:from>
    <xdr:to>
      <xdr:col>77</xdr:col>
      <xdr:colOff>95250</xdr:colOff>
      <xdr:row>61</xdr:row>
      <xdr:rowOff>48404</xdr:rowOff>
    </xdr:to>
    <xdr:sp macro="" textlink="">
      <xdr:nvSpPr>
        <xdr:cNvPr id="335" name="楕円 334"/>
        <xdr:cNvSpPr/>
      </xdr:nvSpPr>
      <xdr:spPr>
        <a:xfrm>
          <a:off x="16129000" y="104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58581</xdr:rowOff>
    </xdr:from>
    <xdr:ext cx="736600" cy="259045"/>
    <xdr:sp macro="" textlink="">
      <xdr:nvSpPr>
        <xdr:cNvPr id="336" name="テキスト ボックス 335"/>
        <xdr:cNvSpPr txBox="1"/>
      </xdr:nvSpPr>
      <xdr:spPr>
        <a:xfrm>
          <a:off x="15798800" y="1017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105432</xdr:rowOff>
    </xdr:from>
    <xdr:to>
      <xdr:col>73</xdr:col>
      <xdr:colOff>44450</xdr:colOff>
      <xdr:row>63</xdr:row>
      <xdr:rowOff>35582</xdr:rowOff>
    </xdr:to>
    <xdr:sp macro="" textlink="">
      <xdr:nvSpPr>
        <xdr:cNvPr id="337" name="楕円 336"/>
        <xdr:cNvSpPr/>
      </xdr:nvSpPr>
      <xdr:spPr>
        <a:xfrm>
          <a:off x="15240000" y="107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20359</xdr:rowOff>
    </xdr:from>
    <xdr:ext cx="762000" cy="259045"/>
    <xdr:sp macro="" textlink="">
      <xdr:nvSpPr>
        <xdr:cNvPr id="338" name="テキスト ボックス 337"/>
        <xdr:cNvSpPr txBox="1"/>
      </xdr:nvSpPr>
      <xdr:spPr>
        <a:xfrm>
          <a:off x="14909800" y="108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97309</xdr:rowOff>
    </xdr:from>
    <xdr:to>
      <xdr:col>68</xdr:col>
      <xdr:colOff>203200</xdr:colOff>
      <xdr:row>63</xdr:row>
      <xdr:rowOff>27459</xdr:rowOff>
    </xdr:to>
    <xdr:sp macro="" textlink="">
      <xdr:nvSpPr>
        <xdr:cNvPr id="339" name="楕円 338"/>
        <xdr:cNvSpPr/>
      </xdr:nvSpPr>
      <xdr:spPr>
        <a:xfrm>
          <a:off x="14351000" y="107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12236</xdr:rowOff>
    </xdr:from>
    <xdr:ext cx="762000" cy="259045"/>
    <xdr:sp macro="" textlink="">
      <xdr:nvSpPr>
        <xdr:cNvPr id="340" name="テキスト ボックス 339"/>
        <xdr:cNvSpPr txBox="1"/>
      </xdr:nvSpPr>
      <xdr:spPr>
        <a:xfrm>
          <a:off x="14020800" y="108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82810</xdr:rowOff>
    </xdr:from>
    <xdr:to>
      <xdr:col>64</xdr:col>
      <xdr:colOff>152400</xdr:colOff>
      <xdr:row>63</xdr:row>
      <xdr:rowOff>12960</xdr:rowOff>
    </xdr:to>
    <xdr:sp macro="" textlink="">
      <xdr:nvSpPr>
        <xdr:cNvPr id="341" name="楕円 340"/>
        <xdr:cNvSpPr/>
      </xdr:nvSpPr>
      <xdr:spPr>
        <a:xfrm>
          <a:off x="13462000" y="107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169187</xdr:rowOff>
    </xdr:from>
    <xdr:ext cx="762000" cy="259045"/>
    <xdr:sp macro="" textlink="">
      <xdr:nvSpPr>
        <xdr:cNvPr id="342" name="テキスト ボックス 341"/>
        <xdr:cNvSpPr txBox="1"/>
      </xdr:nvSpPr>
      <xdr:spPr>
        <a:xfrm>
          <a:off x="13131800" y="107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ポイント改善しています。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定時償還債の元利償還金が減少した</a:t>
          </a:r>
          <a:r>
            <a:rPr kumimoji="1" lang="ja-JP" altLang="ja-JP" sz="1300">
              <a:solidFill>
                <a:schemeClr val="dk1"/>
              </a:solidFill>
              <a:effectLst/>
              <a:latin typeface="+mn-lt"/>
              <a:ea typeface="+mn-ea"/>
              <a:cs typeface="+mn-cs"/>
            </a:rPr>
            <a:t>ことが主な要因です。</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今後も、投資的経費の重点化を図り、県自らがコントロールできる県債の発行と償還のバランスを取りつつ、</a:t>
          </a:r>
          <a:r>
            <a:rPr kumimoji="1" lang="ja-JP" altLang="en-US" sz="1300">
              <a:solidFill>
                <a:schemeClr val="dk1"/>
              </a:solidFill>
              <a:effectLst/>
              <a:latin typeface="+mn-lt"/>
              <a:ea typeface="+mn-ea"/>
              <a:cs typeface="+mn-cs"/>
            </a:rPr>
            <a:t>財政の健全性を維持していきます</a:t>
          </a:r>
          <a:r>
            <a:rPr kumimoji="1" lang="ja-JP" altLang="ja-JP"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70" name="直線コネクタ 369"/>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71"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2" name="直線コネクタ 371"/>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3"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4" name="直線コネクタ 373"/>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26458</xdr:rowOff>
    </xdr:to>
    <xdr:cxnSp macro="">
      <xdr:nvCxnSpPr>
        <xdr:cNvPr id="375" name="直線コネクタ 374"/>
        <xdr:cNvCxnSpPr/>
      </xdr:nvCxnSpPr>
      <xdr:spPr>
        <a:xfrm flipV="1">
          <a:off x="16179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2769</xdr:rowOff>
    </xdr:from>
    <xdr:ext cx="762000" cy="259045"/>
    <xdr:sp macro="" textlink="">
      <xdr:nvSpPr>
        <xdr:cNvPr id="376" name="公債費負担の状況平均値テキスト"/>
        <xdr:cNvSpPr txBox="1"/>
      </xdr:nvSpPr>
      <xdr:spPr>
        <a:xfrm>
          <a:off x="17106900" y="651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7" name="フローチャート: 判断 376"/>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26458</xdr:rowOff>
    </xdr:from>
    <xdr:to>
      <xdr:col>77</xdr:col>
      <xdr:colOff>44450</xdr:colOff>
      <xdr:row>40</xdr:row>
      <xdr:rowOff>127000</xdr:rowOff>
    </xdr:to>
    <xdr:cxnSp macro="">
      <xdr:nvCxnSpPr>
        <xdr:cNvPr id="378" name="直線コネクタ 377"/>
        <xdr:cNvCxnSpPr/>
      </xdr:nvCxnSpPr>
      <xdr:spPr>
        <a:xfrm flipV="1">
          <a:off x="15290800" y="688445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9" name="フローチャート: 判断 378"/>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380" name="テキスト ボックス 379"/>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56092</xdr:rowOff>
    </xdr:to>
    <xdr:cxnSp macro="">
      <xdr:nvCxnSpPr>
        <xdr:cNvPr id="381" name="直線コネクタ 380"/>
        <xdr:cNvCxnSpPr/>
      </xdr:nvCxnSpPr>
      <xdr:spPr>
        <a:xfrm flipV="1">
          <a:off x="14401800" y="69850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2" name="フローチャート: 判断 381"/>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3" name="テキスト ボックス 38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56092</xdr:rowOff>
    </xdr:from>
    <xdr:to>
      <xdr:col>68</xdr:col>
      <xdr:colOff>152400</xdr:colOff>
      <xdr:row>41</xdr:row>
      <xdr:rowOff>136525</xdr:rowOff>
    </xdr:to>
    <xdr:cxnSp macro="">
      <xdr:nvCxnSpPr>
        <xdr:cNvPr id="384" name="直線コネクタ 383"/>
        <xdr:cNvCxnSpPr/>
      </xdr:nvCxnSpPr>
      <xdr:spPr>
        <a:xfrm flipV="1">
          <a:off x="13512800" y="70855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5" name="フローチャート: 判断 384"/>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6" name="テキスト ボックス 385"/>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7" name="フローチャート: 判断 38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8" name="テキスト ボックス 38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4" name="楕円 393"/>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395"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396" name="楕円 395"/>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62035</xdr:rowOff>
    </xdr:from>
    <xdr:ext cx="736600" cy="259045"/>
    <xdr:sp macro="" textlink="">
      <xdr:nvSpPr>
        <xdr:cNvPr id="397" name="テキスト ボックス 396"/>
        <xdr:cNvSpPr txBox="1"/>
      </xdr:nvSpPr>
      <xdr:spPr>
        <a:xfrm>
          <a:off x="15798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8" name="楕円 39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9" name="テキスト ボックス 39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5292</xdr:rowOff>
    </xdr:from>
    <xdr:to>
      <xdr:col>68</xdr:col>
      <xdr:colOff>203200</xdr:colOff>
      <xdr:row>41</xdr:row>
      <xdr:rowOff>106892</xdr:rowOff>
    </xdr:to>
    <xdr:sp macro="" textlink="">
      <xdr:nvSpPr>
        <xdr:cNvPr id="400" name="楕円 399"/>
        <xdr:cNvSpPr/>
      </xdr:nvSpPr>
      <xdr:spPr>
        <a:xfrm>
          <a:off x="14351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91669</xdr:rowOff>
    </xdr:from>
    <xdr:ext cx="762000" cy="259045"/>
    <xdr:sp macro="" textlink="">
      <xdr:nvSpPr>
        <xdr:cNvPr id="401" name="テキスト ボックス 400"/>
        <xdr:cNvSpPr txBox="1"/>
      </xdr:nvSpPr>
      <xdr:spPr>
        <a:xfrm>
          <a:off x="14020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楕円 401"/>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10.4</a:t>
          </a:r>
          <a:r>
            <a:rPr kumimoji="1" lang="ja-JP" altLang="ja-JP" sz="1300">
              <a:solidFill>
                <a:schemeClr val="dk1"/>
              </a:solidFill>
              <a:effectLst/>
              <a:latin typeface="+mn-lt"/>
              <a:ea typeface="+mn-ea"/>
              <a:cs typeface="+mn-cs"/>
            </a:rPr>
            <a:t>ポイント悪化しています。</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これは、政令市</a:t>
          </a:r>
          <a:r>
            <a:rPr kumimoji="1" lang="ja-JP" altLang="en-US" sz="1300">
              <a:solidFill>
                <a:schemeClr val="dk1"/>
              </a:solidFill>
              <a:effectLst/>
              <a:latin typeface="+mn-lt"/>
              <a:ea typeface="+mn-ea"/>
              <a:cs typeface="+mn-cs"/>
            </a:rPr>
            <a:t>への</a:t>
          </a:r>
          <a:r>
            <a:rPr kumimoji="1" lang="ja-JP" altLang="ja-JP" sz="1300">
              <a:solidFill>
                <a:schemeClr val="dk1"/>
              </a:solidFill>
              <a:effectLst/>
              <a:latin typeface="+mn-lt"/>
              <a:ea typeface="+mn-ea"/>
              <a:cs typeface="+mn-cs"/>
            </a:rPr>
            <a:t>教</a:t>
          </a:r>
          <a:r>
            <a:rPr kumimoji="1" lang="ja-JP" altLang="en-US" sz="1300">
              <a:solidFill>
                <a:schemeClr val="dk1"/>
              </a:solidFill>
              <a:effectLst/>
              <a:latin typeface="+mn-lt"/>
              <a:ea typeface="+mn-ea"/>
              <a:cs typeface="+mn-cs"/>
            </a:rPr>
            <a:t>職</a:t>
          </a:r>
          <a:r>
            <a:rPr kumimoji="1" lang="ja-JP" altLang="ja-JP" sz="1300">
              <a:solidFill>
                <a:schemeClr val="dk1"/>
              </a:solidFill>
              <a:effectLst/>
              <a:latin typeface="+mn-lt"/>
              <a:ea typeface="+mn-ea"/>
              <a:cs typeface="+mn-cs"/>
            </a:rPr>
            <a:t>員給与負担</a:t>
          </a:r>
          <a:r>
            <a:rPr kumimoji="1" lang="ja-JP" altLang="en-US" sz="1300">
              <a:solidFill>
                <a:schemeClr val="dk1"/>
              </a:solidFill>
              <a:effectLst/>
              <a:latin typeface="+mn-lt"/>
              <a:ea typeface="+mn-ea"/>
              <a:cs typeface="+mn-cs"/>
            </a:rPr>
            <a:t>の移譲に</a:t>
          </a:r>
          <a:r>
            <a:rPr kumimoji="1" lang="ja-JP" altLang="ja-JP" sz="1300">
              <a:solidFill>
                <a:schemeClr val="dk1"/>
              </a:solidFill>
              <a:effectLst/>
              <a:latin typeface="+mn-lt"/>
              <a:ea typeface="+mn-ea"/>
              <a:cs typeface="+mn-cs"/>
            </a:rPr>
            <a:t>伴</a:t>
          </a:r>
          <a:r>
            <a:rPr kumimoji="1" lang="ja-JP" altLang="en-US" sz="1300">
              <a:solidFill>
                <a:schemeClr val="dk1"/>
              </a:solidFill>
              <a:effectLst/>
              <a:latin typeface="+mn-lt"/>
              <a:ea typeface="+mn-ea"/>
              <a:cs typeface="+mn-cs"/>
            </a:rPr>
            <a:t>い個人住民税の一部を税源移譲し、財政規模が減少した</a:t>
          </a:r>
          <a:r>
            <a:rPr kumimoji="1" lang="ja-JP" altLang="ja-JP" sz="1300">
              <a:solidFill>
                <a:schemeClr val="dk1"/>
              </a:solidFill>
              <a:effectLst/>
              <a:latin typeface="+mn-lt"/>
              <a:ea typeface="+mn-ea"/>
              <a:cs typeface="+mn-cs"/>
            </a:rPr>
            <a:t>ことが主な要因です。</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本県の将来負担額の９割は地方債残高であることから、県自らがコントロールできる</a:t>
          </a:r>
          <a:r>
            <a:rPr kumimoji="1" lang="ja-JP" altLang="en-US" sz="1300">
              <a:solidFill>
                <a:schemeClr val="dk1"/>
              </a:solidFill>
              <a:effectLst/>
              <a:latin typeface="+mn-lt"/>
              <a:ea typeface="+mn-ea"/>
              <a:cs typeface="+mn-cs"/>
            </a:rPr>
            <a:t>県債の</a:t>
          </a:r>
          <a:r>
            <a:rPr kumimoji="1" lang="ja-JP" altLang="ja-JP" sz="1300">
              <a:solidFill>
                <a:schemeClr val="dk1"/>
              </a:solidFill>
              <a:effectLst/>
              <a:latin typeface="+mn-lt"/>
              <a:ea typeface="+mn-ea"/>
              <a:cs typeface="+mn-cs"/>
            </a:rPr>
            <a:t>発行と償還のバランスを取りつつ</a:t>
          </a:r>
          <a:r>
            <a:rPr kumimoji="1" lang="ja-JP" altLang="en-US" sz="1300">
              <a:solidFill>
                <a:schemeClr val="dk1"/>
              </a:solidFill>
              <a:effectLst/>
              <a:latin typeface="+mn-lt"/>
              <a:ea typeface="+mn-ea"/>
              <a:cs typeface="+mn-cs"/>
            </a:rPr>
            <a:t>、財政の健全性を維持していきます。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9" name="直線コネクタ 428"/>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30"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31" name="直線コネクタ 430"/>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2"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3" name="直線コネクタ 432"/>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154178</xdr:rowOff>
    </xdr:from>
    <xdr:to>
      <xdr:col>81</xdr:col>
      <xdr:colOff>44450</xdr:colOff>
      <xdr:row>18</xdr:row>
      <xdr:rowOff>32918</xdr:rowOff>
    </xdr:to>
    <xdr:cxnSp macro="">
      <xdr:nvCxnSpPr>
        <xdr:cNvPr id="434" name="直線コネクタ 433"/>
        <xdr:cNvCxnSpPr/>
      </xdr:nvCxnSpPr>
      <xdr:spPr>
        <a:xfrm>
          <a:off x="16179800" y="3068828"/>
          <a:ext cx="8382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5"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6" name="フローチャート: 判断 435"/>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130531</xdr:rowOff>
    </xdr:from>
    <xdr:to>
      <xdr:col>77</xdr:col>
      <xdr:colOff>44450</xdr:colOff>
      <xdr:row>17</xdr:row>
      <xdr:rowOff>154178</xdr:rowOff>
    </xdr:to>
    <xdr:cxnSp macro="">
      <xdr:nvCxnSpPr>
        <xdr:cNvPr id="437" name="直線コネクタ 436"/>
        <xdr:cNvCxnSpPr/>
      </xdr:nvCxnSpPr>
      <xdr:spPr>
        <a:xfrm>
          <a:off x="15290800" y="3045181"/>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8" name="フローチャート: 判断 437"/>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9" name="テキスト ボックス 438"/>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130531</xdr:rowOff>
    </xdr:from>
    <xdr:to>
      <xdr:col>72</xdr:col>
      <xdr:colOff>203200</xdr:colOff>
      <xdr:row>17</xdr:row>
      <xdr:rowOff>162865</xdr:rowOff>
    </xdr:to>
    <xdr:cxnSp macro="">
      <xdr:nvCxnSpPr>
        <xdr:cNvPr id="440" name="直線コネクタ 439"/>
        <xdr:cNvCxnSpPr/>
      </xdr:nvCxnSpPr>
      <xdr:spPr>
        <a:xfrm flipV="1">
          <a:off x="14401800" y="3045181"/>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41" name="フローチャート: 判断 440"/>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62171</xdr:rowOff>
    </xdr:from>
    <xdr:ext cx="762000" cy="259045"/>
    <xdr:sp macro="" textlink="">
      <xdr:nvSpPr>
        <xdr:cNvPr id="442" name="テキスト ボックス 441"/>
        <xdr:cNvSpPr txBox="1"/>
      </xdr:nvSpPr>
      <xdr:spPr>
        <a:xfrm>
          <a:off x="14909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162865</xdr:rowOff>
    </xdr:from>
    <xdr:to>
      <xdr:col>68</xdr:col>
      <xdr:colOff>152400</xdr:colOff>
      <xdr:row>18</xdr:row>
      <xdr:rowOff>36297</xdr:rowOff>
    </xdr:to>
    <xdr:cxnSp macro="">
      <xdr:nvCxnSpPr>
        <xdr:cNvPr id="443" name="直線コネクタ 442"/>
        <xdr:cNvCxnSpPr/>
      </xdr:nvCxnSpPr>
      <xdr:spPr>
        <a:xfrm flipV="1">
          <a:off x="13512800" y="3077515"/>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4" name="フローチャート: 判断 443"/>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126357</xdr:rowOff>
    </xdr:from>
    <xdr:ext cx="762000" cy="259045"/>
    <xdr:sp macro="" textlink="">
      <xdr:nvSpPr>
        <xdr:cNvPr id="445" name="テキスト ボックス 444"/>
        <xdr:cNvSpPr txBox="1"/>
      </xdr:nvSpPr>
      <xdr:spPr>
        <a:xfrm>
          <a:off x="14020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6" name="フローチャート: 判断 445"/>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25366</xdr:rowOff>
    </xdr:from>
    <xdr:ext cx="762000" cy="259045"/>
    <xdr:sp macro="" textlink="">
      <xdr:nvSpPr>
        <xdr:cNvPr id="447" name="テキスト ボックス 446"/>
        <xdr:cNvSpPr txBox="1"/>
      </xdr:nvSpPr>
      <xdr:spPr>
        <a:xfrm>
          <a:off x="13131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153568</xdr:rowOff>
    </xdr:from>
    <xdr:to>
      <xdr:col>81</xdr:col>
      <xdr:colOff>95250</xdr:colOff>
      <xdr:row>18</xdr:row>
      <xdr:rowOff>83718</xdr:rowOff>
    </xdr:to>
    <xdr:sp macro="" textlink="">
      <xdr:nvSpPr>
        <xdr:cNvPr id="453" name="楕円 452"/>
        <xdr:cNvSpPr/>
      </xdr:nvSpPr>
      <xdr:spPr>
        <a:xfrm>
          <a:off x="169672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125645</xdr:rowOff>
    </xdr:from>
    <xdr:ext cx="762000" cy="259045"/>
    <xdr:sp macro="" textlink="">
      <xdr:nvSpPr>
        <xdr:cNvPr id="454" name="将来負担の状況該当値テキスト"/>
        <xdr:cNvSpPr txBox="1"/>
      </xdr:nvSpPr>
      <xdr:spPr>
        <a:xfrm>
          <a:off x="17106900" y="304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103378</xdr:rowOff>
    </xdr:from>
    <xdr:to>
      <xdr:col>77</xdr:col>
      <xdr:colOff>95250</xdr:colOff>
      <xdr:row>18</xdr:row>
      <xdr:rowOff>33528</xdr:rowOff>
    </xdr:to>
    <xdr:sp macro="" textlink="">
      <xdr:nvSpPr>
        <xdr:cNvPr id="455" name="楕円 454"/>
        <xdr:cNvSpPr/>
      </xdr:nvSpPr>
      <xdr:spPr>
        <a:xfrm>
          <a:off x="16129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18305</xdr:rowOff>
    </xdr:from>
    <xdr:ext cx="736600" cy="259045"/>
    <xdr:sp macro="" textlink="">
      <xdr:nvSpPr>
        <xdr:cNvPr id="456" name="テキスト ボックス 455"/>
        <xdr:cNvSpPr txBox="1"/>
      </xdr:nvSpPr>
      <xdr:spPr>
        <a:xfrm>
          <a:off x="15798800" y="310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79731</xdr:rowOff>
    </xdr:from>
    <xdr:to>
      <xdr:col>73</xdr:col>
      <xdr:colOff>44450</xdr:colOff>
      <xdr:row>18</xdr:row>
      <xdr:rowOff>9881</xdr:rowOff>
    </xdr:to>
    <xdr:sp macro="" textlink="">
      <xdr:nvSpPr>
        <xdr:cNvPr id="457" name="楕円 456"/>
        <xdr:cNvSpPr/>
      </xdr:nvSpPr>
      <xdr:spPr>
        <a:xfrm>
          <a:off x="15240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166108</xdr:rowOff>
    </xdr:from>
    <xdr:ext cx="762000" cy="259045"/>
    <xdr:sp macro="" textlink="">
      <xdr:nvSpPr>
        <xdr:cNvPr id="458" name="テキスト ボックス 457"/>
        <xdr:cNvSpPr txBox="1"/>
      </xdr:nvSpPr>
      <xdr:spPr>
        <a:xfrm>
          <a:off x="14909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112065</xdr:rowOff>
    </xdr:from>
    <xdr:to>
      <xdr:col>68</xdr:col>
      <xdr:colOff>203200</xdr:colOff>
      <xdr:row>18</xdr:row>
      <xdr:rowOff>42215</xdr:rowOff>
    </xdr:to>
    <xdr:sp macro="" textlink="">
      <xdr:nvSpPr>
        <xdr:cNvPr id="459" name="楕円 458"/>
        <xdr:cNvSpPr/>
      </xdr:nvSpPr>
      <xdr:spPr>
        <a:xfrm>
          <a:off x="14351000" y="30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26992</xdr:rowOff>
    </xdr:from>
    <xdr:ext cx="762000" cy="259045"/>
    <xdr:sp macro="" textlink="">
      <xdr:nvSpPr>
        <xdr:cNvPr id="460" name="テキスト ボックス 459"/>
        <xdr:cNvSpPr txBox="1"/>
      </xdr:nvSpPr>
      <xdr:spPr>
        <a:xfrm>
          <a:off x="14020800" y="31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156947</xdr:rowOff>
    </xdr:from>
    <xdr:to>
      <xdr:col>64</xdr:col>
      <xdr:colOff>152400</xdr:colOff>
      <xdr:row>18</xdr:row>
      <xdr:rowOff>87097</xdr:rowOff>
    </xdr:to>
    <xdr:sp macro="" textlink="">
      <xdr:nvSpPr>
        <xdr:cNvPr id="461" name="楕円 460"/>
        <xdr:cNvSpPr/>
      </xdr:nvSpPr>
      <xdr:spPr>
        <a:xfrm>
          <a:off x="13462000" y="30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71874</xdr:rowOff>
    </xdr:from>
    <xdr:ext cx="762000" cy="259045"/>
    <xdr:sp macro="" textlink="">
      <xdr:nvSpPr>
        <xdr:cNvPr id="462" name="テキスト ボックス 461"/>
        <xdr:cNvSpPr txBox="1"/>
      </xdr:nvSpPr>
      <xdr:spPr>
        <a:xfrm>
          <a:off x="13131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3,743,015
3,660,340
7,777.42
1,171,478,994
1,155,598,609
6,083,577
707,240,493
2,744,422,482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しています。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これは政令市への教</a:t>
          </a:r>
          <a:r>
            <a:rPr kumimoji="1" lang="ja-JP" altLang="en-US" sz="1300">
              <a:solidFill>
                <a:schemeClr val="dk1"/>
              </a:solidFill>
              <a:effectLst/>
              <a:latin typeface="+mn-lt"/>
              <a:ea typeface="+mn-ea"/>
              <a:cs typeface="+mn-cs"/>
            </a:rPr>
            <a:t>職</a:t>
          </a:r>
          <a:r>
            <a:rPr kumimoji="1" lang="ja-JP" altLang="ja-JP" sz="1300">
              <a:solidFill>
                <a:schemeClr val="dk1"/>
              </a:solidFill>
              <a:effectLst/>
              <a:latin typeface="+mn-lt"/>
              <a:ea typeface="+mn-ea"/>
              <a:cs typeface="+mn-cs"/>
            </a:rPr>
            <a:t>員給与負担の</a:t>
          </a:r>
          <a:r>
            <a:rPr kumimoji="1" lang="ja-JP" altLang="en-US" sz="1300">
              <a:solidFill>
                <a:schemeClr val="dk1"/>
              </a:solidFill>
              <a:effectLst/>
              <a:latin typeface="+mn-lt"/>
              <a:ea typeface="+mn-ea"/>
              <a:cs typeface="+mn-cs"/>
            </a:rPr>
            <a:t>移譲</a:t>
          </a:r>
          <a:r>
            <a:rPr kumimoji="1" lang="ja-JP" altLang="ja-JP" sz="1300">
              <a:solidFill>
                <a:schemeClr val="dk1"/>
              </a:solidFill>
              <a:effectLst/>
              <a:latin typeface="+mn-lt"/>
              <a:ea typeface="+mn-ea"/>
              <a:cs typeface="+mn-cs"/>
            </a:rPr>
            <a:t>に伴う減が主な要因です。</a:t>
          </a:r>
          <a:endParaRPr lang="ja-JP" altLang="ja-JP" sz="1300">
            <a:effectLst/>
          </a:endParaRPr>
        </a:p>
        <a:p>
          <a:r>
            <a:rPr kumimoji="1" lang="ja-JP" altLang="ja-JP" sz="1300">
              <a:solidFill>
                <a:schemeClr val="dk1"/>
              </a:solidFill>
              <a:effectLst/>
              <a:latin typeface="+mn-lt"/>
              <a:ea typeface="+mn-ea"/>
              <a:cs typeface="+mn-cs"/>
            </a:rPr>
            <a:t>本県では、平成</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年度までに、集中改革プラン等に基づき、一般行政職で</a:t>
          </a:r>
          <a:r>
            <a:rPr kumimoji="1" lang="en-US" altLang="ja-JP" sz="1300">
              <a:solidFill>
                <a:schemeClr val="dk1"/>
              </a:solidFill>
              <a:effectLst/>
              <a:latin typeface="+mn-lt"/>
              <a:ea typeface="+mn-ea"/>
              <a:cs typeface="+mn-cs"/>
            </a:rPr>
            <a:t>1,454</a:t>
          </a:r>
          <a:r>
            <a:rPr kumimoji="1" lang="ja-JP" altLang="ja-JP" sz="1300">
              <a:solidFill>
                <a:schemeClr val="dk1"/>
              </a:solidFill>
              <a:effectLst/>
              <a:latin typeface="+mn-lt"/>
              <a:ea typeface="+mn-ea"/>
              <a:cs typeface="+mn-cs"/>
            </a:rPr>
            <a:t>人の職員を削減するなど、総人件費の抑制などに努めたことにより、グループ内の平均値と比べて低い値となっています。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39</xdr:row>
      <xdr:rowOff>53522</xdr:rowOff>
    </xdr:to>
    <xdr:cxnSp macro="">
      <xdr:nvCxnSpPr>
        <xdr:cNvPr id="67" name="直線コネクタ 66"/>
        <xdr:cNvCxnSpPr/>
      </xdr:nvCxnSpPr>
      <xdr:spPr>
        <a:xfrm flipV="1">
          <a:off x="3987800" y="5842000"/>
          <a:ext cx="838200" cy="8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8"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39</xdr:row>
      <xdr:rowOff>53522</xdr:rowOff>
    </xdr:to>
    <xdr:cxnSp macro="">
      <xdr:nvCxnSpPr>
        <xdr:cNvPr id="70" name="直線コネクタ 69"/>
        <xdr:cNvCxnSpPr/>
      </xdr:nvCxnSpPr>
      <xdr:spPr>
        <a:xfrm>
          <a:off x="3098800" y="6576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72" name="テキスト ボックス 71"/>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38</xdr:row>
      <xdr:rowOff>61685</xdr:rowOff>
    </xdr:to>
    <xdr:cxnSp macro="">
      <xdr:nvCxnSpPr>
        <xdr:cNvPr id="73" name="直線コネクタ 72"/>
        <xdr:cNvCxnSpPr/>
      </xdr:nvCxnSpPr>
      <xdr:spPr>
        <a:xfrm>
          <a:off x="2209800" y="6315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135164</xdr:rowOff>
    </xdr:to>
    <xdr:cxnSp macro="">
      <xdr:nvCxnSpPr>
        <xdr:cNvPr id="76" name="直線コネクタ 75"/>
        <xdr:cNvCxnSpPr/>
      </xdr:nvCxnSpPr>
      <xdr:spPr>
        <a:xfrm flipV="1">
          <a:off x="1320800" y="63155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80" name="テキスト ボックス 79"/>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6" name="楕円 85"/>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7"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8" name="楕円 87"/>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114499</xdr:rowOff>
    </xdr:from>
    <xdr:ext cx="736600" cy="259045"/>
    <xdr:sp macro="" textlink="">
      <xdr:nvSpPr>
        <xdr:cNvPr id="89" name="テキスト ボックス 88"/>
        <xdr:cNvSpPr txBox="1"/>
      </xdr:nvSpPr>
      <xdr:spPr>
        <a:xfrm>
          <a:off x="3606800" y="6458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0" name="楕円 89"/>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91" name="テキスト ボックス 90"/>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2" name="楕円 91"/>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3" name="テキスト ボックス 92"/>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84364</xdr:rowOff>
    </xdr:from>
    <xdr:to>
      <xdr:col>6</xdr:col>
      <xdr:colOff>171450</xdr:colOff>
      <xdr:row>38</xdr:row>
      <xdr:rowOff>14514</xdr:rowOff>
    </xdr:to>
    <xdr:sp macro="" textlink="">
      <xdr:nvSpPr>
        <xdr:cNvPr id="94" name="楕円 93"/>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24691</xdr:rowOff>
    </xdr:from>
    <xdr:ext cx="762000" cy="259045"/>
    <xdr:sp macro="" textlink="">
      <xdr:nvSpPr>
        <xdr:cNvPr id="95" name="テキスト ボックス 94"/>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期間を通して、ほぼ横</a:t>
          </a:r>
          <a:r>
            <a:rPr kumimoji="1" lang="ja-JP" altLang="en-US" sz="1300">
              <a:solidFill>
                <a:schemeClr val="dk1"/>
              </a:solidFill>
              <a:effectLst/>
              <a:latin typeface="+mn-lt"/>
              <a:ea typeface="+mn-ea"/>
              <a:cs typeface="+mn-cs"/>
            </a:rPr>
            <a:t>ばい</a:t>
          </a:r>
          <a:r>
            <a:rPr kumimoji="1" lang="ja-JP" altLang="ja-JP" sz="1300">
              <a:solidFill>
                <a:schemeClr val="dk1"/>
              </a:solidFill>
              <a:effectLst/>
              <a:latin typeface="+mn-lt"/>
              <a:ea typeface="+mn-ea"/>
              <a:cs typeface="+mn-cs"/>
            </a:rPr>
            <a:t>となっており、グループ内の平均値と同程度の値となっています。</a:t>
          </a:r>
          <a:endParaRPr lang="ja-JP" altLang="ja-JP" sz="1300">
            <a:effectLst/>
          </a:endParaRPr>
        </a:p>
        <a:p>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行政経営革新プログラムに基づく事業のスクラップアンドビルドを徹底するなど、歳出のスリム化に向けた取組を継続していきます。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127000</xdr:rowOff>
    </xdr:to>
    <xdr:cxnSp macro="">
      <xdr:nvCxnSpPr>
        <xdr:cNvPr id="122" name="直線コネクタ 121"/>
        <xdr:cNvCxnSpPr/>
      </xdr:nvCxnSpPr>
      <xdr:spPr>
        <a:xfrm>
          <a:off x="15671800" y="2984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69850</xdr:rowOff>
    </xdr:to>
    <xdr:cxnSp macro="">
      <xdr:nvCxnSpPr>
        <xdr:cNvPr id="125" name="直線コネクタ 124"/>
        <xdr:cNvCxnSpPr/>
      </xdr:nvCxnSpPr>
      <xdr:spPr>
        <a:xfrm>
          <a:off x="14782800" y="2927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12700</xdr:rowOff>
    </xdr:to>
    <xdr:cxnSp macro="">
      <xdr:nvCxnSpPr>
        <xdr:cNvPr id="128" name="直線コネクタ 127"/>
        <xdr:cNvCxnSpPr/>
      </xdr:nvCxnSpPr>
      <xdr:spPr>
        <a:xfrm>
          <a:off x="13893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127000</xdr:rowOff>
    </xdr:to>
    <xdr:cxnSp macro="">
      <xdr:nvCxnSpPr>
        <xdr:cNvPr id="131" name="直線コネクタ 130"/>
        <xdr:cNvCxnSpPr/>
      </xdr:nvCxnSpPr>
      <xdr:spPr>
        <a:xfrm>
          <a:off x="13004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3" name="テキスト ボックス 132"/>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35" name="テキスト ボックス 134"/>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41" name="楕円 140"/>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42"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5" name="楕円 144"/>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46" name="テキスト ボックス 145"/>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7" name="楕円 146"/>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8" name="テキスト ボックス 14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期間を通して、ほぼ横</a:t>
          </a:r>
          <a:r>
            <a:rPr kumimoji="1" lang="ja-JP" altLang="en-US" sz="1300">
              <a:solidFill>
                <a:schemeClr val="dk1"/>
              </a:solidFill>
              <a:effectLst/>
              <a:latin typeface="+mn-lt"/>
              <a:ea typeface="+mn-ea"/>
              <a:cs typeface="+mn-cs"/>
            </a:rPr>
            <a:t>ばい</a:t>
          </a:r>
          <a:r>
            <a:rPr kumimoji="1" lang="ja-JP" altLang="ja-JP" sz="1300">
              <a:solidFill>
                <a:schemeClr val="dk1"/>
              </a:solidFill>
              <a:effectLst/>
              <a:latin typeface="+mn-lt"/>
              <a:ea typeface="+mn-ea"/>
              <a:cs typeface="+mn-cs"/>
            </a:rPr>
            <a:t>となっています。</a:t>
          </a:r>
          <a:endParaRPr lang="ja-JP" altLang="ja-JP" sz="1300">
            <a:effectLst/>
          </a:endParaRPr>
        </a:p>
        <a:p>
          <a:r>
            <a:rPr kumimoji="1" lang="ja-JP" altLang="ja-JP" sz="1300">
              <a:solidFill>
                <a:schemeClr val="dk1"/>
              </a:solidFill>
              <a:effectLst/>
              <a:latin typeface="+mn-lt"/>
              <a:ea typeface="+mn-ea"/>
              <a:cs typeface="+mn-cs"/>
            </a:rPr>
            <a:t>扶助費は、生活保護費など、法令等の規定により支出が義務付けられており、縮減が容易ではない性格の経費です。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81" name="直線コネクタ 180"/>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4" name="直線コネクタ 183"/>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69850</xdr:rowOff>
    </xdr:to>
    <xdr:cxnSp macro="">
      <xdr:nvCxnSpPr>
        <xdr:cNvPr id="187" name="直線コネクタ 186"/>
        <xdr:cNvCxnSpPr/>
      </xdr:nvCxnSpPr>
      <xdr:spPr>
        <a:xfrm>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69850</xdr:rowOff>
    </xdr:to>
    <xdr:cxnSp macro="">
      <xdr:nvCxnSpPr>
        <xdr:cNvPr id="190" name="直線コネクタ 189"/>
        <xdr:cNvCxnSpPr/>
      </xdr:nvCxnSpPr>
      <xdr:spPr>
        <a:xfrm flipV="1">
          <a:off x="1320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0" name="楕円 199"/>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1"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2" name="楕円 201"/>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3" name="テキスト ボックス 202"/>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4" name="楕円 203"/>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5" name="テキスト ボックス 204"/>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6" name="楕円 205"/>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7" name="テキスト ボックス 206"/>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8" name="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ポイント悪化しています。</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これは、主に庁舎の維持補修に要する経費ですが、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年度の支出額は前年度とほぼ横ばい（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千万円の減）であったものの、政令市への教</a:t>
          </a:r>
          <a:r>
            <a:rPr kumimoji="1" lang="ja-JP" altLang="en-US" sz="1300">
              <a:solidFill>
                <a:schemeClr val="dk1"/>
              </a:solidFill>
              <a:effectLst/>
              <a:latin typeface="+mn-lt"/>
              <a:ea typeface="+mn-ea"/>
              <a:cs typeface="+mn-cs"/>
            </a:rPr>
            <a:t>職</a:t>
          </a:r>
          <a:r>
            <a:rPr kumimoji="1" lang="ja-JP" altLang="ja-JP" sz="1300">
              <a:solidFill>
                <a:schemeClr val="dk1"/>
              </a:solidFill>
              <a:effectLst/>
              <a:latin typeface="+mn-lt"/>
              <a:ea typeface="+mn-ea"/>
              <a:cs typeface="+mn-cs"/>
            </a:rPr>
            <a:t>員給与負担の移譲に伴う人件費の減に伴い、支出に占める割合が高くなったことが原因です。</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、県有施設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老朽化</a:t>
          </a:r>
          <a:r>
            <a:rPr kumimoji="1" lang="ja-JP" altLang="en-US" sz="1300">
              <a:solidFill>
                <a:schemeClr val="dk1"/>
              </a:solidFill>
              <a:effectLst/>
              <a:latin typeface="+mn-lt"/>
              <a:ea typeface="+mn-ea"/>
              <a:cs typeface="+mn-cs"/>
            </a:rPr>
            <a:t>に伴う</a:t>
          </a:r>
          <a:r>
            <a:rPr kumimoji="1" lang="ja-JP" altLang="ja-JP" sz="1300">
              <a:solidFill>
                <a:schemeClr val="dk1"/>
              </a:solidFill>
              <a:effectLst/>
              <a:latin typeface="+mn-lt"/>
              <a:ea typeface="+mn-ea"/>
              <a:cs typeface="+mn-cs"/>
            </a:rPr>
            <a:t>維持補修費の増加が見込まれることから、ファシリティマネジメントの手法により、施設の適切な管理を図りつつ、経費の効率的な執行に努めます。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46990</xdr:rowOff>
    </xdr:to>
    <xdr:cxnSp macro="">
      <xdr:nvCxnSpPr>
        <xdr:cNvPr id="237" name="直線コネクタ 236"/>
        <xdr:cNvCxnSpPr/>
      </xdr:nvCxnSpPr>
      <xdr:spPr>
        <a:xfrm>
          <a:off x="15671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8"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1270</xdr:rowOff>
    </xdr:to>
    <xdr:cxnSp macro="">
      <xdr:nvCxnSpPr>
        <xdr:cNvPr id="240" name="直線コネクタ 239"/>
        <xdr:cNvCxnSpPr/>
      </xdr:nvCxnSpPr>
      <xdr:spPr>
        <a:xfrm>
          <a:off x="14782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2" name="テキスト ボックス 241"/>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1270</xdr:rowOff>
    </xdr:to>
    <xdr:cxnSp macro="">
      <xdr:nvCxnSpPr>
        <xdr:cNvPr id="243" name="直線コネクタ 242"/>
        <xdr:cNvCxnSpPr/>
      </xdr:nvCxnSpPr>
      <xdr:spPr>
        <a:xfrm>
          <a:off x="13893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5" name="テキスト ボックス 244"/>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1270</xdr:rowOff>
    </xdr:to>
    <xdr:cxnSp macro="">
      <xdr:nvCxnSpPr>
        <xdr:cNvPr id="246" name="直線コネクタ 245"/>
        <xdr:cNvCxnSpPr/>
      </xdr:nvCxnSpPr>
      <xdr:spPr>
        <a:xfrm>
          <a:off x="13004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50" name="テキスト ボックス 24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56" name="楕円 255"/>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57"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58" name="楕円 257"/>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59" name="テキスト ボックス 258"/>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0" name="楕円 25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2" name="楕円 26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36847</xdr:rowOff>
    </xdr:from>
    <xdr:ext cx="762000" cy="259045"/>
    <xdr:sp macro="" textlink="">
      <xdr:nvSpPr>
        <xdr:cNvPr id="263" name="テキスト ボックス 262"/>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4" name="楕円 263"/>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65" name="テキスト ボックス 264"/>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ポイント悪化し</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グループ内の平均値と同程度の値となっています。</a:t>
          </a:r>
          <a:endParaRPr lang="ja-JP" altLang="ja-JP" sz="1300">
            <a:effectLst/>
          </a:endParaRPr>
        </a:p>
        <a:p>
          <a:r>
            <a:rPr kumimoji="1" lang="ja-JP" altLang="en-US" sz="1300">
              <a:solidFill>
                <a:schemeClr val="dk1"/>
              </a:solidFill>
              <a:effectLst/>
              <a:latin typeface="+mn-lt"/>
              <a:ea typeface="+mn-ea"/>
              <a:cs typeface="+mn-cs"/>
            </a:rPr>
            <a:t>これは、子ども・子育て支援給付費負担金や児童入所措置費など</a:t>
          </a:r>
          <a:r>
            <a:rPr kumimoji="1" lang="ja-JP" altLang="ja-JP" sz="1300">
              <a:solidFill>
                <a:schemeClr val="dk1"/>
              </a:solidFill>
              <a:effectLst/>
              <a:latin typeface="+mn-lt"/>
              <a:ea typeface="+mn-ea"/>
              <a:cs typeface="+mn-cs"/>
            </a:rPr>
            <a:t>社会保障関係経費の増加が主な要因です。</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高齢化の進行などにより、社会保障関係経費の増加が見込まれることから、行政経営革新プログラムに基づく事業の見直しを継続し、歳出のスリム化に努めます。</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37</xdr:row>
      <xdr:rowOff>113393</xdr:rowOff>
    </xdr:to>
    <xdr:cxnSp macro="">
      <xdr:nvCxnSpPr>
        <xdr:cNvPr id="298" name="直線コネクタ 297"/>
        <xdr:cNvCxnSpPr/>
      </xdr:nvCxnSpPr>
      <xdr:spPr>
        <a:xfrm>
          <a:off x="15671800" y="62828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9"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110672</xdr:rowOff>
    </xdr:to>
    <xdr:cxnSp macro="">
      <xdr:nvCxnSpPr>
        <xdr:cNvPr id="301" name="直線コネクタ 300"/>
        <xdr:cNvCxnSpPr/>
      </xdr:nvCxnSpPr>
      <xdr:spPr>
        <a:xfrm>
          <a:off x="14782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03" name="テキスト ボックス 302"/>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36</xdr:row>
      <xdr:rowOff>12700</xdr:rowOff>
    </xdr:to>
    <xdr:cxnSp macro="">
      <xdr:nvCxnSpPr>
        <xdr:cNvPr id="304" name="直線コネクタ 303"/>
        <xdr:cNvCxnSpPr/>
      </xdr:nvCxnSpPr>
      <xdr:spPr>
        <a:xfrm>
          <a:off x="13893800" y="603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6" name="テキスト ボックス 30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53522</xdr:rowOff>
    </xdr:to>
    <xdr:cxnSp macro="">
      <xdr:nvCxnSpPr>
        <xdr:cNvPr id="307" name="直線コネクタ 306"/>
        <xdr:cNvCxnSpPr/>
      </xdr:nvCxnSpPr>
      <xdr:spPr>
        <a:xfrm flipV="1">
          <a:off x="13004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62593</xdr:rowOff>
    </xdr:from>
    <xdr:to>
      <xdr:col>82</xdr:col>
      <xdr:colOff>158750</xdr:colOff>
      <xdr:row>37</xdr:row>
      <xdr:rowOff>164193</xdr:rowOff>
    </xdr:to>
    <xdr:sp macro="" textlink="">
      <xdr:nvSpPr>
        <xdr:cNvPr id="317" name="楕円 316"/>
        <xdr:cNvSpPr/>
      </xdr:nvSpPr>
      <xdr:spPr>
        <a:xfrm>
          <a:off x="16459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79120</xdr:rowOff>
    </xdr:from>
    <xdr:ext cx="762000" cy="259045"/>
    <xdr:sp macro="" textlink="">
      <xdr:nvSpPr>
        <xdr:cNvPr id="318" name="補助費等該当値テキスト"/>
        <xdr:cNvSpPr txBox="1"/>
      </xdr:nvSpPr>
      <xdr:spPr>
        <a:xfrm>
          <a:off x="16598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19" name="楕円 318"/>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20" name="テキスト ボックス 319"/>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1" name="楕円 32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23" name="楕円 322"/>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24" name="テキスト ボックス 323"/>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25" name="楕円 324"/>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26" name="テキスト ボックス 325"/>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ポイント悪化しています。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年度の支出額は前年度とほぼ横ばい（</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千万円の減）であったものの、</a:t>
          </a:r>
          <a:r>
            <a:rPr kumimoji="1" lang="ja-JP" altLang="ja-JP" sz="1300">
              <a:solidFill>
                <a:schemeClr val="dk1"/>
              </a:solidFill>
              <a:effectLst/>
              <a:latin typeface="+mn-lt"/>
              <a:ea typeface="+mn-ea"/>
              <a:cs typeface="+mn-cs"/>
            </a:rPr>
            <a:t>政令市への教</a:t>
          </a:r>
          <a:r>
            <a:rPr kumimoji="1" lang="ja-JP" altLang="en-US" sz="1300">
              <a:solidFill>
                <a:schemeClr val="dk1"/>
              </a:solidFill>
              <a:effectLst/>
              <a:latin typeface="+mn-lt"/>
              <a:ea typeface="+mn-ea"/>
              <a:cs typeface="+mn-cs"/>
            </a:rPr>
            <a:t>職</a:t>
          </a:r>
          <a:r>
            <a:rPr kumimoji="1" lang="ja-JP" altLang="ja-JP" sz="1300">
              <a:solidFill>
                <a:schemeClr val="dk1"/>
              </a:solidFill>
              <a:effectLst/>
              <a:latin typeface="+mn-lt"/>
              <a:ea typeface="+mn-ea"/>
              <a:cs typeface="+mn-cs"/>
            </a:rPr>
            <a:t>員給与負担の移譲に伴う人件費の減</a:t>
          </a:r>
          <a:r>
            <a:rPr kumimoji="1" lang="ja-JP" altLang="en-US" sz="1300">
              <a:solidFill>
                <a:schemeClr val="dk1"/>
              </a:solidFill>
              <a:effectLst/>
              <a:latin typeface="+mn-lt"/>
              <a:ea typeface="+mn-ea"/>
              <a:cs typeface="+mn-cs"/>
            </a:rPr>
            <a:t>によって、支出に占める割合が高くなったことが原因です。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今後も、投資的経費の重点化を図り、県自らがコントロールできる県債の発行と償還のバランスを取りつつ、財政の健全性を維持していきます。</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133350</xdr:rowOff>
    </xdr:from>
    <xdr:to>
      <xdr:col>24</xdr:col>
      <xdr:colOff>25400</xdr:colOff>
      <xdr:row>78</xdr:row>
      <xdr:rowOff>38100</xdr:rowOff>
    </xdr:to>
    <xdr:cxnSp macro="">
      <xdr:nvCxnSpPr>
        <xdr:cNvPr id="357" name="直線コネクタ 356"/>
        <xdr:cNvCxnSpPr/>
      </xdr:nvCxnSpPr>
      <xdr:spPr>
        <a:xfrm>
          <a:off x="3987800" y="1333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8"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44450</xdr:rowOff>
    </xdr:from>
    <xdr:to>
      <xdr:col>19</xdr:col>
      <xdr:colOff>187325</xdr:colOff>
      <xdr:row>77</xdr:row>
      <xdr:rowOff>133350</xdr:rowOff>
    </xdr:to>
    <xdr:cxnSp macro="">
      <xdr:nvCxnSpPr>
        <xdr:cNvPr id="360" name="直線コネクタ 359"/>
        <xdr:cNvCxnSpPr/>
      </xdr:nvCxnSpPr>
      <xdr:spPr>
        <a:xfrm>
          <a:off x="3098800" y="1324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2" name="テキスト ボックス 361"/>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44450</xdr:rowOff>
    </xdr:to>
    <xdr:cxnSp macro="">
      <xdr:nvCxnSpPr>
        <xdr:cNvPr id="363" name="直線コネクタ 362"/>
        <xdr:cNvCxnSpPr/>
      </xdr:nvCxnSpPr>
      <xdr:spPr>
        <a:xfrm>
          <a:off x="2209800" y="1315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5" name="テキスト ボックス 364"/>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31750</xdr:rowOff>
    </xdr:to>
    <xdr:cxnSp macro="">
      <xdr:nvCxnSpPr>
        <xdr:cNvPr id="366" name="直線コネクタ 365"/>
        <xdr:cNvCxnSpPr/>
      </xdr:nvCxnSpPr>
      <xdr:spPr>
        <a:xfrm flipV="1">
          <a:off x="1320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68" name="テキスト ボックス 367"/>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124477</xdr:rowOff>
    </xdr:from>
    <xdr:ext cx="762000" cy="259045"/>
    <xdr:sp macro="" textlink="">
      <xdr:nvSpPr>
        <xdr:cNvPr id="370" name="テキスト ボックス 369"/>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158750</xdr:rowOff>
    </xdr:from>
    <xdr:to>
      <xdr:col>24</xdr:col>
      <xdr:colOff>76200</xdr:colOff>
      <xdr:row>78</xdr:row>
      <xdr:rowOff>88900</xdr:rowOff>
    </xdr:to>
    <xdr:sp macro="" textlink="">
      <xdr:nvSpPr>
        <xdr:cNvPr id="376" name="楕円 375"/>
        <xdr:cNvSpPr/>
      </xdr:nvSpPr>
      <xdr:spPr>
        <a:xfrm>
          <a:off x="47752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130827</xdr:rowOff>
    </xdr:from>
    <xdr:ext cx="762000" cy="259045"/>
    <xdr:sp macro="" textlink="">
      <xdr:nvSpPr>
        <xdr:cNvPr id="377" name="公債費該当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82550</xdr:rowOff>
    </xdr:from>
    <xdr:to>
      <xdr:col>20</xdr:col>
      <xdr:colOff>38100</xdr:colOff>
      <xdr:row>78</xdr:row>
      <xdr:rowOff>12700</xdr:rowOff>
    </xdr:to>
    <xdr:sp macro="" textlink="">
      <xdr:nvSpPr>
        <xdr:cNvPr id="378" name="楕円 377"/>
        <xdr:cNvSpPr/>
      </xdr:nvSpPr>
      <xdr:spPr>
        <a:xfrm>
          <a:off x="3937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168927</xdr:rowOff>
    </xdr:from>
    <xdr:ext cx="736600" cy="259045"/>
    <xdr:sp macro="" textlink="">
      <xdr:nvSpPr>
        <xdr:cNvPr id="379" name="テキスト ボックス 378"/>
        <xdr:cNvSpPr txBox="1"/>
      </xdr:nvSpPr>
      <xdr:spPr>
        <a:xfrm>
          <a:off x="36068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165100</xdr:rowOff>
    </xdr:from>
    <xdr:to>
      <xdr:col>15</xdr:col>
      <xdr:colOff>149225</xdr:colOff>
      <xdr:row>77</xdr:row>
      <xdr:rowOff>95250</xdr:rowOff>
    </xdr:to>
    <xdr:sp macro="" textlink="">
      <xdr:nvSpPr>
        <xdr:cNvPr id="380" name="楕円 379"/>
        <xdr:cNvSpPr/>
      </xdr:nvSpPr>
      <xdr:spPr>
        <a:xfrm>
          <a:off x="3048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80027</xdr:rowOff>
    </xdr:from>
    <xdr:ext cx="762000" cy="259045"/>
    <xdr:sp macro="" textlink="">
      <xdr:nvSpPr>
        <xdr:cNvPr id="381" name="テキスト ボックス 380"/>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2" name="楕円 381"/>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83" name="テキスト ボックス 382"/>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4" name="楕円 383"/>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3.7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政令市への教職員給与負担の移譲に伴う人件費の減が主な要因です</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今後も、行政経営革新プログラムに基づく事業の</a:t>
          </a:r>
          <a:r>
            <a:rPr kumimoji="1" lang="ja-JP" altLang="en-US" sz="1300">
              <a:solidFill>
                <a:schemeClr val="dk1"/>
              </a:solidFill>
              <a:effectLst/>
              <a:latin typeface="+mn-lt"/>
              <a:ea typeface="+mn-ea"/>
              <a:cs typeface="+mn-cs"/>
            </a:rPr>
            <a:t>見直しを継続し</a:t>
          </a:r>
          <a:r>
            <a:rPr kumimoji="1" lang="ja-JP" altLang="ja-JP" sz="1300">
              <a:solidFill>
                <a:schemeClr val="dk1"/>
              </a:solidFill>
              <a:effectLst/>
              <a:latin typeface="+mn-lt"/>
              <a:ea typeface="+mn-ea"/>
              <a:cs typeface="+mn-cs"/>
            </a:rPr>
            <a:t>、歳出のスリム化に</a:t>
          </a:r>
          <a:r>
            <a:rPr kumimoji="1" lang="ja-JP" altLang="en-US" sz="1300">
              <a:solidFill>
                <a:schemeClr val="dk1"/>
              </a:solidFill>
              <a:effectLst/>
              <a:latin typeface="+mn-lt"/>
              <a:ea typeface="+mn-ea"/>
              <a:cs typeface="+mn-cs"/>
            </a:rPr>
            <a:t>努めます</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82550</xdr:rowOff>
    </xdr:from>
    <xdr:to>
      <xdr:col>82</xdr:col>
      <xdr:colOff>107950</xdr:colOff>
      <xdr:row>78</xdr:row>
      <xdr:rowOff>38100</xdr:rowOff>
    </xdr:to>
    <xdr:cxnSp macro="">
      <xdr:nvCxnSpPr>
        <xdr:cNvPr id="416" name="直線コネクタ 415"/>
        <xdr:cNvCxnSpPr/>
      </xdr:nvCxnSpPr>
      <xdr:spPr>
        <a:xfrm flipV="1">
          <a:off x="15671800" y="129413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7"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38100</xdr:rowOff>
    </xdr:to>
    <xdr:cxnSp macro="">
      <xdr:nvCxnSpPr>
        <xdr:cNvPr id="419" name="直線コネクタ 418"/>
        <xdr:cNvCxnSpPr/>
      </xdr:nvCxnSpPr>
      <xdr:spPr>
        <a:xfrm>
          <a:off x="14782800" y="13157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21" name="テキスト ボックス 42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63500</xdr:rowOff>
    </xdr:from>
    <xdr:to>
      <xdr:col>73</xdr:col>
      <xdr:colOff>180975</xdr:colOff>
      <xdr:row>76</xdr:row>
      <xdr:rowOff>127000</xdr:rowOff>
    </xdr:to>
    <xdr:cxnSp macro="">
      <xdr:nvCxnSpPr>
        <xdr:cNvPr id="422" name="直線コネクタ 421"/>
        <xdr:cNvCxnSpPr/>
      </xdr:nvCxnSpPr>
      <xdr:spPr>
        <a:xfrm>
          <a:off x="13893800" y="127508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4" name="テキスト ボックス 423"/>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63500</xdr:rowOff>
    </xdr:from>
    <xdr:to>
      <xdr:col>69</xdr:col>
      <xdr:colOff>92075</xdr:colOff>
      <xdr:row>75</xdr:row>
      <xdr:rowOff>57150</xdr:rowOff>
    </xdr:to>
    <xdr:cxnSp macro="">
      <xdr:nvCxnSpPr>
        <xdr:cNvPr id="425" name="直線コネクタ 424"/>
        <xdr:cNvCxnSpPr/>
      </xdr:nvCxnSpPr>
      <xdr:spPr>
        <a:xfrm flipV="1">
          <a:off x="13004800" y="12750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27" name="テキスト ボックス 42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29" name="テキスト ボックス 428"/>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31750</xdr:rowOff>
    </xdr:from>
    <xdr:to>
      <xdr:col>82</xdr:col>
      <xdr:colOff>158750</xdr:colOff>
      <xdr:row>75</xdr:row>
      <xdr:rowOff>133350</xdr:rowOff>
    </xdr:to>
    <xdr:sp macro="" textlink="">
      <xdr:nvSpPr>
        <xdr:cNvPr id="435" name="楕円 434"/>
        <xdr:cNvSpPr/>
      </xdr:nvSpPr>
      <xdr:spPr>
        <a:xfrm>
          <a:off x="16459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48277</xdr:rowOff>
    </xdr:from>
    <xdr:ext cx="762000" cy="259045"/>
    <xdr:sp macro="" textlink="">
      <xdr:nvSpPr>
        <xdr:cNvPr id="436" name="公債費以外該当値テキスト"/>
        <xdr:cNvSpPr txBox="1"/>
      </xdr:nvSpPr>
      <xdr:spPr>
        <a:xfrm>
          <a:off x="16598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158750</xdr:rowOff>
    </xdr:from>
    <xdr:to>
      <xdr:col>78</xdr:col>
      <xdr:colOff>120650</xdr:colOff>
      <xdr:row>78</xdr:row>
      <xdr:rowOff>88900</xdr:rowOff>
    </xdr:to>
    <xdr:sp macro="" textlink="">
      <xdr:nvSpPr>
        <xdr:cNvPr id="437" name="楕円 436"/>
        <xdr:cNvSpPr/>
      </xdr:nvSpPr>
      <xdr:spPr>
        <a:xfrm>
          <a:off x="15621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99077</xdr:rowOff>
    </xdr:from>
    <xdr:ext cx="736600" cy="259045"/>
    <xdr:sp macro="" textlink="">
      <xdr:nvSpPr>
        <xdr:cNvPr id="438" name="テキスト ボックス 437"/>
        <xdr:cNvSpPr txBox="1"/>
      </xdr:nvSpPr>
      <xdr:spPr>
        <a:xfrm>
          <a:off x="15290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39" name="楕円 43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40" name="テキスト ボックス 43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12700</xdr:rowOff>
    </xdr:from>
    <xdr:to>
      <xdr:col>69</xdr:col>
      <xdr:colOff>142875</xdr:colOff>
      <xdr:row>74</xdr:row>
      <xdr:rowOff>114300</xdr:rowOff>
    </xdr:to>
    <xdr:sp macro="" textlink="">
      <xdr:nvSpPr>
        <xdr:cNvPr id="441" name="楕円 440"/>
        <xdr:cNvSpPr/>
      </xdr:nvSpPr>
      <xdr:spPr>
        <a:xfrm>
          <a:off x="138430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124477</xdr:rowOff>
    </xdr:from>
    <xdr:ext cx="762000" cy="259045"/>
    <xdr:sp macro="" textlink="">
      <xdr:nvSpPr>
        <xdr:cNvPr id="442" name="テキスト ボックス 441"/>
        <xdr:cNvSpPr txBox="1"/>
      </xdr:nvSpPr>
      <xdr:spPr>
        <a:xfrm>
          <a:off x="135128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6350</xdr:rowOff>
    </xdr:from>
    <xdr:to>
      <xdr:col>65</xdr:col>
      <xdr:colOff>53975</xdr:colOff>
      <xdr:row>75</xdr:row>
      <xdr:rowOff>107950</xdr:rowOff>
    </xdr:to>
    <xdr:sp macro="" textlink="">
      <xdr:nvSpPr>
        <xdr:cNvPr id="443" name="楕円 442"/>
        <xdr:cNvSpPr/>
      </xdr:nvSpPr>
      <xdr:spPr>
        <a:xfrm>
          <a:off x="12954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118127</xdr:rowOff>
    </xdr:from>
    <xdr:ext cx="762000" cy="259045"/>
    <xdr:sp macro="" textlink="">
      <xdr:nvSpPr>
        <xdr:cNvPr id="444" name="テキスト ボックス 443"/>
        <xdr:cNvSpPr txBox="1"/>
      </xdr:nvSpPr>
      <xdr:spPr>
        <a:xfrm>
          <a:off x="126238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144945</xdr:rowOff>
    </xdr:from>
    <xdr:to>
      <xdr:col>29</xdr:col>
      <xdr:colOff>127000</xdr:colOff>
      <xdr:row>16</xdr:row>
      <xdr:rowOff>81299</xdr:rowOff>
    </xdr:to>
    <xdr:cxnSp macro="">
      <xdr:nvCxnSpPr>
        <xdr:cNvPr id="50" name="直線コネクタ 49"/>
        <xdr:cNvCxnSpPr/>
      </xdr:nvCxnSpPr>
      <xdr:spPr bwMode="auto">
        <a:xfrm>
          <a:off x="5003800" y="2592870"/>
          <a:ext cx="647700" cy="279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141952</xdr:rowOff>
    </xdr:from>
    <xdr:ext cx="762000" cy="259045"/>
    <xdr:sp macro="" textlink="">
      <xdr:nvSpPr>
        <xdr:cNvPr id="51" name="人口1人当たり決算額の推移平均値テキスト130"/>
        <xdr:cNvSpPr txBox="1"/>
      </xdr:nvSpPr>
      <xdr:spPr>
        <a:xfrm>
          <a:off x="5740400" y="25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144945</xdr:rowOff>
    </xdr:from>
    <xdr:to>
      <xdr:col>26</xdr:col>
      <xdr:colOff>50800</xdr:colOff>
      <xdr:row>14</xdr:row>
      <xdr:rowOff>155423</xdr:rowOff>
    </xdr:to>
    <xdr:cxnSp macro="">
      <xdr:nvCxnSpPr>
        <xdr:cNvPr id="53" name="直線コネクタ 52"/>
        <xdr:cNvCxnSpPr/>
      </xdr:nvCxnSpPr>
      <xdr:spPr bwMode="auto">
        <a:xfrm flipV="1">
          <a:off x="4305300" y="2592870"/>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155423</xdr:rowOff>
    </xdr:from>
    <xdr:to>
      <xdr:col>22</xdr:col>
      <xdr:colOff>114300</xdr:colOff>
      <xdr:row>15</xdr:row>
      <xdr:rowOff>2127</xdr:rowOff>
    </xdr:to>
    <xdr:cxnSp macro="">
      <xdr:nvCxnSpPr>
        <xdr:cNvPr id="56" name="直線コネクタ 55"/>
        <xdr:cNvCxnSpPr/>
      </xdr:nvCxnSpPr>
      <xdr:spPr bwMode="auto">
        <a:xfrm flipV="1">
          <a:off x="3606800" y="2603348"/>
          <a:ext cx="698500" cy="1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2127</xdr:rowOff>
    </xdr:from>
    <xdr:to>
      <xdr:col>18</xdr:col>
      <xdr:colOff>177800</xdr:colOff>
      <xdr:row>15</xdr:row>
      <xdr:rowOff>44685</xdr:rowOff>
    </xdr:to>
    <xdr:cxnSp macro="">
      <xdr:nvCxnSpPr>
        <xdr:cNvPr id="59" name="直線コネクタ 58"/>
        <xdr:cNvCxnSpPr/>
      </xdr:nvCxnSpPr>
      <xdr:spPr bwMode="auto">
        <a:xfrm flipV="1">
          <a:off x="2908300" y="2621502"/>
          <a:ext cx="698500" cy="4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30499</xdr:rowOff>
    </xdr:from>
    <xdr:to>
      <xdr:col>29</xdr:col>
      <xdr:colOff>177800</xdr:colOff>
      <xdr:row>16</xdr:row>
      <xdr:rowOff>132099</xdr:rowOff>
    </xdr:to>
    <xdr:sp macro="" textlink="">
      <xdr:nvSpPr>
        <xdr:cNvPr id="69" name="楕円 68"/>
        <xdr:cNvSpPr/>
      </xdr:nvSpPr>
      <xdr:spPr bwMode="auto">
        <a:xfrm>
          <a:off x="5600700" y="282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2576</xdr:rowOff>
    </xdr:from>
    <xdr:ext cx="762000" cy="259045"/>
    <xdr:sp macro="" textlink="">
      <xdr:nvSpPr>
        <xdr:cNvPr id="70" name="人口1人当たり決算額の推移該当値テキスト130"/>
        <xdr:cNvSpPr txBox="1"/>
      </xdr:nvSpPr>
      <xdr:spPr>
        <a:xfrm>
          <a:off x="5740400" y="279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94145</xdr:rowOff>
    </xdr:from>
    <xdr:to>
      <xdr:col>26</xdr:col>
      <xdr:colOff>101600</xdr:colOff>
      <xdr:row>15</xdr:row>
      <xdr:rowOff>24295</xdr:rowOff>
    </xdr:to>
    <xdr:sp macro="" textlink="">
      <xdr:nvSpPr>
        <xdr:cNvPr id="71" name="楕円 70"/>
        <xdr:cNvSpPr/>
      </xdr:nvSpPr>
      <xdr:spPr bwMode="auto">
        <a:xfrm>
          <a:off x="4953000" y="2542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34472</xdr:rowOff>
    </xdr:from>
    <xdr:ext cx="736600" cy="259045"/>
    <xdr:sp macro="" textlink="">
      <xdr:nvSpPr>
        <xdr:cNvPr id="72" name="テキスト ボックス 71"/>
        <xdr:cNvSpPr txBox="1"/>
      </xdr:nvSpPr>
      <xdr:spPr>
        <a:xfrm>
          <a:off x="4622800" y="231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104623</xdr:rowOff>
    </xdr:from>
    <xdr:to>
      <xdr:col>22</xdr:col>
      <xdr:colOff>165100</xdr:colOff>
      <xdr:row>15</xdr:row>
      <xdr:rowOff>34773</xdr:rowOff>
    </xdr:to>
    <xdr:sp macro="" textlink="">
      <xdr:nvSpPr>
        <xdr:cNvPr id="73" name="楕円 72"/>
        <xdr:cNvSpPr/>
      </xdr:nvSpPr>
      <xdr:spPr bwMode="auto">
        <a:xfrm>
          <a:off x="4254500" y="255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44950</xdr:rowOff>
    </xdr:from>
    <xdr:ext cx="762000" cy="259045"/>
    <xdr:sp macro="" textlink="">
      <xdr:nvSpPr>
        <xdr:cNvPr id="74" name="テキスト ボックス 73"/>
        <xdr:cNvSpPr txBox="1"/>
      </xdr:nvSpPr>
      <xdr:spPr>
        <a:xfrm>
          <a:off x="3924300" y="232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122777</xdr:rowOff>
    </xdr:from>
    <xdr:to>
      <xdr:col>19</xdr:col>
      <xdr:colOff>38100</xdr:colOff>
      <xdr:row>15</xdr:row>
      <xdr:rowOff>52927</xdr:rowOff>
    </xdr:to>
    <xdr:sp macro="" textlink="">
      <xdr:nvSpPr>
        <xdr:cNvPr id="75" name="楕円 74"/>
        <xdr:cNvSpPr/>
      </xdr:nvSpPr>
      <xdr:spPr bwMode="auto">
        <a:xfrm>
          <a:off x="3556000" y="257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63104</xdr:rowOff>
    </xdr:from>
    <xdr:ext cx="762000" cy="259045"/>
    <xdr:sp macro="" textlink="">
      <xdr:nvSpPr>
        <xdr:cNvPr id="76" name="テキスト ボックス 75"/>
        <xdr:cNvSpPr txBox="1"/>
      </xdr:nvSpPr>
      <xdr:spPr>
        <a:xfrm>
          <a:off x="3225800" y="233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165335</xdr:rowOff>
    </xdr:from>
    <xdr:to>
      <xdr:col>15</xdr:col>
      <xdr:colOff>101600</xdr:colOff>
      <xdr:row>15</xdr:row>
      <xdr:rowOff>95485</xdr:rowOff>
    </xdr:to>
    <xdr:sp macro="" textlink="">
      <xdr:nvSpPr>
        <xdr:cNvPr id="77" name="楕円 76"/>
        <xdr:cNvSpPr/>
      </xdr:nvSpPr>
      <xdr:spPr bwMode="auto">
        <a:xfrm>
          <a:off x="2857500" y="261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105662</xdr:rowOff>
    </xdr:from>
    <xdr:ext cx="762000" cy="259045"/>
    <xdr:sp macro="" textlink="">
      <xdr:nvSpPr>
        <xdr:cNvPr id="78" name="テキスト ボックス 77"/>
        <xdr:cNvSpPr txBox="1"/>
      </xdr:nvSpPr>
      <xdr:spPr>
        <a:xfrm>
          <a:off x="2527300" y="238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23596</xdr:rowOff>
    </xdr:from>
    <xdr:to>
      <xdr:col>29</xdr:col>
      <xdr:colOff>127000</xdr:colOff>
      <xdr:row>35</xdr:row>
      <xdr:rowOff>91339</xdr:rowOff>
    </xdr:to>
    <xdr:cxnSp macro="">
      <xdr:nvCxnSpPr>
        <xdr:cNvPr id="113" name="直線コネクタ 112"/>
        <xdr:cNvCxnSpPr/>
      </xdr:nvCxnSpPr>
      <xdr:spPr bwMode="auto">
        <a:xfrm>
          <a:off x="5003800" y="6633946"/>
          <a:ext cx="647700" cy="67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334188</xdr:rowOff>
    </xdr:from>
    <xdr:to>
      <xdr:col>26</xdr:col>
      <xdr:colOff>50800</xdr:colOff>
      <xdr:row>35</xdr:row>
      <xdr:rowOff>23596</xdr:rowOff>
    </xdr:to>
    <xdr:cxnSp macro="">
      <xdr:nvCxnSpPr>
        <xdr:cNvPr id="116" name="直線コネクタ 115"/>
        <xdr:cNvCxnSpPr/>
      </xdr:nvCxnSpPr>
      <xdr:spPr bwMode="auto">
        <a:xfrm>
          <a:off x="4305300" y="6601638"/>
          <a:ext cx="698500" cy="32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322986</xdr:rowOff>
    </xdr:from>
    <xdr:to>
      <xdr:col>22</xdr:col>
      <xdr:colOff>114300</xdr:colOff>
      <xdr:row>34</xdr:row>
      <xdr:rowOff>334188</xdr:rowOff>
    </xdr:to>
    <xdr:cxnSp macro="">
      <xdr:nvCxnSpPr>
        <xdr:cNvPr id="119" name="直線コネクタ 118"/>
        <xdr:cNvCxnSpPr/>
      </xdr:nvCxnSpPr>
      <xdr:spPr bwMode="auto">
        <a:xfrm>
          <a:off x="3606800" y="6590436"/>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271628</xdr:rowOff>
    </xdr:from>
    <xdr:to>
      <xdr:col>18</xdr:col>
      <xdr:colOff>177800</xdr:colOff>
      <xdr:row>34</xdr:row>
      <xdr:rowOff>322986</xdr:rowOff>
    </xdr:to>
    <xdr:cxnSp macro="">
      <xdr:nvCxnSpPr>
        <xdr:cNvPr id="122" name="直線コネクタ 121"/>
        <xdr:cNvCxnSpPr/>
      </xdr:nvCxnSpPr>
      <xdr:spPr bwMode="auto">
        <a:xfrm>
          <a:off x="2908300" y="6539078"/>
          <a:ext cx="698500" cy="5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40539</xdr:rowOff>
    </xdr:from>
    <xdr:to>
      <xdr:col>29</xdr:col>
      <xdr:colOff>177800</xdr:colOff>
      <xdr:row>35</xdr:row>
      <xdr:rowOff>142139</xdr:rowOff>
    </xdr:to>
    <xdr:sp macro="" textlink="">
      <xdr:nvSpPr>
        <xdr:cNvPr id="132" name="楕円 131"/>
        <xdr:cNvSpPr/>
      </xdr:nvSpPr>
      <xdr:spPr bwMode="auto">
        <a:xfrm>
          <a:off x="5600700" y="665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228516</xdr:rowOff>
    </xdr:from>
    <xdr:ext cx="762000" cy="259045"/>
    <xdr:sp macro="" textlink="">
      <xdr:nvSpPr>
        <xdr:cNvPr id="133" name="人口1人当たり決算額の推移該当値テキスト445"/>
        <xdr:cNvSpPr txBox="1"/>
      </xdr:nvSpPr>
      <xdr:spPr>
        <a:xfrm>
          <a:off x="5740400" y="649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315696</xdr:rowOff>
    </xdr:from>
    <xdr:to>
      <xdr:col>26</xdr:col>
      <xdr:colOff>101600</xdr:colOff>
      <xdr:row>35</xdr:row>
      <xdr:rowOff>74396</xdr:rowOff>
    </xdr:to>
    <xdr:sp macro="" textlink="">
      <xdr:nvSpPr>
        <xdr:cNvPr id="134" name="楕円 133"/>
        <xdr:cNvSpPr/>
      </xdr:nvSpPr>
      <xdr:spPr bwMode="auto">
        <a:xfrm>
          <a:off x="4953000" y="658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84574</xdr:rowOff>
    </xdr:from>
    <xdr:ext cx="736600" cy="259045"/>
    <xdr:sp macro="" textlink="">
      <xdr:nvSpPr>
        <xdr:cNvPr id="135" name="テキスト ボックス 134"/>
        <xdr:cNvSpPr txBox="1"/>
      </xdr:nvSpPr>
      <xdr:spPr>
        <a:xfrm>
          <a:off x="4622800" y="6352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283388</xdr:rowOff>
    </xdr:from>
    <xdr:to>
      <xdr:col>22</xdr:col>
      <xdr:colOff>165100</xdr:colOff>
      <xdr:row>35</xdr:row>
      <xdr:rowOff>42088</xdr:rowOff>
    </xdr:to>
    <xdr:sp macro="" textlink="">
      <xdr:nvSpPr>
        <xdr:cNvPr id="136" name="楕円 135"/>
        <xdr:cNvSpPr/>
      </xdr:nvSpPr>
      <xdr:spPr bwMode="auto">
        <a:xfrm>
          <a:off x="4254500" y="655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52265</xdr:rowOff>
    </xdr:from>
    <xdr:ext cx="762000" cy="259045"/>
    <xdr:sp macro="" textlink="">
      <xdr:nvSpPr>
        <xdr:cNvPr id="137" name="テキスト ボックス 136"/>
        <xdr:cNvSpPr txBox="1"/>
      </xdr:nvSpPr>
      <xdr:spPr>
        <a:xfrm>
          <a:off x="3924300" y="631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272186</xdr:rowOff>
    </xdr:from>
    <xdr:to>
      <xdr:col>19</xdr:col>
      <xdr:colOff>38100</xdr:colOff>
      <xdr:row>35</xdr:row>
      <xdr:rowOff>30886</xdr:rowOff>
    </xdr:to>
    <xdr:sp macro="" textlink="">
      <xdr:nvSpPr>
        <xdr:cNvPr id="138" name="楕円 137"/>
        <xdr:cNvSpPr/>
      </xdr:nvSpPr>
      <xdr:spPr bwMode="auto">
        <a:xfrm>
          <a:off x="3556000" y="65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41063</xdr:rowOff>
    </xdr:from>
    <xdr:ext cx="762000" cy="259045"/>
    <xdr:sp macro="" textlink="">
      <xdr:nvSpPr>
        <xdr:cNvPr id="139" name="テキスト ボックス 138"/>
        <xdr:cNvSpPr txBox="1"/>
      </xdr:nvSpPr>
      <xdr:spPr>
        <a:xfrm>
          <a:off x="3225800" y="63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220828</xdr:rowOff>
    </xdr:from>
    <xdr:to>
      <xdr:col>15</xdr:col>
      <xdr:colOff>101600</xdr:colOff>
      <xdr:row>34</xdr:row>
      <xdr:rowOff>322428</xdr:rowOff>
    </xdr:to>
    <xdr:sp macro="" textlink="">
      <xdr:nvSpPr>
        <xdr:cNvPr id="140" name="楕円 139"/>
        <xdr:cNvSpPr/>
      </xdr:nvSpPr>
      <xdr:spPr bwMode="auto">
        <a:xfrm>
          <a:off x="2857500" y="648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332605</xdr:rowOff>
    </xdr:from>
    <xdr:ext cx="762000" cy="259045"/>
    <xdr:sp macro="" textlink="">
      <xdr:nvSpPr>
        <xdr:cNvPr id="141" name="テキスト ボックス 140"/>
        <xdr:cNvSpPr txBox="1"/>
      </xdr:nvSpPr>
      <xdr:spPr>
        <a:xfrm>
          <a:off x="2527300" y="62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3,743,015
3,660,340
7,777.42
1,171,478,994
1,155,598,609
6,083,577
707,240,493
2,744,422,482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28658</xdr:rowOff>
    </xdr:from>
    <xdr:to>
      <xdr:col>24</xdr:col>
      <xdr:colOff>63500</xdr:colOff>
      <xdr:row>36</xdr:row>
      <xdr:rowOff>168599</xdr:rowOff>
    </xdr:to>
    <xdr:cxnSp macro="">
      <xdr:nvCxnSpPr>
        <xdr:cNvPr id="61" name="直線コネクタ 60"/>
        <xdr:cNvCxnSpPr/>
      </xdr:nvCxnSpPr>
      <xdr:spPr>
        <a:xfrm>
          <a:off x="3797300" y="6029408"/>
          <a:ext cx="838200" cy="3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44854</xdr:rowOff>
    </xdr:from>
    <xdr:ext cx="534377" cy="259045"/>
    <xdr:sp macro="" textlink="">
      <xdr:nvSpPr>
        <xdr:cNvPr id="62" name="人件費平均値テキスト"/>
        <xdr:cNvSpPr txBox="1"/>
      </xdr:nvSpPr>
      <xdr:spPr>
        <a:xfrm>
          <a:off x="4686300" y="60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28658</xdr:rowOff>
    </xdr:from>
    <xdr:to>
      <xdr:col>19</xdr:col>
      <xdr:colOff>177800</xdr:colOff>
      <xdr:row>35</xdr:row>
      <xdr:rowOff>37916</xdr:rowOff>
    </xdr:to>
    <xdr:cxnSp macro="">
      <xdr:nvCxnSpPr>
        <xdr:cNvPr id="64" name="直線コネクタ 63"/>
        <xdr:cNvCxnSpPr/>
      </xdr:nvCxnSpPr>
      <xdr:spPr>
        <a:xfrm flipV="1">
          <a:off x="2908300" y="6029408"/>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37916</xdr:rowOff>
    </xdr:from>
    <xdr:to>
      <xdr:col>15</xdr:col>
      <xdr:colOff>50800</xdr:colOff>
      <xdr:row>35</xdr:row>
      <xdr:rowOff>70510</xdr:rowOff>
    </xdr:to>
    <xdr:cxnSp macro="">
      <xdr:nvCxnSpPr>
        <xdr:cNvPr id="67" name="直線コネクタ 66"/>
        <xdr:cNvCxnSpPr/>
      </xdr:nvCxnSpPr>
      <xdr:spPr>
        <a:xfrm flipV="1">
          <a:off x="2019300" y="6038666"/>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70510</xdr:rowOff>
    </xdr:from>
    <xdr:to>
      <xdr:col>10</xdr:col>
      <xdr:colOff>114300</xdr:colOff>
      <xdr:row>35</xdr:row>
      <xdr:rowOff>88132</xdr:rowOff>
    </xdr:to>
    <xdr:cxnSp macro="">
      <xdr:nvCxnSpPr>
        <xdr:cNvPr id="70" name="直線コネクタ 69"/>
        <xdr:cNvCxnSpPr/>
      </xdr:nvCxnSpPr>
      <xdr:spPr>
        <a:xfrm flipV="1">
          <a:off x="1130300" y="6071260"/>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117799</xdr:rowOff>
    </xdr:from>
    <xdr:to>
      <xdr:col>24</xdr:col>
      <xdr:colOff>114300</xdr:colOff>
      <xdr:row>37</xdr:row>
      <xdr:rowOff>47949</xdr:rowOff>
    </xdr:to>
    <xdr:sp macro="" textlink="">
      <xdr:nvSpPr>
        <xdr:cNvPr id="80" name="楕円 79"/>
        <xdr:cNvSpPr/>
      </xdr:nvSpPr>
      <xdr:spPr>
        <a:xfrm>
          <a:off x="4584700" y="62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96226</xdr:rowOff>
    </xdr:from>
    <xdr:ext cx="534377" cy="259045"/>
    <xdr:sp macro="" textlink="">
      <xdr:nvSpPr>
        <xdr:cNvPr id="81" name="人件費該当値テキスト"/>
        <xdr:cNvSpPr txBox="1"/>
      </xdr:nvSpPr>
      <xdr:spPr>
        <a:xfrm>
          <a:off x="4686300" y="62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149308</xdr:rowOff>
    </xdr:from>
    <xdr:to>
      <xdr:col>20</xdr:col>
      <xdr:colOff>38100</xdr:colOff>
      <xdr:row>35</xdr:row>
      <xdr:rowOff>79458</xdr:rowOff>
    </xdr:to>
    <xdr:sp macro="" textlink="">
      <xdr:nvSpPr>
        <xdr:cNvPr id="82" name="楕円 81"/>
        <xdr:cNvSpPr/>
      </xdr:nvSpPr>
      <xdr:spPr>
        <a:xfrm>
          <a:off x="3746500" y="59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95985</xdr:rowOff>
    </xdr:from>
    <xdr:ext cx="534377" cy="259045"/>
    <xdr:sp macro="" textlink="">
      <xdr:nvSpPr>
        <xdr:cNvPr id="83" name="テキスト ボックス 82"/>
        <xdr:cNvSpPr txBox="1"/>
      </xdr:nvSpPr>
      <xdr:spPr>
        <a:xfrm>
          <a:off x="3517411" y="575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158566</xdr:rowOff>
    </xdr:from>
    <xdr:to>
      <xdr:col>15</xdr:col>
      <xdr:colOff>101600</xdr:colOff>
      <xdr:row>35</xdr:row>
      <xdr:rowOff>88716</xdr:rowOff>
    </xdr:to>
    <xdr:sp macro="" textlink="">
      <xdr:nvSpPr>
        <xdr:cNvPr id="84" name="楕円 83"/>
        <xdr:cNvSpPr/>
      </xdr:nvSpPr>
      <xdr:spPr>
        <a:xfrm>
          <a:off x="2857500" y="598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105243</xdr:rowOff>
    </xdr:from>
    <xdr:ext cx="534377" cy="259045"/>
    <xdr:sp macro="" textlink="">
      <xdr:nvSpPr>
        <xdr:cNvPr id="85" name="テキスト ボックス 84"/>
        <xdr:cNvSpPr txBox="1"/>
      </xdr:nvSpPr>
      <xdr:spPr>
        <a:xfrm>
          <a:off x="2641111" y="57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19710</xdr:rowOff>
    </xdr:from>
    <xdr:to>
      <xdr:col>10</xdr:col>
      <xdr:colOff>165100</xdr:colOff>
      <xdr:row>35</xdr:row>
      <xdr:rowOff>121310</xdr:rowOff>
    </xdr:to>
    <xdr:sp macro="" textlink="">
      <xdr:nvSpPr>
        <xdr:cNvPr id="86" name="楕円 85"/>
        <xdr:cNvSpPr/>
      </xdr:nvSpPr>
      <xdr:spPr>
        <a:xfrm>
          <a:off x="1968500" y="60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137837</xdr:rowOff>
    </xdr:from>
    <xdr:ext cx="534377" cy="259045"/>
    <xdr:sp macro="" textlink="">
      <xdr:nvSpPr>
        <xdr:cNvPr id="87" name="テキスト ボックス 86"/>
        <xdr:cNvSpPr txBox="1"/>
      </xdr:nvSpPr>
      <xdr:spPr>
        <a:xfrm>
          <a:off x="1752111" y="57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37332</xdr:rowOff>
    </xdr:from>
    <xdr:to>
      <xdr:col>6</xdr:col>
      <xdr:colOff>38100</xdr:colOff>
      <xdr:row>35</xdr:row>
      <xdr:rowOff>138932</xdr:rowOff>
    </xdr:to>
    <xdr:sp macro="" textlink="">
      <xdr:nvSpPr>
        <xdr:cNvPr id="88" name="楕円 87"/>
        <xdr:cNvSpPr/>
      </xdr:nvSpPr>
      <xdr:spPr>
        <a:xfrm>
          <a:off x="1079500" y="60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155459</xdr:rowOff>
    </xdr:from>
    <xdr:ext cx="534377" cy="259045"/>
    <xdr:sp macro="" textlink="">
      <xdr:nvSpPr>
        <xdr:cNvPr id="89" name="テキスト ボックス 88"/>
        <xdr:cNvSpPr txBox="1"/>
      </xdr:nvSpPr>
      <xdr:spPr>
        <a:xfrm>
          <a:off x="863111" y="58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25766</xdr:rowOff>
    </xdr:from>
    <xdr:to>
      <xdr:col>24</xdr:col>
      <xdr:colOff>63500</xdr:colOff>
      <xdr:row>56</xdr:row>
      <xdr:rowOff>43642</xdr:rowOff>
    </xdr:to>
    <xdr:cxnSp macro="">
      <xdr:nvCxnSpPr>
        <xdr:cNvPr id="114" name="直線コネクタ 113"/>
        <xdr:cNvCxnSpPr/>
      </xdr:nvCxnSpPr>
      <xdr:spPr>
        <a:xfrm>
          <a:off x="3797300" y="9626966"/>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169567</xdr:rowOff>
    </xdr:from>
    <xdr:ext cx="469744" cy="259045"/>
    <xdr:sp macro="" textlink="">
      <xdr:nvSpPr>
        <xdr:cNvPr id="115" name="物件費平均値テキスト"/>
        <xdr:cNvSpPr txBox="1"/>
      </xdr:nvSpPr>
      <xdr:spPr>
        <a:xfrm>
          <a:off x="4686300" y="9427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20737</xdr:rowOff>
    </xdr:from>
    <xdr:to>
      <xdr:col>19</xdr:col>
      <xdr:colOff>177800</xdr:colOff>
      <xdr:row>56</xdr:row>
      <xdr:rowOff>25766</xdr:rowOff>
    </xdr:to>
    <xdr:cxnSp macro="">
      <xdr:nvCxnSpPr>
        <xdr:cNvPr id="117" name="直線コネクタ 116"/>
        <xdr:cNvCxnSpPr/>
      </xdr:nvCxnSpPr>
      <xdr:spPr>
        <a:xfrm>
          <a:off x="2908300" y="96219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20737</xdr:rowOff>
    </xdr:from>
    <xdr:to>
      <xdr:col>15</xdr:col>
      <xdr:colOff>50800</xdr:colOff>
      <xdr:row>56</xdr:row>
      <xdr:rowOff>36007</xdr:rowOff>
    </xdr:to>
    <xdr:cxnSp macro="">
      <xdr:nvCxnSpPr>
        <xdr:cNvPr id="120" name="直線コネクタ 119"/>
        <xdr:cNvCxnSpPr/>
      </xdr:nvCxnSpPr>
      <xdr:spPr>
        <a:xfrm flipV="1">
          <a:off x="2019300" y="9621937"/>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82486</xdr:rowOff>
    </xdr:from>
    <xdr:ext cx="534377" cy="259045"/>
    <xdr:sp macro="" textlink="">
      <xdr:nvSpPr>
        <xdr:cNvPr id="122" name="テキスト ボックス 121"/>
        <xdr:cNvSpPr txBox="1"/>
      </xdr:nvSpPr>
      <xdr:spPr>
        <a:xfrm>
          <a:off x="2641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36007</xdr:rowOff>
    </xdr:from>
    <xdr:to>
      <xdr:col>10</xdr:col>
      <xdr:colOff>114300</xdr:colOff>
      <xdr:row>56</xdr:row>
      <xdr:rowOff>39528</xdr:rowOff>
    </xdr:to>
    <xdr:cxnSp macro="">
      <xdr:nvCxnSpPr>
        <xdr:cNvPr id="123" name="直線コネクタ 122"/>
        <xdr:cNvCxnSpPr/>
      </xdr:nvCxnSpPr>
      <xdr:spPr>
        <a:xfrm flipV="1">
          <a:off x="1130300" y="9637207"/>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25061</xdr:rowOff>
    </xdr:from>
    <xdr:ext cx="534377" cy="259045"/>
    <xdr:sp macro="" textlink="">
      <xdr:nvSpPr>
        <xdr:cNvPr id="127" name="テキスト ボックス 126"/>
        <xdr:cNvSpPr txBox="1"/>
      </xdr:nvSpPr>
      <xdr:spPr>
        <a:xfrm>
          <a:off x="863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164292</xdr:rowOff>
    </xdr:from>
    <xdr:to>
      <xdr:col>24</xdr:col>
      <xdr:colOff>114300</xdr:colOff>
      <xdr:row>56</xdr:row>
      <xdr:rowOff>94442</xdr:rowOff>
    </xdr:to>
    <xdr:sp macro="" textlink="">
      <xdr:nvSpPr>
        <xdr:cNvPr id="133" name="楕円 132"/>
        <xdr:cNvSpPr/>
      </xdr:nvSpPr>
      <xdr:spPr>
        <a:xfrm>
          <a:off x="4584700" y="95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142719</xdr:rowOff>
    </xdr:from>
    <xdr:ext cx="469744" cy="259045"/>
    <xdr:sp macro="" textlink="">
      <xdr:nvSpPr>
        <xdr:cNvPr id="134" name="物件費該当値テキスト"/>
        <xdr:cNvSpPr txBox="1"/>
      </xdr:nvSpPr>
      <xdr:spPr>
        <a:xfrm>
          <a:off x="4686300" y="95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146416</xdr:rowOff>
    </xdr:from>
    <xdr:to>
      <xdr:col>20</xdr:col>
      <xdr:colOff>38100</xdr:colOff>
      <xdr:row>56</xdr:row>
      <xdr:rowOff>76566</xdr:rowOff>
    </xdr:to>
    <xdr:sp macro="" textlink="">
      <xdr:nvSpPr>
        <xdr:cNvPr id="135" name="楕円 134"/>
        <xdr:cNvSpPr/>
      </xdr:nvSpPr>
      <xdr:spPr>
        <a:xfrm>
          <a:off x="3746500" y="95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93093</xdr:rowOff>
    </xdr:from>
    <xdr:ext cx="469744" cy="259045"/>
    <xdr:sp macro="" textlink="">
      <xdr:nvSpPr>
        <xdr:cNvPr id="136" name="テキスト ボックス 135"/>
        <xdr:cNvSpPr txBox="1"/>
      </xdr:nvSpPr>
      <xdr:spPr>
        <a:xfrm>
          <a:off x="3549728" y="935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141387</xdr:rowOff>
    </xdr:from>
    <xdr:to>
      <xdr:col>15</xdr:col>
      <xdr:colOff>101600</xdr:colOff>
      <xdr:row>56</xdr:row>
      <xdr:rowOff>71537</xdr:rowOff>
    </xdr:to>
    <xdr:sp macro="" textlink="">
      <xdr:nvSpPr>
        <xdr:cNvPr id="137" name="楕円 136"/>
        <xdr:cNvSpPr/>
      </xdr:nvSpPr>
      <xdr:spPr>
        <a:xfrm>
          <a:off x="2857500" y="95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62664</xdr:rowOff>
    </xdr:from>
    <xdr:ext cx="534377" cy="259045"/>
    <xdr:sp macro="" textlink="">
      <xdr:nvSpPr>
        <xdr:cNvPr id="138" name="テキスト ボックス 137"/>
        <xdr:cNvSpPr txBox="1"/>
      </xdr:nvSpPr>
      <xdr:spPr>
        <a:xfrm>
          <a:off x="2641111" y="96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156657</xdr:rowOff>
    </xdr:from>
    <xdr:to>
      <xdr:col>10</xdr:col>
      <xdr:colOff>165100</xdr:colOff>
      <xdr:row>56</xdr:row>
      <xdr:rowOff>86807</xdr:rowOff>
    </xdr:to>
    <xdr:sp macro="" textlink="">
      <xdr:nvSpPr>
        <xdr:cNvPr id="139" name="楕円 138"/>
        <xdr:cNvSpPr/>
      </xdr:nvSpPr>
      <xdr:spPr>
        <a:xfrm>
          <a:off x="1968500" y="95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103334</xdr:rowOff>
    </xdr:from>
    <xdr:ext cx="469744" cy="259045"/>
    <xdr:sp macro="" textlink="">
      <xdr:nvSpPr>
        <xdr:cNvPr id="140" name="テキスト ボックス 139"/>
        <xdr:cNvSpPr txBox="1"/>
      </xdr:nvSpPr>
      <xdr:spPr>
        <a:xfrm>
          <a:off x="1784428" y="93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160178</xdr:rowOff>
    </xdr:from>
    <xdr:to>
      <xdr:col>6</xdr:col>
      <xdr:colOff>38100</xdr:colOff>
      <xdr:row>56</xdr:row>
      <xdr:rowOff>90328</xdr:rowOff>
    </xdr:to>
    <xdr:sp macro="" textlink="">
      <xdr:nvSpPr>
        <xdr:cNvPr id="141" name="楕円 140"/>
        <xdr:cNvSpPr/>
      </xdr:nvSpPr>
      <xdr:spPr>
        <a:xfrm>
          <a:off x="1079500" y="9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81455</xdr:rowOff>
    </xdr:from>
    <xdr:ext cx="469744" cy="259045"/>
    <xdr:sp macro="" textlink="">
      <xdr:nvSpPr>
        <xdr:cNvPr id="142" name="テキスト ボックス 141"/>
        <xdr:cNvSpPr txBox="1"/>
      </xdr:nvSpPr>
      <xdr:spPr>
        <a:xfrm>
          <a:off x="895428" y="96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106680</xdr:rowOff>
    </xdr:from>
    <xdr:to>
      <xdr:col>24</xdr:col>
      <xdr:colOff>63500</xdr:colOff>
      <xdr:row>77</xdr:row>
      <xdr:rowOff>110998</xdr:rowOff>
    </xdr:to>
    <xdr:cxnSp macro="">
      <xdr:nvCxnSpPr>
        <xdr:cNvPr id="169" name="直線コネクタ 168"/>
        <xdr:cNvCxnSpPr/>
      </xdr:nvCxnSpPr>
      <xdr:spPr>
        <a:xfrm>
          <a:off x="3797300" y="13308330"/>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106680</xdr:rowOff>
    </xdr:from>
    <xdr:to>
      <xdr:col>19</xdr:col>
      <xdr:colOff>177800</xdr:colOff>
      <xdr:row>77</xdr:row>
      <xdr:rowOff>108331</xdr:rowOff>
    </xdr:to>
    <xdr:cxnSp macro="">
      <xdr:nvCxnSpPr>
        <xdr:cNvPr id="172" name="直線コネクタ 171"/>
        <xdr:cNvCxnSpPr/>
      </xdr:nvCxnSpPr>
      <xdr:spPr>
        <a:xfrm flipV="1">
          <a:off x="2908300" y="1330833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102870</xdr:rowOff>
    </xdr:from>
    <xdr:to>
      <xdr:col>15</xdr:col>
      <xdr:colOff>50800</xdr:colOff>
      <xdr:row>77</xdr:row>
      <xdr:rowOff>108331</xdr:rowOff>
    </xdr:to>
    <xdr:cxnSp macro="">
      <xdr:nvCxnSpPr>
        <xdr:cNvPr id="175" name="直線コネクタ 174"/>
        <xdr:cNvCxnSpPr/>
      </xdr:nvCxnSpPr>
      <xdr:spPr>
        <a:xfrm>
          <a:off x="2019300" y="13304520"/>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102870</xdr:rowOff>
    </xdr:from>
    <xdr:to>
      <xdr:col>10</xdr:col>
      <xdr:colOff>114300</xdr:colOff>
      <xdr:row>77</xdr:row>
      <xdr:rowOff>110489</xdr:rowOff>
    </xdr:to>
    <xdr:cxnSp macro="">
      <xdr:nvCxnSpPr>
        <xdr:cNvPr id="178" name="直線コネクタ 177"/>
        <xdr:cNvCxnSpPr/>
      </xdr:nvCxnSpPr>
      <xdr:spPr>
        <a:xfrm flipV="1">
          <a:off x="1130300" y="13304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13225</xdr:rowOff>
    </xdr:from>
    <xdr:ext cx="469744" cy="259045"/>
    <xdr:sp macro="" textlink="">
      <xdr:nvSpPr>
        <xdr:cNvPr id="180" name="テキスト ボックス 179"/>
        <xdr:cNvSpPr txBox="1"/>
      </xdr:nvSpPr>
      <xdr:spPr>
        <a:xfrm>
          <a:off x="1784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25798</xdr:rowOff>
    </xdr:from>
    <xdr:ext cx="469744" cy="259045"/>
    <xdr:sp macro="" textlink="">
      <xdr:nvSpPr>
        <xdr:cNvPr id="182" name="テキスト ボックス 181"/>
        <xdr:cNvSpPr txBox="1"/>
      </xdr:nvSpPr>
      <xdr:spPr>
        <a:xfrm>
          <a:off x="895428"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60198</xdr:rowOff>
    </xdr:from>
    <xdr:to>
      <xdr:col>24</xdr:col>
      <xdr:colOff>114300</xdr:colOff>
      <xdr:row>77</xdr:row>
      <xdr:rowOff>161798</xdr:rowOff>
    </xdr:to>
    <xdr:sp macro="" textlink="">
      <xdr:nvSpPr>
        <xdr:cNvPr id="188" name="楕円 187"/>
        <xdr:cNvSpPr/>
      </xdr:nvSpPr>
      <xdr:spPr>
        <a:xfrm>
          <a:off x="45847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38625</xdr:rowOff>
    </xdr:from>
    <xdr:ext cx="469744" cy="259045"/>
    <xdr:sp macro="" textlink="">
      <xdr:nvSpPr>
        <xdr:cNvPr id="189" name="維持補修費該当値テキスト"/>
        <xdr:cNvSpPr txBox="1"/>
      </xdr:nvSpPr>
      <xdr:spPr>
        <a:xfrm>
          <a:off x="4686300" y="132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55880</xdr:rowOff>
    </xdr:from>
    <xdr:to>
      <xdr:col>20</xdr:col>
      <xdr:colOff>38100</xdr:colOff>
      <xdr:row>77</xdr:row>
      <xdr:rowOff>157480</xdr:rowOff>
    </xdr:to>
    <xdr:sp macro="" textlink="">
      <xdr:nvSpPr>
        <xdr:cNvPr id="190" name="楕円 189"/>
        <xdr:cNvSpPr/>
      </xdr:nvSpPr>
      <xdr:spPr>
        <a:xfrm>
          <a:off x="3746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148607</xdr:rowOff>
    </xdr:from>
    <xdr:ext cx="469744" cy="259045"/>
    <xdr:sp macro="" textlink="">
      <xdr:nvSpPr>
        <xdr:cNvPr id="191" name="テキスト ボックス 190"/>
        <xdr:cNvSpPr txBox="1"/>
      </xdr:nvSpPr>
      <xdr:spPr>
        <a:xfrm>
          <a:off x="3549728"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57531</xdr:rowOff>
    </xdr:from>
    <xdr:to>
      <xdr:col>15</xdr:col>
      <xdr:colOff>101600</xdr:colOff>
      <xdr:row>77</xdr:row>
      <xdr:rowOff>159131</xdr:rowOff>
    </xdr:to>
    <xdr:sp macro="" textlink="">
      <xdr:nvSpPr>
        <xdr:cNvPr id="192" name="楕円 191"/>
        <xdr:cNvSpPr/>
      </xdr:nvSpPr>
      <xdr:spPr>
        <a:xfrm>
          <a:off x="2857500" y="132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150258</xdr:rowOff>
    </xdr:from>
    <xdr:ext cx="469744" cy="259045"/>
    <xdr:sp macro="" textlink="">
      <xdr:nvSpPr>
        <xdr:cNvPr id="193" name="テキスト ボックス 192"/>
        <xdr:cNvSpPr txBox="1"/>
      </xdr:nvSpPr>
      <xdr:spPr>
        <a:xfrm>
          <a:off x="2673428"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52070</xdr:rowOff>
    </xdr:from>
    <xdr:to>
      <xdr:col>10</xdr:col>
      <xdr:colOff>165100</xdr:colOff>
      <xdr:row>77</xdr:row>
      <xdr:rowOff>153670</xdr:rowOff>
    </xdr:to>
    <xdr:sp macro="" textlink="">
      <xdr:nvSpPr>
        <xdr:cNvPr id="194" name="楕円 193"/>
        <xdr:cNvSpPr/>
      </xdr:nvSpPr>
      <xdr:spPr>
        <a:xfrm>
          <a:off x="1968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170197</xdr:rowOff>
    </xdr:from>
    <xdr:ext cx="469744" cy="259045"/>
    <xdr:sp macro="" textlink="">
      <xdr:nvSpPr>
        <xdr:cNvPr id="195" name="テキスト ボックス 194"/>
        <xdr:cNvSpPr txBox="1"/>
      </xdr:nvSpPr>
      <xdr:spPr>
        <a:xfrm>
          <a:off x="1784428"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59689</xdr:rowOff>
    </xdr:from>
    <xdr:to>
      <xdr:col>6</xdr:col>
      <xdr:colOff>38100</xdr:colOff>
      <xdr:row>77</xdr:row>
      <xdr:rowOff>161289</xdr:rowOff>
    </xdr:to>
    <xdr:sp macro="" textlink="">
      <xdr:nvSpPr>
        <xdr:cNvPr id="196" name="楕円 195"/>
        <xdr:cNvSpPr/>
      </xdr:nvSpPr>
      <xdr:spPr>
        <a:xfrm>
          <a:off x="1079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6366</xdr:rowOff>
    </xdr:from>
    <xdr:ext cx="469744" cy="259045"/>
    <xdr:sp macro="" textlink="">
      <xdr:nvSpPr>
        <xdr:cNvPr id="197" name="テキスト ボックス 196"/>
        <xdr:cNvSpPr txBox="1"/>
      </xdr:nvSpPr>
      <xdr:spPr>
        <a:xfrm>
          <a:off x="895428" y="1303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148028</xdr:rowOff>
    </xdr:from>
    <xdr:to>
      <xdr:col>24</xdr:col>
      <xdr:colOff>63500</xdr:colOff>
      <xdr:row>98</xdr:row>
      <xdr:rowOff>162561</xdr:rowOff>
    </xdr:to>
    <xdr:cxnSp macro="">
      <xdr:nvCxnSpPr>
        <xdr:cNvPr id="227" name="直線コネクタ 226"/>
        <xdr:cNvCxnSpPr/>
      </xdr:nvCxnSpPr>
      <xdr:spPr>
        <a:xfrm flipV="1">
          <a:off x="3797300" y="16950128"/>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162561</xdr:rowOff>
    </xdr:from>
    <xdr:to>
      <xdr:col>19</xdr:col>
      <xdr:colOff>177800</xdr:colOff>
      <xdr:row>99</xdr:row>
      <xdr:rowOff>3683</xdr:rowOff>
    </xdr:to>
    <xdr:cxnSp macro="">
      <xdr:nvCxnSpPr>
        <xdr:cNvPr id="230" name="直線コネクタ 229"/>
        <xdr:cNvCxnSpPr/>
      </xdr:nvCxnSpPr>
      <xdr:spPr>
        <a:xfrm flipV="1">
          <a:off x="2908300" y="16964661"/>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3683</xdr:rowOff>
    </xdr:from>
    <xdr:to>
      <xdr:col>15</xdr:col>
      <xdr:colOff>50800</xdr:colOff>
      <xdr:row>99</xdr:row>
      <xdr:rowOff>38953</xdr:rowOff>
    </xdr:to>
    <xdr:cxnSp macro="">
      <xdr:nvCxnSpPr>
        <xdr:cNvPr id="233" name="直線コネクタ 232"/>
        <xdr:cNvCxnSpPr/>
      </xdr:nvCxnSpPr>
      <xdr:spPr>
        <a:xfrm flipV="1">
          <a:off x="2019300" y="16977233"/>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38953</xdr:rowOff>
    </xdr:from>
    <xdr:to>
      <xdr:col>10</xdr:col>
      <xdr:colOff>114300</xdr:colOff>
      <xdr:row>99</xdr:row>
      <xdr:rowOff>50220</xdr:rowOff>
    </xdr:to>
    <xdr:cxnSp macro="">
      <xdr:nvCxnSpPr>
        <xdr:cNvPr id="236" name="直線コネクタ 235"/>
        <xdr:cNvCxnSpPr/>
      </xdr:nvCxnSpPr>
      <xdr:spPr>
        <a:xfrm flipV="1">
          <a:off x="1130300" y="17012503"/>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97228</xdr:rowOff>
    </xdr:from>
    <xdr:to>
      <xdr:col>24</xdr:col>
      <xdr:colOff>114300</xdr:colOff>
      <xdr:row>99</xdr:row>
      <xdr:rowOff>27378</xdr:rowOff>
    </xdr:to>
    <xdr:sp macro="" textlink="">
      <xdr:nvSpPr>
        <xdr:cNvPr id="246" name="楕円 245"/>
        <xdr:cNvSpPr/>
      </xdr:nvSpPr>
      <xdr:spPr>
        <a:xfrm>
          <a:off x="4584700" y="168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12155</xdr:rowOff>
    </xdr:from>
    <xdr:ext cx="469744" cy="259045"/>
    <xdr:sp macro="" textlink="">
      <xdr:nvSpPr>
        <xdr:cNvPr id="247" name="扶助費該当値テキスト"/>
        <xdr:cNvSpPr txBox="1"/>
      </xdr:nvSpPr>
      <xdr:spPr>
        <a:xfrm>
          <a:off x="4686300" y="168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111761</xdr:rowOff>
    </xdr:from>
    <xdr:to>
      <xdr:col>20</xdr:col>
      <xdr:colOff>38100</xdr:colOff>
      <xdr:row>99</xdr:row>
      <xdr:rowOff>41911</xdr:rowOff>
    </xdr:to>
    <xdr:sp macro="" textlink="">
      <xdr:nvSpPr>
        <xdr:cNvPr id="248" name="楕円 247"/>
        <xdr:cNvSpPr/>
      </xdr:nvSpPr>
      <xdr:spPr>
        <a:xfrm>
          <a:off x="3746500" y="169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33038</xdr:rowOff>
    </xdr:from>
    <xdr:ext cx="469744" cy="259045"/>
    <xdr:sp macro="" textlink="">
      <xdr:nvSpPr>
        <xdr:cNvPr id="249" name="テキスト ボックス 248"/>
        <xdr:cNvSpPr txBox="1"/>
      </xdr:nvSpPr>
      <xdr:spPr>
        <a:xfrm>
          <a:off x="3549728"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124333</xdr:rowOff>
    </xdr:from>
    <xdr:to>
      <xdr:col>15</xdr:col>
      <xdr:colOff>101600</xdr:colOff>
      <xdr:row>99</xdr:row>
      <xdr:rowOff>54483</xdr:rowOff>
    </xdr:to>
    <xdr:sp macro="" textlink="">
      <xdr:nvSpPr>
        <xdr:cNvPr id="250" name="楕円 249"/>
        <xdr:cNvSpPr/>
      </xdr:nvSpPr>
      <xdr:spPr>
        <a:xfrm>
          <a:off x="2857500" y="169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45610</xdr:rowOff>
    </xdr:from>
    <xdr:ext cx="469744" cy="259045"/>
    <xdr:sp macro="" textlink="">
      <xdr:nvSpPr>
        <xdr:cNvPr id="251" name="テキスト ボックス 250"/>
        <xdr:cNvSpPr txBox="1"/>
      </xdr:nvSpPr>
      <xdr:spPr>
        <a:xfrm>
          <a:off x="2673428" y="1701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159603</xdr:rowOff>
    </xdr:from>
    <xdr:to>
      <xdr:col>10</xdr:col>
      <xdr:colOff>165100</xdr:colOff>
      <xdr:row>99</xdr:row>
      <xdr:rowOff>89753</xdr:rowOff>
    </xdr:to>
    <xdr:sp macro="" textlink="">
      <xdr:nvSpPr>
        <xdr:cNvPr id="252" name="楕円 251"/>
        <xdr:cNvSpPr/>
      </xdr:nvSpPr>
      <xdr:spPr>
        <a:xfrm>
          <a:off x="1968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80880</xdr:rowOff>
    </xdr:from>
    <xdr:ext cx="469744" cy="259045"/>
    <xdr:sp macro="" textlink="">
      <xdr:nvSpPr>
        <xdr:cNvPr id="253" name="テキスト ボックス 252"/>
        <xdr:cNvSpPr txBox="1"/>
      </xdr:nvSpPr>
      <xdr:spPr>
        <a:xfrm>
          <a:off x="1784428" y="170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170870</xdr:rowOff>
    </xdr:from>
    <xdr:to>
      <xdr:col>6</xdr:col>
      <xdr:colOff>38100</xdr:colOff>
      <xdr:row>99</xdr:row>
      <xdr:rowOff>101020</xdr:rowOff>
    </xdr:to>
    <xdr:sp macro="" textlink="">
      <xdr:nvSpPr>
        <xdr:cNvPr id="254" name="楕円 253"/>
        <xdr:cNvSpPr/>
      </xdr:nvSpPr>
      <xdr:spPr>
        <a:xfrm>
          <a:off x="1079500" y="16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92147</xdr:rowOff>
    </xdr:from>
    <xdr:ext cx="469744" cy="259045"/>
    <xdr:sp macro="" textlink="">
      <xdr:nvSpPr>
        <xdr:cNvPr id="255" name="テキスト ボックス 254"/>
        <xdr:cNvSpPr txBox="1"/>
      </xdr:nvSpPr>
      <xdr:spPr>
        <a:xfrm>
          <a:off x="895428" y="1706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3727</xdr:rowOff>
    </xdr:from>
    <xdr:to>
      <xdr:col>55</xdr:col>
      <xdr:colOff>0</xdr:colOff>
      <xdr:row>37</xdr:row>
      <xdr:rowOff>111626</xdr:rowOff>
    </xdr:to>
    <xdr:cxnSp macro="">
      <xdr:nvCxnSpPr>
        <xdr:cNvPr id="285" name="直線コネクタ 284"/>
        <xdr:cNvCxnSpPr/>
      </xdr:nvCxnSpPr>
      <xdr:spPr>
        <a:xfrm flipV="1">
          <a:off x="9639300" y="6347377"/>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86"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76149</xdr:rowOff>
    </xdr:from>
    <xdr:to>
      <xdr:col>50</xdr:col>
      <xdr:colOff>114300</xdr:colOff>
      <xdr:row>37</xdr:row>
      <xdr:rowOff>111626</xdr:rowOff>
    </xdr:to>
    <xdr:cxnSp macro="">
      <xdr:nvCxnSpPr>
        <xdr:cNvPr id="288" name="直線コネクタ 287"/>
        <xdr:cNvCxnSpPr/>
      </xdr:nvCxnSpPr>
      <xdr:spPr>
        <a:xfrm>
          <a:off x="8750300" y="6419799"/>
          <a:ext cx="889000" cy="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156372</xdr:rowOff>
    </xdr:from>
    <xdr:ext cx="534377" cy="259045"/>
    <xdr:sp macro="" textlink="">
      <xdr:nvSpPr>
        <xdr:cNvPr id="290" name="テキスト ボックス 289"/>
        <xdr:cNvSpPr txBox="1"/>
      </xdr:nvSpPr>
      <xdr:spPr>
        <a:xfrm>
          <a:off x="9359411" y="65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76149</xdr:rowOff>
    </xdr:from>
    <xdr:to>
      <xdr:col>45</xdr:col>
      <xdr:colOff>177800</xdr:colOff>
      <xdr:row>38</xdr:row>
      <xdr:rowOff>56207</xdr:rowOff>
    </xdr:to>
    <xdr:cxnSp macro="">
      <xdr:nvCxnSpPr>
        <xdr:cNvPr id="291" name="直線コネクタ 290"/>
        <xdr:cNvCxnSpPr/>
      </xdr:nvCxnSpPr>
      <xdr:spPr>
        <a:xfrm flipV="1">
          <a:off x="7861300" y="6419799"/>
          <a:ext cx="889000" cy="1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126883</xdr:rowOff>
    </xdr:from>
    <xdr:ext cx="534377" cy="259045"/>
    <xdr:sp macro="" textlink="">
      <xdr:nvSpPr>
        <xdr:cNvPr id="293" name="テキスト ボックス 292"/>
        <xdr:cNvSpPr txBox="1"/>
      </xdr:nvSpPr>
      <xdr:spPr>
        <a:xfrm>
          <a:off x="8483111" y="64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56207</xdr:rowOff>
    </xdr:from>
    <xdr:to>
      <xdr:col>41</xdr:col>
      <xdr:colOff>50800</xdr:colOff>
      <xdr:row>38</xdr:row>
      <xdr:rowOff>91857</xdr:rowOff>
    </xdr:to>
    <xdr:cxnSp macro="">
      <xdr:nvCxnSpPr>
        <xdr:cNvPr id="294" name="直線コネクタ 293"/>
        <xdr:cNvCxnSpPr/>
      </xdr:nvCxnSpPr>
      <xdr:spPr>
        <a:xfrm flipV="1">
          <a:off x="6972300" y="6571307"/>
          <a:ext cx="8890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296" name="テキスト ボックス 295"/>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154924</xdr:rowOff>
    </xdr:from>
    <xdr:ext cx="534377" cy="259045"/>
    <xdr:sp macro="" textlink="">
      <xdr:nvSpPr>
        <xdr:cNvPr id="298" name="テキスト ボックス 297"/>
        <xdr:cNvSpPr txBox="1"/>
      </xdr:nvSpPr>
      <xdr:spPr>
        <a:xfrm>
          <a:off x="6705111" y="66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124377</xdr:rowOff>
    </xdr:from>
    <xdr:to>
      <xdr:col>55</xdr:col>
      <xdr:colOff>50800</xdr:colOff>
      <xdr:row>37</xdr:row>
      <xdr:rowOff>54527</xdr:rowOff>
    </xdr:to>
    <xdr:sp macro="" textlink="">
      <xdr:nvSpPr>
        <xdr:cNvPr id="304" name="楕円 303"/>
        <xdr:cNvSpPr/>
      </xdr:nvSpPr>
      <xdr:spPr>
        <a:xfrm>
          <a:off x="10426700" y="62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147254</xdr:rowOff>
    </xdr:from>
    <xdr:ext cx="599010" cy="259045"/>
    <xdr:sp macro="" textlink="">
      <xdr:nvSpPr>
        <xdr:cNvPr id="305" name="補助費等該当値テキスト"/>
        <xdr:cNvSpPr txBox="1"/>
      </xdr:nvSpPr>
      <xdr:spPr>
        <a:xfrm>
          <a:off x="10528300" y="614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60826</xdr:rowOff>
    </xdr:from>
    <xdr:to>
      <xdr:col>50</xdr:col>
      <xdr:colOff>165100</xdr:colOff>
      <xdr:row>37</xdr:row>
      <xdr:rowOff>162426</xdr:rowOff>
    </xdr:to>
    <xdr:sp macro="" textlink="">
      <xdr:nvSpPr>
        <xdr:cNvPr id="306" name="楕円 305"/>
        <xdr:cNvSpPr/>
      </xdr:nvSpPr>
      <xdr:spPr>
        <a:xfrm>
          <a:off x="9588500" y="64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7503</xdr:rowOff>
    </xdr:from>
    <xdr:ext cx="534377" cy="259045"/>
    <xdr:sp macro="" textlink="">
      <xdr:nvSpPr>
        <xdr:cNvPr id="307" name="テキスト ボックス 306"/>
        <xdr:cNvSpPr txBox="1"/>
      </xdr:nvSpPr>
      <xdr:spPr>
        <a:xfrm>
          <a:off x="9359411" y="61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25349</xdr:rowOff>
    </xdr:from>
    <xdr:to>
      <xdr:col>46</xdr:col>
      <xdr:colOff>38100</xdr:colOff>
      <xdr:row>37</xdr:row>
      <xdr:rowOff>126949</xdr:rowOff>
    </xdr:to>
    <xdr:sp macro="" textlink="">
      <xdr:nvSpPr>
        <xdr:cNvPr id="308" name="楕円 307"/>
        <xdr:cNvSpPr/>
      </xdr:nvSpPr>
      <xdr:spPr>
        <a:xfrm>
          <a:off x="8699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143476</xdr:rowOff>
    </xdr:from>
    <xdr:ext cx="534377" cy="259045"/>
    <xdr:sp macro="" textlink="">
      <xdr:nvSpPr>
        <xdr:cNvPr id="309" name="テキスト ボックス 308"/>
        <xdr:cNvSpPr txBox="1"/>
      </xdr:nvSpPr>
      <xdr:spPr>
        <a:xfrm>
          <a:off x="8483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5407</xdr:rowOff>
    </xdr:from>
    <xdr:to>
      <xdr:col>41</xdr:col>
      <xdr:colOff>101600</xdr:colOff>
      <xdr:row>38</xdr:row>
      <xdr:rowOff>107007</xdr:rowOff>
    </xdr:to>
    <xdr:sp macro="" textlink="">
      <xdr:nvSpPr>
        <xdr:cNvPr id="310" name="楕円 309"/>
        <xdr:cNvSpPr/>
      </xdr:nvSpPr>
      <xdr:spPr>
        <a:xfrm>
          <a:off x="7810500" y="65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123534</xdr:rowOff>
    </xdr:from>
    <xdr:ext cx="534377" cy="259045"/>
    <xdr:sp macro="" textlink="">
      <xdr:nvSpPr>
        <xdr:cNvPr id="311" name="テキスト ボックス 310"/>
        <xdr:cNvSpPr txBox="1"/>
      </xdr:nvSpPr>
      <xdr:spPr>
        <a:xfrm>
          <a:off x="7594111" y="62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41057</xdr:rowOff>
    </xdr:from>
    <xdr:to>
      <xdr:col>36</xdr:col>
      <xdr:colOff>165100</xdr:colOff>
      <xdr:row>38</xdr:row>
      <xdr:rowOff>142657</xdr:rowOff>
    </xdr:to>
    <xdr:sp macro="" textlink="">
      <xdr:nvSpPr>
        <xdr:cNvPr id="312" name="楕円 311"/>
        <xdr:cNvSpPr/>
      </xdr:nvSpPr>
      <xdr:spPr>
        <a:xfrm>
          <a:off x="6921500" y="65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159184</xdr:rowOff>
    </xdr:from>
    <xdr:ext cx="534377" cy="259045"/>
    <xdr:sp macro="" textlink="">
      <xdr:nvSpPr>
        <xdr:cNvPr id="313" name="テキスト ボックス 312"/>
        <xdr:cNvSpPr txBox="1"/>
      </xdr:nvSpPr>
      <xdr:spPr>
        <a:xfrm>
          <a:off x="6705111" y="63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119279</xdr:rowOff>
    </xdr:from>
    <xdr:to>
      <xdr:col>55</xdr:col>
      <xdr:colOff>0</xdr:colOff>
      <xdr:row>57</xdr:row>
      <xdr:rowOff>3335</xdr:rowOff>
    </xdr:to>
    <xdr:cxnSp macro="">
      <xdr:nvCxnSpPr>
        <xdr:cNvPr id="342" name="直線コネクタ 341"/>
        <xdr:cNvCxnSpPr/>
      </xdr:nvCxnSpPr>
      <xdr:spPr>
        <a:xfrm flipV="1">
          <a:off x="9639300" y="9720479"/>
          <a:ext cx="838200" cy="5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3335</xdr:rowOff>
    </xdr:from>
    <xdr:to>
      <xdr:col>50</xdr:col>
      <xdr:colOff>114300</xdr:colOff>
      <xdr:row>57</xdr:row>
      <xdr:rowOff>4826</xdr:rowOff>
    </xdr:to>
    <xdr:cxnSp macro="">
      <xdr:nvCxnSpPr>
        <xdr:cNvPr id="345" name="直線コネクタ 344"/>
        <xdr:cNvCxnSpPr/>
      </xdr:nvCxnSpPr>
      <xdr:spPr>
        <a:xfrm flipV="1">
          <a:off x="8750300" y="9775985"/>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67229</xdr:rowOff>
    </xdr:from>
    <xdr:ext cx="534377" cy="259045"/>
    <xdr:sp macro="" textlink="">
      <xdr:nvSpPr>
        <xdr:cNvPr id="347" name="テキスト ボックス 346"/>
        <xdr:cNvSpPr txBox="1"/>
      </xdr:nvSpPr>
      <xdr:spPr>
        <a:xfrm>
          <a:off x="93594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136837</xdr:rowOff>
    </xdr:from>
    <xdr:to>
      <xdr:col>45</xdr:col>
      <xdr:colOff>177800</xdr:colOff>
      <xdr:row>57</xdr:row>
      <xdr:rowOff>4826</xdr:rowOff>
    </xdr:to>
    <xdr:cxnSp macro="">
      <xdr:nvCxnSpPr>
        <xdr:cNvPr id="348" name="直線コネクタ 347"/>
        <xdr:cNvCxnSpPr/>
      </xdr:nvCxnSpPr>
      <xdr:spPr>
        <a:xfrm>
          <a:off x="7861300" y="9738037"/>
          <a:ext cx="889000" cy="3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69498</xdr:rowOff>
    </xdr:from>
    <xdr:to>
      <xdr:col>41</xdr:col>
      <xdr:colOff>50800</xdr:colOff>
      <xdr:row>56</xdr:row>
      <xdr:rowOff>136837</xdr:rowOff>
    </xdr:to>
    <xdr:cxnSp macro="">
      <xdr:nvCxnSpPr>
        <xdr:cNvPr id="351" name="直線コネクタ 350"/>
        <xdr:cNvCxnSpPr/>
      </xdr:nvCxnSpPr>
      <xdr:spPr>
        <a:xfrm>
          <a:off x="6972300" y="9670698"/>
          <a:ext cx="8890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68479</xdr:rowOff>
    </xdr:from>
    <xdr:to>
      <xdr:col>55</xdr:col>
      <xdr:colOff>50800</xdr:colOff>
      <xdr:row>56</xdr:row>
      <xdr:rowOff>170079</xdr:rowOff>
    </xdr:to>
    <xdr:sp macro="" textlink="">
      <xdr:nvSpPr>
        <xdr:cNvPr id="361" name="楕円 360"/>
        <xdr:cNvSpPr/>
      </xdr:nvSpPr>
      <xdr:spPr>
        <a:xfrm>
          <a:off x="10426700" y="96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91356</xdr:rowOff>
    </xdr:from>
    <xdr:ext cx="534377" cy="259045"/>
    <xdr:sp macro="" textlink="">
      <xdr:nvSpPr>
        <xdr:cNvPr id="362" name="普通建設事業費該当値テキスト"/>
        <xdr:cNvSpPr txBox="1"/>
      </xdr:nvSpPr>
      <xdr:spPr>
        <a:xfrm>
          <a:off x="10528300"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123985</xdr:rowOff>
    </xdr:from>
    <xdr:to>
      <xdr:col>50</xdr:col>
      <xdr:colOff>165100</xdr:colOff>
      <xdr:row>57</xdr:row>
      <xdr:rowOff>54135</xdr:rowOff>
    </xdr:to>
    <xdr:sp macro="" textlink="">
      <xdr:nvSpPr>
        <xdr:cNvPr id="363" name="楕円 362"/>
        <xdr:cNvSpPr/>
      </xdr:nvSpPr>
      <xdr:spPr>
        <a:xfrm>
          <a:off x="9588500" y="97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70662</xdr:rowOff>
    </xdr:from>
    <xdr:ext cx="534377" cy="259045"/>
    <xdr:sp macro="" textlink="">
      <xdr:nvSpPr>
        <xdr:cNvPr id="364" name="テキスト ボックス 363"/>
        <xdr:cNvSpPr txBox="1"/>
      </xdr:nvSpPr>
      <xdr:spPr>
        <a:xfrm>
          <a:off x="9359411" y="95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125476</xdr:rowOff>
    </xdr:from>
    <xdr:to>
      <xdr:col>46</xdr:col>
      <xdr:colOff>38100</xdr:colOff>
      <xdr:row>57</xdr:row>
      <xdr:rowOff>55626</xdr:rowOff>
    </xdr:to>
    <xdr:sp macro="" textlink="">
      <xdr:nvSpPr>
        <xdr:cNvPr id="365" name="楕円 364"/>
        <xdr:cNvSpPr/>
      </xdr:nvSpPr>
      <xdr:spPr>
        <a:xfrm>
          <a:off x="8699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72153</xdr:rowOff>
    </xdr:from>
    <xdr:ext cx="534377" cy="259045"/>
    <xdr:sp macro="" textlink="">
      <xdr:nvSpPr>
        <xdr:cNvPr id="366" name="テキスト ボックス 365"/>
        <xdr:cNvSpPr txBox="1"/>
      </xdr:nvSpPr>
      <xdr:spPr>
        <a:xfrm>
          <a:off x="8483111" y="95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86037</xdr:rowOff>
    </xdr:from>
    <xdr:to>
      <xdr:col>41</xdr:col>
      <xdr:colOff>101600</xdr:colOff>
      <xdr:row>57</xdr:row>
      <xdr:rowOff>16187</xdr:rowOff>
    </xdr:to>
    <xdr:sp macro="" textlink="">
      <xdr:nvSpPr>
        <xdr:cNvPr id="367" name="楕円 366"/>
        <xdr:cNvSpPr/>
      </xdr:nvSpPr>
      <xdr:spPr>
        <a:xfrm>
          <a:off x="7810500" y="96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32714</xdr:rowOff>
    </xdr:from>
    <xdr:ext cx="534377" cy="259045"/>
    <xdr:sp macro="" textlink="">
      <xdr:nvSpPr>
        <xdr:cNvPr id="368" name="テキスト ボックス 367"/>
        <xdr:cNvSpPr txBox="1"/>
      </xdr:nvSpPr>
      <xdr:spPr>
        <a:xfrm>
          <a:off x="7594111" y="94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18698</xdr:rowOff>
    </xdr:from>
    <xdr:to>
      <xdr:col>36</xdr:col>
      <xdr:colOff>165100</xdr:colOff>
      <xdr:row>56</xdr:row>
      <xdr:rowOff>120298</xdr:rowOff>
    </xdr:to>
    <xdr:sp macro="" textlink="">
      <xdr:nvSpPr>
        <xdr:cNvPr id="369" name="楕円 368"/>
        <xdr:cNvSpPr/>
      </xdr:nvSpPr>
      <xdr:spPr>
        <a:xfrm>
          <a:off x="6921500" y="96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136825</xdr:rowOff>
    </xdr:from>
    <xdr:ext cx="534377" cy="259045"/>
    <xdr:sp macro="" textlink="">
      <xdr:nvSpPr>
        <xdr:cNvPr id="370" name="テキスト ボックス 369"/>
        <xdr:cNvSpPr txBox="1"/>
      </xdr:nvSpPr>
      <xdr:spPr>
        <a:xfrm>
          <a:off x="6705111" y="93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120611</xdr:rowOff>
    </xdr:from>
    <xdr:to>
      <xdr:col>55</xdr:col>
      <xdr:colOff>0</xdr:colOff>
      <xdr:row>78</xdr:row>
      <xdr:rowOff>116497</xdr:rowOff>
    </xdr:to>
    <xdr:cxnSp macro="">
      <xdr:nvCxnSpPr>
        <xdr:cNvPr id="399" name="直線コネクタ 398"/>
        <xdr:cNvCxnSpPr/>
      </xdr:nvCxnSpPr>
      <xdr:spPr>
        <a:xfrm flipV="1">
          <a:off x="9639300" y="13322261"/>
          <a:ext cx="838200" cy="1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101704</xdr:rowOff>
    </xdr:from>
    <xdr:to>
      <xdr:col>50</xdr:col>
      <xdr:colOff>114300</xdr:colOff>
      <xdr:row>78</xdr:row>
      <xdr:rowOff>116497</xdr:rowOff>
    </xdr:to>
    <xdr:cxnSp macro="">
      <xdr:nvCxnSpPr>
        <xdr:cNvPr id="402" name="直線コネクタ 401"/>
        <xdr:cNvCxnSpPr/>
      </xdr:nvCxnSpPr>
      <xdr:spPr>
        <a:xfrm>
          <a:off x="8750300" y="13474804"/>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124144</xdr:rowOff>
    </xdr:from>
    <xdr:ext cx="534377" cy="259045"/>
    <xdr:sp macro="" textlink="">
      <xdr:nvSpPr>
        <xdr:cNvPr id="404" name="テキスト ボックス 403"/>
        <xdr:cNvSpPr txBox="1"/>
      </xdr:nvSpPr>
      <xdr:spPr>
        <a:xfrm>
          <a:off x="93594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88853</xdr:rowOff>
    </xdr:from>
    <xdr:to>
      <xdr:col>45</xdr:col>
      <xdr:colOff>177800</xdr:colOff>
      <xdr:row>78</xdr:row>
      <xdr:rowOff>101704</xdr:rowOff>
    </xdr:to>
    <xdr:cxnSp macro="">
      <xdr:nvCxnSpPr>
        <xdr:cNvPr id="405" name="直線コネクタ 404"/>
        <xdr:cNvCxnSpPr/>
      </xdr:nvCxnSpPr>
      <xdr:spPr>
        <a:xfrm>
          <a:off x="7861300" y="13461953"/>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131458</xdr:rowOff>
    </xdr:from>
    <xdr:ext cx="534377" cy="259045"/>
    <xdr:sp macro="" textlink="">
      <xdr:nvSpPr>
        <xdr:cNvPr id="407" name="テキスト ボックス 406"/>
        <xdr:cNvSpPr txBox="1"/>
      </xdr:nvSpPr>
      <xdr:spPr>
        <a:xfrm>
          <a:off x="84831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150694</xdr:rowOff>
    </xdr:from>
    <xdr:ext cx="534377" cy="259045"/>
    <xdr:sp macro="" textlink="">
      <xdr:nvSpPr>
        <xdr:cNvPr id="409" name="テキスト ボックス 408"/>
        <xdr:cNvSpPr txBox="1"/>
      </xdr:nvSpPr>
      <xdr:spPr>
        <a:xfrm>
          <a:off x="7594111" y="131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69811</xdr:rowOff>
    </xdr:from>
    <xdr:to>
      <xdr:col>55</xdr:col>
      <xdr:colOff>50800</xdr:colOff>
      <xdr:row>77</xdr:row>
      <xdr:rowOff>171411</xdr:rowOff>
    </xdr:to>
    <xdr:sp macro="" textlink="">
      <xdr:nvSpPr>
        <xdr:cNvPr id="415" name="楕円 414"/>
        <xdr:cNvSpPr/>
      </xdr:nvSpPr>
      <xdr:spPr>
        <a:xfrm>
          <a:off x="10426700" y="13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92688</xdr:rowOff>
    </xdr:from>
    <xdr:ext cx="534377" cy="259045"/>
    <xdr:sp macro="" textlink="">
      <xdr:nvSpPr>
        <xdr:cNvPr id="416" name="普通建設事業費 （ うち新規整備　）該当値テキスト"/>
        <xdr:cNvSpPr txBox="1"/>
      </xdr:nvSpPr>
      <xdr:spPr>
        <a:xfrm>
          <a:off x="10528300" y="131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65697</xdr:rowOff>
    </xdr:from>
    <xdr:to>
      <xdr:col>50</xdr:col>
      <xdr:colOff>165100</xdr:colOff>
      <xdr:row>78</xdr:row>
      <xdr:rowOff>167297</xdr:rowOff>
    </xdr:to>
    <xdr:sp macro="" textlink="">
      <xdr:nvSpPr>
        <xdr:cNvPr id="417" name="楕円 416"/>
        <xdr:cNvSpPr/>
      </xdr:nvSpPr>
      <xdr:spPr>
        <a:xfrm>
          <a:off x="9588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158424</xdr:rowOff>
    </xdr:from>
    <xdr:ext cx="469744" cy="259045"/>
    <xdr:sp macro="" textlink="">
      <xdr:nvSpPr>
        <xdr:cNvPr id="418" name="テキスト ボックス 417"/>
        <xdr:cNvSpPr txBox="1"/>
      </xdr:nvSpPr>
      <xdr:spPr>
        <a:xfrm>
          <a:off x="93917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50904</xdr:rowOff>
    </xdr:from>
    <xdr:to>
      <xdr:col>46</xdr:col>
      <xdr:colOff>38100</xdr:colOff>
      <xdr:row>78</xdr:row>
      <xdr:rowOff>152504</xdr:rowOff>
    </xdr:to>
    <xdr:sp macro="" textlink="">
      <xdr:nvSpPr>
        <xdr:cNvPr id="419" name="楕円 418"/>
        <xdr:cNvSpPr/>
      </xdr:nvSpPr>
      <xdr:spPr>
        <a:xfrm>
          <a:off x="8699500" y="134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143631</xdr:rowOff>
    </xdr:from>
    <xdr:ext cx="534377" cy="259045"/>
    <xdr:sp macro="" textlink="">
      <xdr:nvSpPr>
        <xdr:cNvPr id="420" name="テキスト ボックス 419"/>
        <xdr:cNvSpPr txBox="1"/>
      </xdr:nvSpPr>
      <xdr:spPr>
        <a:xfrm>
          <a:off x="8483111" y="135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38053</xdr:rowOff>
    </xdr:from>
    <xdr:to>
      <xdr:col>41</xdr:col>
      <xdr:colOff>101600</xdr:colOff>
      <xdr:row>78</xdr:row>
      <xdr:rowOff>139653</xdr:rowOff>
    </xdr:to>
    <xdr:sp macro="" textlink="">
      <xdr:nvSpPr>
        <xdr:cNvPr id="421" name="楕円 420"/>
        <xdr:cNvSpPr/>
      </xdr:nvSpPr>
      <xdr:spPr>
        <a:xfrm>
          <a:off x="7810500" y="134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130780</xdr:rowOff>
    </xdr:from>
    <xdr:ext cx="534377" cy="259045"/>
    <xdr:sp macro="" textlink="">
      <xdr:nvSpPr>
        <xdr:cNvPr id="422" name="テキスト ボックス 421"/>
        <xdr:cNvSpPr txBox="1"/>
      </xdr:nvSpPr>
      <xdr:spPr>
        <a:xfrm>
          <a:off x="7594111" y="1350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19064</xdr:rowOff>
    </xdr:from>
    <xdr:to>
      <xdr:col>55</xdr:col>
      <xdr:colOff>0</xdr:colOff>
      <xdr:row>97</xdr:row>
      <xdr:rowOff>36928</xdr:rowOff>
    </xdr:to>
    <xdr:cxnSp macro="">
      <xdr:nvCxnSpPr>
        <xdr:cNvPr id="451" name="直線コネクタ 450"/>
        <xdr:cNvCxnSpPr/>
      </xdr:nvCxnSpPr>
      <xdr:spPr>
        <a:xfrm>
          <a:off x="9639300" y="16478264"/>
          <a:ext cx="838200" cy="1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130489</xdr:rowOff>
    </xdr:from>
    <xdr:ext cx="534377" cy="259045"/>
    <xdr:sp macro="" textlink="">
      <xdr:nvSpPr>
        <xdr:cNvPr id="452" name="普通建設事業費 （ うち更新整備　）平均値テキスト"/>
        <xdr:cNvSpPr txBox="1"/>
      </xdr:nvSpPr>
      <xdr:spPr>
        <a:xfrm>
          <a:off x="10528300" y="1641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19064</xdr:rowOff>
    </xdr:from>
    <xdr:to>
      <xdr:col>50</xdr:col>
      <xdr:colOff>114300</xdr:colOff>
      <xdr:row>96</xdr:row>
      <xdr:rowOff>43622</xdr:rowOff>
    </xdr:to>
    <xdr:cxnSp macro="">
      <xdr:nvCxnSpPr>
        <xdr:cNvPr id="454" name="直線コネクタ 453"/>
        <xdr:cNvCxnSpPr/>
      </xdr:nvCxnSpPr>
      <xdr:spPr>
        <a:xfrm flipV="1">
          <a:off x="8750300" y="16478264"/>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7145</xdr:rowOff>
    </xdr:from>
    <xdr:to>
      <xdr:col>45</xdr:col>
      <xdr:colOff>177800</xdr:colOff>
      <xdr:row>96</xdr:row>
      <xdr:rowOff>43622</xdr:rowOff>
    </xdr:to>
    <xdr:cxnSp macro="">
      <xdr:nvCxnSpPr>
        <xdr:cNvPr id="457" name="直線コネクタ 456"/>
        <xdr:cNvCxnSpPr/>
      </xdr:nvCxnSpPr>
      <xdr:spPr>
        <a:xfrm>
          <a:off x="7861300" y="16466345"/>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9" name="テキスト ボックス 458"/>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100082</xdr:rowOff>
    </xdr:from>
    <xdr:ext cx="534377" cy="259045"/>
    <xdr:sp macro="" textlink="">
      <xdr:nvSpPr>
        <xdr:cNvPr id="461" name="テキスト ボックス 460"/>
        <xdr:cNvSpPr txBox="1"/>
      </xdr:nvSpPr>
      <xdr:spPr>
        <a:xfrm>
          <a:off x="75941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157578</xdr:rowOff>
    </xdr:from>
    <xdr:to>
      <xdr:col>55</xdr:col>
      <xdr:colOff>50800</xdr:colOff>
      <xdr:row>97</xdr:row>
      <xdr:rowOff>87728</xdr:rowOff>
    </xdr:to>
    <xdr:sp macro="" textlink="">
      <xdr:nvSpPr>
        <xdr:cNvPr id="467" name="楕円 466"/>
        <xdr:cNvSpPr/>
      </xdr:nvSpPr>
      <xdr:spPr>
        <a:xfrm>
          <a:off x="10426700" y="166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136005</xdr:rowOff>
    </xdr:from>
    <xdr:ext cx="534377" cy="259045"/>
    <xdr:sp macro="" textlink="">
      <xdr:nvSpPr>
        <xdr:cNvPr id="468" name="普通建設事業費 （ うち更新整備　）該当値テキスト"/>
        <xdr:cNvSpPr txBox="1"/>
      </xdr:nvSpPr>
      <xdr:spPr>
        <a:xfrm>
          <a:off x="10528300" y="165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139714</xdr:rowOff>
    </xdr:from>
    <xdr:to>
      <xdr:col>50</xdr:col>
      <xdr:colOff>165100</xdr:colOff>
      <xdr:row>96</xdr:row>
      <xdr:rowOff>69864</xdr:rowOff>
    </xdr:to>
    <xdr:sp macro="" textlink="">
      <xdr:nvSpPr>
        <xdr:cNvPr id="469" name="楕円 468"/>
        <xdr:cNvSpPr/>
      </xdr:nvSpPr>
      <xdr:spPr>
        <a:xfrm>
          <a:off x="9588500" y="164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86391</xdr:rowOff>
    </xdr:from>
    <xdr:ext cx="534377" cy="259045"/>
    <xdr:sp macro="" textlink="">
      <xdr:nvSpPr>
        <xdr:cNvPr id="470" name="テキスト ボックス 469"/>
        <xdr:cNvSpPr txBox="1"/>
      </xdr:nvSpPr>
      <xdr:spPr>
        <a:xfrm>
          <a:off x="9359411" y="16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164272</xdr:rowOff>
    </xdr:from>
    <xdr:to>
      <xdr:col>46</xdr:col>
      <xdr:colOff>38100</xdr:colOff>
      <xdr:row>96</xdr:row>
      <xdr:rowOff>94422</xdr:rowOff>
    </xdr:to>
    <xdr:sp macro="" textlink="">
      <xdr:nvSpPr>
        <xdr:cNvPr id="471" name="楕円 470"/>
        <xdr:cNvSpPr/>
      </xdr:nvSpPr>
      <xdr:spPr>
        <a:xfrm>
          <a:off x="8699500" y="164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110949</xdr:rowOff>
    </xdr:from>
    <xdr:ext cx="534377" cy="259045"/>
    <xdr:sp macro="" textlink="">
      <xdr:nvSpPr>
        <xdr:cNvPr id="472" name="テキスト ボックス 471"/>
        <xdr:cNvSpPr txBox="1"/>
      </xdr:nvSpPr>
      <xdr:spPr>
        <a:xfrm>
          <a:off x="8483111" y="1622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127795</xdr:rowOff>
    </xdr:from>
    <xdr:to>
      <xdr:col>41</xdr:col>
      <xdr:colOff>101600</xdr:colOff>
      <xdr:row>96</xdr:row>
      <xdr:rowOff>57945</xdr:rowOff>
    </xdr:to>
    <xdr:sp macro="" textlink="">
      <xdr:nvSpPr>
        <xdr:cNvPr id="473" name="楕円 472"/>
        <xdr:cNvSpPr/>
      </xdr:nvSpPr>
      <xdr:spPr>
        <a:xfrm>
          <a:off x="7810500" y="164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74472</xdr:rowOff>
    </xdr:from>
    <xdr:ext cx="534377" cy="259045"/>
    <xdr:sp macro="" textlink="">
      <xdr:nvSpPr>
        <xdr:cNvPr id="474" name="テキスト ボックス 473"/>
        <xdr:cNvSpPr txBox="1"/>
      </xdr:nvSpPr>
      <xdr:spPr>
        <a:xfrm>
          <a:off x="7594111" y="161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35573</xdr:rowOff>
    </xdr:from>
    <xdr:to>
      <xdr:col>85</xdr:col>
      <xdr:colOff>127000</xdr:colOff>
      <xdr:row>39</xdr:row>
      <xdr:rowOff>38677</xdr:rowOff>
    </xdr:to>
    <xdr:cxnSp macro="">
      <xdr:nvCxnSpPr>
        <xdr:cNvPr id="501" name="直線コネクタ 500"/>
        <xdr:cNvCxnSpPr/>
      </xdr:nvCxnSpPr>
      <xdr:spPr>
        <a:xfrm>
          <a:off x="15481300" y="6722123"/>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28353</xdr:rowOff>
    </xdr:from>
    <xdr:to>
      <xdr:col>81</xdr:col>
      <xdr:colOff>50800</xdr:colOff>
      <xdr:row>39</xdr:row>
      <xdr:rowOff>35573</xdr:rowOff>
    </xdr:to>
    <xdr:cxnSp macro="">
      <xdr:nvCxnSpPr>
        <xdr:cNvPr id="504" name="直線コネクタ 503"/>
        <xdr:cNvCxnSpPr/>
      </xdr:nvCxnSpPr>
      <xdr:spPr>
        <a:xfrm>
          <a:off x="14592300" y="6714903"/>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24105</xdr:rowOff>
    </xdr:from>
    <xdr:to>
      <xdr:col>76</xdr:col>
      <xdr:colOff>114300</xdr:colOff>
      <xdr:row>39</xdr:row>
      <xdr:rowOff>28353</xdr:rowOff>
    </xdr:to>
    <xdr:cxnSp macro="">
      <xdr:nvCxnSpPr>
        <xdr:cNvPr id="507" name="直線コネクタ 506"/>
        <xdr:cNvCxnSpPr/>
      </xdr:nvCxnSpPr>
      <xdr:spPr>
        <a:xfrm>
          <a:off x="13703300" y="671065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24105</xdr:rowOff>
    </xdr:from>
    <xdr:to>
      <xdr:col>71</xdr:col>
      <xdr:colOff>177800</xdr:colOff>
      <xdr:row>39</xdr:row>
      <xdr:rowOff>25057</xdr:rowOff>
    </xdr:to>
    <xdr:cxnSp macro="">
      <xdr:nvCxnSpPr>
        <xdr:cNvPr id="510" name="直線コネクタ 509"/>
        <xdr:cNvCxnSpPr/>
      </xdr:nvCxnSpPr>
      <xdr:spPr>
        <a:xfrm flipV="1">
          <a:off x="12814300" y="67106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159327</xdr:rowOff>
    </xdr:from>
    <xdr:to>
      <xdr:col>85</xdr:col>
      <xdr:colOff>177800</xdr:colOff>
      <xdr:row>39</xdr:row>
      <xdr:rowOff>89477</xdr:rowOff>
    </xdr:to>
    <xdr:sp macro="" textlink="">
      <xdr:nvSpPr>
        <xdr:cNvPr id="520" name="楕円 519"/>
        <xdr:cNvSpPr/>
      </xdr:nvSpPr>
      <xdr:spPr>
        <a:xfrm>
          <a:off x="16268700" y="6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79156</xdr:rowOff>
    </xdr:from>
    <xdr:ext cx="378565" cy="259045"/>
    <xdr:sp macro="" textlink="">
      <xdr:nvSpPr>
        <xdr:cNvPr id="521" name="災害復旧事業費該当値テキスト"/>
        <xdr:cNvSpPr txBox="1"/>
      </xdr:nvSpPr>
      <xdr:spPr>
        <a:xfrm>
          <a:off x="16370300" y="659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156223</xdr:rowOff>
    </xdr:from>
    <xdr:to>
      <xdr:col>81</xdr:col>
      <xdr:colOff>101600</xdr:colOff>
      <xdr:row>39</xdr:row>
      <xdr:rowOff>86373</xdr:rowOff>
    </xdr:to>
    <xdr:sp macro="" textlink="">
      <xdr:nvSpPr>
        <xdr:cNvPr id="522" name="楕円 521"/>
        <xdr:cNvSpPr/>
      </xdr:nvSpPr>
      <xdr:spPr>
        <a:xfrm>
          <a:off x="15430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77500</xdr:rowOff>
    </xdr:from>
    <xdr:ext cx="378565" cy="259045"/>
    <xdr:sp macro="" textlink="">
      <xdr:nvSpPr>
        <xdr:cNvPr id="523" name="テキスト ボックス 522"/>
        <xdr:cNvSpPr txBox="1"/>
      </xdr:nvSpPr>
      <xdr:spPr>
        <a:xfrm>
          <a:off x="152793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149003</xdr:rowOff>
    </xdr:from>
    <xdr:to>
      <xdr:col>76</xdr:col>
      <xdr:colOff>165100</xdr:colOff>
      <xdr:row>39</xdr:row>
      <xdr:rowOff>79153</xdr:rowOff>
    </xdr:to>
    <xdr:sp macro="" textlink="">
      <xdr:nvSpPr>
        <xdr:cNvPr id="524" name="楕円 523"/>
        <xdr:cNvSpPr/>
      </xdr:nvSpPr>
      <xdr:spPr>
        <a:xfrm>
          <a:off x="14541500" y="66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70280</xdr:rowOff>
    </xdr:from>
    <xdr:ext cx="378565" cy="259045"/>
    <xdr:sp macro="" textlink="">
      <xdr:nvSpPr>
        <xdr:cNvPr id="525" name="テキスト ボックス 524"/>
        <xdr:cNvSpPr txBox="1"/>
      </xdr:nvSpPr>
      <xdr:spPr>
        <a:xfrm>
          <a:off x="14403017" y="675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144755</xdr:rowOff>
    </xdr:from>
    <xdr:to>
      <xdr:col>72</xdr:col>
      <xdr:colOff>38100</xdr:colOff>
      <xdr:row>39</xdr:row>
      <xdr:rowOff>74905</xdr:rowOff>
    </xdr:to>
    <xdr:sp macro="" textlink="">
      <xdr:nvSpPr>
        <xdr:cNvPr id="526" name="楕円 525"/>
        <xdr:cNvSpPr/>
      </xdr:nvSpPr>
      <xdr:spPr>
        <a:xfrm>
          <a:off x="13652500" y="66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66032</xdr:rowOff>
    </xdr:from>
    <xdr:ext cx="469744" cy="259045"/>
    <xdr:sp macro="" textlink="">
      <xdr:nvSpPr>
        <xdr:cNvPr id="527" name="テキスト ボックス 526"/>
        <xdr:cNvSpPr txBox="1"/>
      </xdr:nvSpPr>
      <xdr:spPr>
        <a:xfrm>
          <a:off x="13468428" y="67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145707</xdr:rowOff>
    </xdr:from>
    <xdr:to>
      <xdr:col>67</xdr:col>
      <xdr:colOff>101600</xdr:colOff>
      <xdr:row>39</xdr:row>
      <xdr:rowOff>75857</xdr:rowOff>
    </xdr:to>
    <xdr:sp macro="" textlink="">
      <xdr:nvSpPr>
        <xdr:cNvPr id="528" name="楕円 527"/>
        <xdr:cNvSpPr/>
      </xdr:nvSpPr>
      <xdr:spPr>
        <a:xfrm>
          <a:off x="12763500" y="66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66984</xdr:rowOff>
    </xdr:from>
    <xdr:ext cx="469744" cy="259045"/>
    <xdr:sp macro="" textlink="">
      <xdr:nvSpPr>
        <xdr:cNvPr id="529" name="テキスト ボックス 528"/>
        <xdr:cNvSpPr txBox="1"/>
      </xdr:nvSpPr>
      <xdr:spPr>
        <a:xfrm>
          <a:off x="12579428" y="6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59069</xdr:rowOff>
    </xdr:from>
    <xdr:to>
      <xdr:col>85</xdr:col>
      <xdr:colOff>127000</xdr:colOff>
      <xdr:row>75</xdr:row>
      <xdr:rowOff>106683</xdr:rowOff>
    </xdr:to>
    <xdr:cxnSp macro="">
      <xdr:nvCxnSpPr>
        <xdr:cNvPr id="606" name="直線コネクタ 605"/>
        <xdr:cNvCxnSpPr/>
      </xdr:nvCxnSpPr>
      <xdr:spPr>
        <a:xfrm flipV="1">
          <a:off x="15481300" y="12917819"/>
          <a:ext cx="8382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144626</xdr:rowOff>
    </xdr:from>
    <xdr:ext cx="534377" cy="259045"/>
    <xdr:sp macro="" textlink="">
      <xdr:nvSpPr>
        <xdr:cNvPr id="607" name="公債費平均値テキスト"/>
        <xdr:cNvSpPr txBox="1"/>
      </xdr:nvSpPr>
      <xdr:spPr>
        <a:xfrm>
          <a:off x="16370300" y="13003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106683</xdr:rowOff>
    </xdr:from>
    <xdr:to>
      <xdr:col>81</xdr:col>
      <xdr:colOff>50800</xdr:colOff>
      <xdr:row>75</xdr:row>
      <xdr:rowOff>154363</xdr:rowOff>
    </xdr:to>
    <xdr:cxnSp macro="">
      <xdr:nvCxnSpPr>
        <xdr:cNvPr id="609" name="直線コネクタ 608"/>
        <xdr:cNvCxnSpPr/>
      </xdr:nvCxnSpPr>
      <xdr:spPr>
        <a:xfrm flipV="1">
          <a:off x="14592300" y="12965433"/>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157134</xdr:rowOff>
    </xdr:from>
    <xdr:ext cx="534377" cy="259045"/>
    <xdr:sp macro="" textlink="">
      <xdr:nvSpPr>
        <xdr:cNvPr id="611" name="テキスト ボックス 610"/>
        <xdr:cNvSpPr txBox="1"/>
      </xdr:nvSpPr>
      <xdr:spPr>
        <a:xfrm>
          <a:off x="152014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154363</xdr:rowOff>
    </xdr:from>
    <xdr:to>
      <xdr:col>76</xdr:col>
      <xdr:colOff>114300</xdr:colOff>
      <xdr:row>75</xdr:row>
      <xdr:rowOff>166153</xdr:rowOff>
    </xdr:to>
    <xdr:cxnSp macro="">
      <xdr:nvCxnSpPr>
        <xdr:cNvPr id="612" name="直線コネクタ 611"/>
        <xdr:cNvCxnSpPr/>
      </xdr:nvCxnSpPr>
      <xdr:spPr>
        <a:xfrm flipV="1">
          <a:off x="13703300" y="13013113"/>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137050</xdr:rowOff>
    </xdr:from>
    <xdr:ext cx="534377" cy="259045"/>
    <xdr:sp macro="" textlink="">
      <xdr:nvSpPr>
        <xdr:cNvPr id="614" name="テキスト ボックス 613"/>
        <xdr:cNvSpPr txBox="1"/>
      </xdr:nvSpPr>
      <xdr:spPr>
        <a:xfrm>
          <a:off x="14325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166153</xdr:rowOff>
    </xdr:from>
    <xdr:to>
      <xdr:col>71</xdr:col>
      <xdr:colOff>177800</xdr:colOff>
      <xdr:row>76</xdr:row>
      <xdr:rowOff>13839</xdr:rowOff>
    </xdr:to>
    <xdr:cxnSp macro="">
      <xdr:nvCxnSpPr>
        <xdr:cNvPr id="615" name="直線コネクタ 614"/>
        <xdr:cNvCxnSpPr/>
      </xdr:nvCxnSpPr>
      <xdr:spPr>
        <a:xfrm flipV="1">
          <a:off x="12814300" y="13024903"/>
          <a:ext cx="889000" cy="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8269</xdr:rowOff>
    </xdr:from>
    <xdr:to>
      <xdr:col>85</xdr:col>
      <xdr:colOff>177800</xdr:colOff>
      <xdr:row>75</xdr:row>
      <xdr:rowOff>109869</xdr:rowOff>
    </xdr:to>
    <xdr:sp macro="" textlink="">
      <xdr:nvSpPr>
        <xdr:cNvPr id="625" name="楕円 624"/>
        <xdr:cNvSpPr/>
      </xdr:nvSpPr>
      <xdr:spPr>
        <a:xfrm>
          <a:off x="16268700" y="128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31146</xdr:rowOff>
    </xdr:from>
    <xdr:ext cx="534377" cy="259045"/>
    <xdr:sp macro="" textlink="">
      <xdr:nvSpPr>
        <xdr:cNvPr id="626" name="公債費該当値テキスト"/>
        <xdr:cNvSpPr txBox="1"/>
      </xdr:nvSpPr>
      <xdr:spPr>
        <a:xfrm>
          <a:off x="16370300" y="127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55883</xdr:rowOff>
    </xdr:from>
    <xdr:to>
      <xdr:col>81</xdr:col>
      <xdr:colOff>101600</xdr:colOff>
      <xdr:row>75</xdr:row>
      <xdr:rowOff>157483</xdr:rowOff>
    </xdr:to>
    <xdr:sp macro="" textlink="">
      <xdr:nvSpPr>
        <xdr:cNvPr id="627" name="楕円 626"/>
        <xdr:cNvSpPr/>
      </xdr:nvSpPr>
      <xdr:spPr>
        <a:xfrm>
          <a:off x="154305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2560</xdr:rowOff>
    </xdr:from>
    <xdr:ext cx="534377" cy="259045"/>
    <xdr:sp macro="" textlink="">
      <xdr:nvSpPr>
        <xdr:cNvPr id="628" name="テキスト ボックス 627"/>
        <xdr:cNvSpPr txBox="1"/>
      </xdr:nvSpPr>
      <xdr:spPr>
        <a:xfrm>
          <a:off x="15201411" y="126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103563</xdr:rowOff>
    </xdr:from>
    <xdr:to>
      <xdr:col>76</xdr:col>
      <xdr:colOff>165100</xdr:colOff>
      <xdr:row>76</xdr:row>
      <xdr:rowOff>33713</xdr:rowOff>
    </xdr:to>
    <xdr:sp macro="" textlink="">
      <xdr:nvSpPr>
        <xdr:cNvPr id="629" name="楕円 628"/>
        <xdr:cNvSpPr/>
      </xdr:nvSpPr>
      <xdr:spPr>
        <a:xfrm>
          <a:off x="14541500" y="12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50240</xdr:rowOff>
    </xdr:from>
    <xdr:ext cx="534377" cy="259045"/>
    <xdr:sp macro="" textlink="">
      <xdr:nvSpPr>
        <xdr:cNvPr id="630" name="テキスト ボックス 629"/>
        <xdr:cNvSpPr txBox="1"/>
      </xdr:nvSpPr>
      <xdr:spPr>
        <a:xfrm>
          <a:off x="14325111" y="12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115353</xdr:rowOff>
    </xdr:from>
    <xdr:to>
      <xdr:col>72</xdr:col>
      <xdr:colOff>38100</xdr:colOff>
      <xdr:row>76</xdr:row>
      <xdr:rowOff>45503</xdr:rowOff>
    </xdr:to>
    <xdr:sp macro="" textlink="">
      <xdr:nvSpPr>
        <xdr:cNvPr id="631" name="楕円 630"/>
        <xdr:cNvSpPr/>
      </xdr:nvSpPr>
      <xdr:spPr>
        <a:xfrm>
          <a:off x="13652500" y="129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62030</xdr:rowOff>
    </xdr:from>
    <xdr:ext cx="534377" cy="259045"/>
    <xdr:sp macro="" textlink="">
      <xdr:nvSpPr>
        <xdr:cNvPr id="632" name="テキスト ボックス 631"/>
        <xdr:cNvSpPr txBox="1"/>
      </xdr:nvSpPr>
      <xdr:spPr>
        <a:xfrm>
          <a:off x="13436111" y="127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134489</xdr:rowOff>
    </xdr:from>
    <xdr:to>
      <xdr:col>67</xdr:col>
      <xdr:colOff>101600</xdr:colOff>
      <xdr:row>76</xdr:row>
      <xdr:rowOff>64639</xdr:rowOff>
    </xdr:to>
    <xdr:sp macro="" textlink="">
      <xdr:nvSpPr>
        <xdr:cNvPr id="633" name="楕円 632"/>
        <xdr:cNvSpPr/>
      </xdr:nvSpPr>
      <xdr:spPr>
        <a:xfrm>
          <a:off x="12763500" y="1299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81166</xdr:rowOff>
    </xdr:from>
    <xdr:ext cx="534377" cy="259045"/>
    <xdr:sp macro="" textlink="">
      <xdr:nvSpPr>
        <xdr:cNvPr id="634" name="テキスト ボックス 633"/>
        <xdr:cNvSpPr txBox="1"/>
      </xdr:nvSpPr>
      <xdr:spPr>
        <a:xfrm>
          <a:off x="12547111" y="1276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89725</xdr:rowOff>
    </xdr:from>
    <xdr:to>
      <xdr:col>85</xdr:col>
      <xdr:colOff>127000</xdr:colOff>
      <xdr:row>98</xdr:row>
      <xdr:rowOff>161761</xdr:rowOff>
    </xdr:to>
    <xdr:cxnSp macro="">
      <xdr:nvCxnSpPr>
        <xdr:cNvPr id="661" name="直線コネクタ 660"/>
        <xdr:cNvCxnSpPr/>
      </xdr:nvCxnSpPr>
      <xdr:spPr>
        <a:xfrm flipV="1">
          <a:off x="15481300" y="16891825"/>
          <a:ext cx="838200" cy="7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41406</xdr:rowOff>
    </xdr:from>
    <xdr:ext cx="469744" cy="259045"/>
    <xdr:sp macro="" textlink="">
      <xdr:nvSpPr>
        <xdr:cNvPr id="662" name="積立金平均値テキスト"/>
        <xdr:cNvSpPr txBox="1"/>
      </xdr:nvSpPr>
      <xdr:spPr>
        <a:xfrm>
          <a:off x="16370300" y="16843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157150</xdr:rowOff>
    </xdr:from>
    <xdr:to>
      <xdr:col>81</xdr:col>
      <xdr:colOff>50800</xdr:colOff>
      <xdr:row>98</xdr:row>
      <xdr:rowOff>161761</xdr:rowOff>
    </xdr:to>
    <xdr:cxnSp macro="">
      <xdr:nvCxnSpPr>
        <xdr:cNvPr id="664" name="直線コネクタ 663"/>
        <xdr:cNvCxnSpPr/>
      </xdr:nvCxnSpPr>
      <xdr:spPr>
        <a:xfrm>
          <a:off x="14592300" y="16959250"/>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9689</xdr:rowOff>
    </xdr:from>
    <xdr:to>
      <xdr:col>76</xdr:col>
      <xdr:colOff>114300</xdr:colOff>
      <xdr:row>98</xdr:row>
      <xdr:rowOff>157150</xdr:rowOff>
    </xdr:to>
    <xdr:cxnSp macro="">
      <xdr:nvCxnSpPr>
        <xdr:cNvPr id="667" name="直線コネクタ 666"/>
        <xdr:cNvCxnSpPr/>
      </xdr:nvCxnSpPr>
      <xdr:spPr>
        <a:xfrm>
          <a:off x="13703300" y="168117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9689</xdr:rowOff>
    </xdr:from>
    <xdr:to>
      <xdr:col>71</xdr:col>
      <xdr:colOff>177800</xdr:colOff>
      <xdr:row>98</xdr:row>
      <xdr:rowOff>84798</xdr:rowOff>
    </xdr:to>
    <xdr:cxnSp macro="">
      <xdr:nvCxnSpPr>
        <xdr:cNvPr id="670" name="直線コネクタ 669"/>
        <xdr:cNvCxnSpPr/>
      </xdr:nvCxnSpPr>
      <xdr:spPr>
        <a:xfrm flipV="1">
          <a:off x="12814300" y="16811789"/>
          <a:ext cx="889000" cy="7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72" name="テキスト ボックス 671"/>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143082</xdr:rowOff>
    </xdr:from>
    <xdr:ext cx="534377" cy="259045"/>
    <xdr:sp macro="" textlink="">
      <xdr:nvSpPr>
        <xdr:cNvPr id="674" name="テキスト ボックス 673"/>
        <xdr:cNvSpPr txBox="1"/>
      </xdr:nvSpPr>
      <xdr:spPr>
        <a:xfrm>
          <a:off x="12547111" y="166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38925</xdr:rowOff>
    </xdr:from>
    <xdr:to>
      <xdr:col>85</xdr:col>
      <xdr:colOff>177800</xdr:colOff>
      <xdr:row>98</xdr:row>
      <xdr:rowOff>140525</xdr:rowOff>
    </xdr:to>
    <xdr:sp macro="" textlink="">
      <xdr:nvSpPr>
        <xdr:cNvPr id="680" name="楕円 679"/>
        <xdr:cNvSpPr/>
      </xdr:nvSpPr>
      <xdr:spPr>
        <a:xfrm>
          <a:off x="16268700" y="16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169752</xdr:rowOff>
    </xdr:from>
    <xdr:ext cx="469744" cy="259045"/>
    <xdr:sp macro="" textlink="">
      <xdr:nvSpPr>
        <xdr:cNvPr id="681" name="積立金該当値テキスト"/>
        <xdr:cNvSpPr txBox="1"/>
      </xdr:nvSpPr>
      <xdr:spPr>
        <a:xfrm>
          <a:off x="16370300" y="166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110961</xdr:rowOff>
    </xdr:from>
    <xdr:to>
      <xdr:col>81</xdr:col>
      <xdr:colOff>101600</xdr:colOff>
      <xdr:row>99</xdr:row>
      <xdr:rowOff>41111</xdr:rowOff>
    </xdr:to>
    <xdr:sp macro="" textlink="">
      <xdr:nvSpPr>
        <xdr:cNvPr id="682" name="楕円 681"/>
        <xdr:cNvSpPr/>
      </xdr:nvSpPr>
      <xdr:spPr>
        <a:xfrm>
          <a:off x="15430500" y="169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32238</xdr:rowOff>
    </xdr:from>
    <xdr:ext cx="469744" cy="259045"/>
    <xdr:sp macro="" textlink="">
      <xdr:nvSpPr>
        <xdr:cNvPr id="683" name="テキスト ボックス 682"/>
        <xdr:cNvSpPr txBox="1"/>
      </xdr:nvSpPr>
      <xdr:spPr>
        <a:xfrm>
          <a:off x="15233728" y="1700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106350</xdr:rowOff>
    </xdr:from>
    <xdr:to>
      <xdr:col>76</xdr:col>
      <xdr:colOff>165100</xdr:colOff>
      <xdr:row>99</xdr:row>
      <xdr:rowOff>36500</xdr:rowOff>
    </xdr:to>
    <xdr:sp macro="" textlink="">
      <xdr:nvSpPr>
        <xdr:cNvPr id="684" name="楕円 683"/>
        <xdr:cNvSpPr/>
      </xdr:nvSpPr>
      <xdr:spPr>
        <a:xfrm>
          <a:off x="14541500" y="169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27627</xdr:rowOff>
    </xdr:from>
    <xdr:ext cx="469744" cy="259045"/>
    <xdr:sp macro="" textlink="">
      <xdr:nvSpPr>
        <xdr:cNvPr id="685" name="テキスト ボックス 684"/>
        <xdr:cNvSpPr txBox="1"/>
      </xdr:nvSpPr>
      <xdr:spPr>
        <a:xfrm>
          <a:off x="14357428" y="170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130339</xdr:rowOff>
    </xdr:from>
    <xdr:to>
      <xdr:col>72</xdr:col>
      <xdr:colOff>38100</xdr:colOff>
      <xdr:row>98</xdr:row>
      <xdr:rowOff>60489</xdr:rowOff>
    </xdr:to>
    <xdr:sp macro="" textlink="">
      <xdr:nvSpPr>
        <xdr:cNvPr id="686" name="楕円 685"/>
        <xdr:cNvSpPr/>
      </xdr:nvSpPr>
      <xdr:spPr>
        <a:xfrm>
          <a:off x="13652500" y="167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77016</xdr:rowOff>
    </xdr:from>
    <xdr:ext cx="534377" cy="259045"/>
    <xdr:sp macro="" textlink="">
      <xdr:nvSpPr>
        <xdr:cNvPr id="687" name="テキスト ボックス 686"/>
        <xdr:cNvSpPr txBox="1"/>
      </xdr:nvSpPr>
      <xdr:spPr>
        <a:xfrm>
          <a:off x="13436111" y="165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33998</xdr:rowOff>
    </xdr:from>
    <xdr:to>
      <xdr:col>67</xdr:col>
      <xdr:colOff>101600</xdr:colOff>
      <xdr:row>98</xdr:row>
      <xdr:rowOff>135598</xdr:rowOff>
    </xdr:to>
    <xdr:sp macro="" textlink="">
      <xdr:nvSpPr>
        <xdr:cNvPr id="688" name="楕円 687"/>
        <xdr:cNvSpPr/>
      </xdr:nvSpPr>
      <xdr:spPr>
        <a:xfrm>
          <a:off x="12763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126725</xdr:rowOff>
    </xdr:from>
    <xdr:ext cx="534377" cy="259045"/>
    <xdr:sp macro="" textlink="">
      <xdr:nvSpPr>
        <xdr:cNvPr id="689" name="テキスト ボックス 688"/>
        <xdr:cNvSpPr txBox="1"/>
      </xdr:nvSpPr>
      <xdr:spPr>
        <a:xfrm>
          <a:off x="12547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10160</xdr:rowOff>
    </xdr:from>
    <xdr:to>
      <xdr:col>116</xdr:col>
      <xdr:colOff>63500</xdr:colOff>
      <xdr:row>38</xdr:row>
      <xdr:rowOff>29210</xdr:rowOff>
    </xdr:to>
    <xdr:cxnSp macro="">
      <xdr:nvCxnSpPr>
        <xdr:cNvPr id="716" name="直線コネクタ 715"/>
        <xdr:cNvCxnSpPr/>
      </xdr:nvCxnSpPr>
      <xdr:spPr>
        <a:xfrm flipV="1">
          <a:off x="21323300" y="65252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7"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29210</xdr:rowOff>
    </xdr:to>
    <xdr:cxnSp macro="">
      <xdr:nvCxnSpPr>
        <xdr:cNvPr id="719" name="直線コネクタ 718"/>
        <xdr:cNvCxnSpPr/>
      </xdr:nvCxnSpPr>
      <xdr:spPr>
        <a:xfrm>
          <a:off x="20434300" y="6540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21" name="テキスト ボックス 720"/>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11430</xdr:rowOff>
    </xdr:from>
    <xdr:to>
      <xdr:col>107</xdr:col>
      <xdr:colOff>50800</xdr:colOff>
      <xdr:row>38</xdr:row>
      <xdr:rowOff>25400</xdr:rowOff>
    </xdr:to>
    <xdr:cxnSp macro="">
      <xdr:nvCxnSpPr>
        <xdr:cNvPr id="722" name="直線コネクタ 721"/>
        <xdr:cNvCxnSpPr/>
      </xdr:nvCxnSpPr>
      <xdr:spPr>
        <a:xfrm>
          <a:off x="19545300" y="65265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4" name="テキスト ボックス 723"/>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91440</xdr:rowOff>
    </xdr:from>
    <xdr:to>
      <xdr:col>102</xdr:col>
      <xdr:colOff>114300</xdr:colOff>
      <xdr:row>38</xdr:row>
      <xdr:rowOff>11430</xdr:rowOff>
    </xdr:to>
    <xdr:cxnSp macro="">
      <xdr:nvCxnSpPr>
        <xdr:cNvPr id="725" name="直線コネクタ 724"/>
        <xdr:cNvCxnSpPr/>
      </xdr:nvCxnSpPr>
      <xdr:spPr>
        <a:xfrm>
          <a:off x="18656300" y="64350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7" name="テキスト ボックス 726"/>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9" name="テキスト ボックス 728"/>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130810</xdr:rowOff>
    </xdr:from>
    <xdr:to>
      <xdr:col>116</xdr:col>
      <xdr:colOff>114300</xdr:colOff>
      <xdr:row>38</xdr:row>
      <xdr:rowOff>60960</xdr:rowOff>
    </xdr:to>
    <xdr:sp macro="" textlink="">
      <xdr:nvSpPr>
        <xdr:cNvPr id="735" name="楕円 734"/>
        <xdr:cNvSpPr/>
      </xdr:nvSpPr>
      <xdr:spPr>
        <a:xfrm>
          <a:off x="22110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109237</xdr:rowOff>
    </xdr:from>
    <xdr:ext cx="378565" cy="259045"/>
    <xdr:sp macro="" textlink="">
      <xdr:nvSpPr>
        <xdr:cNvPr id="736" name="投資及び出資金該当値テキスト"/>
        <xdr:cNvSpPr txBox="1"/>
      </xdr:nvSpPr>
      <xdr:spPr>
        <a:xfrm>
          <a:off x="22212300"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149860</xdr:rowOff>
    </xdr:from>
    <xdr:to>
      <xdr:col>112</xdr:col>
      <xdr:colOff>38100</xdr:colOff>
      <xdr:row>38</xdr:row>
      <xdr:rowOff>80010</xdr:rowOff>
    </xdr:to>
    <xdr:sp macro="" textlink="">
      <xdr:nvSpPr>
        <xdr:cNvPr id="737" name="楕円 736"/>
        <xdr:cNvSpPr/>
      </xdr:nvSpPr>
      <xdr:spPr>
        <a:xfrm>
          <a:off x="21272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71137</xdr:rowOff>
    </xdr:from>
    <xdr:ext cx="378565" cy="259045"/>
    <xdr:sp macro="" textlink="">
      <xdr:nvSpPr>
        <xdr:cNvPr id="738" name="テキスト ボックス 737"/>
        <xdr:cNvSpPr txBox="1"/>
      </xdr:nvSpPr>
      <xdr:spPr>
        <a:xfrm>
          <a:off x="211213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39" name="楕円 73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67327</xdr:rowOff>
    </xdr:from>
    <xdr:ext cx="378565" cy="259045"/>
    <xdr:sp macro="" textlink="">
      <xdr:nvSpPr>
        <xdr:cNvPr id="740" name="テキスト ボックス 739"/>
        <xdr:cNvSpPr txBox="1"/>
      </xdr:nvSpPr>
      <xdr:spPr>
        <a:xfrm>
          <a:off x="20245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132080</xdr:rowOff>
    </xdr:from>
    <xdr:to>
      <xdr:col>102</xdr:col>
      <xdr:colOff>165100</xdr:colOff>
      <xdr:row>38</xdr:row>
      <xdr:rowOff>62230</xdr:rowOff>
    </xdr:to>
    <xdr:sp macro="" textlink="">
      <xdr:nvSpPr>
        <xdr:cNvPr id="741" name="楕円 740"/>
        <xdr:cNvSpPr/>
      </xdr:nvSpPr>
      <xdr:spPr>
        <a:xfrm>
          <a:off x="19494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53357</xdr:rowOff>
    </xdr:from>
    <xdr:ext cx="378565" cy="259045"/>
    <xdr:sp macro="" textlink="">
      <xdr:nvSpPr>
        <xdr:cNvPr id="742" name="テキスト ボックス 741"/>
        <xdr:cNvSpPr txBox="1"/>
      </xdr:nvSpPr>
      <xdr:spPr>
        <a:xfrm>
          <a:off x="19356017" y="6568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40640</xdr:rowOff>
    </xdr:from>
    <xdr:to>
      <xdr:col>98</xdr:col>
      <xdr:colOff>38100</xdr:colOff>
      <xdr:row>37</xdr:row>
      <xdr:rowOff>142240</xdr:rowOff>
    </xdr:to>
    <xdr:sp macro="" textlink="">
      <xdr:nvSpPr>
        <xdr:cNvPr id="743" name="楕円 742"/>
        <xdr:cNvSpPr/>
      </xdr:nvSpPr>
      <xdr:spPr>
        <a:xfrm>
          <a:off x="18605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133367</xdr:rowOff>
    </xdr:from>
    <xdr:ext cx="378565" cy="259045"/>
    <xdr:sp macro="" textlink="">
      <xdr:nvSpPr>
        <xdr:cNvPr id="744" name="テキスト ボックス 743"/>
        <xdr:cNvSpPr txBox="1"/>
      </xdr:nvSpPr>
      <xdr:spPr>
        <a:xfrm>
          <a:off x="18467017" y="647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169418</xdr:rowOff>
    </xdr:from>
    <xdr:to>
      <xdr:col>116</xdr:col>
      <xdr:colOff>63500</xdr:colOff>
      <xdr:row>59</xdr:row>
      <xdr:rowOff>18705</xdr:rowOff>
    </xdr:to>
    <xdr:cxnSp macro="">
      <xdr:nvCxnSpPr>
        <xdr:cNvPr id="773" name="直線コネクタ 772"/>
        <xdr:cNvCxnSpPr/>
      </xdr:nvCxnSpPr>
      <xdr:spPr>
        <a:xfrm flipV="1">
          <a:off x="21323300" y="10113518"/>
          <a:ext cx="8382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4"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18705</xdr:rowOff>
    </xdr:from>
    <xdr:to>
      <xdr:col>111</xdr:col>
      <xdr:colOff>177800</xdr:colOff>
      <xdr:row>59</xdr:row>
      <xdr:rowOff>47901</xdr:rowOff>
    </xdr:to>
    <xdr:cxnSp macro="">
      <xdr:nvCxnSpPr>
        <xdr:cNvPr id="776" name="直線コネクタ 775"/>
        <xdr:cNvCxnSpPr/>
      </xdr:nvCxnSpPr>
      <xdr:spPr>
        <a:xfrm flipV="1">
          <a:off x="20434300" y="10134255"/>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169145</xdr:rowOff>
    </xdr:from>
    <xdr:ext cx="534377" cy="259045"/>
    <xdr:sp macro="" textlink="">
      <xdr:nvSpPr>
        <xdr:cNvPr id="778" name="テキスト ボックス 777"/>
        <xdr:cNvSpPr txBox="1"/>
      </xdr:nvSpPr>
      <xdr:spPr>
        <a:xfrm>
          <a:off x="210434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45419</xdr:rowOff>
    </xdr:from>
    <xdr:to>
      <xdr:col>107</xdr:col>
      <xdr:colOff>50800</xdr:colOff>
      <xdr:row>59</xdr:row>
      <xdr:rowOff>47901</xdr:rowOff>
    </xdr:to>
    <xdr:cxnSp macro="">
      <xdr:nvCxnSpPr>
        <xdr:cNvPr id="779" name="直線コネクタ 778"/>
        <xdr:cNvCxnSpPr/>
      </xdr:nvCxnSpPr>
      <xdr:spPr>
        <a:xfrm>
          <a:off x="19545300" y="1016096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88384</xdr:rowOff>
    </xdr:from>
    <xdr:ext cx="534377" cy="259045"/>
    <xdr:sp macro="" textlink="">
      <xdr:nvSpPr>
        <xdr:cNvPr id="781" name="テキスト ボックス 780"/>
        <xdr:cNvSpPr txBox="1"/>
      </xdr:nvSpPr>
      <xdr:spPr>
        <a:xfrm>
          <a:off x="20167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45419</xdr:rowOff>
    </xdr:from>
    <xdr:to>
      <xdr:col>102</xdr:col>
      <xdr:colOff>114300</xdr:colOff>
      <xdr:row>59</xdr:row>
      <xdr:rowOff>61258</xdr:rowOff>
    </xdr:to>
    <xdr:cxnSp macro="">
      <xdr:nvCxnSpPr>
        <xdr:cNvPr id="782" name="直線コネクタ 781"/>
        <xdr:cNvCxnSpPr/>
      </xdr:nvCxnSpPr>
      <xdr:spPr>
        <a:xfrm flipV="1">
          <a:off x="18656300" y="10160969"/>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86228</xdr:rowOff>
    </xdr:from>
    <xdr:ext cx="534377" cy="259045"/>
    <xdr:sp macro="" textlink="">
      <xdr:nvSpPr>
        <xdr:cNvPr id="784" name="テキスト ボックス 783"/>
        <xdr:cNvSpPr txBox="1"/>
      </xdr:nvSpPr>
      <xdr:spPr>
        <a:xfrm>
          <a:off x="19278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162417</xdr:rowOff>
    </xdr:from>
    <xdr:ext cx="534377" cy="259045"/>
    <xdr:sp macro="" textlink="">
      <xdr:nvSpPr>
        <xdr:cNvPr id="786" name="テキスト ボックス 785"/>
        <xdr:cNvSpPr txBox="1"/>
      </xdr:nvSpPr>
      <xdr:spPr>
        <a:xfrm>
          <a:off x="18389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118618</xdr:rowOff>
    </xdr:from>
    <xdr:to>
      <xdr:col>116</xdr:col>
      <xdr:colOff>114300</xdr:colOff>
      <xdr:row>59</xdr:row>
      <xdr:rowOff>48768</xdr:rowOff>
    </xdr:to>
    <xdr:sp macro="" textlink="">
      <xdr:nvSpPr>
        <xdr:cNvPr id="792" name="楕円 791"/>
        <xdr:cNvSpPr/>
      </xdr:nvSpPr>
      <xdr:spPr>
        <a:xfrm>
          <a:off x="221107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33545</xdr:rowOff>
    </xdr:from>
    <xdr:ext cx="469744" cy="259045"/>
    <xdr:sp macro="" textlink="">
      <xdr:nvSpPr>
        <xdr:cNvPr id="793" name="貸付金該当値テキスト"/>
        <xdr:cNvSpPr txBox="1"/>
      </xdr:nvSpPr>
      <xdr:spPr>
        <a:xfrm>
          <a:off x="22212300" y="997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139355</xdr:rowOff>
    </xdr:from>
    <xdr:to>
      <xdr:col>112</xdr:col>
      <xdr:colOff>38100</xdr:colOff>
      <xdr:row>59</xdr:row>
      <xdr:rowOff>69505</xdr:rowOff>
    </xdr:to>
    <xdr:sp macro="" textlink="">
      <xdr:nvSpPr>
        <xdr:cNvPr id="794" name="楕円 793"/>
        <xdr:cNvSpPr/>
      </xdr:nvSpPr>
      <xdr:spPr>
        <a:xfrm>
          <a:off x="21272500" y="100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60632</xdr:rowOff>
    </xdr:from>
    <xdr:ext cx="469744" cy="259045"/>
    <xdr:sp macro="" textlink="">
      <xdr:nvSpPr>
        <xdr:cNvPr id="795" name="テキスト ボックス 794"/>
        <xdr:cNvSpPr txBox="1"/>
      </xdr:nvSpPr>
      <xdr:spPr>
        <a:xfrm>
          <a:off x="21075728" y="101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168551</xdr:rowOff>
    </xdr:from>
    <xdr:to>
      <xdr:col>107</xdr:col>
      <xdr:colOff>101600</xdr:colOff>
      <xdr:row>59</xdr:row>
      <xdr:rowOff>98701</xdr:rowOff>
    </xdr:to>
    <xdr:sp macro="" textlink="">
      <xdr:nvSpPr>
        <xdr:cNvPr id="796" name="楕円 795"/>
        <xdr:cNvSpPr/>
      </xdr:nvSpPr>
      <xdr:spPr>
        <a:xfrm>
          <a:off x="20383500" y="101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89828</xdr:rowOff>
    </xdr:from>
    <xdr:ext cx="469744" cy="259045"/>
    <xdr:sp macro="" textlink="">
      <xdr:nvSpPr>
        <xdr:cNvPr id="797" name="テキスト ボックス 796"/>
        <xdr:cNvSpPr txBox="1"/>
      </xdr:nvSpPr>
      <xdr:spPr>
        <a:xfrm>
          <a:off x="20199428" y="1020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166069</xdr:rowOff>
    </xdr:from>
    <xdr:to>
      <xdr:col>102</xdr:col>
      <xdr:colOff>165100</xdr:colOff>
      <xdr:row>59</xdr:row>
      <xdr:rowOff>96219</xdr:rowOff>
    </xdr:to>
    <xdr:sp macro="" textlink="">
      <xdr:nvSpPr>
        <xdr:cNvPr id="798" name="楕円 797"/>
        <xdr:cNvSpPr/>
      </xdr:nvSpPr>
      <xdr:spPr>
        <a:xfrm>
          <a:off x="19494500" y="101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87346</xdr:rowOff>
    </xdr:from>
    <xdr:ext cx="469744" cy="259045"/>
    <xdr:sp macro="" textlink="">
      <xdr:nvSpPr>
        <xdr:cNvPr id="799" name="テキスト ボックス 798"/>
        <xdr:cNvSpPr txBox="1"/>
      </xdr:nvSpPr>
      <xdr:spPr>
        <a:xfrm>
          <a:off x="19310428" y="1020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10458</xdr:rowOff>
    </xdr:from>
    <xdr:to>
      <xdr:col>98</xdr:col>
      <xdr:colOff>38100</xdr:colOff>
      <xdr:row>59</xdr:row>
      <xdr:rowOff>112058</xdr:rowOff>
    </xdr:to>
    <xdr:sp macro="" textlink="">
      <xdr:nvSpPr>
        <xdr:cNvPr id="800" name="楕円 799"/>
        <xdr:cNvSpPr/>
      </xdr:nvSpPr>
      <xdr:spPr>
        <a:xfrm>
          <a:off x="18605500" y="10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103185</xdr:rowOff>
    </xdr:from>
    <xdr:ext cx="469744" cy="259045"/>
    <xdr:sp macro="" textlink="">
      <xdr:nvSpPr>
        <xdr:cNvPr id="801" name="テキスト ボックス 800"/>
        <xdr:cNvSpPr txBox="1"/>
      </xdr:nvSpPr>
      <xdr:spPr>
        <a:xfrm>
          <a:off x="18421428" y="102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1" name="テキスト ボックス 81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3" name="テキスト ボックス 812"/>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5" name="テキスト ボックス 814"/>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7" name="テキスト ボックス 816"/>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9" name="テキスト ボックス 818"/>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120497</xdr:rowOff>
    </xdr:from>
    <xdr:to>
      <xdr:col>116</xdr:col>
      <xdr:colOff>62864</xdr:colOff>
      <xdr:row>78</xdr:row>
      <xdr:rowOff>48489</xdr:rowOff>
    </xdr:to>
    <xdr:cxnSp macro="">
      <xdr:nvCxnSpPr>
        <xdr:cNvPr id="821" name="直線コネクタ 820"/>
        <xdr:cNvCxnSpPr/>
      </xdr:nvCxnSpPr>
      <xdr:spPr>
        <a:xfrm flipV="1">
          <a:off x="22159595" y="12293447"/>
          <a:ext cx="1269" cy="112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52316</xdr:rowOff>
    </xdr:from>
    <xdr:ext cx="378565" cy="259045"/>
    <xdr:sp macro="" textlink="">
      <xdr:nvSpPr>
        <xdr:cNvPr id="822" name="繰出金最小値テキスト"/>
        <xdr:cNvSpPr txBox="1"/>
      </xdr:nvSpPr>
      <xdr:spPr>
        <a:xfrm>
          <a:off x="22212300" y="1342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48489</xdr:rowOff>
    </xdr:from>
    <xdr:to>
      <xdr:col>116</xdr:col>
      <xdr:colOff>152400</xdr:colOff>
      <xdr:row>78</xdr:row>
      <xdr:rowOff>48489</xdr:rowOff>
    </xdr:to>
    <xdr:cxnSp macro="">
      <xdr:nvCxnSpPr>
        <xdr:cNvPr id="823" name="直線コネクタ 822"/>
        <xdr:cNvCxnSpPr/>
      </xdr:nvCxnSpPr>
      <xdr:spPr>
        <a:xfrm>
          <a:off x="22072600" y="13421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67174</xdr:rowOff>
    </xdr:from>
    <xdr:ext cx="469744" cy="259045"/>
    <xdr:sp macro="" textlink="">
      <xdr:nvSpPr>
        <xdr:cNvPr id="824" name="繰出金最大値テキスト"/>
        <xdr:cNvSpPr txBox="1"/>
      </xdr:nvSpPr>
      <xdr:spPr>
        <a:xfrm>
          <a:off x="22212300" y="120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120497</xdr:rowOff>
    </xdr:from>
    <xdr:to>
      <xdr:col>116</xdr:col>
      <xdr:colOff>152400</xdr:colOff>
      <xdr:row>71</xdr:row>
      <xdr:rowOff>120497</xdr:rowOff>
    </xdr:to>
    <xdr:cxnSp macro="">
      <xdr:nvCxnSpPr>
        <xdr:cNvPr id="825" name="直線コネクタ 824"/>
        <xdr:cNvCxnSpPr/>
      </xdr:nvCxnSpPr>
      <xdr:spPr>
        <a:xfrm>
          <a:off x="22072600" y="1229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48489</xdr:rowOff>
    </xdr:from>
    <xdr:to>
      <xdr:col>116</xdr:col>
      <xdr:colOff>63500</xdr:colOff>
      <xdr:row>78</xdr:row>
      <xdr:rowOff>64719</xdr:rowOff>
    </xdr:to>
    <xdr:cxnSp macro="">
      <xdr:nvCxnSpPr>
        <xdr:cNvPr id="826" name="直線コネクタ 825"/>
        <xdr:cNvCxnSpPr/>
      </xdr:nvCxnSpPr>
      <xdr:spPr>
        <a:xfrm flipV="1">
          <a:off x="21323300" y="13421589"/>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4563</xdr:rowOff>
    </xdr:from>
    <xdr:ext cx="469744" cy="259045"/>
    <xdr:sp macro="" textlink="">
      <xdr:nvSpPr>
        <xdr:cNvPr id="827" name="繰出金平均値テキスト"/>
        <xdr:cNvSpPr txBox="1"/>
      </xdr:nvSpPr>
      <xdr:spPr>
        <a:xfrm>
          <a:off x="22212300" y="13034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153136</xdr:rowOff>
    </xdr:from>
    <xdr:to>
      <xdr:col>116</xdr:col>
      <xdr:colOff>114300</xdr:colOff>
      <xdr:row>77</xdr:row>
      <xdr:rowOff>83286</xdr:rowOff>
    </xdr:to>
    <xdr:sp macro="" textlink="">
      <xdr:nvSpPr>
        <xdr:cNvPr id="828" name="フローチャート: 判断 827"/>
        <xdr:cNvSpPr/>
      </xdr:nvSpPr>
      <xdr:spPr>
        <a:xfrm>
          <a:off x="221107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138557</xdr:rowOff>
    </xdr:from>
    <xdr:to>
      <xdr:col>111</xdr:col>
      <xdr:colOff>177800</xdr:colOff>
      <xdr:row>78</xdr:row>
      <xdr:rowOff>64719</xdr:rowOff>
    </xdr:to>
    <xdr:cxnSp macro="">
      <xdr:nvCxnSpPr>
        <xdr:cNvPr id="829" name="直線コネクタ 828"/>
        <xdr:cNvCxnSpPr/>
      </xdr:nvCxnSpPr>
      <xdr:spPr>
        <a:xfrm>
          <a:off x="20434300" y="13340207"/>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139421</xdr:rowOff>
    </xdr:from>
    <xdr:to>
      <xdr:col>112</xdr:col>
      <xdr:colOff>38100</xdr:colOff>
      <xdr:row>77</xdr:row>
      <xdr:rowOff>69571</xdr:rowOff>
    </xdr:to>
    <xdr:sp macro="" textlink="">
      <xdr:nvSpPr>
        <xdr:cNvPr id="830" name="フローチャート: 判断 829"/>
        <xdr:cNvSpPr/>
      </xdr:nvSpPr>
      <xdr:spPr>
        <a:xfrm>
          <a:off x="212725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86098</xdr:rowOff>
    </xdr:from>
    <xdr:ext cx="469744" cy="259045"/>
    <xdr:sp macro="" textlink="">
      <xdr:nvSpPr>
        <xdr:cNvPr id="831" name="テキスト ボックス 830"/>
        <xdr:cNvSpPr txBox="1"/>
      </xdr:nvSpPr>
      <xdr:spPr>
        <a:xfrm>
          <a:off x="21075728" y="1294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138557</xdr:rowOff>
    </xdr:from>
    <xdr:to>
      <xdr:col>107</xdr:col>
      <xdr:colOff>50800</xdr:colOff>
      <xdr:row>77</xdr:row>
      <xdr:rowOff>160502</xdr:rowOff>
    </xdr:to>
    <xdr:cxnSp macro="">
      <xdr:nvCxnSpPr>
        <xdr:cNvPr id="832" name="直線コネクタ 831"/>
        <xdr:cNvCxnSpPr/>
      </xdr:nvCxnSpPr>
      <xdr:spPr>
        <a:xfrm flipV="1">
          <a:off x="19545300" y="13340207"/>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114960</xdr:rowOff>
    </xdr:from>
    <xdr:to>
      <xdr:col>107</xdr:col>
      <xdr:colOff>101600</xdr:colOff>
      <xdr:row>77</xdr:row>
      <xdr:rowOff>45110</xdr:rowOff>
    </xdr:to>
    <xdr:sp macro="" textlink="">
      <xdr:nvSpPr>
        <xdr:cNvPr id="833" name="フローチャート: 判断 832"/>
        <xdr:cNvSpPr/>
      </xdr:nvSpPr>
      <xdr:spPr>
        <a:xfrm>
          <a:off x="20383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61637</xdr:rowOff>
    </xdr:from>
    <xdr:ext cx="469744" cy="259045"/>
    <xdr:sp macro="" textlink="">
      <xdr:nvSpPr>
        <xdr:cNvPr id="834" name="テキスト ボックス 833"/>
        <xdr:cNvSpPr txBox="1"/>
      </xdr:nvSpPr>
      <xdr:spPr>
        <a:xfrm>
          <a:off x="20199428"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160502</xdr:rowOff>
    </xdr:from>
    <xdr:to>
      <xdr:col>102</xdr:col>
      <xdr:colOff>114300</xdr:colOff>
      <xdr:row>78</xdr:row>
      <xdr:rowOff>12142</xdr:rowOff>
    </xdr:to>
    <xdr:cxnSp macro="">
      <xdr:nvCxnSpPr>
        <xdr:cNvPr id="835" name="直線コネクタ 834"/>
        <xdr:cNvCxnSpPr/>
      </xdr:nvCxnSpPr>
      <xdr:spPr>
        <a:xfrm flipV="1">
          <a:off x="18656300" y="13362152"/>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10491</xdr:rowOff>
    </xdr:from>
    <xdr:to>
      <xdr:col>102</xdr:col>
      <xdr:colOff>165100</xdr:colOff>
      <xdr:row>76</xdr:row>
      <xdr:rowOff>112091</xdr:rowOff>
    </xdr:to>
    <xdr:sp macro="" textlink="">
      <xdr:nvSpPr>
        <xdr:cNvPr id="836" name="フローチャート: 判断 835"/>
        <xdr:cNvSpPr/>
      </xdr:nvSpPr>
      <xdr:spPr>
        <a:xfrm>
          <a:off x="19494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128617</xdr:rowOff>
    </xdr:from>
    <xdr:ext cx="469744" cy="259045"/>
    <xdr:sp macro="" textlink="">
      <xdr:nvSpPr>
        <xdr:cNvPr id="837" name="テキスト ボックス 836"/>
        <xdr:cNvSpPr txBox="1"/>
      </xdr:nvSpPr>
      <xdr:spPr>
        <a:xfrm>
          <a:off x="19310428"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67411</xdr:rowOff>
    </xdr:from>
    <xdr:to>
      <xdr:col>98</xdr:col>
      <xdr:colOff>38100</xdr:colOff>
      <xdr:row>76</xdr:row>
      <xdr:rowOff>169011</xdr:rowOff>
    </xdr:to>
    <xdr:sp macro="" textlink="">
      <xdr:nvSpPr>
        <xdr:cNvPr id="838" name="フローチャート: 判断 837"/>
        <xdr:cNvSpPr/>
      </xdr:nvSpPr>
      <xdr:spPr>
        <a:xfrm>
          <a:off x="18605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14088</xdr:rowOff>
    </xdr:from>
    <xdr:ext cx="469744" cy="259045"/>
    <xdr:sp macro="" textlink="">
      <xdr:nvSpPr>
        <xdr:cNvPr id="839" name="テキスト ボックス 838"/>
        <xdr:cNvSpPr txBox="1"/>
      </xdr:nvSpPr>
      <xdr:spPr>
        <a:xfrm>
          <a:off x="18421428"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169139</xdr:rowOff>
    </xdr:from>
    <xdr:to>
      <xdr:col>116</xdr:col>
      <xdr:colOff>114300</xdr:colOff>
      <xdr:row>78</xdr:row>
      <xdr:rowOff>99289</xdr:rowOff>
    </xdr:to>
    <xdr:sp macro="" textlink="">
      <xdr:nvSpPr>
        <xdr:cNvPr id="845" name="楕円 844"/>
        <xdr:cNvSpPr/>
      </xdr:nvSpPr>
      <xdr:spPr>
        <a:xfrm>
          <a:off x="221107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84066</xdr:rowOff>
    </xdr:from>
    <xdr:ext cx="378565" cy="259045"/>
    <xdr:sp macro="" textlink="">
      <xdr:nvSpPr>
        <xdr:cNvPr id="846" name="繰出金該当値テキスト"/>
        <xdr:cNvSpPr txBox="1"/>
      </xdr:nvSpPr>
      <xdr:spPr>
        <a:xfrm>
          <a:off x="22212300" y="13285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13919</xdr:rowOff>
    </xdr:from>
    <xdr:to>
      <xdr:col>112</xdr:col>
      <xdr:colOff>38100</xdr:colOff>
      <xdr:row>78</xdr:row>
      <xdr:rowOff>115519</xdr:rowOff>
    </xdr:to>
    <xdr:sp macro="" textlink="">
      <xdr:nvSpPr>
        <xdr:cNvPr id="847" name="楕円 846"/>
        <xdr:cNvSpPr/>
      </xdr:nvSpPr>
      <xdr:spPr>
        <a:xfrm>
          <a:off x="21272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106646</xdr:rowOff>
    </xdr:from>
    <xdr:ext cx="378565" cy="259045"/>
    <xdr:sp macro="" textlink="">
      <xdr:nvSpPr>
        <xdr:cNvPr id="848" name="テキスト ボックス 847"/>
        <xdr:cNvSpPr txBox="1"/>
      </xdr:nvSpPr>
      <xdr:spPr>
        <a:xfrm>
          <a:off x="21121317" y="1347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87757</xdr:rowOff>
    </xdr:from>
    <xdr:to>
      <xdr:col>107</xdr:col>
      <xdr:colOff>101600</xdr:colOff>
      <xdr:row>78</xdr:row>
      <xdr:rowOff>17907</xdr:rowOff>
    </xdr:to>
    <xdr:sp macro="" textlink="">
      <xdr:nvSpPr>
        <xdr:cNvPr id="849" name="楕円 848"/>
        <xdr:cNvSpPr/>
      </xdr:nvSpPr>
      <xdr:spPr>
        <a:xfrm>
          <a:off x="20383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9034</xdr:rowOff>
    </xdr:from>
    <xdr:ext cx="378565" cy="259045"/>
    <xdr:sp macro="" textlink="">
      <xdr:nvSpPr>
        <xdr:cNvPr id="850" name="テキスト ボックス 849"/>
        <xdr:cNvSpPr txBox="1"/>
      </xdr:nvSpPr>
      <xdr:spPr>
        <a:xfrm>
          <a:off x="20245017" y="13382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109702</xdr:rowOff>
    </xdr:from>
    <xdr:to>
      <xdr:col>102</xdr:col>
      <xdr:colOff>165100</xdr:colOff>
      <xdr:row>78</xdr:row>
      <xdr:rowOff>39852</xdr:rowOff>
    </xdr:to>
    <xdr:sp macro="" textlink="">
      <xdr:nvSpPr>
        <xdr:cNvPr id="851" name="楕円 850"/>
        <xdr:cNvSpPr/>
      </xdr:nvSpPr>
      <xdr:spPr>
        <a:xfrm>
          <a:off x="19494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30979</xdr:rowOff>
    </xdr:from>
    <xdr:ext cx="378565" cy="259045"/>
    <xdr:sp macro="" textlink="">
      <xdr:nvSpPr>
        <xdr:cNvPr id="852" name="テキスト ボックス 851"/>
        <xdr:cNvSpPr txBox="1"/>
      </xdr:nvSpPr>
      <xdr:spPr>
        <a:xfrm>
          <a:off x="19356017" y="1340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132792</xdr:rowOff>
    </xdr:from>
    <xdr:to>
      <xdr:col>98</xdr:col>
      <xdr:colOff>38100</xdr:colOff>
      <xdr:row>78</xdr:row>
      <xdr:rowOff>62942</xdr:rowOff>
    </xdr:to>
    <xdr:sp macro="" textlink="">
      <xdr:nvSpPr>
        <xdr:cNvPr id="853" name="楕円 852"/>
        <xdr:cNvSpPr/>
      </xdr:nvSpPr>
      <xdr:spPr>
        <a:xfrm>
          <a:off x="18605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54069</xdr:rowOff>
    </xdr:from>
    <xdr:ext cx="378565" cy="259045"/>
    <xdr:sp macro="" textlink="">
      <xdr:nvSpPr>
        <xdr:cNvPr id="854" name="テキスト ボックス 853"/>
        <xdr:cNvSpPr txBox="1"/>
      </xdr:nvSpPr>
      <xdr:spPr>
        <a:xfrm>
          <a:off x="18467017" y="1342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308,743</a:t>
          </a:r>
          <a:r>
            <a:rPr kumimoji="1" lang="ja-JP" altLang="ja-JP" sz="1300">
              <a:solidFill>
                <a:schemeClr val="dk1"/>
              </a:solidFill>
              <a:effectLst/>
              <a:latin typeface="+mn-lt"/>
              <a:ea typeface="+mn-ea"/>
              <a:cs typeface="+mn-cs"/>
            </a:rPr>
            <a:t>円となっています。主な構成項目である人件費は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80,483</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16,346</a:t>
          </a:r>
          <a:r>
            <a:rPr kumimoji="1" lang="ja-JP" altLang="en-US" sz="1300">
              <a:solidFill>
                <a:schemeClr val="dk1"/>
              </a:solidFill>
              <a:effectLst/>
              <a:latin typeface="+mn-lt"/>
              <a:ea typeface="+mn-ea"/>
              <a:cs typeface="+mn-cs"/>
            </a:rPr>
            <a:t>円減少しましたが、これは</a:t>
          </a:r>
          <a:r>
            <a:rPr kumimoji="1" lang="ja-JP" altLang="ja-JP" sz="1300">
              <a:solidFill>
                <a:schemeClr val="dk1"/>
              </a:solidFill>
              <a:effectLst/>
              <a:latin typeface="+mn-lt"/>
              <a:ea typeface="+mn-ea"/>
              <a:cs typeface="+mn-cs"/>
            </a:rPr>
            <a:t>政令市への教職員給与負担の移譲</a:t>
          </a:r>
          <a:r>
            <a:rPr kumimoji="1" lang="ja-JP" altLang="en-US" sz="1300">
              <a:solidFill>
                <a:schemeClr val="dk1"/>
              </a:solidFill>
              <a:effectLst/>
              <a:latin typeface="+mn-lt"/>
              <a:ea typeface="+mn-ea"/>
              <a:cs typeface="+mn-cs"/>
            </a:rPr>
            <a:t>等によるものです</a:t>
          </a:r>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・補助費等は、 住民一人当たり</a:t>
          </a:r>
          <a:r>
            <a:rPr kumimoji="1" lang="en-US" altLang="ja-JP" sz="1300">
              <a:solidFill>
                <a:schemeClr val="dk1"/>
              </a:solidFill>
              <a:effectLst/>
              <a:latin typeface="+mn-lt"/>
              <a:ea typeface="+mn-ea"/>
              <a:cs typeface="+mn-cs"/>
            </a:rPr>
            <a:t>100,241</a:t>
          </a:r>
          <a:r>
            <a:rPr kumimoji="1" lang="ja-JP" altLang="ja-JP" sz="1300">
              <a:solidFill>
                <a:schemeClr val="dk1"/>
              </a:solidFill>
              <a:effectLst/>
              <a:latin typeface="+mn-lt"/>
              <a:ea typeface="+mn-ea"/>
              <a:cs typeface="+mn-cs"/>
            </a:rPr>
            <a:t>円となっており、類似団体平均と同程度の水準となっています。平成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9,912</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ましたが、</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政令市への教</a:t>
          </a:r>
          <a:r>
            <a:rPr kumimoji="1" lang="ja-JP" altLang="en-US" sz="1300">
              <a:solidFill>
                <a:schemeClr val="dk1"/>
              </a:solidFill>
              <a:effectLst/>
              <a:latin typeface="+mn-lt"/>
              <a:ea typeface="+mn-ea"/>
              <a:cs typeface="+mn-cs"/>
            </a:rPr>
            <a:t>職</a:t>
          </a:r>
          <a:r>
            <a:rPr kumimoji="1" lang="ja-JP" altLang="ja-JP" sz="1300">
              <a:solidFill>
                <a:schemeClr val="dk1"/>
              </a:solidFill>
              <a:effectLst/>
              <a:latin typeface="+mn-lt"/>
              <a:ea typeface="+mn-ea"/>
              <a:cs typeface="+mn-cs"/>
            </a:rPr>
            <a:t>員給与負担の</a:t>
          </a:r>
          <a:r>
            <a:rPr kumimoji="1" lang="ja-JP" altLang="en-US" sz="1300">
              <a:solidFill>
                <a:schemeClr val="dk1"/>
              </a:solidFill>
              <a:effectLst/>
              <a:latin typeface="+mn-lt"/>
              <a:ea typeface="+mn-ea"/>
              <a:cs typeface="+mn-cs"/>
            </a:rPr>
            <a:t>移譲</a:t>
          </a:r>
          <a:r>
            <a:rPr kumimoji="1" lang="ja-JP" altLang="ja-JP" sz="1300">
              <a:solidFill>
                <a:schemeClr val="dk1"/>
              </a:solidFill>
              <a:effectLst/>
              <a:latin typeface="+mn-lt"/>
              <a:ea typeface="+mn-ea"/>
              <a:cs typeface="+mn-cs"/>
            </a:rPr>
            <a:t>に伴</a:t>
          </a:r>
          <a:r>
            <a:rPr kumimoji="1" lang="ja-JP" altLang="en-US" sz="1300">
              <a:solidFill>
                <a:schemeClr val="dk1"/>
              </a:solidFill>
              <a:effectLst/>
              <a:latin typeface="+mn-lt"/>
              <a:ea typeface="+mn-ea"/>
              <a:cs typeface="+mn-cs"/>
            </a:rPr>
            <a:t>う所得割交付金の増加</a:t>
          </a:r>
          <a:r>
            <a:rPr kumimoji="1" lang="ja-JP" altLang="ja-JP" sz="1300">
              <a:solidFill>
                <a:schemeClr val="dk1"/>
              </a:solidFill>
              <a:effectLst/>
              <a:latin typeface="+mn-lt"/>
              <a:ea typeface="+mn-ea"/>
              <a:cs typeface="+mn-cs"/>
            </a:rPr>
            <a:t>が主な要因です。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52,219</a:t>
          </a:r>
          <a:r>
            <a:rPr kumimoji="1" lang="ja-JP" altLang="ja-JP" sz="1300">
              <a:solidFill>
                <a:schemeClr val="dk1"/>
              </a:solidFill>
              <a:effectLst/>
              <a:latin typeface="+mn-lt"/>
              <a:ea typeface="+mn-ea"/>
              <a:cs typeface="+mn-cs"/>
            </a:rPr>
            <a:t>円となっており、類似団体平均を上回る水準となっています。これは、国の経済対策に呼応した公共事業の実施や、平成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年のサッカー日韓ワールドカップ開催に向けた小笠山運動公園（エコパスタジアム）の整備等によるものです。</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年度からは</a:t>
          </a:r>
          <a:r>
            <a:rPr kumimoji="1" lang="en-US" altLang="ja-JP" sz="1300">
              <a:solidFill>
                <a:schemeClr val="dk1"/>
              </a:solidFill>
              <a:effectLst/>
              <a:latin typeface="+mn-lt"/>
              <a:ea typeface="+mn-ea"/>
              <a:cs typeface="+mn-cs"/>
            </a:rPr>
            <a:t>1,458</a:t>
          </a:r>
          <a:r>
            <a:rPr kumimoji="1" lang="ja-JP" altLang="ja-JP" sz="1300">
              <a:solidFill>
                <a:schemeClr val="dk1"/>
              </a:solidFill>
              <a:effectLst/>
              <a:latin typeface="+mn-lt"/>
              <a:ea typeface="+mn-ea"/>
              <a:cs typeface="+mn-cs"/>
            </a:rPr>
            <a:t>円増加しましたが、リーマンショック以降の臨時財政対策債の発行額増加に伴い、この償還のための基金への積立てが増加したことが主な要因です。</a:t>
          </a:r>
          <a:endParaRPr lang="ja-JP" altLang="ja-JP" sz="1300">
            <a:effectLst/>
          </a:endParaRPr>
        </a:p>
        <a:p>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45,376</a:t>
          </a:r>
          <a:r>
            <a:rPr kumimoji="1" lang="ja-JP" altLang="ja-JP" sz="1300">
              <a:solidFill>
                <a:schemeClr val="dk1"/>
              </a:solidFill>
              <a:effectLst/>
              <a:latin typeface="+mn-lt"/>
              <a:ea typeface="+mn-ea"/>
              <a:cs typeface="+mn-cs"/>
            </a:rPr>
            <a:t>円となっており、類似団体平均を上回る水準となっています。これは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津波対策などの河川海岸に係る単独事業の歳出が主な要因です。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3,743,015
3,660,340
7,777.42
1,171,478,994
1,155,598,609
6,083,577
707,240,493
2,744,422,482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238.4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35</xdr:row>
      <xdr:rowOff>139700</xdr:rowOff>
    </xdr:to>
    <xdr:cxnSp macro="">
      <xdr:nvCxnSpPr>
        <xdr:cNvPr id="61" name="直線コネクタ 60"/>
        <xdr:cNvCxnSpPr/>
      </xdr:nvCxnSpPr>
      <xdr:spPr>
        <a:xfrm>
          <a:off x="3797300" y="6129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102252</xdr:rowOff>
    </xdr:from>
    <xdr:ext cx="378565" cy="259045"/>
    <xdr:sp macro="" textlink="">
      <xdr:nvSpPr>
        <xdr:cNvPr id="62" name="議会費平均値テキスト"/>
        <xdr:cNvSpPr txBox="1"/>
      </xdr:nvSpPr>
      <xdr:spPr>
        <a:xfrm>
          <a:off x="4686300" y="5931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35</xdr:row>
      <xdr:rowOff>141605</xdr:rowOff>
    </xdr:to>
    <xdr:cxnSp macro="">
      <xdr:nvCxnSpPr>
        <xdr:cNvPr id="64" name="直線コネクタ 63"/>
        <xdr:cNvCxnSpPr/>
      </xdr:nvCxnSpPr>
      <xdr:spPr>
        <a:xfrm flipV="1">
          <a:off x="2908300" y="6129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114935</xdr:rowOff>
    </xdr:from>
    <xdr:to>
      <xdr:col>15</xdr:col>
      <xdr:colOff>50800</xdr:colOff>
      <xdr:row>35</xdr:row>
      <xdr:rowOff>141605</xdr:rowOff>
    </xdr:to>
    <xdr:cxnSp macro="">
      <xdr:nvCxnSpPr>
        <xdr:cNvPr id="67" name="直線コネクタ 66"/>
        <xdr:cNvCxnSpPr/>
      </xdr:nvCxnSpPr>
      <xdr:spPr>
        <a:xfrm>
          <a:off x="2019300" y="61156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114935</xdr:rowOff>
    </xdr:from>
    <xdr:to>
      <xdr:col>10</xdr:col>
      <xdr:colOff>114300</xdr:colOff>
      <xdr:row>36</xdr:row>
      <xdr:rowOff>2540</xdr:rowOff>
    </xdr:to>
    <xdr:cxnSp macro="">
      <xdr:nvCxnSpPr>
        <xdr:cNvPr id="70" name="直線コネクタ 69"/>
        <xdr:cNvCxnSpPr/>
      </xdr:nvCxnSpPr>
      <xdr:spPr>
        <a:xfrm flipV="1">
          <a:off x="1130300" y="61156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88900</xdr:rowOff>
    </xdr:from>
    <xdr:to>
      <xdr:col>24</xdr:col>
      <xdr:colOff>114300</xdr:colOff>
      <xdr:row>36</xdr:row>
      <xdr:rowOff>19050</xdr:rowOff>
    </xdr:to>
    <xdr:sp macro="" textlink="">
      <xdr:nvSpPr>
        <xdr:cNvPr id="80" name="楕円 79"/>
        <xdr:cNvSpPr/>
      </xdr:nvSpPr>
      <xdr:spPr>
        <a:xfrm>
          <a:off x="458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378565" cy="259045"/>
    <xdr:sp macro="" textlink="">
      <xdr:nvSpPr>
        <xdr:cNvPr id="81" name="議会費該当値テキスト"/>
        <xdr:cNvSpPr txBox="1"/>
      </xdr:nvSpPr>
      <xdr:spPr>
        <a:xfrm>
          <a:off x="4686300" y="606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2" name="楕円 81"/>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24147</xdr:rowOff>
    </xdr:from>
    <xdr:ext cx="378565" cy="259045"/>
    <xdr:sp macro="" textlink="">
      <xdr:nvSpPr>
        <xdr:cNvPr id="83" name="テキスト ボックス 82"/>
        <xdr:cNvSpPr txBox="1"/>
      </xdr:nvSpPr>
      <xdr:spPr>
        <a:xfrm>
          <a:off x="35953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90805</xdr:rowOff>
    </xdr:from>
    <xdr:to>
      <xdr:col>15</xdr:col>
      <xdr:colOff>101600</xdr:colOff>
      <xdr:row>36</xdr:row>
      <xdr:rowOff>20955</xdr:rowOff>
    </xdr:to>
    <xdr:sp macro="" textlink="">
      <xdr:nvSpPr>
        <xdr:cNvPr id="84" name="楕円 83"/>
        <xdr:cNvSpPr/>
      </xdr:nvSpPr>
      <xdr:spPr>
        <a:xfrm>
          <a:off x="2857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37482</xdr:rowOff>
    </xdr:from>
    <xdr:ext cx="378565" cy="259045"/>
    <xdr:sp macro="" textlink="">
      <xdr:nvSpPr>
        <xdr:cNvPr id="85" name="テキスト ボックス 84"/>
        <xdr:cNvSpPr txBox="1"/>
      </xdr:nvSpPr>
      <xdr:spPr>
        <a:xfrm>
          <a:off x="2719017" y="58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64135</xdr:rowOff>
    </xdr:from>
    <xdr:to>
      <xdr:col>10</xdr:col>
      <xdr:colOff>165100</xdr:colOff>
      <xdr:row>35</xdr:row>
      <xdr:rowOff>165735</xdr:rowOff>
    </xdr:to>
    <xdr:sp macro="" textlink="">
      <xdr:nvSpPr>
        <xdr:cNvPr id="86" name="楕円 85"/>
        <xdr:cNvSpPr/>
      </xdr:nvSpPr>
      <xdr:spPr>
        <a:xfrm>
          <a:off x="1968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10812</xdr:rowOff>
    </xdr:from>
    <xdr:ext cx="378565" cy="259045"/>
    <xdr:sp macro="" textlink="">
      <xdr:nvSpPr>
        <xdr:cNvPr id="87" name="テキスト ボックス 86"/>
        <xdr:cNvSpPr txBox="1"/>
      </xdr:nvSpPr>
      <xdr:spPr>
        <a:xfrm>
          <a:off x="1830017" y="5840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88" name="楕円 87"/>
        <xdr:cNvSpPr/>
      </xdr:nvSpPr>
      <xdr:spPr>
        <a:xfrm>
          <a:off x="107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69867</xdr:rowOff>
    </xdr:from>
    <xdr:ext cx="378565" cy="259045"/>
    <xdr:sp macro="" textlink="">
      <xdr:nvSpPr>
        <xdr:cNvPr id="89" name="テキスト ボックス 88"/>
        <xdr:cNvSpPr txBox="1"/>
      </xdr:nvSpPr>
      <xdr:spPr>
        <a:xfrm>
          <a:off x="941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6334</xdr:rowOff>
    </xdr:from>
    <xdr:to>
      <xdr:col>24</xdr:col>
      <xdr:colOff>63500</xdr:colOff>
      <xdr:row>56</xdr:row>
      <xdr:rowOff>122510</xdr:rowOff>
    </xdr:to>
    <xdr:cxnSp macro="">
      <xdr:nvCxnSpPr>
        <xdr:cNvPr id="114" name="直線コネクタ 113"/>
        <xdr:cNvCxnSpPr/>
      </xdr:nvCxnSpPr>
      <xdr:spPr>
        <a:xfrm flipV="1">
          <a:off x="3797300" y="9607534"/>
          <a:ext cx="838200" cy="1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113319</xdr:rowOff>
    </xdr:from>
    <xdr:to>
      <xdr:col>19</xdr:col>
      <xdr:colOff>177800</xdr:colOff>
      <xdr:row>56</xdr:row>
      <xdr:rowOff>122510</xdr:rowOff>
    </xdr:to>
    <xdr:cxnSp macro="">
      <xdr:nvCxnSpPr>
        <xdr:cNvPr id="117" name="直線コネクタ 116"/>
        <xdr:cNvCxnSpPr/>
      </xdr:nvCxnSpPr>
      <xdr:spPr>
        <a:xfrm>
          <a:off x="2908300" y="9714519"/>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131150</xdr:rowOff>
    </xdr:from>
    <xdr:to>
      <xdr:col>15</xdr:col>
      <xdr:colOff>50800</xdr:colOff>
      <xdr:row>56</xdr:row>
      <xdr:rowOff>113319</xdr:rowOff>
    </xdr:to>
    <xdr:cxnSp macro="">
      <xdr:nvCxnSpPr>
        <xdr:cNvPr id="120" name="直線コネクタ 119"/>
        <xdr:cNvCxnSpPr/>
      </xdr:nvCxnSpPr>
      <xdr:spPr>
        <a:xfrm>
          <a:off x="2019300" y="9560900"/>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131150</xdr:rowOff>
    </xdr:from>
    <xdr:to>
      <xdr:col>10</xdr:col>
      <xdr:colOff>114300</xdr:colOff>
      <xdr:row>55</xdr:row>
      <xdr:rowOff>152456</xdr:rowOff>
    </xdr:to>
    <xdr:cxnSp macro="">
      <xdr:nvCxnSpPr>
        <xdr:cNvPr id="123" name="直線コネクタ 122"/>
        <xdr:cNvCxnSpPr/>
      </xdr:nvCxnSpPr>
      <xdr:spPr>
        <a:xfrm flipV="1">
          <a:off x="1130300" y="956090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126984</xdr:rowOff>
    </xdr:from>
    <xdr:to>
      <xdr:col>24</xdr:col>
      <xdr:colOff>114300</xdr:colOff>
      <xdr:row>56</xdr:row>
      <xdr:rowOff>57134</xdr:rowOff>
    </xdr:to>
    <xdr:sp macro="" textlink="">
      <xdr:nvSpPr>
        <xdr:cNvPr id="133" name="楕円 132"/>
        <xdr:cNvSpPr/>
      </xdr:nvSpPr>
      <xdr:spPr>
        <a:xfrm>
          <a:off x="45847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149861</xdr:rowOff>
    </xdr:from>
    <xdr:ext cx="534377" cy="259045"/>
    <xdr:sp macro="" textlink="">
      <xdr:nvSpPr>
        <xdr:cNvPr id="134" name="総務費該当値テキスト"/>
        <xdr:cNvSpPr txBox="1"/>
      </xdr:nvSpPr>
      <xdr:spPr>
        <a:xfrm>
          <a:off x="4686300" y="940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71710</xdr:rowOff>
    </xdr:from>
    <xdr:to>
      <xdr:col>20</xdr:col>
      <xdr:colOff>38100</xdr:colOff>
      <xdr:row>57</xdr:row>
      <xdr:rowOff>1860</xdr:rowOff>
    </xdr:to>
    <xdr:sp macro="" textlink="">
      <xdr:nvSpPr>
        <xdr:cNvPr id="135" name="楕円 134"/>
        <xdr:cNvSpPr/>
      </xdr:nvSpPr>
      <xdr:spPr>
        <a:xfrm>
          <a:off x="3746500" y="96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18387</xdr:rowOff>
    </xdr:from>
    <xdr:ext cx="534377" cy="259045"/>
    <xdr:sp macro="" textlink="">
      <xdr:nvSpPr>
        <xdr:cNvPr id="136" name="テキスト ボックス 135"/>
        <xdr:cNvSpPr txBox="1"/>
      </xdr:nvSpPr>
      <xdr:spPr>
        <a:xfrm>
          <a:off x="3517411" y="94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62519</xdr:rowOff>
    </xdr:from>
    <xdr:to>
      <xdr:col>15</xdr:col>
      <xdr:colOff>101600</xdr:colOff>
      <xdr:row>56</xdr:row>
      <xdr:rowOff>164119</xdr:rowOff>
    </xdr:to>
    <xdr:sp macro="" textlink="">
      <xdr:nvSpPr>
        <xdr:cNvPr id="137" name="楕円 136"/>
        <xdr:cNvSpPr/>
      </xdr:nvSpPr>
      <xdr:spPr>
        <a:xfrm>
          <a:off x="2857500" y="9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155246</xdr:rowOff>
    </xdr:from>
    <xdr:ext cx="534377" cy="259045"/>
    <xdr:sp macro="" textlink="">
      <xdr:nvSpPr>
        <xdr:cNvPr id="138" name="テキスト ボックス 137"/>
        <xdr:cNvSpPr txBox="1"/>
      </xdr:nvSpPr>
      <xdr:spPr>
        <a:xfrm>
          <a:off x="2641111" y="97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80350</xdr:rowOff>
    </xdr:from>
    <xdr:to>
      <xdr:col>10</xdr:col>
      <xdr:colOff>165100</xdr:colOff>
      <xdr:row>56</xdr:row>
      <xdr:rowOff>10500</xdr:rowOff>
    </xdr:to>
    <xdr:sp macro="" textlink="">
      <xdr:nvSpPr>
        <xdr:cNvPr id="139" name="楕円 138"/>
        <xdr:cNvSpPr/>
      </xdr:nvSpPr>
      <xdr:spPr>
        <a:xfrm>
          <a:off x="1968500" y="95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27027</xdr:rowOff>
    </xdr:from>
    <xdr:ext cx="534377" cy="259045"/>
    <xdr:sp macro="" textlink="">
      <xdr:nvSpPr>
        <xdr:cNvPr id="140" name="テキスト ボックス 139"/>
        <xdr:cNvSpPr txBox="1"/>
      </xdr:nvSpPr>
      <xdr:spPr>
        <a:xfrm>
          <a:off x="1752111" y="92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101656</xdr:rowOff>
    </xdr:from>
    <xdr:to>
      <xdr:col>6</xdr:col>
      <xdr:colOff>38100</xdr:colOff>
      <xdr:row>56</xdr:row>
      <xdr:rowOff>31806</xdr:rowOff>
    </xdr:to>
    <xdr:sp macro="" textlink="">
      <xdr:nvSpPr>
        <xdr:cNvPr id="141" name="楕円 140"/>
        <xdr:cNvSpPr/>
      </xdr:nvSpPr>
      <xdr:spPr>
        <a:xfrm>
          <a:off x="1079500" y="9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48333</xdr:rowOff>
    </xdr:from>
    <xdr:ext cx="534377" cy="259045"/>
    <xdr:sp macro="" textlink="">
      <xdr:nvSpPr>
        <xdr:cNvPr id="142" name="テキスト ボックス 141"/>
        <xdr:cNvSpPr txBox="1"/>
      </xdr:nvSpPr>
      <xdr:spPr>
        <a:xfrm>
          <a:off x="863111" y="93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139618</xdr:rowOff>
    </xdr:from>
    <xdr:to>
      <xdr:col>24</xdr:col>
      <xdr:colOff>63500</xdr:colOff>
      <xdr:row>78</xdr:row>
      <xdr:rowOff>152702</xdr:rowOff>
    </xdr:to>
    <xdr:cxnSp macro="">
      <xdr:nvCxnSpPr>
        <xdr:cNvPr id="168" name="直線コネクタ 167"/>
        <xdr:cNvCxnSpPr/>
      </xdr:nvCxnSpPr>
      <xdr:spPr>
        <a:xfrm flipV="1">
          <a:off x="3797300" y="13512718"/>
          <a:ext cx="8382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41369</xdr:rowOff>
    </xdr:from>
    <xdr:ext cx="534377" cy="259045"/>
    <xdr:sp macro="" textlink="">
      <xdr:nvSpPr>
        <xdr:cNvPr id="169" name="民生費平均値テキスト"/>
        <xdr:cNvSpPr txBox="1"/>
      </xdr:nvSpPr>
      <xdr:spPr>
        <a:xfrm>
          <a:off x="4686300" y="13243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152702</xdr:rowOff>
    </xdr:from>
    <xdr:to>
      <xdr:col>19</xdr:col>
      <xdr:colOff>177800</xdr:colOff>
      <xdr:row>78</xdr:row>
      <xdr:rowOff>158472</xdr:rowOff>
    </xdr:to>
    <xdr:cxnSp macro="">
      <xdr:nvCxnSpPr>
        <xdr:cNvPr id="171" name="直線コネクタ 170"/>
        <xdr:cNvCxnSpPr/>
      </xdr:nvCxnSpPr>
      <xdr:spPr>
        <a:xfrm flipV="1">
          <a:off x="2908300" y="13525802"/>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158472</xdr:rowOff>
    </xdr:from>
    <xdr:to>
      <xdr:col>15</xdr:col>
      <xdr:colOff>50800</xdr:colOff>
      <xdr:row>79</xdr:row>
      <xdr:rowOff>11419</xdr:rowOff>
    </xdr:to>
    <xdr:cxnSp macro="">
      <xdr:nvCxnSpPr>
        <xdr:cNvPr id="174" name="直線コネクタ 173"/>
        <xdr:cNvCxnSpPr/>
      </xdr:nvCxnSpPr>
      <xdr:spPr>
        <a:xfrm flipV="1">
          <a:off x="2019300" y="13531572"/>
          <a:ext cx="8890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11419</xdr:rowOff>
    </xdr:from>
    <xdr:to>
      <xdr:col>10</xdr:col>
      <xdr:colOff>114300</xdr:colOff>
      <xdr:row>79</xdr:row>
      <xdr:rowOff>37004</xdr:rowOff>
    </xdr:to>
    <xdr:cxnSp macro="">
      <xdr:nvCxnSpPr>
        <xdr:cNvPr id="177" name="直線コネクタ 176"/>
        <xdr:cNvCxnSpPr/>
      </xdr:nvCxnSpPr>
      <xdr:spPr>
        <a:xfrm flipV="1">
          <a:off x="1130300" y="13555969"/>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41183</xdr:rowOff>
    </xdr:from>
    <xdr:ext cx="534377" cy="259045"/>
    <xdr:sp macro="" textlink="">
      <xdr:nvSpPr>
        <xdr:cNvPr id="179" name="テキスト ボックス 178"/>
        <xdr:cNvSpPr txBox="1"/>
      </xdr:nvSpPr>
      <xdr:spPr>
        <a:xfrm>
          <a:off x="1752111" y="132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45260</xdr:rowOff>
    </xdr:from>
    <xdr:ext cx="534377" cy="259045"/>
    <xdr:sp macro="" textlink="">
      <xdr:nvSpPr>
        <xdr:cNvPr id="181" name="テキスト ボックス 180"/>
        <xdr:cNvSpPr txBox="1"/>
      </xdr:nvSpPr>
      <xdr:spPr>
        <a:xfrm>
          <a:off x="863111" y="132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88818</xdr:rowOff>
    </xdr:from>
    <xdr:to>
      <xdr:col>24</xdr:col>
      <xdr:colOff>114300</xdr:colOff>
      <xdr:row>79</xdr:row>
      <xdr:rowOff>18968</xdr:rowOff>
    </xdr:to>
    <xdr:sp macro="" textlink="">
      <xdr:nvSpPr>
        <xdr:cNvPr id="187" name="楕円 186"/>
        <xdr:cNvSpPr/>
      </xdr:nvSpPr>
      <xdr:spPr>
        <a:xfrm>
          <a:off x="4584700" y="13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3745</xdr:rowOff>
    </xdr:from>
    <xdr:ext cx="534377" cy="259045"/>
    <xdr:sp macro="" textlink="">
      <xdr:nvSpPr>
        <xdr:cNvPr id="188" name="民生費該当値テキスト"/>
        <xdr:cNvSpPr txBox="1"/>
      </xdr:nvSpPr>
      <xdr:spPr>
        <a:xfrm>
          <a:off x="4686300" y="133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101902</xdr:rowOff>
    </xdr:from>
    <xdr:to>
      <xdr:col>20</xdr:col>
      <xdr:colOff>38100</xdr:colOff>
      <xdr:row>79</xdr:row>
      <xdr:rowOff>32052</xdr:rowOff>
    </xdr:to>
    <xdr:sp macro="" textlink="">
      <xdr:nvSpPr>
        <xdr:cNvPr id="189" name="楕円 188"/>
        <xdr:cNvSpPr/>
      </xdr:nvSpPr>
      <xdr:spPr>
        <a:xfrm>
          <a:off x="3746500" y="134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23179</xdr:rowOff>
    </xdr:from>
    <xdr:ext cx="534377" cy="259045"/>
    <xdr:sp macro="" textlink="">
      <xdr:nvSpPr>
        <xdr:cNvPr id="190" name="テキスト ボックス 189"/>
        <xdr:cNvSpPr txBox="1"/>
      </xdr:nvSpPr>
      <xdr:spPr>
        <a:xfrm>
          <a:off x="3517411" y="135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107672</xdr:rowOff>
    </xdr:from>
    <xdr:to>
      <xdr:col>15</xdr:col>
      <xdr:colOff>101600</xdr:colOff>
      <xdr:row>79</xdr:row>
      <xdr:rowOff>37822</xdr:rowOff>
    </xdr:to>
    <xdr:sp macro="" textlink="">
      <xdr:nvSpPr>
        <xdr:cNvPr id="191" name="楕円 190"/>
        <xdr:cNvSpPr/>
      </xdr:nvSpPr>
      <xdr:spPr>
        <a:xfrm>
          <a:off x="2857500" y="134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28949</xdr:rowOff>
    </xdr:from>
    <xdr:ext cx="534377" cy="259045"/>
    <xdr:sp macro="" textlink="">
      <xdr:nvSpPr>
        <xdr:cNvPr id="192" name="テキスト ボックス 191"/>
        <xdr:cNvSpPr txBox="1"/>
      </xdr:nvSpPr>
      <xdr:spPr>
        <a:xfrm>
          <a:off x="2641111" y="135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132069</xdr:rowOff>
    </xdr:from>
    <xdr:to>
      <xdr:col>10</xdr:col>
      <xdr:colOff>165100</xdr:colOff>
      <xdr:row>79</xdr:row>
      <xdr:rowOff>62219</xdr:rowOff>
    </xdr:to>
    <xdr:sp macro="" textlink="">
      <xdr:nvSpPr>
        <xdr:cNvPr id="193" name="楕円 192"/>
        <xdr:cNvSpPr/>
      </xdr:nvSpPr>
      <xdr:spPr>
        <a:xfrm>
          <a:off x="1968500" y="135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53346</xdr:rowOff>
    </xdr:from>
    <xdr:ext cx="534377" cy="259045"/>
    <xdr:sp macro="" textlink="">
      <xdr:nvSpPr>
        <xdr:cNvPr id="194" name="テキスト ボックス 193"/>
        <xdr:cNvSpPr txBox="1"/>
      </xdr:nvSpPr>
      <xdr:spPr>
        <a:xfrm>
          <a:off x="1752111" y="135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157654</xdr:rowOff>
    </xdr:from>
    <xdr:to>
      <xdr:col>6</xdr:col>
      <xdr:colOff>38100</xdr:colOff>
      <xdr:row>79</xdr:row>
      <xdr:rowOff>87804</xdr:rowOff>
    </xdr:to>
    <xdr:sp macro="" textlink="">
      <xdr:nvSpPr>
        <xdr:cNvPr id="195" name="楕円 194"/>
        <xdr:cNvSpPr/>
      </xdr:nvSpPr>
      <xdr:spPr>
        <a:xfrm>
          <a:off x="1079500" y="135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78931</xdr:rowOff>
    </xdr:from>
    <xdr:ext cx="534377" cy="259045"/>
    <xdr:sp macro="" textlink="">
      <xdr:nvSpPr>
        <xdr:cNvPr id="196" name="テキスト ボックス 195"/>
        <xdr:cNvSpPr txBox="1"/>
      </xdr:nvSpPr>
      <xdr:spPr>
        <a:xfrm>
          <a:off x="863111" y="136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50051</xdr:rowOff>
    </xdr:from>
    <xdr:to>
      <xdr:col>24</xdr:col>
      <xdr:colOff>63500</xdr:colOff>
      <xdr:row>96</xdr:row>
      <xdr:rowOff>80263</xdr:rowOff>
    </xdr:to>
    <xdr:cxnSp macro="">
      <xdr:nvCxnSpPr>
        <xdr:cNvPr id="223" name="直線コネクタ 222"/>
        <xdr:cNvCxnSpPr/>
      </xdr:nvCxnSpPr>
      <xdr:spPr>
        <a:xfrm flipV="1">
          <a:off x="3797300" y="16509251"/>
          <a:ext cx="8382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61557</xdr:rowOff>
    </xdr:from>
    <xdr:to>
      <xdr:col>19</xdr:col>
      <xdr:colOff>177800</xdr:colOff>
      <xdr:row>96</xdr:row>
      <xdr:rowOff>80263</xdr:rowOff>
    </xdr:to>
    <xdr:cxnSp macro="">
      <xdr:nvCxnSpPr>
        <xdr:cNvPr id="226" name="直線コネクタ 225"/>
        <xdr:cNvCxnSpPr/>
      </xdr:nvCxnSpPr>
      <xdr:spPr>
        <a:xfrm>
          <a:off x="2908300" y="16520757"/>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28" name="テキスト ボックス 227"/>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61557</xdr:rowOff>
    </xdr:from>
    <xdr:to>
      <xdr:col>15</xdr:col>
      <xdr:colOff>50800</xdr:colOff>
      <xdr:row>96</xdr:row>
      <xdr:rowOff>123279</xdr:rowOff>
    </xdr:to>
    <xdr:cxnSp macro="">
      <xdr:nvCxnSpPr>
        <xdr:cNvPr id="229" name="直線コネクタ 228"/>
        <xdr:cNvCxnSpPr/>
      </xdr:nvCxnSpPr>
      <xdr:spPr>
        <a:xfrm flipV="1">
          <a:off x="2019300" y="1652075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1" name="テキスト ボックス 230"/>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123279</xdr:rowOff>
    </xdr:from>
    <xdr:to>
      <xdr:col>10</xdr:col>
      <xdr:colOff>114300</xdr:colOff>
      <xdr:row>96</xdr:row>
      <xdr:rowOff>137871</xdr:rowOff>
    </xdr:to>
    <xdr:cxnSp macro="">
      <xdr:nvCxnSpPr>
        <xdr:cNvPr id="232" name="直線コネクタ 231"/>
        <xdr:cNvCxnSpPr/>
      </xdr:nvCxnSpPr>
      <xdr:spPr>
        <a:xfrm flipV="1">
          <a:off x="1130300" y="16582479"/>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78337</xdr:rowOff>
    </xdr:from>
    <xdr:ext cx="469744" cy="259045"/>
    <xdr:sp macro="" textlink="">
      <xdr:nvSpPr>
        <xdr:cNvPr id="234" name="テキスト ボックス 233"/>
        <xdr:cNvSpPr txBox="1"/>
      </xdr:nvSpPr>
      <xdr:spPr>
        <a:xfrm>
          <a:off x="1784428"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60850</xdr:rowOff>
    </xdr:from>
    <xdr:ext cx="469744" cy="259045"/>
    <xdr:sp macro="" textlink="">
      <xdr:nvSpPr>
        <xdr:cNvPr id="236" name="テキスト ボックス 235"/>
        <xdr:cNvSpPr txBox="1"/>
      </xdr:nvSpPr>
      <xdr:spPr>
        <a:xfrm>
          <a:off x="895428"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170701</xdr:rowOff>
    </xdr:from>
    <xdr:to>
      <xdr:col>24</xdr:col>
      <xdr:colOff>114300</xdr:colOff>
      <xdr:row>96</xdr:row>
      <xdr:rowOff>100851</xdr:rowOff>
    </xdr:to>
    <xdr:sp macro="" textlink="">
      <xdr:nvSpPr>
        <xdr:cNvPr id="242" name="楕円 241"/>
        <xdr:cNvSpPr/>
      </xdr:nvSpPr>
      <xdr:spPr>
        <a:xfrm>
          <a:off x="4584700" y="164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22128</xdr:rowOff>
    </xdr:from>
    <xdr:ext cx="534377" cy="259045"/>
    <xdr:sp macro="" textlink="">
      <xdr:nvSpPr>
        <xdr:cNvPr id="243" name="衛生費該当値テキスト"/>
        <xdr:cNvSpPr txBox="1"/>
      </xdr:nvSpPr>
      <xdr:spPr>
        <a:xfrm>
          <a:off x="4686300" y="163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29463</xdr:rowOff>
    </xdr:from>
    <xdr:to>
      <xdr:col>20</xdr:col>
      <xdr:colOff>38100</xdr:colOff>
      <xdr:row>96</xdr:row>
      <xdr:rowOff>131063</xdr:rowOff>
    </xdr:to>
    <xdr:sp macro="" textlink="">
      <xdr:nvSpPr>
        <xdr:cNvPr id="244" name="楕円 243"/>
        <xdr:cNvSpPr/>
      </xdr:nvSpPr>
      <xdr:spPr>
        <a:xfrm>
          <a:off x="3746500" y="164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147590</xdr:rowOff>
    </xdr:from>
    <xdr:ext cx="534377" cy="259045"/>
    <xdr:sp macro="" textlink="">
      <xdr:nvSpPr>
        <xdr:cNvPr id="245" name="テキスト ボックス 244"/>
        <xdr:cNvSpPr txBox="1"/>
      </xdr:nvSpPr>
      <xdr:spPr>
        <a:xfrm>
          <a:off x="3517411" y="16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10757</xdr:rowOff>
    </xdr:from>
    <xdr:to>
      <xdr:col>15</xdr:col>
      <xdr:colOff>101600</xdr:colOff>
      <xdr:row>96</xdr:row>
      <xdr:rowOff>112357</xdr:rowOff>
    </xdr:to>
    <xdr:sp macro="" textlink="">
      <xdr:nvSpPr>
        <xdr:cNvPr id="246" name="楕円 245"/>
        <xdr:cNvSpPr/>
      </xdr:nvSpPr>
      <xdr:spPr>
        <a:xfrm>
          <a:off x="2857500" y="164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128884</xdr:rowOff>
    </xdr:from>
    <xdr:ext cx="534377" cy="259045"/>
    <xdr:sp macro="" textlink="">
      <xdr:nvSpPr>
        <xdr:cNvPr id="247" name="テキスト ボックス 246"/>
        <xdr:cNvSpPr txBox="1"/>
      </xdr:nvSpPr>
      <xdr:spPr>
        <a:xfrm>
          <a:off x="2641111" y="162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72479</xdr:rowOff>
    </xdr:from>
    <xdr:to>
      <xdr:col>10</xdr:col>
      <xdr:colOff>165100</xdr:colOff>
      <xdr:row>97</xdr:row>
      <xdr:rowOff>2629</xdr:rowOff>
    </xdr:to>
    <xdr:sp macro="" textlink="">
      <xdr:nvSpPr>
        <xdr:cNvPr id="248" name="楕円 247"/>
        <xdr:cNvSpPr/>
      </xdr:nvSpPr>
      <xdr:spPr>
        <a:xfrm>
          <a:off x="1968500" y="165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19156</xdr:rowOff>
    </xdr:from>
    <xdr:ext cx="534377" cy="259045"/>
    <xdr:sp macro="" textlink="">
      <xdr:nvSpPr>
        <xdr:cNvPr id="249" name="テキスト ボックス 248"/>
        <xdr:cNvSpPr txBox="1"/>
      </xdr:nvSpPr>
      <xdr:spPr>
        <a:xfrm>
          <a:off x="1752111" y="163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87071</xdr:rowOff>
    </xdr:from>
    <xdr:to>
      <xdr:col>6</xdr:col>
      <xdr:colOff>38100</xdr:colOff>
      <xdr:row>97</xdr:row>
      <xdr:rowOff>17221</xdr:rowOff>
    </xdr:to>
    <xdr:sp macro="" textlink="">
      <xdr:nvSpPr>
        <xdr:cNvPr id="250" name="楕円 249"/>
        <xdr:cNvSpPr/>
      </xdr:nvSpPr>
      <xdr:spPr>
        <a:xfrm>
          <a:off x="1079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33748</xdr:rowOff>
    </xdr:from>
    <xdr:ext cx="534377" cy="259045"/>
    <xdr:sp macro="" textlink="">
      <xdr:nvSpPr>
        <xdr:cNvPr id="251" name="テキスト ボックス 250"/>
        <xdr:cNvSpPr txBox="1"/>
      </xdr:nvSpPr>
      <xdr:spPr>
        <a:xfrm>
          <a:off x="863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3" name="直線コネクタ 272"/>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4"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5" name="直線コネクタ 274"/>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7" name="直線コネクタ 27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123698</xdr:rowOff>
    </xdr:to>
    <xdr:cxnSp macro="">
      <xdr:nvCxnSpPr>
        <xdr:cNvPr id="278" name="直線コネクタ 277"/>
        <xdr:cNvCxnSpPr/>
      </xdr:nvCxnSpPr>
      <xdr:spPr>
        <a:xfrm>
          <a:off x="9639300" y="6417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150639</xdr:rowOff>
    </xdr:from>
    <xdr:ext cx="378565" cy="259045"/>
    <xdr:sp macro="" textlink="">
      <xdr:nvSpPr>
        <xdr:cNvPr id="279" name="労働費平均値テキスト"/>
        <xdr:cNvSpPr txBox="1"/>
      </xdr:nvSpPr>
      <xdr:spPr>
        <a:xfrm>
          <a:off x="10528300" y="6151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0" name="フローチャート: 判断 279"/>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86741</xdr:rowOff>
    </xdr:from>
    <xdr:to>
      <xdr:col>50</xdr:col>
      <xdr:colOff>114300</xdr:colOff>
      <xdr:row>37</xdr:row>
      <xdr:rowOff>73406</xdr:rowOff>
    </xdr:to>
    <xdr:cxnSp macro="">
      <xdr:nvCxnSpPr>
        <xdr:cNvPr id="281" name="直線コネクタ 280"/>
        <xdr:cNvCxnSpPr/>
      </xdr:nvCxnSpPr>
      <xdr:spPr>
        <a:xfrm>
          <a:off x="8750300" y="6258941"/>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2" name="フローチャート: 判断 281"/>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3" name="テキスト ボックス 282"/>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54356</xdr:rowOff>
    </xdr:from>
    <xdr:to>
      <xdr:col>45</xdr:col>
      <xdr:colOff>177800</xdr:colOff>
      <xdr:row>36</xdr:row>
      <xdr:rowOff>86741</xdr:rowOff>
    </xdr:to>
    <xdr:cxnSp macro="">
      <xdr:nvCxnSpPr>
        <xdr:cNvPr id="284" name="直線コネクタ 283"/>
        <xdr:cNvCxnSpPr/>
      </xdr:nvCxnSpPr>
      <xdr:spPr>
        <a:xfrm>
          <a:off x="7861300" y="6226556"/>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5" name="フローチャート: 判断 284"/>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6" name="テキスト ボックス 285"/>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49403</xdr:rowOff>
    </xdr:from>
    <xdr:to>
      <xdr:col>41</xdr:col>
      <xdr:colOff>50800</xdr:colOff>
      <xdr:row>36</xdr:row>
      <xdr:rowOff>54356</xdr:rowOff>
    </xdr:to>
    <xdr:cxnSp macro="">
      <xdr:nvCxnSpPr>
        <xdr:cNvPr id="287" name="直線コネクタ 286"/>
        <xdr:cNvCxnSpPr/>
      </xdr:nvCxnSpPr>
      <xdr:spPr>
        <a:xfrm>
          <a:off x="6972300" y="5535803"/>
          <a:ext cx="889000" cy="6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8" name="フローチャート: 判断 287"/>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169689</xdr:rowOff>
    </xdr:from>
    <xdr:ext cx="469744" cy="259045"/>
    <xdr:sp macro="" textlink="">
      <xdr:nvSpPr>
        <xdr:cNvPr id="289" name="テキスト ボックス 288"/>
        <xdr:cNvSpPr txBox="1"/>
      </xdr:nvSpPr>
      <xdr:spPr>
        <a:xfrm>
          <a:off x="7626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0" name="フローチャート: 判断 289"/>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114444</xdr:rowOff>
    </xdr:from>
    <xdr:ext cx="469744" cy="259045"/>
    <xdr:sp macro="" textlink="">
      <xdr:nvSpPr>
        <xdr:cNvPr id="291" name="テキスト ボックス 290"/>
        <xdr:cNvSpPr txBox="1"/>
      </xdr:nvSpPr>
      <xdr:spPr>
        <a:xfrm>
          <a:off x="6737428" y="52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7" name="楕円 296"/>
        <xdr:cNvSpPr/>
      </xdr:nvSpPr>
      <xdr:spPr>
        <a:xfrm>
          <a:off x="104267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159275</xdr:rowOff>
    </xdr:from>
    <xdr:ext cx="378565" cy="259045"/>
    <xdr:sp macro="" textlink="">
      <xdr:nvSpPr>
        <xdr:cNvPr id="298" name="労働費該当値テキスト"/>
        <xdr:cNvSpPr txBox="1"/>
      </xdr:nvSpPr>
      <xdr:spPr>
        <a:xfrm>
          <a:off x="10528300" y="633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299" name="楕円 298"/>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115333</xdr:rowOff>
    </xdr:from>
    <xdr:ext cx="378565" cy="259045"/>
    <xdr:sp macro="" textlink="">
      <xdr:nvSpPr>
        <xdr:cNvPr id="300" name="テキスト ボックス 299"/>
        <xdr:cNvSpPr txBox="1"/>
      </xdr:nvSpPr>
      <xdr:spPr>
        <a:xfrm>
          <a:off x="9437317" y="645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35941</xdr:rowOff>
    </xdr:from>
    <xdr:to>
      <xdr:col>46</xdr:col>
      <xdr:colOff>38100</xdr:colOff>
      <xdr:row>36</xdr:row>
      <xdr:rowOff>137541</xdr:rowOff>
    </xdr:to>
    <xdr:sp macro="" textlink="">
      <xdr:nvSpPr>
        <xdr:cNvPr id="301" name="楕円 300"/>
        <xdr:cNvSpPr/>
      </xdr:nvSpPr>
      <xdr:spPr>
        <a:xfrm>
          <a:off x="8699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128668</xdr:rowOff>
    </xdr:from>
    <xdr:ext cx="469744" cy="259045"/>
    <xdr:sp macro="" textlink="">
      <xdr:nvSpPr>
        <xdr:cNvPr id="302" name="テキスト ボックス 301"/>
        <xdr:cNvSpPr txBox="1"/>
      </xdr:nvSpPr>
      <xdr:spPr>
        <a:xfrm>
          <a:off x="8515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3556</xdr:rowOff>
    </xdr:from>
    <xdr:to>
      <xdr:col>41</xdr:col>
      <xdr:colOff>101600</xdr:colOff>
      <xdr:row>36</xdr:row>
      <xdr:rowOff>105156</xdr:rowOff>
    </xdr:to>
    <xdr:sp macro="" textlink="">
      <xdr:nvSpPr>
        <xdr:cNvPr id="303" name="楕円 302"/>
        <xdr:cNvSpPr/>
      </xdr:nvSpPr>
      <xdr:spPr>
        <a:xfrm>
          <a:off x="7810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96283</xdr:rowOff>
    </xdr:from>
    <xdr:ext cx="469744" cy="259045"/>
    <xdr:sp macro="" textlink="">
      <xdr:nvSpPr>
        <xdr:cNvPr id="304" name="テキスト ボックス 303"/>
        <xdr:cNvSpPr txBox="1"/>
      </xdr:nvSpPr>
      <xdr:spPr>
        <a:xfrm>
          <a:off x="7626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170053</xdr:rowOff>
    </xdr:from>
    <xdr:to>
      <xdr:col>36</xdr:col>
      <xdr:colOff>165100</xdr:colOff>
      <xdr:row>32</xdr:row>
      <xdr:rowOff>100203</xdr:rowOff>
    </xdr:to>
    <xdr:sp macro="" textlink="">
      <xdr:nvSpPr>
        <xdr:cNvPr id="305" name="楕円 304"/>
        <xdr:cNvSpPr/>
      </xdr:nvSpPr>
      <xdr:spPr>
        <a:xfrm>
          <a:off x="6921500" y="54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91330</xdr:rowOff>
    </xdr:from>
    <xdr:ext cx="469744" cy="259045"/>
    <xdr:sp macro="" textlink="">
      <xdr:nvSpPr>
        <xdr:cNvPr id="306" name="テキスト ボックス 305"/>
        <xdr:cNvSpPr txBox="1"/>
      </xdr:nvSpPr>
      <xdr:spPr>
        <a:xfrm>
          <a:off x="6737428" y="55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168480</xdr:rowOff>
    </xdr:from>
    <xdr:to>
      <xdr:col>55</xdr:col>
      <xdr:colOff>0</xdr:colOff>
      <xdr:row>57</xdr:row>
      <xdr:rowOff>25195</xdr:rowOff>
    </xdr:to>
    <xdr:cxnSp macro="">
      <xdr:nvCxnSpPr>
        <xdr:cNvPr id="331" name="直線コネクタ 330"/>
        <xdr:cNvCxnSpPr/>
      </xdr:nvCxnSpPr>
      <xdr:spPr>
        <a:xfrm flipV="1">
          <a:off x="9639300" y="9769680"/>
          <a:ext cx="838200" cy="2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25195</xdr:rowOff>
    </xdr:from>
    <xdr:to>
      <xdr:col>50</xdr:col>
      <xdr:colOff>114300</xdr:colOff>
      <xdr:row>57</xdr:row>
      <xdr:rowOff>30132</xdr:rowOff>
    </xdr:to>
    <xdr:cxnSp macro="">
      <xdr:nvCxnSpPr>
        <xdr:cNvPr id="334" name="直線コネクタ 333"/>
        <xdr:cNvCxnSpPr/>
      </xdr:nvCxnSpPr>
      <xdr:spPr>
        <a:xfrm flipV="1">
          <a:off x="8750300" y="9797845"/>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13581</xdr:rowOff>
    </xdr:from>
    <xdr:to>
      <xdr:col>45</xdr:col>
      <xdr:colOff>177800</xdr:colOff>
      <xdr:row>57</xdr:row>
      <xdr:rowOff>30132</xdr:rowOff>
    </xdr:to>
    <xdr:cxnSp macro="">
      <xdr:nvCxnSpPr>
        <xdr:cNvPr id="337" name="直線コネクタ 336"/>
        <xdr:cNvCxnSpPr/>
      </xdr:nvCxnSpPr>
      <xdr:spPr>
        <a:xfrm>
          <a:off x="7861300" y="9786231"/>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146512</xdr:rowOff>
    </xdr:from>
    <xdr:to>
      <xdr:col>41</xdr:col>
      <xdr:colOff>50800</xdr:colOff>
      <xdr:row>57</xdr:row>
      <xdr:rowOff>13581</xdr:rowOff>
    </xdr:to>
    <xdr:cxnSp macro="">
      <xdr:nvCxnSpPr>
        <xdr:cNvPr id="340" name="直線コネクタ 339"/>
        <xdr:cNvCxnSpPr/>
      </xdr:nvCxnSpPr>
      <xdr:spPr>
        <a:xfrm>
          <a:off x="6972300" y="9747712"/>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1" name="フローチャート: 判断 340"/>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2" name="テキスト ボックス 341"/>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3" name="フローチャート: 判断 342"/>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103034</xdr:rowOff>
    </xdr:from>
    <xdr:ext cx="534377" cy="259045"/>
    <xdr:sp macro="" textlink="">
      <xdr:nvSpPr>
        <xdr:cNvPr id="344" name="テキスト ボックス 343"/>
        <xdr:cNvSpPr txBox="1"/>
      </xdr:nvSpPr>
      <xdr:spPr>
        <a:xfrm>
          <a:off x="6705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117680</xdr:rowOff>
    </xdr:from>
    <xdr:to>
      <xdr:col>55</xdr:col>
      <xdr:colOff>50800</xdr:colOff>
      <xdr:row>57</xdr:row>
      <xdr:rowOff>47830</xdr:rowOff>
    </xdr:to>
    <xdr:sp macro="" textlink="">
      <xdr:nvSpPr>
        <xdr:cNvPr id="350" name="楕円 349"/>
        <xdr:cNvSpPr/>
      </xdr:nvSpPr>
      <xdr:spPr>
        <a:xfrm>
          <a:off x="10426700" y="97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140557</xdr:rowOff>
    </xdr:from>
    <xdr:ext cx="534377" cy="259045"/>
    <xdr:sp macro="" textlink="">
      <xdr:nvSpPr>
        <xdr:cNvPr id="351" name="農林水産業費該当値テキスト"/>
        <xdr:cNvSpPr txBox="1"/>
      </xdr:nvSpPr>
      <xdr:spPr>
        <a:xfrm>
          <a:off x="10528300" y="957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145845</xdr:rowOff>
    </xdr:from>
    <xdr:to>
      <xdr:col>50</xdr:col>
      <xdr:colOff>165100</xdr:colOff>
      <xdr:row>57</xdr:row>
      <xdr:rowOff>75995</xdr:rowOff>
    </xdr:to>
    <xdr:sp macro="" textlink="">
      <xdr:nvSpPr>
        <xdr:cNvPr id="352" name="楕円 351"/>
        <xdr:cNvSpPr/>
      </xdr:nvSpPr>
      <xdr:spPr>
        <a:xfrm>
          <a:off x="9588500" y="97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92522</xdr:rowOff>
    </xdr:from>
    <xdr:ext cx="534377" cy="259045"/>
    <xdr:sp macro="" textlink="">
      <xdr:nvSpPr>
        <xdr:cNvPr id="353" name="テキスト ボックス 352"/>
        <xdr:cNvSpPr txBox="1"/>
      </xdr:nvSpPr>
      <xdr:spPr>
        <a:xfrm>
          <a:off x="9359411" y="95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150782</xdr:rowOff>
    </xdr:from>
    <xdr:to>
      <xdr:col>46</xdr:col>
      <xdr:colOff>38100</xdr:colOff>
      <xdr:row>57</xdr:row>
      <xdr:rowOff>80932</xdr:rowOff>
    </xdr:to>
    <xdr:sp macro="" textlink="">
      <xdr:nvSpPr>
        <xdr:cNvPr id="354" name="楕円 353"/>
        <xdr:cNvSpPr/>
      </xdr:nvSpPr>
      <xdr:spPr>
        <a:xfrm>
          <a:off x="8699500" y="97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97459</xdr:rowOff>
    </xdr:from>
    <xdr:ext cx="534377" cy="259045"/>
    <xdr:sp macro="" textlink="">
      <xdr:nvSpPr>
        <xdr:cNvPr id="355" name="テキスト ボックス 354"/>
        <xdr:cNvSpPr txBox="1"/>
      </xdr:nvSpPr>
      <xdr:spPr>
        <a:xfrm>
          <a:off x="8483111" y="95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134231</xdr:rowOff>
    </xdr:from>
    <xdr:to>
      <xdr:col>41</xdr:col>
      <xdr:colOff>101600</xdr:colOff>
      <xdr:row>57</xdr:row>
      <xdr:rowOff>64381</xdr:rowOff>
    </xdr:to>
    <xdr:sp macro="" textlink="">
      <xdr:nvSpPr>
        <xdr:cNvPr id="356" name="楕円 355"/>
        <xdr:cNvSpPr/>
      </xdr:nvSpPr>
      <xdr:spPr>
        <a:xfrm>
          <a:off x="7810500" y="97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80908</xdr:rowOff>
    </xdr:from>
    <xdr:ext cx="534377" cy="259045"/>
    <xdr:sp macro="" textlink="">
      <xdr:nvSpPr>
        <xdr:cNvPr id="357" name="テキスト ボックス 356"/>
        <xdr:cNvSpPr txBox="1"/>
      </xdr:nvSpPr>
      <xdr:spPr>
        <a:xfrm>
          <a:off x="7594111" y="95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95712</xdr:rowOff>
    </xdr:from>
    <xdr:to>
      <xdr:col>36</xdr:col>
      <xdr:colOff>165100</xdr:colOff>
      <xdr:row>57</xdr:row>
      <xdr:rowOff>25862</xdr:rowOff>
    </xdr:to>
    <xdr:sp macro="" textlink="">
      <xdr:nvSpPr>
        <xdr:cNvPr id="358" name="楕円 357"/>
        <xdr:cNvSpPr/>
      </xdr:nvSpPr>
      <xdr:spPr>
        <a:xfrm>
          <a:off x="6921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42389</xdr:rowOff>
    </xdr:from>
    <xdr:ext cx="534377" cy="259045"/>
    <xdr:sp macro="" textlink="">
      <xdr:nvSpPr>
        <xdr:cNvPr id="359" name="テキスト ボックス 358"/>
        <xdr:cNvSpPr txBox="1"/>
      </xdr:nvSpPr>
      <xdr:spPr>
        <a:xfrm>
          <a:off x="6705111" y="94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21194</xdr:rowOff>
    </xdr:from>
    <xdr:to>
      <xdr:col>55</xdr:col>
      <xdr:colOff>0</xdr:colOff>
      <xdr:row>78</xdr:row>
      <xdr:rowOff>32167</xdr:rowOff>
    </xdr:to>
    <xdr:cxnSp macro="">
      <xdr:nvCxnSpPr>
        <xdr:cNvPr id="384" name="直線コネクタ 383"/>
        <xdr:cNvCxnSpPr/>
      </xdr:nvCxnSpPr>
      <xdr:spPr>
        <a:xfrm flipV="1">
          <a:off x="9639300" y="1339429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9970</xdr:rowOff>
    </xdr:from>
    <xdr:to>
      <xdr:col>50</xdr:col>
      <xdr:colOff>114300</xdr:colOff>
      <xdr:row>78</xdr:row>
      <xdr:rowOff>32167</xdr:rowOff>
    </xdr:to>
    <xdr:cxnSp macro="">
      <xdr:nvCxnSpPr>
        <xdr:cNvPr id="387" name="直線コネクタ 386"/>
        <xdr:cNvCxnSpPr/>
      </xdr:nvCxnSpPr>
      <xdr:spPr>
        <a:xfrm>
          <a:off x="8750300" y="13383070"/>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34296</xdr:rowOff>
    </xdr:from>
    <xdr:ext cx="534377" cy="259045"/>
    <xdr:sp macro="" textlink="">
      <xdr:nvSpPr>
        <xdr:cNvPr id="389" name="テキスト ボックス 388"/>
        <xdr:cNvSpPr txBox="1"/>
      </xdr:nvSpPr>
      <xdr:spPr>
        <a:xfrm>
          <a:off x="93594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9970</xdr:rowOff>
    </xdr:from>
    <xdr:to>
      <xdr:col>45</xdr:col>
      <xdr:colOff>177800</xdr:colOff>
      <xdr:row>78</xdr:row>
      <xdr:rowOff>31184</xdr:rowOff>
    </xdr:to>
    <xdr:cxnSp macro="">
      <xdr:nvCxnSpPr>
        <xdr:cNvPr id="390" name="直線コネクタ 389"/>
        <xdr:cNvCxnSpPr/>
      </xdr:nvCxnSpPr>
      <xdr:spPr>
        <a:xfrm flipV="1">
          <a:off x="7861300" y="13383070"/>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2" name="テキスト ボックス 391"/>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31184</xdr:rowOff>
    </xdr:from>
    <xdr:to>
      <xdr:col>41</xdr:col>
      <xdr:colOff>50800</xdr:colOff>
      <xdr:row>78</xdr:row>
      <xdr:rowOff>45402</xdr:rowOff>
    </xdr:to>
    <xdr:cxnSp macro="">
      <xdr:nvCxnSpPr>
        <xdr:cNvPr id="393" name="直線コネクタ 392"/>
        <xdr:cNvCxnSpPr/>
      </xdr:nvCxnSpPr>
      <xdr:spPr>
        <a:xfrm flipV="1">
          <a:off x="6972300" y="13404284"/>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4" name="フローチャート: 判断 393"/>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150906</xdr:rowOff>
    </xdr:from>
    <xdr:ext cx="534377" cy="259045"/>
    <xdr:sp macro="" textlink="">
      <xdr:nvSpPr>
        <xdr:cNvPr id="395" name="テキスト ボックス 394"/>
        <xdr:cNvSpPr txBox="1"/>
      </xdr:nvSpPr>
      <xdr:spPr>
        <a:xfrm>
          <a:off x="7594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6" name="フローチャート: 判断 395"/>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80131</xdr:rowOff>
    </xdr:from>
    <xdr:ext cx="534377" cy="259045"/>
    <xdr:sp macro="" textlink="">
      <xdr:nvSpPr>
        <xdr:cNvPr id="397" name="テキスト ボックス 396"/>
        <xdr:cNvSpPr txBox="1"/>
      </xdr:nvSpPr>
      <xdr:spPr>
        <a:xfrm>
          <a:off x="6705111" y="125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141844</xdr:rowOff>
    </xdr:from>
    <xdr:to>
      <xdr:col>55</xdr:col>
      <xdr:colOff>50800</xdr:colOff>
      <xdr:row>78</xdr:row>
      <xdr:rowOff>71994</xdr:rowOff>
    </xdr:to>
    <xdr:sp macro="" textlink="">
      <xdr:nvSpPr>
        <xdr:cNvPr id="403" name="楕円 402"/>
        <xdr:cNvSpPr/>
      </xdr:nvSpPr>
      <xdr:spPr>
        <a:xfrm>
          <a:off x="104267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56771</xdr:rowOff>
    </xdr:from>
    <xdr:ext cx="469744" cy="259045"/>
    <xdr:sp macro="" textlink="">
      <xdr:nvSpPr>
        <xdr:cNvPr id="404" name="商工費該当値テキスト"/>
        <xdr:cNvSpPr txBox="1"/>
      </xdr:nvSpPr>
      <xdr:spPr>
        <a:xfrm>
          <a:off x="10528300" y="1325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152817</xdr:rowOff>
    </xdr:from>
    <xdr:to>
      <xdr:col>50</xdr:col>
      <xdr:colOff>165100</xdr:colOff>
      <xdr:row>78</xdr:row>
      <xdr:rowOff>82967</xdr:rowOff>
    </xdr:to>
    <xdr:sp macro="" textlink="">
      <xdr:nvSpPr>
        <xdr:cNvPr id="405" name="楕円 404"/>
        <xdr:cNvSpPr/>
      </xdr:nvSpPr>
      <xdr:spPr>
        <a:xfrm>
          <a:off x="9588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74094</xdr:rowOff>
    </xdr:from>
    <xdr:ext cx="469744" cy="259045"/>
    <xdr:sp macro="" textlink="">
      <xdr:nvSpPr>
        <xdr:cNvPr id="406" name="テキスト ボックス 405"/>
        <xdr:cNvSpPr txBox="1"/>
      </xdr:nvSpPr>
      <xdr:spPr>
        <a:xfrm>
          <a:off x="9391728" y="134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130620</xdr:rowOff>
    </xdr:from>
    <xdr:to>
      <xdr:col>46</xdr:col>
      <xdr:colOff>38100</xdr:colOff>
      <xdr:row>78</xdr:row>
      <xdr:rowOff>60770</xdr:rowOff>
    </xdr:to>
    <xdr:sp macro="" textlink="">
      <xdr:nvSpPr>
        <xdr:cNvPr id="407" name="楕円 406"/>
        <xdr:cNvSpPr/>
      </xdr:nvSpPr>
      <xdr:spPr>
        <a:xfrm>
          <a:off x="8699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51897</xdr:rowOff>
    </xdr:from>
    <xdr:ext cx="469744" cy="259045"/>
    <xdr:sp macro="" textlink="">
      <xdr:nvSpPr>
        <xdr:cNvPr id="408" name="テキスト ボックス 407"/>
        <xdr:cNvSpPr txBox="1"/>
      </xdr:nvSpPr>
      <xdr:spPr>
        <a:xfrm>
          <a:off x="8515428" y="134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151834</xdr:rowOff>
    </xdr:from>
    <xdr:to>
      <xdr:col>41</xdr:col>
      <xdr:colOff>101600</xdr:colOff>
      <xdr:row>78</xdr:row>
      <xdr:rowOff>81984</xdr:rowOff>
    </xdr:to>
    <xdr:sp macro="" textlink="">
      <xdr:nvSpPr>
        <xdr:cNvPr id="409" name="楕円 408"/>
        <xdr:cNvSpPr/>
      </xdr:nvSpPr>
      <xdr:spPr>
        <a:xfrm>
          <a:off x="7810500" y="133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73111</xdr:rowOff>
    </xdr:from>
    <xdr:ext cx="469744" cy="259045"/>
    <xdr:sp macro="" textlink="">
      <xdr:nvSpPr>
        <xdr:cNvPr id="410" name="テキスト ボックス 409"/>
        <xdr:cNvSpPr txBox="1"/>
      </xdr:nvSpPr>
      <xdr:spPr>
        <a:xfrm>
          <a:off x="7626428" y="1344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166052</xdr:rowOff>
    </xdr:from>
    <xdr:to>
      <xdr:col>36</xdr:col>
      <xdr:colOff>165100</xdr:colOff>
      <xdr:row>78</xdr:row>
      <xdr:rowOff>96202</xdr:rowOff>
    </xdr:to>
    <xdr:sp macro="" textlink="">
      <xdr:nvSpPr>
        <xdr:cNvPr id="411" name="楕円 410"/>
        <xdr:cNvSpPr/>
      </xdr:nvSpPr>
      <xdr:spPr>
        <a:xfrm>
          <a:off x="6921500" y="133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87329</xdr:rowOff>
    </xdr:from>
    <xdr:ext cx="469744" cy="259045"/>
    <xdr:sp macro="" textlink="">
      <xdr:nvSpPr>
        <xdr:cNvPr id="412" name="テキスト ボックス 411"/>
        <xdr:cNvSpPr txBox="1"/>
      </xdr:nvSpPr>
      <xdr:spPr>
        <a:xfrm>
          <a:off x="6737428" y="1346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142266</xdr:rowOff>
    </xdr:from>
    <xdr:to>
      <xdr:col>55</xdr:col>
      <xdr:colOff>0</xdr:colOff>
      <xdr:row>97</xdr:row>
      <xdr:rowOff>6680</xdr:rowOff>
    </xdr:to>
    <xdr:cxnSp macro="">
      <xdr:nvCxnSpPr>
        <xdr:cNvPr id="439" name="直線コネクタ 438"/>
        <xdr:cNvCxnSpPr/>
      </xdr:nvCxnSpPr>
      <xdr:spPr>
        <a:xfrm flipV="1">
          <a:off x="9639300" y="16601466"/>
          <a:ext cx="838200" cy="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2236</xdr:rowOff>
    </xdr:from>
    <xdr:to>
      <xdr:col>50</xdr:col>
      <xdr:colOff>114300</xdr:colOff>
      <xdr:row>97</xdr:row>
      <xdr:rowOff>6680</xdr:rowOff>
    </xdr:to>
    <xdr:cxnSp macro="">
      <xdr:nvCxnSpPr>
        <xdr:cNvPr id="442" name="直線コネクタ 441"/>
        <xdr:cNvCxnSpPr/>
      </xdr:nvCxnSpPr>
      <xdr:spPr>
        <a:xfrm>
          <a:off x="8750300" y="16632886"/>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108889</xdr:rowOff>
    </xdr:from>
    <xdr:to>
      <xdr:col>45</xdr:col>
      <xdr:colOff>177800</xdr:colOff>
      <xdr:row>97</xdr:row>
      <xdr:rowOff>2236</xdr:rowOff>
    </xdr:to>
    <xdr:cxnSp macro="">
      <xdr:nvCxnSpPr>
        <xdr:cNvPr id="445" name="直線コネクタ 444"/>
        <xdr:cNvCxnSpPr/>
      </xdr:nvCxnSpPr>
      <xdr:spPr>
        <a:xfrm>
          <a:off x="7861300" y="16568089"/>
          <a:ext cx="889000" cy="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94044</xdr:rowOff>
    </xdr:from>
    <xdr:to>
      <xdr:col>41</xdr:col>
      <xdr:colOff>50800</xdr:colOff>
      <xdr:row>96</xdr:row>
      <xdr:rowOff>108889</xdr:rowOff>
    </xdr:to>
    <xdr:cxnSp macro="">
      <xdr:nvCxnSpPr>
        <xdr:cNvPr id="448" name="直線コネクタ 447"/>
        <xdr:cNvCxnSpPr/>
      </xdr:nvCxnSpPr>
      <xdr:spPr>
        <a:xfrm>
          <a:off x="6972300" y="16553244"/>
          <a:ext cx="8890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49" name="フローチャート: 判断 448"/>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0" name="テキスト ボックス 449"/>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1" name="フローチャート: 判断 450"/>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2" name="テキスト ボックス 451"/>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91466</xdr:rowOff>
    </xdr:from>
    <xdr:to>
      <xdr:col>55</xdr:col>
      <xdr:colOff>50800</xdr:colOff>
      <xdr:row>97</xdr:row>
      <xdr:rowOff>21616</xdr:rowOff>
    </xdr:to>
    <xdr:sp macro="" textlink="">
      <xdr:nvSpPr>
        <xdr:cNvPr id="458" name="楕円 457"/>
        <xdr:cNvSpPr/>
      </xdr:nvSpPr>
      <xdr:spPr>
        <a:xfrm>
          <a:off x="10426700" y="165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114343</xdr:rowOff>
    </xdr:from>
    <xdr:ext cx="534377" cy="259045"/>
    <xdr:sp macro="" textlink="">
      <xdr:nvSpPr>
        <xdr:cNvPr id="459" name="土木費該当値テキスト"/>
        <xdr:cNvSpPr txBox="1"/>
      </xdr:nvSpPr>
      <xdr:spPr>
        <a:xfrm>
          <a:off x="10528300" y="164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127330</xdr:rowOff>
    </xdr:from>
    <xdr:to>
      <xdr:col>50</xdr:col>
      <xdr:colOff>165100</xdr:colOff>
      <xdr:row>97</xdr:row>
      <xdr:rowOff>57480</xdr:rowOff>
    </xdr:to>
    <xdr:sp macro="" textlink="">
      <xdr:nvSpPr>
        <xdr:cNvPr id="460" name="楕円 459"/>
        <xdr:cNvSpPr/>
      </xdr:nvSpPr>
      <xdr:spPr>
        <a:xfrm>
          <a:off x="9588500" y="165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74007</xdr:rowOff>
    </xdr:from>
    <xdr:ext cx="534377" cy="259045"/>
    <xdr:sp macro="" textlink="">
      <xdr:nvSpPr>
        <xdr:cNvPr id="461" name="テキスト ボックス 460"/>
        <xdr:cNvSpPr txBox="1"/>
      </xdr:nvSpPr>
      <xdr:spPr>
        <a:xfrm>
          <a:off x="9359411" y="163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122886</xdr:rowOff>
    </xdr:from>
    <xdr:to>
      <xdr:col>46</xdr:col>
      <xdr:colOff>38100</xdr:colOff>
      <xdr:row>97</xdr:row>
      <xdr:rowOff>53036</xdr:rowOff>
    </xdr:to>
    <xdr:sp macro="" textlink="">
      <xdr:nvSpPr>
        <xdr:cNvPr id="462" name="楕円 461"/>
        <xdr:cNvSpPr/>
      </xdr:nvSpPr>
      <xdr:spPr>
        <a:xfrm>
          <a:off x="8699500" y="165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69563</xdr:rowOff>
    </xdr:from>
    <xdr:ext cx="534377" cy="259045"/>
    <xdr:sp macro="" textlink="">
      <xdr:nvSpPr>
        <xdr:cNvPr id="463" name="テキスト ボックス 462"/>
        <xdr:cNvSpPr txBox="1"/>
      </xdr:nvSpPr>
      <xdr:spPr>
        <a:xfrm>
          <a:off x="8483111" y="163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58089</xdr:rowOff>
    </xdr:from>
    <xdr:to>
      <xdr:col>41</xdr:col>
      <xdr:colOff>101600</xdr:colOff>
      <xdr:row>96</xdr:row>
      <xdr:rowOff>159689</xdr:rowOff>
    </xdr:to>
    <xdr:sp macro="" textlink="">
      <xdr:nvSpPr>
        <xdr:cNvPr id="464" name="楕円 463"/>
        <xdr:cNvSpPr/>
      </xdr:nvSpPr>
      <xdr:spPr>
        <a:xfrm>
          <a:off x="7810500" y="165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4766</xdr:rowOff>
    </xdr:from>
    <xdr:ext cx="534377" cy="259045"/>
    <xdr:sp macro="" textlink="">
      <xdr:nvSpPr>
        <xdr:cNvPr id="465" name="テキスト ボックス 464"/>
        <xdr:cNvSpPr txBox="1"/>
      </xdr:nvSpPr>
      <xdr:spPr>
        <a:xfrm>
          <a:off x="7594111" y="162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43244</xdr:rowOff>
    </xdr:from>
    <xdr:to>
      <xdr:col>36</xdr:col>
      <xdr:colOff>165100</xdr:colOff>
      <xdr:row>96</xdr:row>
      <xdr:rowOff>144844</xdr:rowOff>
    </xdr:to>
    <xdr:sp macro="" textlink="">
      <xdr:nvSpPr>
        <xdr:cNvPr id="466" name="楕円 465"/>
        <xdr:cNvSpPr/>
      </xdr:nvSpPr>
      <xdr:spPr>
        <a:xfrm>
          <a:off x="6921500" y="165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161371</xdr:rowOff>
    </xdr:from>
    <xdr:ext cx="534377" cy="259045"/>
    <xdr:sp macro="" textlink="">
      <xdr:nvSpPr>
        <xdr:cNvPr id="467" name="テキスト ボックス 466"/>
        <xdr:cNvSpPr txBox="1"/>
      </xdr:nvSpPr>
      <xdr:spPr>
        <a:xfrm>
          <a:off x="6705111" y="162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70739</xdr:rowOff>
    </xdr:from>
    <xdr:to>
      <xdr:col>85</xdr:col>
      <xdr:colOff>127000</xdr:colOff>
      <xdr:row>37</xdr:row>
      <xdr:rowOff>84582</xdr:rowOff>
    </xdr:to>
    <xdr:cxnSp macro="">
      <xdr:nvCxnSpPr>
        <xdr:cNvPr id="495" name="直線コネクタ 494"/>
        <xdr:cNvCxnSpPr/>
      </xdr:nvCxnSpPr>
      <xdr:spPr>
        <a:xfrm flipV="1">
          <a:off x="15481300" y="6414389"/>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84582</xdr:rowOff>
    </xdr:from>
    <xdr:to>
      <xdr:col>81</xdr:col>
      <xdr:colOff>50800</xdr:colOff>
      <xdr:row>37</xdr:row>
      <xdr:rowOff>100584</xdr:rowOff>
    </xdr:to>
    <xdr:cxnSp macro="">
      <xdr:nvCxnSpPr>
        <xdr:cNvPr id="498" name="直線コネクタ 497"/>
        <xdr:cNvCxnSpPr/>
      </xdr:nvCxnSpPr>
      <xdr:spPr>
        <a:xfrm flipV="1">
          <a:off x="14592300" y="64282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0" name="テキスト ボックス 499"/>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100584</xdr:rowOff>
    </xdr:from>
    <xdr:to>
      <xdr:col>76</xdr:col>
      <xdr:colOff>114300</xdr:colOff>
      <xdr:row>37</xdr:row>
      <xdr:rowOff>156464</xdr:rowOff>
    </xdr:to>
    <xdr:cxnSp macro="">
      <xdr:nvCxnSpPr>
        <xdr:cNvPr id="501" name="直線コネクタ 500"/>
        <xdr:cNvCxnSpPr/>
      </xdr:nvCxnSpPr>
      <xdr:spPr>
        <a:xfrm flipV="1">
          <a:off x="13703300" y="6444234"/>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3" name="テキスト ボックス 502"/>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156464</xdr:rowOff>
    </xdr:from>
    <xdr:to>
      <xdr:col>71</xdr:col>
      <xdr:colOff>177800</xdr:colOff>
      <xdr:row>38</xdr:row>
      <xdr:rowOff>46355</xdr:rowOff>
    </xdr:to>
    <xdr:cxnSp macro="">
      <xdr:nvCxnSpPr>
        <xdr:cNvPr id="504" name="直線コネクタ 503"/>
        <xdr:cNvCxnSpPr/>
      </xdr:nvCxnSpPr>
      <xdr:spPr>
        <a:xfrm flipV="1">
          <a:off x="12814300" y="6500114"/>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5" name="フローチャート: 判断 504"/>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6" name="テキスト ボックス 505"/>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7" name="フローチャート: 判断 506"/>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8" name="テキスト ボックス 507"/>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19939</xdr:rowOff>
    </xdr:from>
    <xdr:to>
      <xdr:col>85</xdr:col>
      <xdr:colOff>177800</xdr:colOff>
      <xdr:row>37</xdr:row>
      <xdr:rowOff>121539</xdr:rowOff>
    </xdr:to>
    <xdr:sp macro="" textlink="">
      <xdr:nvSpPr>
        <xdr:cNvPr id="514" name="楕円 513"/>
        <xdr:cNvSpPr/>
      </xdr:nvSpPr>
      <xdr:spPr>
        <a:xfrm>
          <a:off x="162687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106316</xdr:rowOff>
    </xdr:from>
    <xdr:ext cx="534377" cy="259045"/>
    <xdr:sp macro="" textlink="">
      <xdr:nvSpPr>
        <xdr:cNvPr id="515" name="警察費該当値テキスト"/>
        <xdr:cNvSpPr txBox="1"/>
      </xdr:nvSpPr>
      <xdr:spPr>
        <a:xfrm>
          <a:off x="16370300" y="62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33782</xdr:rowOff>
    </xdr:from>
    <xdr:to>
      <xdr:col>81</xdr:col>
      <xdr:colOff>101600</xdr:colOff>
      <xdr:row>37</xdr:row>
      <xdr:rowOff>135382</xdr:rowOff>
    </xdr:to>
    <xdr:sp macro="" textlink="">
      <xdr:nvSpPr>
        <xdr:cNvPr id="516" name="楕円 515"/>
        <xdr:cNvSpPr/>
      </xdr:nvSpPr>
      <xdr:spPr>
        <a:xfrm>
          <a:off x="154305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126509</xdr:rowOff>
    </xdr:from>
    <xdr:ext cx="534377" cy="259045"/>
    <xdr:sp macro="" textlink="">
      <xdr:nvSpPr>
        <xdr:cNvPr id="517" name="テキスト ボックス 516"/>
        <xdr:cNvSpPr txBox="1"/>
      </xdr:nvSpPr>
      <xdr:spPr>
        <a:xfrm>
          <a:off x="15201411" y="64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49784</xdr:rowOff>
    </xdr:from>
    <xdr:to>
      <xdr:col>76</xdr:col>
      <xdr:colOff>165100</xdr:colOff>
      <xdr:row>37</xdr:row>
      <xdr:rowOff>151384</xdr:rowOff>
    </xdr:to>
    <xdr:sp macro="" textlink="">
      <xdr:nvSpPr>
        <xdr:cNvPr id="518" name="楕円 517"/>
        <xdr:cNvSpPr/>
      </xdr:nvSpPr>
      <xdr:spPr>
        <a:xfrm>
          <a:off x="14541500" y="6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142511</xdr:rowOff>
    </xdr:from>
    <xdr:ext cx="534377" cy="259045"/>
    <xdr:sp macro="" textlink="">
      <xdr:nvSpPr>
        <xdr:cNvPr id="519" name="テキスト ボックス 518"/>
        <xdr:cNvSpPr txBox="1"/>
      </xdr:nvSpPr>
      <xdr:spPr>
        <a:xfrm>
          <a:off x="14325111" y="64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105664</xdr:rowOff>
    </xdr:from>
    <xdr:to>
      <xdr:col>72</xdr:col>
      <xdr:colOff>38100</xdr:colOff>
      <xdr:row>38</xdr:row>
      <xdr:rowOff>35814</xdr:rowOff>
    </xdr:to>
    <xdr:sp macro="" textlink="">
      <xdr:nvSpPr>
        <xdr:cNvPr id="520" name="楕円 519"/>
        <xdr:cNvSpPr/>
      </xdr:nvSpPr>
      <xdr:spPr>
        <a:xfrm>
          <a:off x="13652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26941</xdr:rowOff>
    </xdr:from>
    <xdr:ext cx="534377" cy="259045"/>
    <xdr:sp macro="" textlink="">
      <xdr:nvSpPr>
        <xdr:cNvPr id="521" name="テキスト ボックス 520"/>
        <xdr:cNvSpPr txBox="1"/>
      </xdr:nvSpPr>
      <xdr:spPr>
        <a:xfrm>
          <a:off x="13436111" y="65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167005</xdr:rowOff>
    </xdr:from>
    <xdr:to>
      <xdr:col>67</xdr:col>
      <xdr:colOff>101600</xdr:colOff>
      <xdr:row>38</xdr:row>
      <xdr:rowOff>97155</xdr:rowOff>
    </xdr:to>
    <xdr:sp macro="" textlink="">
      <xdr:nvSpPr>
        <xdr:cNvPr id="522" name="楕円 521"/>
        <xdr:cNvSpPr/>
      </xdr:nvSpPr>
      <xdr:spPr>
        <a:xfrm>
          <a:off x="12763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88282</xdr:rowOff>
    </xdr:from>
    <xdr:ext cx="534377" cy="259045"/>
    <xdr:sp macro="" textlink="">
      <xdr:nvSpPr>
        <xdr:cNvPr id="523" name="テキスト ボックス 522"/>
        <xdr:cNvSpPr txBox="1"/>
      </xdr:nvSpPr>
      <xdr:spPr>
        <a:xfrm>
          <a:off x="12547111" y="6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107086</xdr:rowOff>
    </xdr:from>
    <xdr:to>
      <xdr:col>85</xdr:col>
      <xdr:colOff>127000</xdr:colOff>
      <xdr:row>56</xdr:row>
      <xdr:rowOff>82531</xdr:rowOff>
    </xdr:to>
    <xdr:cxnSp macro="">
      <xdr:nvCxnSpPr>
        <xdr:cNvPr id="551" name="直線コネクタ 550"/>
        <xdr:cNvCxnSpPr/>
      </xdr:nvCxnSpPr>
      <xdr:spPr>
        <a:xfrm>
          <a:off x="15481300" y="9365386"/>
          <a:ext cx="838200" cy="3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145019</xdr:rowOff>
    </xdr:from>
    <xdr:ext cx="534377" cy="259045"/>
    <xdr:sp macro="" textlink="">
      <xdr:nvSpPr>
        <xdr:cNvPr id="552" name="教育費平均値テキスト"/>
        <xdr:cNvSpPr txBox="1"/>
      </xdr:nvSpPr>
      <xdr:spPr>
        <a:xfrm>
          <a:off x="16370300" y="9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107086</xdr:rowOff>
    </xdr:from>
    <xdr:to>
      <xdr:col>81</xdr:col>
      <xdr:colOff>50800</xdr:colOff>
      <xdr:row>54</xdr:row>
      <xdr:rowOff>143358</xdr:rowOff>
    </xdr:to>
    <xdr:cxnSp macro="">
      <xdr:nvCxnSpPr>
        <xdr:cNvPr id="554" name="直線コネクタ 553"/>
        <xdr:cNvCxnSpPr/>
      </xdr:nvCxnSpPr>
      <xdr:spPr>
        <a:xfrm flipV="1">
          <a:off x="14592300" y="9365386"/>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137014</xdr:rowOff>
    </xdr:from>
    <xdr:to>
      <xdr:col>76</xdr:col>
      <xdr:colOff>114300</xdr:colOff>
      <xdr:row>54</xdr:row>
      <xdr:rowOff>143358</xdr:rowOff>
    </xdr:to>
    <xdr:cxnSp macro="">
      <xdr:nvCxnSpPr>
        <xdr:cNvPr id="557" name="直線コネクタ 556"/>
        <xdr:cNvCxnSpPr/>
      </xdr:nvCxnSpPr>
      <xdr:spPr>
        <a:xfrm>
          <a:off x="13703300" y="9395314"/>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31329</xdr:rowOff>
    </xdr:from>
    <xdr:ext cx="534377" cy="259045"/>
    <xdr:sp macro="" textlink="">
      <xdr:nvSpPr>
        <xdr:cNvPr id="559" name="テキスト ボックス 558"/>
        <xdr:cNvSpPr txBox="1"/>
      </xdr:nvSpPr>
      <xdr:spPr>
        <a:xfrm>
          <a:off x="14325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137014</xdr:rowOff>
    </xdr:from>
    <xdr:to>
      <xdr:col>71</xdr:col>
      <xdr:colOff>177800</xdr:colOff>
      <xdr:row>55</xdr:row>
      <xdr:rowOff>11037</xdr:rowOff>
    </xdr:to>
    <xdr:cxnSp macro="">
      <xdr:nvCxnSpPr>
        <xdr:cNvPr id="560" name="直線コネクタ 559"/>
        <xdr:cNvCxnSpPr/>
      </xdr:nvCxnSpPr>
      <xdr:spPr>
        <a:xfrm flipV="1">
          <a:off x="12814300" y="9395314"/>
          <a:ext cx="889000" cy="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1" name="フローチャート: 判断 560"/>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2" name="テキスト ボックス 561"/>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3" name="フローチャート: 判断 562"/>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4" name="テキスト ボックス 563"/>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31731</xdr:rowOff>
    </xdr:from>
    <xdr:to>
      <xdr:col>85</xdr:col>
      <xdr:colOff>177800</xdr:colOff>
      <xdr:row>56</xdr:row>
      <xdr:rowOff>133331</xdr:rowOff>
    </xdr:to>
    <xdr:sp macro="" textlink="">
      <xdr:nvSpPr>
        <xdr:cNvPr id="570" name="楕円 569"/>
        <xdr:cNvSpPr/>
      </xdr:nvSpPr>
      <xdr:spPr>
        <a:xfrm>
          <a:off x="16268700" y="96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10158</xdr:rowOff>
    </xdr:from>
    <xdr:ext cx="534377" cy="259045"/>
    <xdr:sp macro="" textlink="">
      <xdr:nvSpPr>
        <xdr:cNvPr id="571" name="教育費該当値テキスト"/>
        <xdr:cNvSpPr txBox="1"/>
      </xdr:nvSpPr>
      <xdr:spPr>
        <a:xfrm>
          <a:off x="16370300" y="96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56286</xdr:rowOff>
    </xdr:from>
    <xdr:to>
      <xdr:col>81</xdr:col>
      <xdr:colOff>101600</xdr:colOff>
      <xdr:row>54</xdr:row>
      <xdr:rowOff>157886</xdr:rowOff>
    </xdr:to>
    <xdr:sp macro="" textlink="">
      <xdr:nvSpPr>
        <xdr:cNvPr id="572" name="楕円 571"/>
        <xdr:cNvSpPr/>
      </xdr:nvSpPr>
      <xdr:spPr>
        <a:xfrm>
          <a:off x="154305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2963</xdr:rowOff>
    </xdr:from>
    <xdr:ext cx="534377" cy="259045"/>
    <xdr:sp macro="" textlink="">
      <xdr:nvSpPr>
        <xdr:cNvPr id="573" name="テキスト ボックス 572"/>
        <xdr:cNvSpPr txBox="1"/>
      </xdr:nvSpPr>
      <xdr:spPr>
        <a:xfrm>
          <a:off x="15201411" y="9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92558</xdr:rowOff>
    </xdr:from>
    <xdr:to>
      <xdr:col>76</xdr:col>
      <xdr:colOff>165100</xdr:colOff>
      <xdr:row>55</xdr:row>
      <xdr:rowOff>22708</xdr:rowOff>
    </xdr:to>
    <xdr:sp macro="" textlink="">
      <xdr:nvSpPr>
        <xdr:cNvPr id="574" name="楕円 573"/>
        <xdr:cNvSpPr/>
      </xdr:nvSpPr>
      <xdr:spPr>
        <a:xfrm>
          <a:off x="14541500" y="93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13835</xdr:rowOff>
    </xdr:from>
    <xdr:ext cx="534377" cy="259045"/>
    <xdr:sp macro="" textlink="">
      <xdr:nvSpPr>
        <xdr:cNvPr id="575" name="テキスト ボックス 574"/>
        <xdr:cNvSpPr txBox="1"/>
      </xdr:nvSpPr>
      <xdr:spPr>
        <a:xfrm>
          <a:off x="14325111" y="94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86214</xdr:rowOff>
    </xdr:from>
    <xdr:to>
      <xdr:col>72</xdr:col>
      <xdr:colOff>38100</xdr:colOff>
      <xdr:row>55</xdr:row>
      <xdr:rowOff>16364</xdr:rowOff>
    </xdr:to>
    <xdr:sp macro="" textlink="">
      <xdr:nvSpPr>
        <xdr:cNvPr id="576" name="楕円 575"/>
        <xdr:cNvSpPr/>
      </xdr:nvSpPr>
      <xdr:spPr>
        <a:xfrm>
          <a:off x="13652500" y="93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32891</xdr:rowOff>
    </xdr:from>
    <xdr:ext cx="534377" cy="259045"/>
    <xdr:sp macro="" textlink="">
      <xdr:nvSpPr>
        <xdr:cNvPr id="577" name="テキスト ボックス 576"/>
        <xdr:cNvSpPr txBox="1"/>
      </xdr:nvSpPr>
      <xdr:spPr>
        <a:xfrm>
          <a:off x="13436111" y="911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131687</xdr:rowOff>
    </xdr:from>
    <xdr:to>
      <xdr:col>67</xdr:col>
      <xdr:colOff>101600</xdr:colOff>
      <xdr:row>55</xdr:row>
      <xdr:rowOff>61837</xdr:rowOff>
    </xdr:to>
    <xdr:sp macro="" textlink="">
      <xdr:nvSpPr>
        <xdr:cNvPr id="578" name="楕円 577"/>
        <xdr:cNvSpPr/>
      </xdr:nvSpPr>
      <xdr:spPr>
        <a:xfrm>
          <a:off x="12763500" y="93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78364</xdr:rowOff>
    </xdr:from>
    <xdr:ext cx="534377" cy="259045"/>
    <xdr:sp macro="" textlink="">
      <xdr:nvSpPr>
        <xdr:cNvPr id="579" name="テキスト ボックス 578"/>
        <xdr:cNvSpPr txBox="1"/>
      </xdr:nvSpPr>
      <xdr:spPr>
        <a:xfrm>
          <a:off x="12547111" y="91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35573</xdr:rowOff>
    </xdr:from>
    <xdr:to>
      <xdr:col>85</xdr:col>
      <xdr:colOff>127000</xdr:colOff>
      <xdr:row>79</xdr:row>
      <xdr:rowOff>38678</xdr:rowOff>
    </xdr:to>
    <xdr:cxnSp macro="">
      <xdr:nvCxnSpPr>
        <xdr:cNvPr id="606" name="直線コネクタ 605"/>
        <xdr:cNvCxnSpPr/>
      </xdr:nvCxnSpPr>
      <xdr:spPr>
        <a:xfrm>
          <a:off x="15481300" y="13580123"/>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28353</xdr:rowOff>
    </xdr:from>
    <xdr:to>
      <xdr:col>81</xdr:col>
      <xdr:colOff>50800</xdr:colOff>
      <xdr:row>79</xdr:row>
      <xdr:rowOff>35573</xdr:rowOff>
    </xdr:to>
    <xdr:cxnSp macro="">
      <xdr:nvCxnSpPr>
        <xdr:cNvPr id="609" name="直線コネクタ 608"/>
        <xdr:cNvCxnSpPr/>
      </xdr:nvCxnSpPr>
      <xdr:spPr>
        <a:xfrm>
          <a:off x="14592300" y="13572903"/>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24104</xdr:rowOff>
    </xdr:from>
    <xdr:to>
      <xdr:col>76</xdr:col>
      <xdr:colOff>114300</xdr:colOff>
      <xdr:row>79</xdr:row>
      <xdr:rowOff>28353</xdr:rowOff>
    </xdr:to>
    <xdr:cxnSp macro="">
      <xdr:nvCxnSpPr>
        <xdr:cNvPr id="612" name="直線コネクタ 611"/>
        <xdr:cNvCxnSpPr/>
      </xdr:nvCxnSpPr>
      <xdr:spPr>
        <a:xfrm>
          <a:off x="13703300" y="13568654"/>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24104</xdr:rowOff>
    </xdr:from>
    <xdr:to>
      <xdr:col>71</xdr:col>
      <xdr:colOff>177800</xdr:colOff>
      <xdr:row>79</xdr:row>
      <xdr:rowOff>25057</xdr:rowOff>
    </xdr:to>
    <xdr:cxnSp macro="">
      <xdr:nvCxnSpPr>
        <xdr:cNvPr id="615" name="直線コネクタ 614"/>
        <xdr:cNvCxnSpPr/>
      </xdr:nvCxnSpPr>
      <xdr:spPr>
        <a:xfrm flipV="1">
          <a:off x="12814300" y="1356865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6" name="フローチャート: 判断 615"/>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7" name="テキスト ボックス 616"/>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8" name="フローチャート: 判断 617"/>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19" name="テキスト ボックス 618"/>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159328</xdr:rowOff>
    </xdr:from>
    <xdr:to>
      <xdr:col>85</xdr:col>
      <xdr:colOff>177800</xdr:colOff>
      <xdr:row>79</xdr:row>
      <xdr:rowOff>89478</xdr:rowOff>
    </xdr:to>
    <xdr:sp macro="" textlink="">
      <xdr:nvSpPr>
        <xdr:cNvPr id="625" name="楕円 624"/>
        <xdr:cNvSpPr/>
      </xdr:nvSpPr>
      <xdr:spPr>
        <a:xfrm>
          <a:off x="16268700" y="135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156223</xdr:rowOff>
    </xdr:from>
    <xdr:to>
      <xdr:col>81</xdr:col>
      <xdr:colOff>101600</xdr:colOff>
      <xdr:row>79</xdr:row>
      <xdr:rowOff>86373</xdr:rowOff>
    </xdr:to>
    <xdr:sp macro="" textlink="">
      <xdr:nvSpPr>
        <xdr:cNvPr id="627" name="楕円 626"/>
        <xdr:cNvSpPr/>
      </xdr:nvSpPr>
      <xdr:spPr>
        <a:xfrm>
          <a:off x="15430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77500</xdr:rowOff>
    </xdr:from>
    <xdr:ext cx="378565" cy="259045"/>
    <xdr:sp macro="" textlink="">
      <xdr:nvSpPr>
        <xdr:cNvPr id="628" name="テキスト ボックス 627"/>
        <xdr:cNvSpPr txBox="1"/>
      </xdr:nvSpPr>
      <xdr:spPr>
        <a:xfrm>
          <a:off x="152793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149003</xdr:rowOff>
    </xdr:from>
    <xdr:to>
      <xdr:col>76</xdr:col>
      <xdr:colOff>165100</xdr:colOff>
      <xdr:row>79</xdr:row>
      <xdr:rowOff>79153</xdr:rowOff>
    </xdr:to>
    <xdr:sp macro="" textlink="">
      <xdr:nvSpPr>
        <xdr:cNvPr id="629" name="楕円 628"/>
        <xdr:cNvSpPr/>
      </xdr:nvSpPr>
      <xdr:spPr>
        <a:xfrm>
          <a:off x="14541500" y="135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70280</xdr:rowOff>
    </xdr:from>
    <xdr:ext cx="378565" cy="259045"/>
    <xdr:sp macro="" textlink="">
      <xdr:nvSpPr>
        <xdr:cNvPr id="630" name="テキスト ボックス 629"/>
        <xdr:cNvSpPr txBox="1"/>
      </xdr:nvSpPr>
      <xdr:spPr>
        <a:xfrm>
          <a:off x="14403017" y="1361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144754</xdr:rowOff>
    </xdr:from>
    <xdr:to>
      <xdr:col>72</xdr:col>
      <xdr:colOff>38100</xdr:colOff>
      <xdr:row>79</xdr:row>
      <xdr:rowOff>74904</xdr:rowOff>
    </xdr:to>
    <xdr:sp macro="" textlink="">
      <xdr:nvSpPr>
        <xdr:cNvPr id="631" name="楕円 630"/>
        <xdr:cNvSpPr/>
      </xdr:nvSpPr>
      <xdr:spPr>
        <a:xfrm>
          <a:off x="13652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66031</xdr:rowOff>
    </xdr:from>
    <xdr:ext cx="469744" cy="259045"/>
    <xdr:sp macro="" textlink="">
      <xdr:nvSpPr>
        <xdr:cNvPr id="632" name="テキスト ボックス 631"/>
        <xdr:cNvSpPr txBox="1"/>
      </xdr:nvSpPr>
      <xdr:spPr>
        <a:xfrm>
          <a:off x="13468428" y="136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145707</xdr:rowOff>
    </xdr:from>
    <xdr:to>
      <xdr:col>67</xdr:col>
      <xdr:colOff>101600</xdr:colOff>
      <xdr:row>79</xdr:row>
      <xdr:rowOff>75857</xdr:rowOff>
    </xdr:to>
    <xdr:sp macro="" textlink="">
      <xdr:nvSpPr>
        <xdr:cNvPr id="633" name="楕円 632"/>
        <xdr:cNvSpPr/>
      </xdr:nvSpPr>
      <xdr:spPr>
        <a:xfrm>
          <a:off x="12763500" y="13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66984</xdr:rowOff>
    </xdr:from>
    <xdr:ext cx="469744" cy="259045"/>
    <xdr:sp macro="" textlink="">
      <xdr:nvSpPr>
        <xdr:cNvPr id="634" name="テキスト ボックス 633"/>
        <xdr:cNvSpPr txBox="1"/>
      </xdr:nvSpPr>
      <xdr:spPr>
        <a:xfrm>
          <a:off x="12579428" y="1361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3" name="テキスト ボックス 64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4" name="直線コネクタ 64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5" name="テキスト ボックス 64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6" name="直線コネクタ 64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7" name="テキスト ボックス 64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8" name="直線コネクタ 64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9" name="テキスト ボックス 64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0" name="直線コネクタ 64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1" name="テキスト ボックス 65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2" name="直線コネクタ 65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3" name="テキスト ボックス 65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4" name="直線コネクタ 65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5" name="テキスト ボックス 65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59" name="直線コネクタ 658"/>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0"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1" name="直線コネクタ 660"/>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2"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3" name="直線コネクタ 662"/>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49306</xdr:rowOff>
    </xdr:from>
    <xdr:to>
      <xdr:col>85</xdr:col>
      <xdr:colOff>127000</xdr:colOff>
      <xdr:row>95</xdr:row>
      <xdr:rowOff>96887</xdr:rowOff>
    </xdr:to>
    <xdr:cxnSp macro="">
      <xdr:nvCxnSpPr>
        <xdr:cNvPr id="664" name="直線コネクタ 663"/>
        <xdr:cNvCxnSpPr/>
      </xdr:nvCxnSpPr>
      <xdr:spPr>
        <a:xfrm flipV="1">
          <a:off x="15481300" y="16337056"/>
          <a:ext cx="8382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138747</xdr:rowOff>
    </xdr:from>
    <xdr:ext cx="534377" cy="259045"/>
    <xdr:sp macro="" textlink="">
      <xdr:nvSpPr>
        <xdr:cNvPr id="665" name="公債費平均値テキスト"/>
        <xdr:cNvSpPr txBox="1"/>
      </xdr:nvSpPr>
      <xdr:spPr>
        <a:xfrm>
          <a:off x="16370300" y="16426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6" name="フローチャート: 判断 665"/>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96887</xdr:rowOff>
    </xdr:from>
    <xdr:to>
      <xdr:col>81</xdr:col>
      <xdr:colOff>50800</xdr:colOff>
      <xdr:row>95</xdr:row>
      <xdr:rowOff>143259</xdr:rowOff>
    </xdr:to>
    <xdr:cxnSp macro="">
      <xdr:nvCxnSpPr>
        <xdr:cNvPr id="667" name="直線コネクタ 666"/>
        <xdr:cNvCxnSpPr/>
      </xdr:nvCxnSpPr>
      <xdr:spPr>
        <a:xfrm flipV="1">
          <a:off x="14592300" y="16384637"/>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68" name="フローチャート: 判断 667"/>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151027</xdr:rowOff>
    </xdr:from>
    <xdr:ext cx="534377" cy="259045"/>
    <xdr:sp macro="" textlink="">
      <xdr:nvSpPr>
        <xdr:cNvPr id="669" name="テキスト ボックス 668"/>
        <xdr:cNvSpPr txBox="1"/>
      </xdr:nvSpPr>
      <xdr:spPr>
        <a:xfrm>
          <a:off x="152014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143259</xdr:rowOff>
    </xdr:from>
    <xdr:to>
      <xdr:col>76</xdr:col>
      <xdr:colOff>114300</xdr:colOff>
      <xdr:row>95</xdr:row>
      <xdr:rowOff>154200</xdr:rowOff>
    </xdr:to>
    <xdr:cxnSp macro="">
      <xdr:nvCxnSpPr>
        <xdr:cNvPr id="670" name="直線コネクタ 669"/>
        <xdr:cNvCxnSpPr/>
      </xdr:nvCxnSpPr>
      <xdr:spPr>
        <a:xfrm flipV="1">
          <a:off x="13703300" y="16431009"/>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1" name="フローチャート: 判断 670"/>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130748</xdr:rowOff>
    </xdr:from>
    <xdr:ext cx="534377" cy="259045"/>
    <xdr:sp macro="" textlink="">
      <xdr:nvSpPr>
        <xdr:cNvPr id="672" name="テキスト ボックス 671"/>
        <xdr:cNvSpPr txBox="1"/>
      </xdr:nvSpPr>
      <xdr:spPr>
        <a:xfrm>
          <a:off x="14325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154200</xdr:rowOff>
    </xdr:from>
    <xdr:to>
      <xdr:col>71</xdr:col>
      <xdr:colOff>177800</xdr:colOff>
      <xdr:row>96</xdr:row>
      <xdr:rowOff>2899</xdr:rowOff>
    </xdr:to>
    <xdr:cxnSp macro="">
      <xdr:nvCxnSpPr>
        <xdr:cNvPr id="673" name="直線コネクタ 672"/>
        <xdr:cNvCxnSpPr/>
      </xdr:nvCxnSpPr>
      <xdr:spPr>
        <a:xfrm flipV="1">
          <a:off x="12814300" y="16441950"/>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4" name="フローチャート: 判断 673"/>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5" name="テキスト ボックス 674"/>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6" name="フローチャート: 判断 675"/>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7" name="テキスト ボックス 676"/>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169956</xdr:rowOff>
    </xdr:from>
    <xdr:to>
      <xdr:col>85</xdr:col>
      <xdr:colOff>177800</xdr:colOff>
      <xdr:row>95</xdr:row>
      <xdr:rowOff>100106</xdr:rowOff>
    </xdr:to>
    <xdr:sp macro="" textlink="">
      <xdr:nvSpPr>
        <xdr:cNvPr id="683" name="楕円 682"/>
        <xdr:cNvSpPr/>
      </xdr:nvSpPr>
      <xdr:spPr>
        <a:xfrm>
          <a:off x="16268700" y="162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21383</xdr:rowOff>
    </xdr:from>
    <xdr:ext cx="534377" cy="259045"/>
    <xdr:sp macro="" textlink="">
      <xdr:nvSpPr>
        <xdr:cNvPr id="684" name="公債費該当値テキスト"/>
        <xdr:cNvSpPr txBox="1"/>
      </xdr:nvSpPr>
      <xdr:spPr>
        <a:xfrm>
          <a:off x="16370300" y="161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46087</xdr:rowOff>
    </xdr:from>
    <xdr:to>
      <xdr:col>81</xdr:col>
      <xdr:colOff>101600</xdr:colOff>
      <xdr:row>95</xdr:row>
      <xdr:rowOff>147687</xdr:rowOff>
    </xdr:to>
    <xdr:sp macro="" textlink="">
      <xdr:nvSpPr>
        <xdr:cNvPr id="685" name="楕円 684"/>
        <xdr:cNvSpPr/>
      </xdr:nvSpPr>
      <xdr:spPr>
        <a:xfrm>
          <a:off x="15430500" y="163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164214</xdr:rowOff>
    </xdr:from>
    <xdr:ext cx="534377" cy="259045"/>
    <xdr:sp macro="" textlink="">
      <xdr:nvSpPr>
        <xdr:cNvPr id="686" name="テキスト ボックス 685"/>
        <xdr:cNvSpPr txBox="1"/>
      </xdr:nvSpPr>
      <xdr:spPr>
        <a:xfrm>
          <a:off x="15201411" y="1610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92459</xdr:rowOff>
    </xdr:from>
    <xdr:to>
      <xdr:col>76</xdr:col>
      <xdr:colOff>165100</xdr:colOff>
      <xdr:row>96</xdr:row>
      <xdr:rowOff>22609</xdr:rowOff>
    </xdr:to>
    <xdr:sp macro="" textlink="">
      <xdr:nvSpPr>
        <xdr:cNvPr id="687" name="楕円 686"/>
        <xdr:cNvSpPr/>
      </xdr:nvSpPr>
      <xdr:spPr>
        <a:xfrm>
          <a:off x="14541500" y="163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39136</xdr:rowOff>
    </xdr:from>
    <xdr:ext cx="534377" cy="259045"/>
    <xdr:sp macro="" textlink="">
      <xdr:nvSpPr>
        <xdr:cNvPr id="688" name="テキスト ボックス 687"/>
        <xdr:cNvSpPr txBox="1"/>
      </xdr:nvSpPr>
      <xdr:spPr>
        <a:xfrm>
          <a:off x="14325111" y="161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103400</xdr:rowOff>
    </xdr:from>
    <xdr:to>
      <xdr:col>72</xdr:col>
      <xdr:colOff>38100</xdr:colOff>
      <xdr:row>96</xdr:row>
      <xdr:rowOff>33550</xdr:rowOff>
    </xdr:to>
    <xdr:sp macro="" textlink="">
      <xdr:nvSpPr>
        <xdr:cNvPr id="689" name="楕円 688"/>
        <xdr:cNvSpPr/>
      </xdr:nvSpPr>
      <xdr:spPr>
        <a:xfrm>
          <a:off x="13652500" y="163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50077</xdr:rowOff>
    </xdr:from>
    <xdr:ext cx="534377" cy="259045"/>
    <xdr:sp macro="" textlink="">
      <xdr:nvSpPr>
        <xdr:cNvPr id="690" name="テキスト ボックス 689"/>
        <xdr:cNvSpPr txBox="1"/>
      </xdr:nvSpPr>
      <xdr:spPr>
        <a:xfrm>
          <a:off x="13436111" y="161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123549</xdr:rowOff>
    </xdr:from>
    <xdr:to>
      <xdr:col>67</xdr:col>
      <xdr:colOff>101600</xdr:colOff>
      <xdr:row>96</xdr:row>
      <xdr:rowOff>53699</xdr:rowOff>
    </xdr:to>
    <xdr:sp macro="" textlink="">
      <xdr:nvSpPr>
        <xdr:cNvPr id="691" name="楕円 690"/>
        <xdr:cNvSpPr/>
      </xdr:nvSpPr>
      <xdr:spPr>
        <a:xfrm>
          <a:off x="12763500" y="164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70226</xdr:rowOff>
    </xdr:from>
    <xdr:ext cx="534377" cy="259045"/>
    <xdr:sp macro="" textlink="">
      <xdr:nvSpPr>
        <xdr:cNvPr id="692" name="テキスト ボックス 691"/>
        <xdr:cNvSpPr txBox="1"/>
      </xdr:nvSpPr>
      <xdr:spPr>
        <a:xfrm>
          <a:off x="12547111" y="161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6" name="テキスト ボックス 70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8" name="テキスト ボックス 70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2" name="直線コネクタ 711"/>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5"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6" name="直線コネクタ 715"/>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7" name="直線コネクタ 71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9" name="フローチャート: 判断 71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1" name="フローチャート: 判断 720"/>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2" name="テキスト ボックス 72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4" name="フローチャート: 判断 72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5" name="テキスト ボックス 72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7" name="フローチャート: 判断 72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8" name="テキスト ボックス 72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9" name="フローチャート: 判断 728"/>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0" name="テキスト ボックス 729"/>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6" name="楕円 73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9" name="テキスト ボックス 738"/>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1" name="テキスト ボックス 74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3" name="テキスト ボックス 74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・教育費は、住民一人当たり</a:t>
          </a:r>
          <a:r>
            <a:rPr lang="en-US" altLang="ja-JP" sz="1300" b="0" i="0" baseline="0">
              <a:solidFill>
                <a:schemeClr val="dk1"/>
              </a:solidFill>
              <a:effectLst/>
              <a:latin typeface="+mn-lt"/>
              <a:ea typeface="+mn-ea"/>
              <a:cs typeface="+mn-cs"/>
            </a:rPr>
            <a:t>65,001</a:t>
          </a:r>
          <a:r>
            <a:rPr lang="ja-JP" altLang="ja-JP" sz="1300" b="0" i="0" baseline="0">
              <a:solidFill>
                <a:schemeClr val="dk1"/>
              </a:solidFill>
              <a:effectLst/>
              <a:latin typeface="+mn-lt"/>
              <a:ea typeface="+mn-ea"/>
              <a:cs typeface="+mn-cs"/>
            </a:rPr>
            <a:t>円となっており、類似団体平均を</a:t>
          </a:r>
          <a:r>
            <a:rPr lang="ja-JP" altLang="en-US" sz="1300" b="0" i="0" baseline="0">
              <a:solidFill>
                <a:schemeClr val="dk1"/>
              </a:solidFill>
              <a:effectLst/>
              <a:latin typeface="+mn-lt"/>
              <a:ea typeface="+mn-ea"/>
              <a:cs typeface="+mn-cs"/>
            </a:rPr>
            <a:t>下回る</a:t>
          </a:r>
          <a:r>
            <a:rPr lang="ja-JP" altLang="ja-JP" sz="1300" b="0" i="0" baseline="0">
              <a:solidFill>
                <a:schemeClr val="dk1"/>
              </a:solidFill>
              <a:effectLst/>
              <a:latin typeface="+mn-lt"/>
              <a:ea typeface="+mn-ea"/>
              <a:cs typeface="+mn-cs"/>
            </a:rPr>
            <a:t>水準となっています。 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16,711</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しましたが、</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政令市への教</a:t>
          </a:r>
          <a:r>
            <a:rPr kumimoji="1" lang="ja-JP" altLang="en-US" sz="1300">
              <a:solidFill>
                <a:schemeClr val="dk1"/>
              </a:solidFill>
              <a:effectLst/>
              <a:latin typeface="+mn-lt"/>
              <a:ea typeface="+mn-ea"/>
              <a:cs typeface="+mn-cs"/>
            </a:rPr>
            <a:t>職</a:t>
          </a:r>
          <a:r>
            <a:rPr kumimoji="1" lang="ja-JP" altLang="ja-JP" sz="1300">
              <a:solidFill>
                <a:schemeClr val="dk1"/>
              </a:solidFill>
              <a:effectLst/>
              <a:latin typeface="+mn-lt"/>
              <a:ea typeface="+mn-ea"/>
              <a:cs typeface="+mn-cs"/>
            </a:rPr>
            <a:t>員給与負担の</a:t>
          </a:r>
          <a:r>
            <a:rPr kumimoji="1" lang="ja-JP" altLang="en-US" sz="1300">
              <a:solidFill>
                <a:schemeClr val="dk1"/>
              </a:solidFill>
              <a:effectLst/>
              <a:latin typeface="+mn-lt"/>
              <a:ea typeface="+mn-ea"/>
              <a:cs typeface="+mn-cs"/>
            </a:rPr>
            <a:t>移譲</a:t>
          </a:r>
          <a:r>
            <a:rPr kumimoji="1" lang="ja-JP" altLang="ja-JP" sz="1300">
              <a:solidFill>
                <a:schemeClr val="dk1"/>
              </a:solidFill>
              <a:effectLst/>
              <a:latin typeface="+mn-lt"/>
              <a:ea typeface="+mn-ea"/>
              <a:cs typeface="+mn-cs"/>
            </a:rPr>
            <a:t>が主な要因です。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52,518</a:t>
          </a:r>
          <a:r>
            <a:rPr kumimoji="1" lang="ja-JP" altLang="ja-JP" sz="1300">
              <a:solidFill>
                <a:schemeClr val="dk1"/>
              </a:solidFill>
              <a:effectLst/>
              <a:latin typeface="+mn-lt"/>
              <a:ea typeface="+mn-ea"/>
              <a:cs typeface="+mn-cs"/>
            </a:rPr>
            <a:t>円となっており、類似団体平均を上回る水準となっています。これは、国の経済対策に呼応した公共事業の実施や、平成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年のサッカー日韓ワールドカップ開催に向けた小笠山運動公園（エコパスタジアム）の整備等によるものです。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年度からは</a:t>
          </a:r>
          <a:r>
            <a:rPr kumimoji="1" lang="en-US" altLang="ja-JP" sz="1300">
              <a:solidFill>
                <a:schemeClr val="dk1"/>
              </a:solidFill>
              <a:effectLst/>
              <a:latin typeface="+mn-lt"/>
              <a:ea typeface="+mn-ea"/>
              <a:cs typeface="+mn-cs"/>
            </a:rPr>
            <a:t>1,457</a:t>
          </a:r>
          <a:r>
            <a:rPr kumimoji="1" lang="ja-JP" altLang="ja-JP" sz="1300">
              <a:solidFill>
                <a:schemeClr val="dk1"/>
              </a:solidFill>
              <a:effectLst/>
              <a:latin typeface="+mn-lt"/>
              <a:ea typeface="+mn-ea"/>
              <a:cs typeface="+mn-cs"/>
            </a:rPr>
            <a:t>円増加しましたが、リーマンショック以降の臨時財政対策債の発行額増加に伴い、この償還のための基金への積立てが増加したことが主な要因です。</a:t>
          </a:r>
          <a:endParaRPr lang="ja-JP" altLang="ja-JP" sz="1300">
            <a:effectLst/>
          </a:endParaRPr>
        </a:p>
        <a:p>
          <a:pPr eaLnBrk="1" fontAlgn="base" latinLnBrk="0" hangingPunct="1"/>
          <a:r>
            <a:rPr lang="ja-JP" altLang="en-US" sz="1300" b="0" i="0" baseline="0">
              <a:solidFill>
                <a:schemeClr val="dk1"/>
              </a:solidFill>
              <a:effectLst/>
              <a:latin typeface="+mn-lt"/>
              <a:ea typeface="+mn-ea"/>
              <a:cs typeface="+mn-cs"/>
            </a:rPr>
            <a:t>・民生費は、住民一人当たり</a:t>
          </a:r>
          <a:r>
            <a:rPr lang="en-US" altLang="ja-JP" sz="1300" b="0" i="0" baseline="0">
              <a:solidFill>
                <a:schemeClr val="dk1"/>
              </a:solidFill>
              <a:effectLst/>
              <a:latin typeface="+mn-lt"/>
              <a:ea typeface="+mn-ea"/>
              <a:cs typeface="+mn-cs"/>
            </a:rPr>
            <a:t>50,009</a:t>
          </a:r>
          <a:r>
            <a:rPr lang="ja-JP" altLang="en-US" sz="1300" b="0" i="0" baseline="0">
              <a:solidFill>
                <a:schemeClr val="dk1"/>
              </a:solidFill>
              <a:effectLst/>
              <a:latin typeface="+mn-lt"/>
              <a:ea typeface="+mn-ea"/>
              <a:cs typeface="+mn-cs"/>
            </a:rPr>
            <a:t>円となっており、類似団体平均を下回る水準となっています。平成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1,431</a:t>
          </a:r>
          <a:r>
            <a:rPr lang="ja-JP" altLang="en-US" sz="1300" b="0" i="0" baseline="0">
              <a:solidFill>
                <a:schemeClr val="dk1"/>
              </a:solidFill>
              <a:effectLst/>
              <a:latin typeface="+mn-lt"/>
              <a:ea typeface="+mn-ea"/>
              <a:cs typeface="+mn-cs"/>
            </a:rPr>
            <a:t>円増加しましたが、これは子ども・子育て支援給付費の増加等によるものです。</a:t>
          </a:r>
          <a:endParaRPr lang="en-US" altLang="ja-JP" sz="1300" b="0" i="0" baseline="0">
            <a:solidFill>
              <a:schemeClr val="dk1"/>
            </a:solidFill>
            <a:effectLst/>
            <a:latin typeface="+mn-lt"/>
            <a:ea typeface="+mn-ea"/>
            <a:cs typeface="+mn-cs"/>
          </a:endParaRPr>
        </a:p>
        <a:p>
          <a:pPr eaLnBrk="1" fontAlgn="base" latinLnBrk="0" hangingPunct="1"/>
          <a:r>
            <a:rPr lang="ja-JP" altLang="ja-JP" sz="1300" b="0" i="0" baseline="0">
              <a:solidFill>
                <a:schemeClr val="dk1"/>
              </a:solidFill>
              <a:effectLst/>
              <a:latin typeface="+mn-lt"/>
              <a:ea typeface="+mn-ea"/>
              <a:cs typeface="+mn-cs"/>
            </a:rPr>
            <a:t>・商工費は、住民一人当たり</a:t>
          </a:r>
          <a:r>
            <a:rPr lang="en-US" altLang="ja-JP" sz="1300" b="0" i="0" baseline="0">
              <a:solidFill>
                <a:schemeClr val="dk1"/>
              </a:solidFill>
              <a:effectLst/>
              <a:latin typeface="+mn-lt"/>
              <a:ea typeface="+mn-ea"/>
              <a:cs typeface="+mn-cs"/>
            </a:rPr>
            <a:t>5,184</a:t>
          </a:r>
          <a:r>
            <a:rPr lang="ja-JP" altLang="ja-JP" sz="1300" b="0" i="0" baseline="0">
              <a:solidFill>
                <a:schemeClr val="dk1"/>
              </a:solidFill>
              <a:effectLst/>
              <a:latin typeface="+mn-lt"/>
              <a:ea typeface="+mn-ea"/>
              <a:cs typeface="+mn-cs"/>
            </a:rPr>
            <a:t>円となっており、類似団体平均を下回る水準となっています。 これは、中小企業向けの融資方式が他府県と異なるなど、歳出額が少ないことが主な要因です。平成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480</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しましたが、これは</a:t>
          </a:r>
          <a:r>
            <a:rPr kumimoji="1" lang="ja-JP" altLang="en-US" sz="1300">
              <a:solidFill>
                <a:schemeClr val="dk1"/>
              </a:solidFill>
              <a:effectLst/>
              <a:latin typeface="+mn-lt"/>
              <a:ea typeface="+mn-ea"/>
              <a:cs typeface="+mn-cs"/>
            </a:rPr>
            <a:t>新たに</a:t>
          </a:r>
          <a:r>
            <a:rPr kumimoji="1" lang="ja-JP" altLang="ja-JP" sz="1300">
              <a:solidFill>
                <a:schemeClr val="dk1"/>
              </a:solidFill>
              <a:effectLst/>
              <a:latin typeface="+mn-lt"/>
              <a:ea typeface="+mn-ea"/>
              <a:cs typeface="+mn-cs"/>
            </a:rPr>
            <a:t>本県で</a:t>
          </a:r>
          <a:r>
            <a:rPr kumimoji="1" lang="ja-JP" altLang="en-US" sz="1300">
              <a:solidFill>
                <a:schemeClr val="dk1"/>
              </a:solidFill>
              <a:effectLst/>
              <a:latin typeface="+mn-lt"/>
              <a:ea typeface="+mn-ea"/>
              <a:cs typeface="+mn-cs"/>
            </a:rPr>
            <a:t>立地する企業等に対する</a:t>
          </a:r>
          <a:r>
            <a:rPr kumimoji="1" lang="en-US" altLang="ja-JP" sz="1300">
              <a:solidFill>
                <a:schemeClr val="dk1"/>
              </a:solidFill>
              <a:effectLst/>
              <a:latin typeface="+mn-lt"/>
              <a:ea typeface="+mn-ea"/>
              <a:cs typeface="+mn-cs"/>
            </a:rPr>
            <a:t> </a:t>
          </a:r>
        </a:p>
        <a:p>
          <a:pPr eaLnBrk="1" fontAlgn="base" latinLnBrk="0" hangingPunct="1"/>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助成費の増が</a:t>
          </a:r>
          <a:r>
            <a:rPr kumimoji="1" lang="ja-JP" altLang="ja-JP" sz="1300">
              <a:solidFill>
                <a:schemeClr val="dk1"/>
              </a:solidFill>
              <a:effectLst/>
              <a:latin typeface="+mn-lt"/>
              <a:ea typeface="+mn-ea"/>
              <a:cs typeface="+mn-cs"/>
            </a:rPr>
            <a:t>主な要因です。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財政調整基金残高は、標準財政規模に対し</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％程度を維持しています。また、</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年度の実質収支額は</a:t>
          </a:r>
          <a:r>
            <a:rPr kumimoji="1" lang="en-US" altLang="ja-JP" sz="1300">
              <a:solidFill>
                <a:schemeClr val="dk1"/>
              </a:solidFill>
              <a:effectLst/>
              <a:latin typeface="+mn-lt"/>
              <a:ea typeface="+mn-ea"/>
              <a:cs typeface="+mn-cs"/>
            </a:rPr>
            <a:t>0.86</a:t>
          </a:r>
          <a:r>
            <a:rPr kumimoji="1" lang="ja-JP" altLang="ja-JP" sz="1300">
              <a:solidFill>
                <a:schemeClr val="dk1"/>
              </a:solidFill>
              <a:effectLst/>
              <a:latin typeface="+mn-lt"/>
              <a:ea typeface="+mn-ea"/>
              <a:cs typeface="+mn-cs"/>
            </a:rPr>
            <a:t>％で、</a:t>
          </a:r>
          <a:r>
            <a:rPr kumimoji="1" lang="ja-JP" altLang="en-US" sz="1300">
              <a:solidFill>
                <a:schemeClr val="dk1"/>
              </a:solidFill>
              <a:effectLst/>
              <a:latin typeface="+mn-lt"/>
              <a:ea typeface="+mn-ea"/>
              <a:cs typeface="+mn-cs"/>
            </a:rPr>
            <a:t>特殊要因があった</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年度を除き、標準財政規模に対し</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％程度の黒字で推移しています。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なお</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年度の実質単年度収支の黒字幅が大きくなっているのは、</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年度に受入れを予定していた津波対策のための寄附金を</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年度に前倒して受</a:t>
          </a:r>
          <a:r>
            <a:rPr kumimoji="1" lang="ja-JP" altLang="en-US" sz="1300">
              <a:solidFill>
                <a:schemeClr val="dk1"/>
              </a:solidFill>
              <a:effectLst/>
              <a:latin typeface="+mn-lt"/>
              <a:ea typeface="+mn-ea"/>
              <a:cs typeface="+mn-cs"/>
            </a:rPr>
            <a:t>け</a:t>
          </a:r>
          <a:r>
            <a:rPr kumimoji="1" lang="ja-JP" altLang="ja-JP" sz="1300">
              <a:solidFill>
                <a:schemeClr val="dk1"/>
              </a:solidFill>
              <a:effectLst/>
              <a:latin typeface="+mn-lt"/>
              <a:ea typeface="+mn-ea"/>
              <a:cs typeface="+mn-cs"/>
            </a:rPr>
            <a:t>入れたため、一時的に実質収支が増加したことによるものです。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静岡県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年度の健全化指標導入以来、すべての会計が黒字であり、連結実質赤字は生じていません。</a:t>
          </a:r>
          <a:endParaRPr lang="ja-JP" altLang="ja-JP" sz="1300">
            <a:effectLst/>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年度の黒字額の内訳は、静岡がんセンター事業会計や水道事業会計などの公営企業会計の占める割合が高くなっています。</a:t>
          </a:r>
          <a:endParaRPr lang="ja-JP" altLang="ja-JP" sz="1300">
            <a:effectLst/>
          </a:endParaRPr>
        </a:p>
        <a:p>
          <a:r>
            <a:rPr kumimoji="1" lang="ja-JP" altLang="ja-JP" sz="1300">
              <a:solidFill>
                <a:schemeClr val="dk1"/>
              </a:solidFill>
              <a:effectLst/>
              <a:latin typeface="+mn-lt"/>
              <a:ea typeface="+mn-ea"/>
              <a:cs typeface="+mn-cs"/>
            </a:rPr>
            <a:t>一般会計の比率は、</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年度を除き、</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％程度で推移しています。また、</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年度が一時的に高い</a:t>
          </a:r>
          <a:r>
            <a:rPr kumimoji="1" lang="ja-JP" altLang="en-US" sz="1300">
              <a:solidFill>
                <a:schemeClr val="dk1"/>
              </a:solidFill>
              <a:effectLst/>
              <a:latin typeface="+mn-lt"/>
              <a:ea typeface="+mn-ea"/>
              <a:cs typeface="+mn-cs"/>
            </a:rPr>
            <a:t>比率</a:t>
          </a:r>
          <a:r>
            <a:rPr kumimoji="1" lang="ja-JP" altLang="ja-JP" sz="1300">
              <a:solidFill>
                <a:schemeClr val="dk1"/>
              </a:solidFill>
              <a:effectLst/>
              <a:latin typeface="+mn-lt"/>
              <a:ea typeface="+mn-ea"/>
              <a:cs typeface="+mn-cs"/>
            </a:rPr>
            <a:t>となったのは、</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年度に受入れを予定していた、津波対策に充てるための寄附金を</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年度に前倒して受</a:t>
          </a:r>
          <a:r>
            <a:rPr kumimoji="1" lang="ja-JP" altLang="en-US" sz="1300">
              <a:solidFill>
                <a:schemeClr val="dk1"/>
              </a:solidFill>
              <a:effectLst/>
              <a:latin typeface="+mn-lt"/>
              <a:ea typeface="+mn-ea"/>
              <a:cs typeface="+mn-cs"/>
            </a:rPr>
            <a:t>け</a:t>
          </a:r>
          <a:r>
            <a:rPr kumimoji="1" lang="ja-JP" altLang="ja-JP" sz="1300">
              <a:solidFill>
                <a:schemeClr val="dk1"/>
              </a:solidFill>
              <a:effectLst/>
              <a:latin typeface="+mn-lt"/>
              <a:ea typeface="+mn-ea"/>
              <a:cs typeface="+mn-cs"/>
            </a:rPr>
            <a:t>入れたことによるものです。</a:t>
          </a:r>
          <a:endParaRPr lang="ja-JP" altLang="ja-JP" sz="1300">
            <a:effectLst/>
          </a:endParaRPr>
        </a:p>
        <a:p>
          <a:r>
            <a:rPr kumimoji="1" lang="ja-JP" altLang="ja-JP" sz="1300">
              <a:solidFill>
                <a:schemeClr val="dk1"/>
              </a:solidFill>
              <a:effectLst/>
              <a:latin typeface="+mn-lt"/>
              <a:ea typeface="+mn-ea"/>
              <a:cs typeface="+mn-cs"/>
            </a:rPr>
            <a:t>なお、各会計における黒字額の標準財政規模に対する比率は、概ね同一水準を維持しています。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223510\Desktop\&#65288;&#22522;&#37329;&#29677;&#65289;&#12304;&#36001;&#25919;&#29366;&#27841;&#36039;&#26009;&#38598;&#12305;_220001_&#38745;&#23713;&#3047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金残高に係る経年分析"/>
      <sheetName val="データシート"/>
    </sheetNames>
    <sheetDataSet>
      <sheetData sheetId="0" refreshError="1"/>
      <sheetData sheetId="1">
        <row r="71">
          <cell r="B71" t="str">
            <v>H27</v>
          </cell>
          <cell r="C71" t="str">
            <v>H28</v>
          </cell>
          <cell r="D71" t="str">
            <v>H29</v>
          </cell>
        </row>
        <row r="72">
          <cell r="A72" t="str">
            <v>財政調整基金</v>
          </cell>
          <cell r="B72">
            <v>8920</v>
          </cell>
          <cell r="C72">
            <v>8922</v>
          </cell>
          <cell r="D72">
            <v>8922</v>
          </cell>
        </row>
        <row r="73">
          <cell r="A73" t="str">
            <v>減債基金</v>
          </cell>
          <cell r="B73">
            <v>72523</v>
          </cell>
          <cell r="C73">
            <v>54903</v>
          </cell>
          <cell r="D73">
            <v>42630</v>
          </cell>
        </row>
        <row r="74">
          <cell r="A74" t="str">
            <v>その他特定目的基金</v>
          </cell>
          <cell r="B74">
            <v>64510</v>
          </cell>
          <cell r="C74">
            <v>57309</v>
          </cell>
          <cell r="D74">
            <v>73493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28" customWidth="1"/>
    <col min="12" max="12" width="2.21875" style="128" customWidth="1"/>
    <col min="13" max="17" width="2.33203125" style="128" customWidth="1"/>
    <col min="18" max="119" width="2.109375" style="128" customWidth="1"/>
    <col min="120" max="16384" width="0" style="128" hidden="1"/>
  </cols>
  <sheetData>
    <row r="1" spans="1:119" ht="33" customHeight="1" x14ac:dyDescent="0.2">
      <c r="A1" s="126"/>
      <c r="B1" s="597" t="s">
        <v>70</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597"/>
      <c r="BG1" s="597"/>
      <c r="BH1" s="597"/>
      <c r="BI1" s="597"/>
      <c r="BJ1" s="597"/>
      <c r="BK1" s="597"/>
      <c r="BL1" s="597"/>
      <c r="BM1" s="597"/>
      <c r="BN1" s="597"/>
      <c r="BO1" s="597"/>
      <c r="BP1" s="597"/>
      <c r="BQ1" s="597"/>
      <c r="BR1" s="597"/>
      <c r="BS1" s="597"/>
      <c r="BT1" s="597"/>
      <c r="BU1" s="597"/>
      <c r="BV1" s="597"/>
      <c r="BW1" s="597"/>
      <c r="BX1" s="597"/>
      <c r="BY1" s="597"/>
      <c r="BZ1" s="597"/>
      <c r="CA1" s="597"/>
      <c r="CB1" s="597"/>
      <c r="CC1" s="597"/>
      <c r="CD1" s="597"/>
      <c r="CE1" s="597"/>
      <c r="CF1" s="597"/>
      <c r="CG1" s="597"/>
      <c r="CH1" s="597"/>
      <c r="CI1" s="597"/>
      <c r="CJ1" s="597"/>
      <c r="CK1" s="597"/>
      <c r="CL1" s="597"/>
      <c r="CM1" s="597"/>
      <c r="CN1" s="597"/>
      <c r="CO1" s="597"/>
      <c r="CP1" s="597"/>
      <c r="CQ1" s="597"/>
      <c r="CR1" s="597"/>
      <c r="CS1" s="597"/>
      <c r="CT1" s="597"/>
      <c r="CU1" s="597"/>
      <c r="CV1" s="597"/>
      <c r="CW1" s="597"/>
      <c r="CX1" s="597"/>
      <c r="CY1" s="597"/>
      <c r="CZ1" s="597"/>
      <c r="DA1" s="597"/>
      <c r="DB1" s="597"/>
      <c r="DC1" s="597"/>
      <c r="DD1" s="597"/>
      <c r="DE1" s="597"/>
      <c r="DF1" s="597"/>
      <c r="DG1" s="597"/>
      <c r="DH1" s="597"/>
      <c r="DI1" s="597"/>
      <c r="DJ1" s="127"/>
      <c r="DK1" s="127"/>
      <c r="DL1" s="127"/>
      <c r="DM1" s="127"/>
      <c r="DN1" s="127"/>
      <c r="DO1" s="127"/>
    </row>
    <row r="2" spans="1:119" ht="24" thickBot="1" x14ac:dyDescent="0.25">
      <c r="A2" s="126"/>
      <c r="B2" s="129" t="s">
        <v>71</v>
      </c>
      <c r="C2" s="130"/>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row>
    <row r="3" spans="1:119" ht="18.75" customHeight="1" thickBot="1" x14ac:dyDescent="0.25">
      <c r="A3" s="127"/>
      <c r="B3" s="598" t="s">
        <v>72</v>
      </c>
      <c r="C3" s="569"/>
      <c r="D3" s="570"/>
      <c r="E3" s="570"/>
      <c r="F3" s="570"/>
      <c r="G3" s="570"/>
      <c r="H3" s="570"/>
      <c r="I3" s="570"/>
      <c r="J3" s="570"/>
      <c r="K3" s="570"/>
      <c r="L3" s="570" t="s">
        <v>73</v>
      </c>
      <c r="M3" s="570"/>
      <c r="N3" s="570"/>
      <c r="O3" s="570"/>
      <c r="P3" s="570"/>
      <c r="Q3" s="570"/>
      <c r="R3" s="571"/>
      <c r="S3" s="571"/>
      <c r="T3" s="571"/>
      <c r="U3" s="571"/>
      <c r="V3" s="572"/>
      <c r="W3" s="600" t="s">
        <v>74</v>
      </c>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2"/>
      <c r="AZ3" s="466" t="s">
        <v>1</v>
      </c>
      <c r="BA3" s="467"/>
      <c r="BB3" s="467"/>
      <c r="BC3" s="467"/>
      <c r="BD3" s="467"/>
      <c r="BE3" s="467"/>
      <c r="BF3" s="467"/>
      <c r="BG3" s="467"/>
      <c r="BH3" s="467"/>
      <c r="BI3" s="467"/>
      <c r="BJ3" s="467"/>
      <c r="BK3" s="467"/>
      <c r="BL3" s="467"/>
      <c r="BM3" s="603"/>
      <c r="BN3" s="567" t="s">
        <v>75</v>
      </c>
      <c r="BO3" s="568"/>
      <c r="BP3" s="568"/>
      <c r="BQ3" s="568"/>
      <c r="BR3" s="568"/>
      <c r="BS3" s="568"/>
      <c r="BT3" s="568"/>
      <c r="BU3" s="604"/>
      <c r="BV3" s="567" t="s">
        <v>76</v>
      </c>
      <c r="BW3" s="568"/>
      <c r="BX3" s="568"/>
      <c r="BY3" s="568"/>
      <c r="BZ3" s="568"/>
      <c r="CA3" s="568"/>
      <c r="CB3" s="568"/>
      <c r="CC3" s="604"/>
      <c r="CD3" s="466" t="s">
        <v>1</v>
      </c>
      <c r="CE3" s="467"/>
      <c r="CF3" s="467"/>
      <c r="CG3" s="467"/>
      <c r="CH3" s="467"/>
      <c r="CI3" s="467"/>
      <c r="CJ3" s="467"/>
      <c r="CK3" s="467"/>
      <c r="CL3" s="467"/>
      <c r="CM3" s="467"/>
      <c r="CN3" s="467"/>
      <c r="CO3" s="467"/>
      <c r="CP3" s="467"/>
      <c r="CQ3" s="467"/>
      <c r="CR3" s="467"/>
      <c r="CS3" s="603"/>
      <c r="CT3" s="567" t="s">
        <v>77</v>
      </c>
      <c r="CU3" s="568"/>
      <c r="CV3" s="568"/>
      <c r="CW3" s="568"/>
      <c r="CX3" s="568"/>
      <c r="CY3" s="568"/>
      <c r="CZ3" s="568"/>
      <c r="DA3" s="604"/>
      <c r="DB3" s="567" t="s">
        <v>78</v>
      </c>
      <c r="DC3" s="568"/>
      <c r="DD3" s="568"/>
      <c r="DE3" s="568"/>
      <c r="DF3" s="568"/>
      <c r="DG3" s="568"/>
      <c r="DH3" s="568"/>
      <c r="DI3" s="604"/>
      <c r="DJ3" s="126"/>
      <c r="DK3" s="126"/>
      <c r="DL3" s="126"/>
      <c r="DM3" s="126"/>
      <c r="DN3" s="126"/>
      <c r="DO3" s="126"/>
    </row>
    <row r="4" spans="1:119" ht="18.75" customHeight="1" x14ac:dyDescent="0.2">
      <c r="A4" s="127"/>
      <c r="B4" s="599"/>
      <c r="C4" s="557"/>
      <c r="D4" s="573"/>
      <c r="E4" s="573"/>
      <c r="F4" s="573"/>
      <c r="G4" s="573"/>
      <c r="H4" s="573"/>
      <c r="I4" s="573"/>
      <c r="J4" s="573"/>
      <c r="K4" s="573"/>
      <c r="L4" s="573"/>
      <c r="M4" s="573"/>
      <c r="N4" s="573"/>
      <c r="O4" s="573"/>
      <c r="P4" s="573"/>
      <c r="Q4" s="573"/>
      <c r="R4" s="574"/>
      <c r="S4" s="574"/>
      <c r="T4" s="574"/>
      <c r="U4" s="574"/>
      <c r="V4" s="575"/>
      <c r="W4" s="519" t="s">
        <v>79</v>
      </c>
      <c r="X4" s="520"/>
      <c r="Y4" s="521"/>
      <c r="Z4" s="528" t="s">
        <v>1</v>
      </c>
      <c r="AA4" s="529"/>
      <c r="AB4" s="529"/>
      <c r="AC4" s="529"/>
      <c r="AD4" s="529"/>
      <c r="AE4" s="529"/>
      <c r="AF4" s="529"/>
      <c r="AG4" s="529"/>
      <c r="AH4" s="530"/>
      <c r="AI4" s="528" t="s">
        <v>80</v>
      </c>
      <c r="AJ4" s="578"/>
      <c r="AK4" s="578"/>
      <c r="AL4" s="578"/>
      <c r="AM4" s="578"/>
      <c r="AN4" s="578"/>
      <c r="AO4" s="578"/>
      <c r="AP4" s="579"/>
      <c r="AQ4" s="534" t="s">
        <v>81</v>
      </c>
      <c r="AR4" s="535"/>
      <c r="AS4" s="578"/>
      <c r="AT4" s="578"/>
      <c r="AU4" s="578"/>
      <c r="AV4" s="578"/>
      <c r="AW4" s="578"/>
      <c r="AX4" s="578"/>
      <c r="AY4" s="583"/>
      <c r="AZ4" s="440" t="s">
        <v>82</v>
      </c>
      <c r="BA4" s="441"/>
      <c r="BB4" s="441"/>
      <c r="BC4" s="441"/>
      <c r="BD4" s="441"/>
      <c r="BE4" s="441"/>
      <c r="BF4" s="441"/>
      <c r="BG4" s="441"/>
      <c r="BH4" s="441"/>
      <c r="BI4" s="441"/>
      <c r="BJ4" s="441"/>
      <c r="BK4" s="441"/>
      <c r="BL4" s="441"/>
      <c r="BM4" s="442"/>
      <c r="BN4" s="443">
        <v>1171478994</v>
      </c>
      <c r="BO4" s="444"/>
      <c r="BP4" s="444"/>
      <c r="BQ4" s="444"/>
      <c r="BR4" s="444"/>
      <c r="BS4" s="444"/>
      <c r="BT4" s="444"/>
      <c r="BU4" s="445"/>
      <c r="BV4" s="443">
        <v>1152621919</v>
      </c>
      <c r="BW4" s="444"/>
      <c r="BX4" s="444"/>
      <c r="BY4" s="444"/>
      <c r="BZ4" s="444"/>
      <c r="CA4" s="444"/>
      <c r="CB4" s="444"/>
      <c r="CC4" s="445"/>
      <c r="CD4" s="552" t="s">
        <v>83</v>
      </c>
      <c r="CE4" s="553"/>
      <c r="CF4" s="553"/>
      <c r="CG4" s="553"/>
      <c r="CH4" s="553"/>
      <c r="CI4" s="553"/>
      <c r="CJ4" s="553"/>
      <c r="CK4" s="553"/>
      <c r="CL4" s="553"/>
      <c r="CM4" s="553"/>
      <c r="CN4" s="553"/>
      <c r="CO4" s="553"/>
      <c r="CP4" s="553"/>
      <c r="CQ4" s="553"/>
      <c r="CR4" s="553"/>
      <c r="CS4" s="554"/>
      <c r="CT4" s="605">
        <v>0.9</v>
      </c>
      <c r="CU4" s="606"/>
      <c r="CV4" s="606"/>
      <c r="CW4" s="606"/>
      <c r="CX4" s="606"/>
      <c r="CY4" s="606"/>
      <c r="CZ4" s="606"/>
      <c r="DA4" s="607"/>
      <c r="DB4" s="605">
        <v>0.9</v>
      </c>
      <c r="DC4" s="606"/>
      <c r="DD4" s="606"/>
      <c r="DE4" s="606"/>
      <c r="DF4" s="606"/>
      <c r="DG4" s="606"/>
      <c r="DH4" s="606"/>
      <c r="DI4" s="607"/>
      <c r="DJ4" s="126"/>
      <c r="DK4" s="126"/>
      <c r="DL4" s="126"/>
      <c r="DM4" s="126"/>
      <c r="DN4" s="126"/>
      <c r="DO4" s="126"/>
    </row>
    <row r="5" spans="1:119" ht="18.75" customHeight="1" thickBot="1" x14ac:dyDescent="0.25">
      <c r="A5" s="127"/>
      <c r="B5" s="599"/>
      <c r="C5" s="557"/>
      <c r="D5" s="573"/>
      <c r="E5" s="573"/>
      <c r="F5" s="573"/>
      <c r="G5" s="573"/>
      <c r="H5" s="573"/>
      <c r="I5" s="573"/>
      <c r="J5" s="573"/>
      <c r="K5" s="573"/>
      <c r="L5" s="576"/>
      <c r="M5" s="576"/>
      <c r="N5" s="576"/>
      <c r="O5" s="576"/>
      <c r="P5" s="576"/>
      <c r="Q5" s="576"/>
      <c r="R5" s="531"/>
      <c r="S5" s="531"/>
      <c r="T5" s="531"/>
      <c r="U5" s="531"/>
      <c r="V5" s="577"/>
      <c r="W5" s="522"/>
      <c r="X5" s="523"/>
      <c r="Y5" s="524"/>
      <c r="Z5" s="531"/>
      <c r="AA5" s="532"/>
      <c r="AB5" s="532"/>
      <c r="AC5" s="532"/>
      <c r="AD5" s="532"/>
      <c r="AE5" s="532"/>
      <c r="AF5" s="532"/>
      <c r="AG5" s="532"/>
      <c r="AH5" s="533"/>
      <c r="AI5" s="580"/>
      <c r="AJ5" s="581"/>
      <c r="AK5" s="581"/>
      <c r="AL5" s="581"/>
      <c r="AM5" s="581"/>
      <c r="AN5" s="581"/>
      <c r="AO5" s="581"/>
      <c r="AP5" s="582"/>
      <c r="AQ5" s="580"/>
      <c r="AR5" s="581"/>
      <c r="AS5" s="581"/>
      <c r="AT5" s="581"/>
      <c r="AU5" s="581"/>
      <c r="AV5" s="581"/>
      <c r="AW5" s="581"/>
      <c r="AX5" s="581"/>
      <c r="AY5" s="584"/>
      <c r="AZ5" s="446" t="s">
        <v>84</v>
      </c>
      <c r="BA5" s="447"/>
      <c r="BB5" s="447"/>
      <c r="BC5" s="447"/>
      <c r="BD5" s="447"/>
      <c r="BE5" s="447"/>
      <c r="BF5" s="447"/>
      <c r="BG5" s="447"/>
      <c r="BH5" s="447"/>
      <c r="BI5" s="447"/>
      <c r="BJ5" s="447"/>
      <c r="BK5" s="447"/>
      <c r="BL5" s="447"/>
      <c r="BM5" s="448"/>
      <c r="BN5" s="449">
        <v>1155598609</v>
      </c>
      <c r="BO5" s="450"/>
      <c r="BP5" s="450"/>
      <c r="BQ5" s="450"/>
      <c r="BR5" s="450"/>
      <c r="BS5" s="450"/>
      <c r="BT5" s="450"/>
      <c r="BU5" s="451"/>
      <c r="BV5" s="449">
        <v>1137270151</v>
      </c>
      <c r="BW5" s="450"/>
      <c r="BX5" s="450"/>
      <c r="BY5" s="450"/>
      <c r="BZ5" s="450"/>
      <c r="CA5" s="450"/>
      <c r="CB5" s="450"/>
      <c r="CC5" s="451"/>
      <c r="CD5" s="496" t="s">
        <v>85</v>
      </c>
      <c r="CE5" s="497"/>
      <c r="CF5" s="497"/>
      <c r="CG5" s="497"/>
      <c r="CH5" s="497"/>
      <c r="CI5" s="497"/>
      <c r="CJ5" s="497"/>
      <c r="CK5" s="497"/>
      <c r="CL5" s="497"/>
      <c r="CM5" s="497"/>
      <c r="CN5" s="497"/>
      <c r="CO5" s="497"/>
      <c r="CP5" s="497"/>
      <c r="CQ5" s="497"/>
      <c r="CR5" s="497"/>
      <c r="CS5" s="498"/>
      <c r="CT5" s="428">
        <v>94.5</v>
      </c>
      <c r="CU5" s="429"/>
      <c r="CV5" s="429"/>
      <c r="CW5" s="429"/>
      <c r="CX5" s="429"/>
      <c r="CY5" s="429"/>
      <c r="CZ5" s="429"/>
      <c r="DA5" s="430"/>
      <c r="DB5" s="428">
        <v>97.6</v>
      </c>
      <c r="DC5" s="429"/>
      <c r="DD5" s="429"/>
      <c r="DE5" s="429"/>
      <c r="DF5" s="429"/>
      <c r="DG5" s="429"/>
      <c r="DH5" s="429"/>
      <c r="DI5" s="430"/>
      <c r="DJ5" s="126"/>
      <c r="DK5" s="126"/>
      <c r="DL5" s="126"/>
      <c r="DM5" s="126"/>
      <c r="DN5" s="126"/>
      <c r="DO5" s="126"/>
    </row>
    <row r="6" spans="1:119" ht="18.75" customHeight="1" x14ac:dyDescent="0.2">
      <c r="A6" s="127"/>
      <c r="B6" s="567" t="s">
        <v>86</v>
      </c>
      <c r="C6" s="568"/>
      <c r="D6" s="568"/>
      <c r="E6" s="568"/>
      <c r="F6" s="568"/>
      <c r="G6" s="568"/>
      <c r="H6" s="568"/>
      <c r="I6" s="568"/>
      <c r="J6" s="568"/>
      <c r="K6" s="569"/>
      <c r="L6" s="570" t="s">
        <v>87</v>
      </c>
      <c r="M6" s="570"/>
      <c r="N6" s="570"/>
      <c r="O6" s="570"/>
      <c r="P6" s="570"/>
      <c r="Q6" s="570"/>
      <c r="R6" s="571"/>
      <c r="S6" s="571"/>
      <c r="T6" s="571"/>
      <c r="U6" s="571"/>
      <c r="V6" s="572"/>
      <c r="W6" s="522"/>
      <c r="X6" s="523"/>
      <c r="Y6" s="524"/>
      <c r="Z6" s="549" t="s">
        <v>88</v>
      </c>
      <c r="AA6" s="550"/>
      <c r="AB6" s="550"/>
      <c r="AC6" s="550"/>
      <c r="AD6" s="550"/>
      <c r="AE6" s="550"/>
      <c r="AF6" s="550"/>
      <c r="AG6" s="550"/>
      <c r="AH6" s="551"/>
      <c r="AI6" s="474">
        <v>1</v>
      </c>
      <c r="AJ6" s="475"/>
      <c r="AK6" s="475"/>
      <c r="AL6" s="475"/>
      <c r="AM6" s="475"/>
      <c r="AN6" s="475"/>
      <c r="AO6" s="475"/>
      <c r="AP6" s="476"/>
      <c r="AQ6" s="474">
        <v>13010</v>
      </c>
      <c r="AR6" s="475"/>
      <c r="AS6" s="475"/>
      <c r="AT6" s="475"/>
      <c r="AU6" s="475"/>
      <c r="AV6" s="475"/>
      <c r="AW6" s="475"/>
      <c r="AX6" s="475"/>
      <c r="AY6" s="477"/>
      <c r="AZ6" s="446" t="s">
        <v>89</v>
      </c>
      <c r="BA6" s="447"/>
      <c r="BB6" s="447"/>
      <c r="BC6" s="447"/>
      <c r="BD6" s="447"/>
      <c r="BE6" s="447"/>
      <c r="BF6" s="447"/>
      <c r="BG6" s="447"/>
      <c r="BH6" s="447"/>
      <c r="BI6" s="447"/>
      <c r="BJ6" s="447"/>
      <c r="BK6" s="447"/>
      <c r="BL6" s="447"/>
      <c r="BM6" s="448"/>
      <c r="BN6" s="449">
        <v>15880385</v>
      </c>
      <c r="BO6" s="450"/>
      <c r="BP6" s="450"/>
      <c r="BQ6" s="450"/>
      <c r="BR6" s="450"/>
      <c r="BS6" s="450"/>
      <c r="BT6" s="450"/>
      <c r="BU6" s="451"/>
      <c r="BV6" s="449">
        <v>15351768</v>
      </c>
      <c r="BW6" s="450"/>
      <c r="BX6" s="450"/>
      <c r="BY6" s="450"/>
      <c r="BZ6" s="450"/>
      <c r="CA6" s="450"/>
      <c r="CB6" s="450"/>
      <c r="CC6" s="451"/>
      <c r="CD6" s="496" t="s">
        <v>90</v>
      </c>
      <c r="CE6" s="497"/>
      <c r="CF6" s="497"/>
      <c r="CG6" s="497"/>
      <c r="CH6" s="497"/>
      <c r="CI6" s="497"/>
      <c r="CJ6" s="497"/>
      <c r="CK6" s="497"/>
      <c r="CL6" s="497"/>
      <c r="CM6" s="497"/>
      <c r="CN6" s="497"/>
      <c r="CO6" s="497"/>
      <c r="CP6" s="497"/>
      <c r="CQ6" s="497"/>
      <c r="CR6" s="497"/>
      <c r="CS6" s="498"/>
      <c r="CT6" s="594">
        <v>108.1</v>
      </c>
      <c r="CU6" s="595"/>
      <c r="CV6" s="595"/>
      <c r="CW6" s="595"/>
      <c r="CX6" s="595"/>
      <c r="CY6" s="595"/>
      <c r="CZ6" s="595"/>
      <c r="DA6" s="596"/>
      <c r="DB6" s="594">
        <v>109</v>
      </c>
      <c r="DC6" s="595"/>
      <c r="DD6" s="595"/>
      <c r="DE6" s="595"/>
      <c r="DF6" s="595"/>
      <c r="DG6" s="595"/>
      <c r="DH6" s="595"/>
      <c r="DI6" s="596"/>
      <c r="DJ6" s="126"/>
      <c r="DK6" s="126"/>
      <c r="DL6" s="126"/>
      <c r="DM6" s="126"/>
      <c r="DN6" s="126"/>
      <c r="DO6" s="126"/>
    </row>
    <row r="7" spans="1:119" ht="18.75" customHeight="1" x14ac:dyDescent="0.2">
      <c r="A7" s="127"/>
      <c r="B7" s="556"/>
      <c r="C7" s="419"/>
      <c r="D7" s="419"/>
      <c r="E7" s="419"/>
      <c r="F7" s="419"/>
      <c r="G7" s="419"/>
      <c r="H7" s="419"/>
      <c r="I7" s="419"/>
      <c r="J7" s="419"/>
      <c r="K7" s="557"/>
      <c r="L7" s="573"/>
      <c r="M7" s="573"/>
      <c r="N7" s="573"/>
      <c r="O7" s="573"/>
      <c r="P7" s="573"/>
      <c r="Q7" s="573"/>
      <c r="R7" s="574"/>
      <c r="S7" s="574"/>
      <c r="T7" s="574"/>
      <c r="U7" s="574"/>
      <c r="V7" s="575"/>
      <c r="W7" s="522"/>
      <c r="X7" s="523"/>
      <c r="Y7" s="524"/>
      <c r="Z7" s="549" t="s">
        <v>91</v>
      </c>
      <c r="AA7" s="550"/>
      <c r="AB7" s="550"/>
      <c r="AC7" s="550"/>
      <c r="AD7" s="550"/>
      <c r="AE7" s="550"/>
      <c r="AF7" s="550"/>
      <c r="AG7" s="550"/>
      <c r="AH7" s="551"/>
      <c r="AI7" s="474">
        <v>3</v>
      </c>
      <c r="AJ7" s="475"/>
      <c r="AK7" s="475"/>
      <c r="AL7" s="475"/>
      <c r="AM7" s="475"/>
      <c r="AN7" s="475"/>
      <c r="AO7" s="475"/>
      <c r="AP7" s="476"/>
      <c r="AQ7" s="474">
        <v>10630</v>
      </c>
      <c r="AR7" s="475"/>
      <c r="AS7" s="475"/>
      <c r="AT7" s="475"/>
      <c r="AU7" s="475"/>
      <c r="AV7" s="475"/>
      <c r="AW7" s="475"/>
      <c r="AX7" s="475"/>
      <c r="AY7" s="477"/>
      <c r="AZ7" s="446" t="s">
        <v>92</v>
      </c>
      <c r="BA7" s="447"/>
      <c r="BB7" s="447"/>
      <c r="BC7" s="447"/>
      <c r="BD7" s="447"/>
      <c r="BE7" s="447"/>
      <c r="BF7" s="447"/>
      <c r="BG7" s="447"/>
      <c r="BH7" s="447"/>
      <c r="BI7" s="447"/>
      <c r="BJ7" s="447"/>
      <c r="BK7" s="447"/>
      <c r="BL7" s="447"/>
      <c r="BM7" s="448"/>
      <c r="BN7" s="449">
        <v>9796808</v>
      </c>
      <c r="BO7" s="450"/>
      <c r="BP7" s="450"/>
      <c r="BQ7" s="450"/>
      <c r="BR7" s="450"/>
      <c r="BS7" s="450"/>
      <c r="BT7" s="450"/>
      <c r="BU7" s="451"/>
      <c r="BV7" s="449">
        <v>8789546</v>
      </c>
      <c r="BW7" s="450"/>
      <c r="BX7" s="450"/>
      <c r="BY7" s="450"/>
      <c r="BZ7" s="450"/>
      <c r="CA7" s="450"/>
      <c r="CB7" s="450"/>
      <c r="CC7" s="451"/>
      <c r="CD7" s="496" t="s">
        <v>93</v>
      </c>
      <c r="CE7" s="497"/>
      <c r="CF7" s="497"/>
      <c r="CG7" s="497"/>
      <c r="CH7" s="497"/>
      <c r="CI7" s="497"/>
      <c r="CJ7" s="497"/>
      <c r="CK7" s="497"/>
      <c r="CL7" s="497"/>
      <c r="CM7" s="497"/>
      <c r="CN7" s="497"/>
      <c r="CO7" s="497"/>
      <c r="CP7" s="497"/>
      <c r="CQ7" s="497"/>
      <c r="CR7" s="497"/>
      <c r="CS7" s="498"/>
      <c r="CT7" s="449">
        <v>707240493</v>
      </c>
      <c r="CU7" s="450"/>
      <c r="CV7" s="450"/>
      <c r="CW7" s="450"/>
      <c r="CX7" s="450"/>
      <c r="CY7" s="450"/>
      <c r="CZ7" s="450"/>
      <c r="DA7" s="451"/>
      <c r="DB7" s="449">
        <v>747215058</v>
      </c>
      <c r="DC7" s="450"/>
      <c r="DD7" s="450"/>
      <c r="DE7" s="450"/>
      <c r="DF7" s="450"/>
      <c r="DG7" s="450"/>
      <c r="DH7" s="450"/>
      <c r="DI7" s="451"/>
      <c r="DJ7" s="126"/>
      <c r="DK7" s="126"/>
      <c r="DL7" s="126"/>
      <c r="DM7" s="126"/>
      <c r="DN7" s="126"/>
      <c r="DO7" s="126"/>
    </row>
    <row r="8" spans="1:119" ht="18.75" customHeight="1" thickBot="1" x14ac:dyDescent="0.25">
      <c r="A8" s="127"/>
      <c r="B8" s="558"/>
      <c r="C8" s="559"/>
      <c r="D8" s="559"/>
      <c r="E8" s="559"/>
      <c r="F8" s="559"/>
      <c r="G8" s="559"/>
      <c r="H8" s="559"/>
      <c r="I8" s="559"/>
      <c r="J8" s="559"/>
      <c r="K8" s="560"/>
      <c r="L8" s="576"/>
      <c r="M8" s="576"/>
      <c r="N8" s="576"/>
      <c r="O8" s="576"/>
      <c r="P8" s="576"/>
      <c r="Q8" s="576"/>
      <c r="R8" s="531"/>
      <c r="S8" s="531"/>
      <c r="T8" s="531"/>
      <c r="U8" s="531"/>
      <c r="V8" s="577"/>
      <c r="W8" s="522"/>
      <c r="X8" s="523"/>
      <c r="Y8" s="524"/>
      <c r="Z8" s="549" t="s">
        <v>94</v>
      </c>
      <c r="AA8" s="550"/>
      <c r="AB8" s="550"/>
      <c r="AC8" s="550"/>
      <c r="AD8" s="550"/>
      <c r="AE8" s="550"/>
      <c r="AF8" s="550"/>
      <c r="AG8" s="550"/>
      <c r="AH8" s="551"/>
      <c r="AI8" s="474">
        <v>1</v>
      </c>
      <c r="AJ8" s="475"/>
      <c r="AK8" s="475"/>
      <c r="AL8" s="475"/>
      <c r="AM8" s="475"/>
      <c r="AN8" s="475"/>
      <c r="AO8" s="475"/>
      <c r="AP8" s="476"/>
      <c r="AQ8" s="474">
        <v>8240</v>
      </c>
      <c r="AR8" s="475"/>
      <c r="AS8" s="475"/>
      <c r="AT8" s="475"/>
      <c r="AU8" s="475"/>
      <c r="AV8" s="475"/>
      <c r="AW8" s="475"/>
      <c r="AX8" s="475"/>
      <c r="AY8" s="477"/>
      <c r="AZ8" s="446" t="s">
        <v>95</v>
      </c>
      <c r="BA8" s="447"/>
      <c r="BB8" s="447"/>
      <c r="BC8" s="447"/>
      <c r="BD8" s="447"/>
      <c r="BE8" s="447"/>
      <c r="BF8" s="447"/>
      <c r="BG8" s="447"/>
      <c r="BH8" s="447"/>
      <c r="BI8" s="447"/>
      <c r="BJ8" s="447"/>
      <c r="BK8" s="447"/>
      <c r="BL8" s="447"/>
      <c r="BM8" s="448"/>
      <c r="BN8" s="449">
        <v>6083577</v>
      </c>
      <c r="BO8" s="450"/>
      <c r="BP8" s="450"/>
      <c r="BQ8" s="450"/>
      <c r="BR8" s="450"/>
      <c r="BS8" s="450"/>
      <c r="BT8" s="450"/>
      <c r="BU8" s="451"/>
      <c r="BV8" s="449">
        <v>6562222</v>
      </c>
      <c r="BW8" s="450"/>
      <c r="BX8" s="450"/>
      <c r="BY8" s="450"/>
      <c r="BZ8" s="450"/>
      <c r="CA8" s="450"/>
      <c r="CB8" s="450"/>
      <c r="CC8" s="451"/>
      <c r="CD8" s="496" t="s">
        <v>96</v>
      </c>
      <c r="CE8" s="497"/>
      <c r="CF8" s="497"/>
      <c r="CG8" s="497"/>
      <c r="CH8" s="497"/>
      <c r="CI8" s="497"/>
      <c r="CJ8" s="497"/>
      <c r="CK8" s="497"/>
      <c r="CL8" s="497"/>
      <c r="CM8" s="497"/>
      <c r="CN8" s="497"/>
      <c r="CO8" s="497"/>
      <c r="CP8" s="497"/>
      <c r="CQ8" s="497"/>
      <c r="CR8" s="497"/>
      <c r="CS8" s="498"/>
      <c r="CT8" s="591">
        <v>0.72821999999999998</v>
      </c>
      <c r="CU8" s="592"/>
      <c r="CV8" s="592"/>
      <c r="CW8" s="592"/>
      <c r="CX8" s="592"/>
      <c r="CY8" s="592"/>
      <c r="CZ8" s="592"/>
      <c r="DA8" s="593"/>
      <c r="DB8" s="591">
        <v>0.71953999999999996</v>
      </c>
      <c r="DC8" s="592"/>
      <c r="DD8" s="592"/>
      <c r="DE8" s="592"/>
      <c r="DF8" s="592"/>
      <c r="DG8" s="592"/>
      <c r="DH8" s="592"/>
      <c r="DI8" s="593"/>
      <c r="DJ8" s="126"/>
      <c r="DK8" s="126"/>
      <c r="DL8" s="126"/>
      <c r="DM8" s="126"/>
      <c r="DN8" s="126"/>
      <c r="DO8" s="126"/>
    </row>
    <row r="9" spans="1:119" ht="18.75" customHeight="1" thickBot="1" x14ac:dyDescent="0.25">
      <c r="A9" s="127"/>
      <c r="B9" s="555" t="s">
        <v>97</v>
      </c>
      <c r="C9" s="529"/>
      <c r="D9" s="529"/>
      <c r="E9" s="529"/>
      <c r="F9" s="529"/>
      <c r="G9" s="529"/>
      <c r="H9" s="529"/>
      <c r="I9" s="529"/>
      <c r="J9" s="529"/>
      <c r="K9" s="530"/>
      <c r="L9" s="561" t="s">
        <v>98</v>
      </c>
      <c r="M9" s="562"/>
      <c r="N9" s="562"/>
      <c r="O9" s="562"/>
      <c r="P9" s="562"/>
      <c r="Q9" s="563"/>
      <c r="R9" s="564">
        <v>3700305</v>
      </c>
      <c r="S9" s="565"/>
      <c r="T9" s="565"/>
      <c r="U9" s="565"/>
      <c r="V9" s="566"/>
      <c r="W9" s="522"/>
      <c r="X9" s="523"/>
      <c r="Y9" s="524"/>
      <c r="Z9" s="549" t="s">
        <v>99</v>
      </c>
      <c r="AA9" s="550"/>
      <c r="AB9" s="550"/>
      <c r="AC9" s="550"/>
      <c r="AD9" s="550"/>
      <c r="AE9" s="550"/>
      <c r="AF9" s="550"/>
      <c r="AG9" s="550"/>
      <c r="AH9" s="551"/>
      <c r="AI9" s="474">
        <v>1</v>
      </c>
      <c r="AJ9" s="475"/>
      <c r="AK9" s="475"/>
      <c r="AL9" s="475"/>
      <c r="AM9" s="475"/>
      <c r="AN9" s="475"/>
      <c r="AO9" s="475"/>
      <c r="AP9" s="476"/>
      <c r="AQ9" s="474">
        <v>10230</v>
      </c>
      <c r="AR9" s="475"/>
      <c r="AS9" s="475"/>
      <c r="AT9" s="475"/>
      <c r="AU9" s="475"/>
      <c r="AV9" s="475"/>
      <c r="AW9" s="475"/>
      <c r="AX9" s="475"/>
      <c r="AY9" s="477"/>
      <c r="AZ9" s="446" t="s">
        <v>100</v>
      </c>
      <c r="BA9" s="447"/>
      <c r="BB9" s="447"/>
      <c r="BC9" s="447"/>
      <c r="BD9" s="447"/>
      <c r="BE9" s="447"/>
      <c r="BF9" s="447"/>
      <c r="BG9" s="447"/>
      <c r="BH9" s="447"/>
      <c r="BI9" s="447"/>
      <c r="BJ9" s="447"/>
      <c r="BK9" s="447"/>
      <c r="BL9" s="447"/>
      <c r="BM9" s="448"/>
      <c r="BN9" s="449">
        <v>-478645</v>
      </c>
      <c r="BO9" s="450"/>
      <c r="BP9" s="450"/>
      <c r="BQ9" s="450"/>
      <c r="BR9" s="450"/>
      <c r="BS9" s="450"/>
      <c r="BT9" s="450"/>
      <c r="BU9" s="451"/>
      <c r="BV9" s="449">
        <v>420267</v>
      </c>
      <c r="BW9" s="450"/>
      <c r="BX9" s="450"/>
      <c r="BY9" s="450"/>
      <c r="BZ9" s="450"/>
      <c r="CA9" s="450"/>
      <c r="CB9" s="450"/>
      <c r="CC9" s="451"/>
      <c r="CD9" s="420" t="s">
        <v>101</v>
      </c>
      <c r="CE9" s="421"/>
      <c r="CF9" s="421"/>
      <c r="CG9" s="421"/>
      <c r="CH9" s="421"/>
      <c r="CI9" s="421"/>
      <c r="CJ9" s="421"/>
      <c r="CK9" s="421"/>
      <c r="CL9" s="421"/>
      <c r="CM9" s="421"/>
      <c r="CN9" s="421"/>
      <c r="CO9" s="421"/>
      <c r="CP9" s="421"/>
      <c r="CQ9" s="421"/>
      <c r="CR9" s="421"/>
      <c r="CS9" s="422"/>
      <c r="CT9" s="428">
        <v>20</v>
      </c>
      <c r="CU9" s="429"/>
      <c r="CV9" s="429"/>
      <c r="CW9" s="429"/>
      <c r="CX9" s="429"/>
      <c r="CY9" s="429"/>
      <c r="CZ9" s="429"/>
      <c r="DA9" s="430"/>
      <c r="DB9" s="428">
        <v>20.2</v>
      </c>
      <c r="DC9" s="429"/>
      <c r="DD9" s="429"/>
      <c r="DE9" s="429"/>
      <c r="DF9" s="429"/>
      <c r="DG9" s="429"/>
      <c r="DH9" s="429"/>
      <c r="DI9" s="430"/>
      <c r="DJ9" s="126"/>
      <c r="DK9" s="126"/>
      <c r="DL9" s="126"/>
      <c r="DM9" s="126"/>
      <c r="DN9" s="126"/>
      <c r="DO9" s="126"/>
    </row>
    <row r="10" spans="1:119" ht="18.75" customHeight="1" x14ac:dyDescent="0.2">
      <c r="A10" s="127"/>
      <c r="B10" s="556"/>
      <c r="C10" s="419"/>
      <c r="D10" s="419"/>
      <c r="E10" s="419"/>
      <c r="F10" s="419"/>
      <c r="G10" s="419"/>
      <c r="H10" s="419"/>
      <c r="I10" s="419"/>
      <c r="J10" s="419"/>
      <c r="K10" s="557"/>
      <c r="L10" s="471" t="s">
        <v>102</v>
      </c>
      <c r="M10" s="472"/>
      <c r="N10" s="472"/>
      <c r="O10" s="472"/>
      <c r="P10" s="472"/>
      <c r="Q10" s="473"/>
      <c r="R10" s="474">
        <v>3765007</v>
      </c>
      <c r="S10" s="475"/>
      <c r="T10" s="475"/>
      <c r="U10" s="475"/>
      <c r="V10" s="477"/>
      <c r="W10" s="522"/>
      <c r="X10" s="523"/>
      <c r="Y10" s="524"/>
      <c r="Z10" s="549" t="s">
        <v>103</v>
      </c>
      <c r="AA10" s="550"/>
      <c r="AB10" s="550"/>
      <c r="AC10" s="550"/>
      <c r="AD10" s="550"/>
      <c r="AE10" s="550"/>
      <c r="AF10" s="550"/>
      <c r="AG10" s="550"/>
      <c r="AH10" s="551"/>
      <c r="AI10" s="474">
        <v>1</v>
      </c>
      <c r="AJ10" s="475"/>
      <c r="AK10" s="475"/>
      <c r="AL10" s="475"/>
      <c r="AM10" s="475"/>
      <c r="AN10" s="475"/>
      <c r="AO10" s="475"/>
      <c r="AP10" s="476"/>
      <c r="AQ10" s="474">
        <v>9040</v>
      </c>
      <c r="AR10" s="475"/>
      <c r="AS10" s="475"/>
      <c r="AT10" s="475"/>
      <c r="AU10" s="475"/>
      <c r="AV10" s="475"/>
      <c r="AW10" s="475"/>
      <c r="AX10" s="475"/>
      <c r="AY10" s="477"/>
      <c r="AZ10" s="446" t="s">
        <v>104</v>
      </c>
      <c r="BA10" s="447"/>
      <c r="BB10" s="447"/>
      <c r="BC10" s="447"/>
      <c r="BD10" s="447"/>
      <c r="BE10" s="447"/>
      <c r="BF10" s="447"/>
      <c r="BG10" s="447"/>
      <c r="BH10" s="447"/>
      <c r="BI10" s="447"/>
      <c r="BJ10" s="447"/>
      <c r="BK10" s="447"/>
      <c r="BL10" s="447"/>
      <c r="BM10" s="448"/>
      <c r="BN10" s="449">
        <v>102</v>
      </c>
      <c r="BO10" s="450"/>
      <c r="BP10" s="450"/>
      <c r="BQ10" s="450"/>
      <c r="BR10" s="450"/>
      <c r="BS10" s="450"/>
      <c r="BT10" s="450"/>
      <c r="BU10" s="451"/>
      <c r="BV10" s="449">
        <v>1615</v>
      </c>
      <c r="BW10" s="450"/>
      <c r="BX10" s="450"/>
      <c r="BY10" s="450"/>
      <c r="BZ10" s="450"/>
      <c r="CA10" s="450"/>
      <c r="CB10" s="450"/>
      <c r="CC10" s="451"/>
      <c r="CD10" s="552" t="s">
        <v>105</v>
      </c>
      <c r="CE10" s="553"/>
      <c r="CF10" s="553"/>
      <c r="CG10" s="553"/>
      <c r="CH10" s="553"/>
      <c r="CI10" s="553"/>
      <c r="CJ10" s="553"/>
      <c r="CK10" s="553"/>
      <c r="CL10" s="553"/>
      <c r="CM10" s="553"/>
      <c r="CN10" s="553"/>
      <c r="CO10" s="553"/>
      <c r="CP10" s="553"/>
      <c r="CQ10" s="553"/>
      <c r="CR10" s="553"/>
      <c r="CS10" s="554"/>
      <c r="CT10" s="131"/>
      <c r="CU10" s="132"/>
      <c r="CV10" s="132"/>
      <c r="CW10" s="132"/>
      <c r="CX10" s="132"/>
      <c r="CY10" s="132"/>
      <c r="CZ10" s="132"/>
      <c r="DA10" s="133"/>
      <c r="DB10" s="131"/>
      <c r="DC10" s="132"/>
      <c r="DD10" s="132"/>
      <c r="DE10" s="132"/>
      <c r="DF10" s="132"/>
      <c r="DG10" s="132"/>
      <c r="DH10" s="132"/>
      <c r="DI10" s="133"/>
      <c r="DJ10" s="126"/>
      <c r="DK10" s="126"/>
      <c r="DL10" s="126"/>
      <c r="DM10" s="126"/>
      <c r="DN10" s="126"/>
      <c r="DO10" s="126"/>
    </row>
    <row r="11" spans="1:119" ht="18.75" customHeight="1" thickBot="1" x14ac:dyDescent="0.25">
      <c r="A11" s="127"/>
      <c r="B11" s="558"/>
      <c r="C11" s="559"/>
      <c r="D11" s="559"/>
      <c r="E11" s="559"/>
      <c r="F11" s="559"/>
      <c r="G11" s="559"/>
      <c r="H11" s="559"/>
      <c r="I11" s="559"/>
      <c r="J11" s="559"/>
      <c r="K11" s="560"/>
      <c r="L11" s="585" t="s">
        <v>106</v>
      </c>
      <c r="M11" s="586"/>
      <c r="N11" s="586"/>
      <c r="O11" s="586"/>
      <c r="P11" s="586"/>
      <c r="Q11" s="587"/>
      <c r="R11" s="588" t="s">
        <v>107</v>
      </c>
      <c r="S11" s="589"/>
      <c r="T11" s="589"/>
      <c r="U11" s="589"/>
      <c r="V11" s="590"/>
      <c r="W11" s="525"/>
      <c r="X11" s="526"/>
      <c r="Y11" s="527"/>
      <c r="Z11" s="549" t="s">
        <v>108</v>
      </c>
      <c r="AA11" s="550"/>
      <c r="AB11" s="550"/>
      <c r="AC11" s="550"/>
      <c r="AD11" s="550"/>
      <c r="AE11" s="550"/>
      <c r="AF11" s="550"/>
      <c r="AG11" s="550"/>
      <c r="AH11" s="551"/>
      <c r="AI11" s="474">
        <v>67</v>
      </c>
      <c r="AJ11" s="475"/>
      <c r="AK11" s="475"/>
      <c r="AL11" s="475"/>
      <c r="AM11" s="475"/>
      <c r="AN11" s="475"/>
      <c r="AO11" s="475"/>
      <c r="AP11" s="476"/>
      <c r="AQ11" s="474">
        <v>8340</v>
      </c>
      <c r="AR11" s="475"/>
      <c r="AS11" s="475"/>
      <c r="AT11" s="475"/>
      <c r="AU11" s="475"/>
      <c r="AV11" s="475"/>
      <c r="AW11" s="475"/>
      <c r="AX11" s="475"/>
      <c r="AY11" s="477"/>
      <c r="AZ11" s="446" t="s">
        <v>109</v>
      </c>
      <c r="BA11" s="447"/>
      <c r="BB11" s="447"/>
      <c r="BC11" s="447"/>
      <c r="BD11" s="447"/>
      <c r="BE11" s="447"/>
      <c r="BF11" s="447"/>
      <c r="BG11" s="447"/>
      <c r="BH11" s="447"/>
      <c r="BI11" s="447"/>
      <c r="BJ11" s="447"/>
      <c r="BK11" s="447"/>
      <c r="BL11" s="447"/>
      <c r="BM11" s="448"/>
      <c r="BN11" s="449">
        <v>0</v>
      </c>
      <c r="BO11" s="450"/>
      <c r="BP11" s="450"/>
      <c r="BQ11" s="450"/>
      <c r="BR11" s="450"/>
      <c r="BS11" s="450"/>
      <c r="BT11" s="450"/>
      <c r="BU11" s="451"/>
      <c r="BV11" s="449">
        <v>0</v>
      </c>
      <c r="BW11" s="450"/>
      <c r="BX11" s="450"/>
      <c r="BY11" s="450"/>
      <c r="BZ11" s="450"/>
      <c r="CA11" s="450"/>
      <c r="CB11" s="450"/>
      <c r="CC11" s="451"/>
      <c r="CD11" s="496" t="s">
        <v>110</v>
      </c>
      <c r="CE11" s="497"/>
      <c r="CF11" s="497"/>
      <c r="CG11" s="497"/>
      <c r="CH11" s="497"/>
      <c r="CI11" s="497"/>
      <c r="CJ11" s="497"/>
      <c r="CK11" s="497"/>
      <c r="CL11" s="497"/>
      <c r="CM11" s="497"/>
      <c r="CN11" s="497"/>
      <c r="CO11" s="497"/>
      <c r="CP11" s="497"/>
      <c r="CQ11" s="497"/>
      <c r="CR11" s="497"/>
      <c r="CS11" s="498"/>
      <c r="CT11" s="499" t="s">
        <v>111</v>
      </c>
      <c r="CU11" s="500"/>
      <c r="CV11" s="500"/>
      <c r="CW11" s="500"/>
      <c r="CX11" s="500"/>
      <c r="CY11" s="500"/>
      <c r="CZ11" s="500"/>
      <c r="DA11" s="501"/>
      <c r="DB11" s="499" t="s">
        <v>111</v>
      </c>
      <c r="DC11" s="500"/>
      <c r="DD11" s="500"/>
      <c r="DE11" s="500"/>
      <c r="DF11" s="500"/>
      <c r="DG11" s="500"/>
      <c r="DH11" s="500"/>
      <c r="DI11" s="501"/>
      <c r="DJ11" s="126"/>
      <c r="DK11" s="126"/>
      <c r="DL11" s="126"/>
      <c r="DM11" s="126"/>
      <c r="DN11" s="126"/>
      <c r="DO11" s="126"/>
    </row>
    <row r="12" spans="1:119" ht="18.75" customHeight="1" x14ac:dyDescent="0.2">
      <c r="A12" s="127"/>
      <c r="B12" s="504" t="s">
        <v>112</v>
      </c>
      <c r="C12" s="505"/>
      <c r="D12" s="505"/>
      <c r="E12" s="505"/>
      <c r="F12" s="505"/>
      <c r="G12" s="505"/>
      <c r="H12" s="505"/>
      <c r="I12" s="505"/>
      <c r="J12" s="505"/>
      <c r="K12" s="506"/>
      <c r="L12" s="513" t="s">
        <v>113</v>
      </c>
      <c r="M12" s="514"/>
      <c r="N12" s="514"/>
      <c r="O12" s="514"/>
      <c r="P12" s="514"/>
      <c r="Q12" s="515"/>
      <c r="R12" s="516">
        <v>3743015</v>
      </c>
      <c r="S12" s="517"/>
      <c r="T12" s="517"/>
      <c r="U12" s="517"/>
      <c r="V12" s="518"/>
      <c r="W12" s="519" t="s">
        <v>114</v>
      </c>
      <c r="X12" s="520"/>
      <c r="Y12" s="521"/>
      <c r="Z12" s="528" t="s">
        <v>1</v>
      </c>
      <c r="AA12" s="529"/>
      <c r="AB12" s="529"/>
      <c r="AC12" s="529"/>
      <c r="AD12" s="529"/>
      <c r="AE12" s="529"/>
      <c r="AF12" s="529"/>
      <c r="AG12" s="529"/>
      <c r="AH12" s="530"/>
      <c r="AI12" s="534" t="s">
        <v>115</v>
      </c>
      <c r="AJ12" s="529"/>
      <c r="AK12" s="529"/>
      <c r="AL12" s="529"/>
      <c r="AM12" s="530"/>
      <c r="AN12" s="534" t="s">
        <v>116</v>
      </c>
      <c r="AO12" s="535"/>
      <c r="AP12" s="535"/>
      <c r="AQ12" s="535"/>
      <c r="AR12" s="535"/>
      <c r="AS12" s="536"/>
      <c r="AT12" s="543" t="s">
        <v>117</v>
      </c>
      <c r="AU12" s="544"/>
      <c r="AV12" s="544"/>
      <c r="AW12" s="544"/>
      <c r="AX12" s="544"/>
      <c r="AY12" s="545"/>
      <c r="AZ12" s="446" t="s">
        <v>118</v>
      </c>
      <c r="BA12" s="447"/>
      <c r="BB12" s="447"/>
      <c r="BC12" s="447"/>
      <c r="BD12" s="447"/>
      <c r="BE12" s="447"/>
      <c r="BF12" s="447"/>
      <c r="BG12" s="447"/>
      <c r="BH12" s="447"/>
      <c r="BI12" s="447"/>
      <c r="BJ12" s="447"/>
      <c r="BK12" s="447"/>
      <c r="BL12" s="447"/>
      <c r="BM12" s="448"/>
      <c r="BN12" s="449">
        <v>0</v>
      </c>
      <c r="BO12" s="450"/>
      <c r="BP12" s="450"/>
      <c r="BQ12" s="450"/>
      <c r="BR12" s="450"/>
      <c r="BS12" s="450"/>
      <c r="BT12" s="450"/>
      <c r="BU12" s="451"/>
      <c r="BV12" s="449">
        <v>0</v>
      </c>
      <c r="BW12" s="450"/>
      <c r="BX12" s="450"/>
      <c r="BY12" s="450"/>
      <c r="BZ12" s="450"/>
      <c r="CA12" s="450"/>
      <c r="CB12" s="450"/>
      <c r="CC12" s="451"/>
      <c r="CD12" s="496" t="s">
        <v>119</v>
      </c>
      <c r="CE12" s="497"/>
      <c r="CF12" s="497"/>
      <c r="CG12" s="497"/>
      <c r="CH12" s="497"/>
      <c r="CI12" s="497"/>
      <c r="CJ12" s="497"/>
      <c r="CK12" s="497"/>
      <c r="CL12" s="497"/>
      <c r="CM12" s="497"/>
      <c r="CN12" s="497"/>
      <c r="CO12" s="497"/>
      <c r="CP12" s="497"/>
      <c r="CQ12" s="497"/>
      <c r="CR12" s="497"/>
      <c r="CS12" s="498"/>
      <c r="CT12" s="499" t="s">
        <v>120</v>
      </c>
      <c r="CU12" s="500"/>
      <c r="CV12" s="500"/>
      <c r="CW12" s="500"/>
      <c r="CX12" s="500"/>
      <c r="CY12" s="500"/>
      <c r="CZ12" s="500"/>
      <c r="DA12" s="501"/>
      <c r="DB12" s="499" t="s">
        <v>121</v>
      </c>
      <c r="DC12" s="500"/>
      <c r="DD12" s="500"/>
      <c r="DE12" s="500"/>
      <c r="DF12" s="500"/>
      <c r="DG12" s="500"/>
      <c r="DH12" s="500"/>
      <c r="DI12" s="501"/>
      <c r="DJ12" s="126"/>
      <c r="DK12" s="126"/>
      <c r="DL12" s="126"/>
      <c r="DM12" s="126"/>
      <c r="DN12" s="126"/>
      <c r="DO12" s="126"/>
    </row>
    <row r="13" spans="1:119" ht="18.75" customHeight="1" thickBot="1" x14ac:dyDescent="0.25">
      <c r="A13" s="127"/>
      <c r="B13" s="507"/>
      <c r="C13" s="508"/>
      <c r="D13" s="508"/>
      <c r="E13" s="508"/>
      <c r="F13" s="508"/>
      <c r="G13" s="508"/>
      <c r="H13" s="508"/>
      <c r="I13" s="508"/>
      <c r="J13" s="508"/>
      <c r="K13" s="509"/>
      <c r="L13" s="134"/>
      <c r="M13" s="490" t="s">
        <v>122</v>
      </c>
      <c r="N13" s="491"/>
      <c r="O13" s="491"/>
      <c r="P13" s="491"/>
      <c r="Q13" s="492"/>
      <c r="R13" s="540">
        <v>3660340</v>
      </c>
      <c r="S13" s="541"/>
      <c r="T13" s="541"/>
      <c r="U13" s="541"/>
      <c r="V13" s="542"/>
      <c r="W13" s="522"/>
      <c r="X13" s="523"/>
      <c r="Y13" s="524"/>
      <c r="Z13" s="531"/>
      <c r="AA13" s="532"/>
      <c r="AB13" s="532"/>
      <c r="AC13" s="532"/>
      <c r="AD13" s="532"/>
      <c r="AE13" s="532"/>
      <c r="AF13" s="532"/>
      <c r="AG13" s="532"/>
      <c r="AH13" s="533"/>
      <c r="AI13" s="531"/>
      <c r="AJ13" s="532"/>
      <c r="AK13" s="532"/>
      <c r="AL13" s="532"/>
      <c r="AM13" s="533"/>
      <c r="AN13" s="537"/>
      <c r="AO13" s="538"/>
      <c r="AP13" s="538"/>
      <c r="AQ13" s="538"/>
      <c r="AR13" s="538"/>
      <c r="AS13" s="539"/>
      <c r="AT13" s="546"/>
      <c r="AU13" s="547"/>
      <c r="AV13" s="547"/>
      <c r="AW13" s="547"/>
      <c r="AX13" s="547"/>
      <c r="AY13" s="548"/>
      <c r="AZ13" s="457" t="s">
        <v>123</v>
      </c>
      <c r="BA13" s="458"/>
      <c r="BB13" s="458"/>
      <c r="BC13" s="458"/>
      <c r="BD13" s="458"/>
      <c r="BE13" s="458"/>
      <c r="BF13" s="458"/>
      <c r="BG13" s="458"/>
      <c r="BH13" s="458"/>
      <c r="BI13" s="458"/>
      <c r="BJ13" s="458"/>
      <c r="BK13" s="458"/>
      <c r="BL13" s="458"/>
      <c r="BM13" s="459"/>
      <c r="BN13" s="449">
        <v>-478543</v>
      </c>
      <c r="BO13" s="450"/>
      <c r="BP13" s="450"/>
      <c r="BQ13" s="450"/>
      <c r="BR13" s="450"/>
      <c r="BS13" s="450"/>
      <c r="BT13" s="450"/>
      <c r="BU13" s="451"/>
      <c r="BV13" s="449">
        <v>421882</v>
      </c>
      <c r="BW13" s="450"/>
      <c r="BX13" s="450"/>
      <c r="BY13" s="450"/>
      <c r="BZ13" s="450"/>
      <c r="CA13" s="450"/>
      <c r="CB13" s="450"/>
      <c r="CC13" s="451"/>
      <c r="CD13" s="496" t="s">
        <v>124</v>
      </c>
      <c r="CE13" s="497"/>
      <c r="CF13" s="497"/>
      <c r="CG13" s="497"/>
      <c r="CH13" s="497"/>
      <c r="CI13" s="497"/>
      <c r="CJ13" s="497"/>
      <c r="CK13" s="497"/>
      <c r="CL13" s="497"/>
      <c r="CM13" s="497"/>
      <c r="CN13" s="497"/>
      <c r="CO13" s="497"/>
      <c r="CP13" s="497"/>
      <c r="CQ13" s="497"/>
      <c r="CR13" s="497"/>
      <c r="CS13" s="498"/>
      <c r="CT13" s="428">
        <v>13.4</v>
      </c>
      <c r="CU13" s="429"/>
      <c r="CV13" s="429"/>
      <c r="CW13" s="429"/>
      <c r="CX13" s="429"/>
      <c r="CY13" s="429"/>
      <c r="CZ13" s="429"/>
      <c r="DA13" s="430"/>
      <c r="DB13" s="428">
        <v>13.5</v>
      </c>
      <c r="DC13" s="429"/>
      <c r="DD13" s="429"/>
      <c r="DE13" s="429"/>
      <c r="DF13" s="429"/>
      <c r="DG13" s="429"/>
      <c r="DH13" s="429"/>
      <c r="DI13" s="430"/>
      <c r="DJ13" s="126"/>
      <c r="DK13" s="126"/>
      <c r="DL13" s="126"/>
      <c r="DM13" s="126"/>
      <c r="DN13" s="126"/>
      <c r="DO13" s="126"/>
    </row>
    <row r="14" spans="1:119" ht="18.75" customHeight="1" thickBot="1" x14ac:dyDescent="0.25">
      <c r="A14" s="127"/>
      <c r="B14" s="507"/>
      <c r="C14" s="508"/>
      <c r="D14" s="508"/>
      <c r="E14" s="508"/>
      <c r="F14" s="508"/>
      <c r="G14" s="508"/>
      <c r="H14" s="508"/>
      <c r="I14" s="508"/>
      <c r="J14" s="508"/>
      <c r="K14" s="509"/>
      <c r="L14" s="484" t="s">
        <v>125</v>
      </c>
      <c r="M14" s="502"/>
      <c r="N14" s="502"/>
      <c r="O14" s="502"/>
      <c r="P14" s="502"/>
      <c r="Q14" s="503"/>
      <c r="R14" s="493">
        <v>3756865</v>
      </c>
      <c r="S14" s="494"/>
      <c r="T14" s="494"/>
      <c r="U14" s="494"/>
      <c r="V14" s="495"/>
      <c r="W14" s="522"/>
      <c r="X14" s="523"/>
      <c r="Y14" s="524"/>
      <c r="Z14" s="471" t="s">
        <v>126</v>
      </c>
      <c r="AA14" s="472"/>
      <c r="AB14" s="472"/>
      <c r="AC14" s="472"/>
      <c r="AD14" s="472"/>
      <c r="AE14" s="472"/>
      <c r="AF14" s="472"/>
      <c r="AG14" s="472"/>
      <c r="AH14" s="473"/>
      <c r="AI14" s="474">
        <v>7914</v>
      </c>
      <c r="AJ14" s="475"/>
      <c r="AK14" s="475"/>
      <c r="AL14" s="475"/>
      <c r="AM14" s="476"/>
      <c r="AN14" s="474">
        <v>26875944</v>
      </c>
      <c r="AO14" s="475"/>
      <c r="AP14" s="475"/>
      <c r="AQ14" s="475"/>
      <c r="AR14" s="475"/>
      <c r="AS14" s="476"/>
      <c r="AT14" s="474">
        <v>3396</v>
      </c>
      <c r="AU14" s="475"/>
      <c r="AV14" s="475"/>
      <c r="AW14" s="475"/>
      <c r="AX14" s="475"/>
      <c r="AY14" s="477"/>
      <c r="AZ14" s="440" t="s">
        <v>127</v>
      </c>
      <c r="BA14" s="441"/>
      <c r="BB14" s="441"/>
      <c r="BC14" s="441"/>
      <c r="BD14" s="441"/>
      <c r="BE14" s="441"/>
      <c r="BF14" s="441"/>
      <c r="BG14" s="441"/>
      <c r="BH14" s="441"/>
      <c r="BI14" s="441"/>
      <c r="BJ14" s="441"/>
      <c r="BK14" s="441"/>
      <c r="BL14" s="441"/>
      <c r="BM14" s="442"/>
      <c r="BN14" s="443">
        <v>384103978</v>
      </c>
      <c r="BO14" s="444"/>
      <c r="BP14" s="444"/>
      <c r="BQ14" s="444"/>
      <c r="BR14" s="444"/>
      <c r="BS14" s="444"/>
      <c r="BT14" s="444"/>
      <c r="BU14" s="445"/>
      <c r="BV14" s="443">
        <v>410359618</v>
      </c>
      <c r="BW14" s="444"/>
      <c r="BX14" s="444"/>
      <c r="BY14" s="444"/>
      <c r="BZ14" s="444"/>
      <c r="CA14" s="444"/>
      <c r="CB14" s="444"/>
      <c r="CC14" s="445"/>
      <c r="CD14" s="420" t="s">
        <v>128</v>
      </c>
      <c r="CE14" s="421"/>
      <c r="CF14" s="421"/>
      <c r="CG14" s="421"/>
      <c r="CH14" s="421"/>
      <c r="CI14" s="421"/>
      <c r="CJ14" s="421"/>
      <c r="CK14" s="421"/>
      <c r="CL14" s="421"/>
      <c r="CM14" s="421"/>
      <c r="CN14" s="421"/>
      <c r="CO14" s="421"/>
      <c r="CP14" s="421"/>
      <c r="CQ14" s="421"/>
      <c r="CR14" s="421"/>
      <c r="CS14" s="422"/>
      <c r="CT14" s="454">
        <v>238.4</v>
      </c>
      <c r="CU14" s="455"/>
      <c r="CV14" s="455"/>
      <c r="CW14" s="455"/>
      <c r="CX14" s="455"/>
      <c r="CY14" s="455"/>
      <c r="CZ14" s="455"/>
      <c r="DA14" s="456"/>
      <c r="DB14" s="454">
        <v>228</v>
      </c>
      <c r="DC14" s="455"/>
      <c r="DD14" s="455"/>
      <c r="DE14" s="455"/>
      <c r="DF14" s="455"/>
      <c r="DG14" s="455"/>
      <c r="DH14" s="455"/>
      <c r="DI14" s="456"/>
      <c r="DJ14" s="126"/>
      <c r="DK14" s="126"/>
      <c r="DL14" s="126"/>
      <c r="DM14" s="126"/>
      <c r="DN14" s="126"/>
      <c r="DO14" s="126"/>
    </row>
    <row r="15" spans="1:119" ht="18.75" customHeight="1" x14ac:dyDescent="0.2">
      <c r="A15" s="127"/>
      <c r="B15" s="507"/>
      <c r="C15" s="508"/>
      <c r="D15" s="508"/>
      <c r="E15" s="508"/>
      <c r="F15" s="508"/>
      <c r="G15" s="508"/>
      <c r="H15" s="508"/>
      <c r="I15" s="508"/>
      <c r="J15" s="508"/>
      <c r="K15" s="509"/>
      <c r="L15" s="134"/>
      <c r="M15" s="490" t="s">
        <v>122</v>
      </c>
      <c r="N15" s="491"/>
      <c r="O15" s="491"/>
      <c r="P15" s="491"/>
      <c r="Q15" s="492"/>
      <c r="R15" s="493">
        <v>3680266</v>
      </c>
      <c r="S15" s="494"/>
      <c r="T15" s="494"/>
      <c r="U15" s="494"/>
      <c r="V15" s="495"/>
      <c r="W15" s="522"/>
      <c r="X15" s="523"/>
      <c r="Y15" s="524"/>
      <c r="Z15" s="471" t="s">
        <v>129</v>
      </c>
      <c r="AA15" s="472"/>
      <c r="AB15" s="472"/>
      <c r="AC15" s="472"/>
      <c r="AD15" s="472"/>
      <c r="AE15" s="472"/>
      <c r="AF15" s="472"/>
      <c r="AG15" s="472"/>
      <c r="AH15" s="473"/>
      <c r="AI15" s="474" t="s">
        <v>121</v>
      </c>
      <c r="AJ15" s="475"/>
      <c r="AK15" s="475"/>
      <c r="AL15" s="475"/>
      <c r="AM15" s="476"/>
      <c r="AN15" s="474" t="s">
        <v>111</v>
      </c>
      <c r="AO15" s="475"/>
      <c r="AP15" s="475"/>
      <c r="AQ15" s="475"/>
      <c r="AR15" s="475"/>
      <c r="AS15" s="476"/>
      <c r="AT15" s="474" t="s">
        <v>130</v>
      </c>
      <c r="AU15" s="475"/>
      <c r="AV15" s="475"/>
      <c r="AW15" s="475"/>
      <c r="AX15" s="475"/>
      <c r="AY15" s="477"/>
      <c r="AZ15" s="446" t="s">
        <v>131</v>
      </c>
      <c r="BA15" s="447"/>
      <c r="BB15" s="447"/>
      <c r="BC15" s="447"/>
      <c r="BD15" s="447"/>
      <c r="BE15" s="447"/>
      <c r="BF15" s="447"/>
      <c r="BG15" s="447"/>
      <c r="BH15" s="447"/>
      <c r="BI15" s="447"/>
      <c r="BJ15" s="447"/>
      <c r="BK15" s="447"/>
      <c r="BL15" s="447"/>
      <c r="BM15" s="448"/>
      <c r="BN15" s="449">
        <v>528398004</v>
      </c>
      <c r="BO15" s="450"/>
      <c r="BP15" s="450"/>
      <c r="BQ15" s="450"/>
      <c r="BR15" s="450"/>
      <c r="BS15" s="450"/>
      <c r="BT15" s="450"/>
      <c r="BU15" s="451"/>
      <c r="BV15" s="449">
        <v>568543536</v>
      </c>
      <c r="BW15" s="450"/>
      <c r="BX15" s="450"/>
      <c r="BY15" s="450"/>
      <c r="BZ15" s="450"/>
      <c r="CA15" s="450"/>
      <c r="CB15" s="450"/>
      <c r="CC15" s="451"/>
      <c r="CD15" s="487" t="s">
        <v>132</v>
      </c>
      <c r="CE15" s="488"/>
      <c r="CF15" s="488"/>
      <c r="CG15" s="488"/>
      <c r="CH15" s="488"/>
      <c r="CI15" s="488"/>
      <c r="CJ15" s="488"/>
      <c r="CK15" s="488"/>
      <c r="CL15" s="488"/>
      <c r="CM15" s="488"/>
      <c r="CN15" s="488"/>
      <c r="CO15" s="488"/>
      <c r="CP15" s="488"/>
      <c r="CQ15" s="488"/>
      <c r="CR15" s="488"/>
      <c r="CS15" s="489"/>
      <c r="CT15" s="135"/>
      <c r="CU15" s="136"/>
      <c r="CV15" s="136"/>
      <c r="CW15" s="136"/>
      <c r="CX15" s="136"/>
      <c r="CY15" s="136"/>
      <c r="CZ15" s="136"/>
      <c r="DA15" s="137"/>
      <c r="DB15" s="135"/>
      <c r="DC15" s="136"/>
      <c r="DD15" s="136"/>
      <c r="DE15" s="136"/>
      <c r="DF15" s="136"/>
      <c r="DG15" s="136"/>
      <c r="DH15" s="136"/>
      <c r="DI15" s="137"/>
      <c r="DJ15" s="126"/>
      <c r="DK15" s="126"/>
      <c r="DL15" s="126"/>
      <c r="DM15" s="126"/>
      <c r="DN15" s="126"/>
      <c r="DO15" s="126"/>
    </row>
    <row r="16" spans="1:119" ht="18.75" customHeight="1" x14ac:dyDescent="0.2">
      <c r="A16" s="127"/>
      <c r="B16" s="507"/>
      <c r="C16" s="508"/>
      <c r="D16" s="508"/>
      <c r="E16" s="508"/>
      <c r="F16" s="508"/>
      <c r="G16" s="508"/>
      <c r="H16" s="508"/>
      <c r="I16" s="508"/>
      <c r="J16" s="508"/>
      <c r="K16" s="509"/>
      <c r="L16" s="484" t="s">
        <v>133</v>
      </c>
      <c r="M16" s="485"/>
      <c r="N16" s="485"/>
      <c r="O16" s="485"/>
      <c r="P16" s="485"/>
      <c r="Q16" s="486"/>
      <c r="R16" s="481" t="s">
        <v>134</v>
      </c>
      <c r="S16" s="482"/>
      <c r="T16" s="482"/>
      <c r="U16" s="482"/>
      <c r="V16" s="483"/>
      <c r="W16" s="522"/>
      <c r="X16" s="523"/>
      <c r="Y16" s="524"/>
      <c r="Z16" s="471" t="s">
        <v>135</v>
      </c>
      <c r="AA16" s="472"/>
      <c r="AB16" s="472"/>
      <c r="AC16" s="472"/>
      <c r="AD16" s="472"/>
      <c r="AE16" s="472"/>
      <c r="AF16" s="472"/>
      <c r="AG16" s="472"/>
      <c r="AH16" s="473"/>
      <c r="AI16" s="474">
        <v>192</v>
      </c>
      <c r="AJ16" s="475"/>
      <c r="AK16" s="475"/>
      <c r="AL16" s="475"/>
      <c r="AM16" s="476"/>
      <c r="AN16" s="474">
        <v>611904</v>
      </c>
      <c r="AO16" s="475"/>
      <c r="AP16" s="475"/>
      <c r="AQ16" s="475"/>
      <c r="AR16" s="475"/>
      <c r="AS16" s="476"/>
      <c r="AT16" s="474">
        <v>3187</v>
      </c>
      <c r="AU16" s="475"/>
      <c r="AV16" s="475"/>
      <c r="AW16" s="475"/>
      <c r="AX16" s="475"/>
      <c r="AY16" s="477"/>
      <c r="AZ16" s="446" t="s">
        <v>136</v>
      </c>
      <c r="BA16" s="447"/>
      <c r="BB16" s="447"/>
      <c r="BC16" s="447"/>
      <c r="BD16" s="447"/>
      <c r="BE16" s="447"/>
      <c r="BF16" s="447"/>
      <c r="BG16" s="447"/>
      <c r="BH16" s="447"/>
      <c r="BI16" s="447"/>
      <c r="BJ16" s="447"/>
      <c r="BK16" s="447"/>
      <c r="BL16" s="447"/>
      <c r="BM16" s="448"/>
      <c r="BN16" s="449">
        <v>489059691</v>
      </c>
      <c r="BO16" s="450"/>
      <c r="BP16" s="450"/>
      <c r="BQ16" s="450"/>
      <c r="BR16" s="450"/>
      <c r="BS16" s="450"/>
      <c r="BT16" s="450"/>
      <c r="BU16" s="451"/>
      <c r="BV16" s="449">
        <v>514560158</v>
      </c>
      <c r="BW16" s="450"/>
      <c r="BX16" s="450"/>
      <c r="BY16" s="450"/>
      <c r="BZ16" s="450"/>
      <c r="CA16" s="450"/>
      <c r="CB16" s="450"/>
      <c r="CC16" s="451"/>
      <c r="CD16" s="138"/>
      <c r="CE16" s="426"/>
      <c r="CF16" s="426"/>
      <c r="CG16" s="426"/>
      <c r="CH16" s="426"/>
      <c r="CI16" s="426"/>
      <c r="CJ16" s="426"/>
      <c r="CK16" s="426"/>
      <c r="CL16" s="426"/>
      <c r="CM16" s="426"/>
      <c r="CN16" s="426"/>
      <c r="CO16" s="426"/>
      <c r="CP16" s="426"/>
      <c r="CQ16" s="426"/>
      <c r="CR16" s="426"/>
      <c r="CS16" s="427"/>
      <c r="CT16" s="428"/>
      <c r="CU16" s="429"/>
      <c r="CV16" s="429"/>
      <c r="CW16" s="429"/>
      <c r="CX16" s="429"/>
      <c r="CY16" s="429"/>
      <c r="CZ16" s="429"/>
      <c r="DA16" s="430"/>
      <c r="DB16" s="428"/>
      <c r="DC16" s="429"/>
      <c r="DD16" s="429"/>
      <c r="DE16" s="429"/>
      <c r="DF16" s="429"/>
      <c r="DG16" s="429"/>
      <c r="DH16" s="429"/>
      <c r="DI16" s="430"/>
      <c r="DJ16" s="126"/>
      <c r="DK16" s="126"/>
      <c r="DL16" s="126"/>
      <c r="DM16" s="126"/>
      <c r="DN16" s="126"/>
      <c r="DO16" s="126"/>
    </row>
    <row r="17" spans="1:119" ht="18.75" customHeight="1" thickBot="1" x14ac:dyDescent="0.25">
      <c r="A17" s="127"/>
      <c r="B17" s="510"/>
      <c r="C17" s="511"/>
      <c r="D17" s="511"/>
      <c r="E17" s="511"/>
      <c r="F17" s="511"/>
      <c r="G17" s="511"/>
      <c r="H17" s="511"/>
      <c r="I17" s="511"/>
      <c r="J17" s="511"/>
      <c r="K17" s="512"/>
      <c r="L17" s="139"/>
      <c r="M17" s="478" t="s">
        <v>137</v>
      </c>
      <c r="N17" s="479"/>
      <c r="O17" s="479"/>
      <c r="P17" s="479"/>
      <c r="Q17" s="480"/>
      <c r="R17" s="481" t="s">
        <v>138</v>
      </c>
      <c r="S17" s="482"/>
      <c r="T17" s="482"/>
      <c r="U17" s="482"/>
      <c r="V17" s="483"/>
      <c r="W17" s="522"/>
      <c r="X17" s="523"/>
      <c r="Y17" s="524"/>
      <c r="Z17" s="471" t="s">
        <v>139</v>
      </c>
      <c r="AA17" s="472"/>
      <c r="AB17" s="472"/>
      <c r="AC17" s="472"/>
      <c r="AD17" s="472"/>
      <c r="AE17" s="472"/>
      <c r="AF17" s="472"/>
      <c r="AG17" s="472"/>
      <c r="AH17" s="473"/>
      <c r="AI17" s="474">
        <v>6248</v>
      </c>
      <c r="AJ17" s="475"/>
      <c r="AK17" s="475"/>
      <c r="AL17" s="475"/>
      <c r="AM17" s="476"/>
      <c r="AN17" s="474">
        <v>20412216</v>
      </c>
      <c r="AO17" s="475"/>
      <c r="AP17" s="475"/>
      <c r="AQ17" s="475"/>
      <c r="AR17" s="475"/>
      <c r="AS17" s="476"/>
      <c r="AT17" s="474">
        <v>3267</v>
      </c>
      <c r="AU17" s="475"/>
      <c r="AV17" s="475"/>
      <c r="AW17" s="475"/>
      <c r="AX17" s="475"/>
      <c r="AY17" s="477"/>
      <c r="AZ17" s="446" t="s">
        <v>140</v>
      </c>
      <c r="BA17" s="447"/>
      <c r="BB17" s="447"/>
      <c r="BC17" s="447"/>
      <c r="BD17" s="447"/>
      <c r="BE17" s="447"/>
      <c r="BF17" s="447"/>
      <c r="BG17" s="447"/>
      <c r="BH17" s="447"/>
      <c r="BI17" s="447"/>
      <c r="BJ17" s="447"/>
      <c r="BK17" s="447"/>
      <c r="BL17" s="447"/>
      <c r="BM17" s="448"/>
      <c r="BN17" s="449">
        <v>681388131</v>
      </c>
      <c r="BO17" s="450"/>
      <c r="BP17" s="450"/>
      <c r="BQ17" s="450"/>
      <c r="BR17" s="450"/>
      <c r="BS17" s="450"/>
      <c r="BT17" s="450"/>
      <c r="BU17" s="451"/>
      <c r="BV17" s="449">
        <v>724212853</v>
      </c>
      <c r="BW17" s="450"/>
      <c r="BX17" s="450"/>
      <c r="BY17" s="450"/>
      <c r="BZ17" s="450"/>
      <c r="CA17" s="450"/>
      <c r="CB17" s="450"/>
      <c r="CC17" s="451"/>
      <c r="CD17" s="138"/>
      <c r="CE17" s="426"/>
      <c r="CF17" s="426"/>
      <c r="CG17" s="426"/>
      <c r="CH17" s="426"/>
      <c r="CI17" s="426"/>
      <c r="CJ17" s="426"/>
      <c r="CK17" s="426"/>
      <c r="CL17" s="426"/>
      <c r="CM17" s="426"/>
      <c r="CN17" s="426"/>
      <c r="CO17" s="426"/>
      <c r="CP17" s="426"/>
      <c r="CQ17" s="426"/>
      <c r="CR17" s="426"/>
      <c r="CS17" s="427"/>
      <c r="CT17" s="428"/>
      <c r="CU17" s="429"/>
      <c r="CV17" s="429"/>
      <c r="CW17" s="429"/>
      <c r="CX17" s="429"/>
      <c r="CY17" s="429"/>
      <c r="CZ17" s="429"/>
      <c r="DA17" s="430"/>
      <c r="DB17" s="428"/>
      <c r="DC17" s="429"/>
      <c r="DD17" s="429"/>
      <c r="DE17" s="429"/>
      <c r="DF17" s="429"/>
      <c r="DG17" s="429"/>
      <c r="DH17" s="429"/>
      <c r="DI17" s="430"/>
      <c r="DJ17" s="126"/>
      <c r="DK17" s="126"/>
      <c r="DL17" s="126"/>
      <c r="DM17" s="126"/>
      <c r="DN17" s="126"/>
      <c r="DO17" s="126"/>
    </row>
    <row r="18" spans="1:119" ht="18.75" customHeight="1" thickBot="1" x14ac:dyDescent="0.25">
      <c r="A18" s="127"/>
      <c r="B18" s="466" t="s">
        <v>141</v>
      </c>
      <c r="C18" s="467"/>
      <c r="D18" s="467"/>
      <c r="E18" s="467"/>
      <c r="F18" s="467"/>
      <c r="G18" s="467"/>
      <c r="H18" s="467"/>
      <c r="I18" s="467"/>
      <c r="J18" s="467"/>
      <c r="K18" s="468"/>
      <c r="L18" s="469">
        <v>7777</v>
      </c>
      <c r="M18" s="470"/>
      <c r="N18" s="470"/>
      <c r="O18" s="470"/>
      <c r="P18" s="470"/>
      <c r="Q18" s="470"/>
      <c r="R18" s="470"/>
      <c r="S18" s="470"/>
      <c r="T18" s="470"/>
      <c r="U18" s="470"/>
      <c r="V18" s="470"/>
      <c r="W18" s="522"/>
      <c r="X18" s="523"/>
      <c r="Y18" s="524"/>
      <c r="Z18" s="471" t="s">
        <v>142</v>
      </c>
      <c r="AA18" s="472"/>
      <c r="AB18" s="472"/>
      <c r="AC18" s="472"/>
      <c r="AD18" s="472"/>
      <c r="AE18" s="472"/>
      <c r="AF18" s="472"/>
      <c r="AG18" s="472"/>
      <c r="AH18" s="473"/>
      <c r="AI18" s="474">
        <v>17074</v>
      </c>
      <c r="AJ18" s="475"/>
      <c r="AK18" s="475"/>
      <c r="AL18" s="475"/>
      <c r="AM18" s="476"/>
      <c r="AN18" s="474">
        <v>64473404</v>
      </c>
      <c r="AO18" s="475"/>
      <c r="AP18" s="475"/>
      <c r="AQ18" s="475"/>
      <c r="AR18" s="475"/>
      <c r="AS18" s="476"/>
      <c r="AT18" s="474">
        <v>3776</v>
      </c>
      <c r="AU18" s="475"/>
      <c r="AV18" s="475"/>
      <c r="AW18" s="475"/>
      <c r="AX18" s="475"/>
      <c r="AY18" s="477"/>
      <c r="AZ18" s="457" t="s">
        <v>143</v>
      </c>
      <c r="BA18" s="458"/>
      <c r="BB18" s="458"/>
      <c r="BC18" s="458"/>
      <c r="BD18" s="458"/>
      <c r="BE18" s="458"/>
      <c r="BF18" s="458"/>
      <c r="BG18" s="458"/>
      <c r="BH18" s="458"/>
      <c r="BI18" s="458"/>
      <c r="BJ18" s="458"/>
      <c r="BK18" s="458"/>
      <c r="BL18" s="458"/>
      <c r="BM18" s="459"/>
      <c r="BN18" s="423">
        <v>905208779</v>
      </c>
      <c r="BO18" s="424"/>
      <c r="BP18" s="424"/>
      <c r="BQ18" s="424"/>
      <c r="BR18" s="424"/>
      <c r="BS18" s="424"/>
      <c r="BT18" s="424"/>
      <c r="BU18" s="425"/>
      <c r="BV18" s="423">
        <v>897070381</v>
      </c>
      <c r="BW18" s="424"/>
      <c r="BX18" s="424"/>
      <c r="BY18" s="424"/>
      <c r="BZ18" s="424"/>
      <c r="CA18" s="424"/>
      <c r="CB18" s="424"/>
      <c r="CC18" s="425"/>
      <c r="CD18" s="138"/>
      <c r="CE18" s="426"/>
      <c r="CF18" s="426"/>
      <c r="CG18" s="426"/>
      <c r="CH18" s="426"/>
      <c r="CI18" s="426"/>
      <c r="CJ18" s="426"/>
      <c r="CK18" s="426"/>
      <c r="CL18" s="426"/>
      <c r="CM18" s="426"/>
      <c r="CN18" s="426"/>
      <c r="CO18" s="426"/>
      <c r="CP18" s="426"/>
      <c r="CQ18" s="426"/>
      <c r="CR18" s="426"/>
      <c r="CS18" s="427"/>
      <c r="CT18" s="428"/>
      <c r="CU18" s="429"/>
      <c r="CV18" s="429"/>
      <c r="CW18" s="429"/>
      <c r="CX18" s="429"/>
      <c r="CY18" s="429"/>
      <c r="CZ18" s="429"/>
      <c r="DA18" s="430"/>
      <c r="DB18" s="428"/>
      <c r="DC18" s="429"/>
      <c r="DD18" s="429"/>
      <c r="DE18" s="429"/>
      <c r="DF18" s="429"/>
      <c r="DG18" s="429"/>
      <c r="DH18" s="429"/>
      <c r="DI18" s="430"/>
      <c r="DJ18" s="126"/>
      <c r="DK18" s="126"/>
      <c r="DL18" s="126"/>
      <c r="DM18" s="126"/>
      <c r="DN18" s="126"/>
      <c r="DO18" s="126"/>
    </row>
    <row r="19" spans="1:119" ht="18.75" customHeight="1" thickBot="1" x14ac:dyDescent="0.25">
      <c r="A19" s="127"/>
      <c r="B19" s="466" t="s">
        <v>144</v>
      </c>
      <c r="C19" s="467"/>
      <c r="D19" s="467"/>
      <c r="E19" s="467"/>
      <c r="F19" s="467"/>
      <c r="G19" s="467"/>
      <c r="H19" s="467"/>
      <c r="I19" s="467"/>
      <c r="J19" s="467"/>
      <c r="K19" s="468"/>
      <c r="L19" s="469">
        <v>481</v>
      </c>
      <c r="M19" s="470"/>
      <c r="N19" s="470"/>
      <c r="O19" s="470"/>
      <c r="P19" s="470"/>
      <c r="Q19" s="470"/>
      <c r="R19" s="470"/>
      <c r="S19" s="470"/>
      <c r="T19" s="470"/>
      <c r="U19" s="470"/>
      <c r="V19" s="470"/>
      <c r="W19" s="522"/>
      <c r="X19" s="523"/>
      <c r="Y19" s="524"/>
      <c r="Z19" s="471" t="s">
        <v>145</v>
      </c>
      <c r="AA19" s="472"/>
      <c r="AB19" s="472"/>
      <c r="AC19" s="472"/>
      <c r="AD19" s="472"/>
      <c r="AE19" s="472"/>
      <c r="AF19" s="472"/>
      <c r="AG19" s="472"/>
      <c r="AH19" s="473"/>
      <c r="AI19" s="474" t="s">
        <v>146</v>
      </c>
      <c r="AJ19" s="475"/>
      <c r="AK19" s="475"/>
      <c r="AL19" s="475"/>
      <c r="AM19" s="476"/>
      <c r="AN19" s="474" t="s">
        <v>121</v>
      </c>
      <c r="AO19" s="475"/>
      <c r="AP19" s="475"/>
      <c r="AQ19" s="475"/>
      <c r="AR19" s="475"/>
      <c r="AS19" s="476"/>
      <c r="AT19" s="474" t="s">
        <v>111</v>
      </c>
      <c r="AU19" s="475"/>
      <c r="AV19" s="475"/>
      <c r="AW19" s="475"/>
      <c r="AX19" s="475"/>
      <c r="AY19" s="477"/>
      <c r="AZ19" s="440" t="s">
        <v>147</v>
      </c>
      <c r="BA19" s="441"/>
      <c r="BB19" s="441"/>
      <c r="BC19" s="441"/>
      <c r="BD19" s="441"/>
      <c r="BE19" s="441"/>
      <c r="BF19" s="441"/>
      <c r="BG19" s="441"/>
      <c r="BH19" s="441"/>
      <c r="BI19" s="441"/>
      <c r="BJ19" s="441"/>
      <c r="BK19" s="441"/>
      <c r="BL19" s="441"/>
      <c r="BM19" s="442"/>
      <c r="BN19" s="443">
        <v>2744422482</v>
      </c>
      <c r="BO19" s="444"/>
      <c r="BP19" s="444"/>
      <c r="BQ19" s="444"/>
      <c r="BR19" s="444"/>
      <c r="BS19" s="444"/>
      <c r="BT19" s="444"/>
      <c r="BU19" s="445"/>
      <c r="BV19" s="443">
        <v>2723826942</v>
      </c>
      <c r="BW19" s="444"/>
      <c r="BX19" s="444"/>
      <c r="BY19" s="444"/>
      <c r="BZ19" s="444"/>
      <c r="CA19" s="444"/>
      <c r="CB19" s="444"/>
      <c r="CC19" s="445"/>
      <c r="CD19" s="138"/>
      <c r="CE19" s="426"/>
      <c r="CF19" s="426"/>
      <c r="CG19" s="426"/>
      <c r="CH19" s="426"/>
      <c r="CI19" s="426"/>
      <c r="CJ19" s="426"/>
      <c r="CK19" s="426"/>
      <c r="CL19" s="426"/>
      <c r="CM19" s="426"/>
      <c r="CN19" s="426"/>
      <c r="CO19" s="426"/>
      <c r="CP19" s="426"/>
      <c r="CQ19" s="426"/>
      <c r="CR19" s="426"/>
      <c r="CS19" s="427"/>
      <c r="CT19" s="428"/>
      <c r="CU19" s="429"/>
      <c r="CV19" s="429"/>
      <c r="CW19" s="429"/>
      <c r="CX19" s="429"/>
      <c r="CY19" s="429"/>
      <c r="CZ19" s="429"/>
      <c r="DA19" s="430"/>
      <c r="DB19" s="428"/>
      <c r="DC19" s="429"/>
      <c r="DD19" s="429"/>
      <c r="DE19" s="429"/>
      <c r="DF19" s="429"/>
      <c r="DG19" s="429"/>
      <c r="DH19" s="429"/>
      <c r="DI19" s="430"/>
      <c r="DJ19" s="126"/>
      <c r="DK19" s="126"/>
      <c r="DL19" s="126"/>
      <c r="DM19" s="126"/>
      <c r="DN19" s="126"/>
      <c r="DO19" s="126"/>
    </row>
    <row r="20" spans="1:119" ht="18.75" customHeight="1" thickBot="1" x14ac:dyDescent="0.25">
      <c r="A20" s="127"/>
      <c r="B20" s="466" t="s">
        <v>148</v>
      </c>
      <c r="C20" s="467"/>
      <c r="D20" s="467"/>
      <c r="E20" s="467"/>
      <c r="F20" s="467"/>
      <c r="G20" s="467"/>
      <c r="H20" s="467"/>
      <c r="I20" s="467"/>
      <c r="J20" s="467"/>
      <c r="K20" s="468"/>
      <c r="L20" s="469">
        <v>1429600</v>
      </c>
      <c r="M20" s="470"/>
      <c r="N20" s="470"/>
      <c r="O20" s="470"/>
      <c r="P20" s="470"/>
      <c r="Q20" s="470"/>
      <c r="R20" s="470"/>
      <c r="S20" s="470"/>
      <c r="T20" s="470"/>
      <c r="U20" s="470"/>
      <c r="V20" s="470"/>
      <c r="W20" s="525"/>
      <c r="X20" s="526"/>
      <c r="Y20" s="527"/>
      <c r="Z20" s="471" t="s">
        <v>149</v>
      </c>
      <c r="AA20" s="472"/>
      <c r="AB20" s="472"/>
      <c r="AC20" s="472"/>
      <c r="AD20" s="472"/>
      <c r="AE20" s="472"/>
      <c r="AF20" s="472"/>
      <c r="AG20" s="472"/>
      <c r="AH20" s="473"/>
      <c r="AI20" s="474">
        <v>31236</v>
      </c>
      <c r="AJ20" s="475"/>
      <c r="AK20" s="475"/>
      <c r="AL20" s="475"/>
      <c r="AM20" s="476"/>
      <c r="AN20" s="474">
        <v>111761564</v>
      </c>
      <c r="AO20" s="475"/>
      <c r="AP20" s="475"/>
      <c r="AQ20" s="475"/>
      <c r="AR20" s="475"/>
      <c r="AS20" s="476"/>
      <c r="AT20" s="474">
        <v>3578</v>
      </c>
      <c r="AU20" s="475"/>
      <c r="AV20" s="475"/>
      <c r="AW20" s="475"/>
      <c r="AX20" s="475"/>
      <c r="AY20" s="477"/>
      <c r="AZ20" s="457" t="s">
        <v>150</v>
      </c>
      <c r="BA20" s="458"/>
      <c r="BB20" s="458"/>
      <c r="BC20" s="458"/>
      <c r="BD20" s="458"/>
      <c r="BE20" s="458"/>
      <c r="BF20" s="458"/>
      <c r="BG20" s="458"/>
      <c r="BH20" s="458"/>
      <c r="BI20" s="458"/>
      <c r="BJ20" s="458"/>
      <c r="BK20" s="458"/>
      <c r="BL20" s="458"/>
      <c r="BM20" s="459"/>
      <c r="BN20" s="423">
        <v>135025786</v>
      </c>
      <c r="BO20" s="424"/>
      <c r="BP20" s="424"/>
      <c r="BQ20" s="424"/>
      <c r="BR20" s="424"/>
      <c r="BS20" s="424"/>
      <c r="BT20" s="424"/>
      <c r="BU20" s="425"/>
      <c r="BV20" s="423">
        <v>168312367</v>
      </c>
      <c r="BW20" s="424"/>
      <c r="BX20" s="424"/>
      <c r="BY20" s="424"/>
      <c r="BZ20" s="424"/>
      <c r="CA20" s="424"/>
      <c r="CB20" s="424"/>
      <c r="CC20" s="425"/>
      <c r="CD20" s="138"/>
      <c r="CE20" s="426"/>
      <c r="CF20" s="426"/>
      <c r="CG20" s="426"/>
      <c r="CH20" s="426"/>
      <c r="CI20" s="426"/>
      <c r="CJ20" s="426"/>
      <c r="CK20" s="426"/>
      <c r="CL20" s="426"/>
      <c r="CM20" s="426"/>
      <c r="CN20" s="426"/>
      <c r="CO20" s="426"/>
      <c r="CP20" s="426"/>
      <c r="CQ20" s="426"/>
      <c r="CR20" s="426"/>
      <c r="CS20" s="427"/>
      <c r="CT20" s="428"/>
      <c r="CU20" s="429"/>
      <c r="CV20" s="429"/>
      <c r="CW20" s="429"/>
      <c r="CX20" s="429"/>
      <c r="CY20" s="429"/>
      <c r="CZ20" s="429"/>
      <c r="DA20" s="430"/>
      <c r="DB20" s="428"/>
      <c r="DC20" s="429"/>
      <c r="DD20" s="429"/>
      <c r="DE20" s="429"/>
      <c r="DF20" s="429"/>
      <c r="DG20" s="429"/>
      <c r="DH20" s="429"/>
      <c r="DI20" s="430"/>
      <c r="DJ20" s="126"/>
      <c r="DK20" s="126"/>
      <c r="DL20" s="126"/>
      <c r="DM20" s="126"/>
      <c r="DN20" s="126"/>
      <c r="DO20" s="126"/>
    </row>
    <row r="21" spans="1:119" ht="18.75" customHeight="1" thickBot="1" x14ac:dyDescent="0.25">
      <c r="A21" s="127"/>
      <c r="B21" s="140"/>
      <c r="C21" s="141"/>
      <c r="D21" s="141"/>
      <c r="E21" s="141"/>
      <c r="F21" s="141"/>
      <c r="G21" s="141"/>
      <c r="H21" s="141"/>
      <c r="I21" s="141"/>
      <c r="J21" s="141"/>
      <c r="K21" s="141"/>
      <c r="L21" s="141"/>
      <c r="M21" s="141"/>
      <c r="N21" s="141"/>
      <c r="O21" s="141"/>
      <c r="P21" s="141"/>
      <c r="Q21" s="141"/>
      <c r="R21" s="141"/>
      <c r="S21" s="141"/>
      <c r="T21" s="141"/>
      <c r="U21" s="141"/>
      <c r="V21" s="141"/>
      <c r="W21" s="460" t="s">
        <v>151</v>
      </c>
      <c r="X21" s="461"/>
      <c r="Y21" s="461"/>
      <c r="Z21" s="461"/>
      <c r="AA21" s="461"/>
      <c r="AB21" s="461"/>
      <c r="AC21" s="461"/>
      <c r="AD21" s="461"/>
      <c r="AE21" s="461"/>
      <c r="AF21" s="461"/>
      <c r="AG21" s="461"/>
      <c r="AH21" s="462"/>
      <c r="AI21" s="463">
        <v>103.1</v>
      </c>
      <c r="AJ21" s="464"/>
      <c r="AK21" s="464"/>
      <c r="AL21" s="464"/>
      <c r="AM21" s="464"/>
      <c r="AN21" s="464"/>
      <c r="AO21" s="464"/>
      <c r="AP21" s="464"/>
      <c r="AQ21" s="464"/>
      <c r="AR21" s="464"/>
      <c r="AS21" s="464"/>
      <c r="AT21" s="464"/>
      <c r="AU21" s="464"/>
      <c r="AV21" s="464"/>
      <c r="AW21" s="464"/>
      <c r="AX21" s="464"/>
      <c r="AY21" s="465"/>
      <c r="AZ21" s="440" t="s">
        <v>152</v>
      </c>
      <c r="BA21" s="441"/>
      <c r="BB21" s="441"/>
      <c r="BC21" s="441"/>
      <c r="BD21" s="441"/>
      <c r="BE21" s="441"/>
      <c r="BF21" s="441"/>
      <c r="BG21" s="441"/>
      <c r="BH21" s="441"/>
      <c r="BI21" s="441"/>
      <c r="BJ21" s="441"/>
      <c r="BK21" s="441"/>
      <c r="BL21" s="441"/>
      <c r="BM21" s="442"/>
      <c r="BN21" s="443">
        <v>90769047</v>
      </c>
      <c r="BO21" s="444"/>
      <c r="BP21" s="444"/>
      <c r="BQ21" s="444"/>
      <c r="BR21" s="444"/>
      <c r="BS21" s="444"/>
      <c r="BT21" s="444"/>
      <c r="BU21" s="445"/>
      <c r="BV21" s="443">
        <v>91120796</v>
      </c>
      <c r="BW21" s="444"/>
      <c r="BX21" s="444"/>
      <c r="BY21" s="444"/>
      <c r="BZ21" s="444"/>
      <c r="CA21" s="444"/>
      <c r="CB21" s="444"/>
      <c r="CC21" s="445"/>
      <c r="CD21" s="138"/>
      <c r="CE21" s="426"/>
      <c r="CF21" s="426"/>
      <c r="CG21" s="426"/>
      <c r="CH21" s="426"/>
      <c r="CI21" s="426"/>
      <c r="CJ21" s="426"/>
      <c r="CK21" s="426"/>
      <c r="CL21" s="426"/>
      <c r="CM21" s="426"/>
      <c r="CN21" s="426"/>
      <c r="CO21" s="426"/>
      <c r="CP21" s="426"/>
      <c r="CQ21" s="426"/>
      <c r="CR21" s="426"/>
      <c r="CS21" s="427"/>
      <c r="CT21" s="428"/>
      <c r="CU21" s="429"/>
      <c r="CV21" s="429"/>
      <c r="CW21" s="429"/>
      <c r="CX21" s="429"/>
      <c r="CY21" s="429"/>
      <c r="CZ21" s="429"/>
      <c r="DA21" s="430"/>
      <c r="DB21" s="428"/>
      <c r="DC21" s="429"/>
      <c r="DD21" s="429"/>
      <c r="DE21" s="429"/>
      <c r="DF21" s="429"/>
      <c r="DG21" s="429"/>
      <c r="DH21" s="429"/>
      <c r="DI21" s="430"/>
      <c r="DJ21" s="126"/>
      <c r="DK21" s="126"/>
      <c r="DL21" s="126"/>
      <c r="DM21" s="126"/>
      <c r="DN21" s="126"/>
      <c r="DO21" s="126"/>
    </row>
    <row r="22" spans="1:119" ht="18.75" customHeight="1" x14ac:dyDescent="0.2">
      <c r="A22" s="127"/>
      <c r="B22" s="142"/>
      <c r="C22" s="143"/>
      <c r="D22" s="144"/>
      <c r="E22" s="144"/>
      <c r="F22" s="144"/>
      <c r="G22" s="144"/>
      <c r="H22" s="144"/>
      <c r="I22" s="144"/>
      <c r="J22" s="144"/>
      <c r="K22" s="144"/>
      <c r="L22" s="144"/>
      <c r="M22" s="144"/>
      <c r="N22" s="144"/>
      <c r="O22" s="144"/>
      <c r="P22" s="144"/>
      <c r="Q22" s="145"/>
      <c r="R22" s="145"/>
      <c r="S22" s="145"/>
      <c r="T22" s="145"/>
      <c r="U22" s="145"/>
      <c r="V22" s="145"/>
      <c r="W22" s="146"/>
      <c r="X22" s="146"/>
      <c r="Y22" s="146"/>
      <c r="Z22" s="147"/>
      <c r="AA22" s="147"/>
      <c r="AB22" s="147"/>
      <c r="AC22" s="147"/>
      <c r="AD22" s="147"/>
      <c r="AE22" s="147"/>
      <c r="AF22" s="147"/>
      <c r="AG22" s="147"/>
      <c r="AH22" s="147"/>
      <c r="AI22" s="147"/>
      <c r="AJ22" s="148"/>
      <c r="AK22" s="148"/>
      <c r="AL22" s="148"/>
      <c r="AM22" s="148"/>
      <c r="AN22" s="148"/>
      <c r="AO22" s="148"/>
      <c r="AP22" s="148"/>
      <c r="AQ22" s="148"/>
      <c r="AR22" s="148"/>
      <c r="AS22" s="148"/>
      <c r="AT22" s="148"/>
      <c r="AU22" s="148"/>
      <c r="AV22" s="148"/>
      <c r="AW22" s="148"/>
      <c r="AX22" s="148"/>
      <c r="AY22" s="149"/>
      <c r="AZ22" s="446" t="s">
        <v>153</v>
      </c>
      <c r="BA22" s="447"/>
      <c r="BB22" s="447"/>
      <c r="BC22" s="447"/>
      <c r="BD22" s="447"/>
      <c r="BE22" s="447"/>
      <c r="BF22" s="447"/>
      <c r="BG22" s="447"/>
      <c r="BH22" s="447"/>
      <c r="BI22" s="447"/>
      <c r="BJ22" s="447"/>
      <c r="BK22" s="447"/>
      <c r="BL22" s="447"/>
      <c r="BM22" s="448"/>
      <c r="BN22" s="449">
        <v>6430935</v>
      </c>
      <c r="BO22" s="450"/>
      <c r="BP22" s="450"/>
      <c r="BQ22" s="450"/>
      <c r="BR22" s="450"/>
      <c r="BS22" s="450"/>
      <c r="BT22" s="450"/>
      <c r="BU22" s="451"/>
      <c r="BV22" s="449">
        <v>6681508</v>
      </c>
      <c r="BW22" s="450"/>
      <c r="BX22" s="450"/>
      <c r="BY22" s="450"/>
      <c r="BZ22" s="450"/>
      <c r="CA22" s="450"/>
      <c r="CB22" s="450"/>
      <c r="CC22" s="451"/>
      <c r="CD22" s="138"/>
      <c r="CE22" s="426"/>
      <c r="CF22" s="426"/>
      <c r="CG22" s="426"/>
      <c r="CH22" s="426"/>
      <c r="CI22" s="426"/>
      <c r="CJ22" s="426"/>
      <c r="CK22" s="426"/>
      <c r="CL22" s="426"/>
      <c r="CM22" s="426"/>
      <c r="CN22" s="426"/>
      <c r="CO22" s="426"/>
      <c r="CP22" s="426"/>
      <c r="CQ22" s="426"/>
      <c r="CR22" s="426"/>
      <c r="CS22" s="427"/>
      <c r="CT22" s="428"/>
      <c r="CU22" s="429"/>
      <c r="CV22" s="429"/>
      <c r="CW22" s="429"/>
      <c r="CX22" s="429"/>
      <c r="CY22" s="429"/>
      <c r="CZ22" s="429"/>
      <c r="DA22" s="430"/>
      <c r="DB22" s="428"/>
      <c r="DC22" s="429"/>
      <c r="DD22" s="429"/>
      <c r="DE22" s="429"/>
      <c r="DF22" s="429"/>
      <c r="DG22" s="429"/>
      <c r="DH22" s="429"/>
      <c r="DI22" s="430"/>
      <c r="DJ22" s="126"/>
      <c r="DK22" s="126"/>
      <c r="DL22" s="126"/>
      <c r="DM22" s="126"/>
      <c r="DN22" s="126"/>
      <c r="DO22" s="126"/>
    </row>
    <row r="23" spans="1:119" ht="18.75" customHeight="1" x14ac:dyDescent="0.2">
      <c r="A23" s="127"/>
      <c r="B23" s="142"/>
      <c r="C23" s="143"/>
      <c r="D23" s="144"/>
      <c r="E23" s="144"/>
      <c r="F23" s="144"/>
      <c r="G23" s="144"/>
      <c r="H23" s="144"/>
      <c r="I23" s="144"/>
      <c r="J23" s="144"/>
      <c r="K23" s="144"/>
      <c r="L23" s="144"/>
      <c r="M23" s="144"/>
      <c r="N23" s="144"/>
      <c r="O23" s="144"/>
      <c r="P23" s="144"/>
      <c r="Q23" s="145"/>
      <c r="R23" s="145"/>
      <c r="S23" s="145"/>
      <c r="T23" s="145"/>
      <c r="U23" s="145"/>
      <c r="V23" s="145"/>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446" t="s">
        <v>154</v>
      </c>
      <c r="BA23" s="447"/>
      <c r="BB23" s="447"/>
      <c r="BC23" s="447"/>
      <c r="BD23" s="447"/>
      <c r="BE23" s="447"/>
      <c r="BF23" s="447"/>
      <c r="BG23" s="447"/>
      <c r="BH23" s="447"/>
      <c r="BI23" s="447"/>
      <c r="BJ23" s="447"/>
      <c r="BK23" s="447"/>
      <c r="BL23" s="447"/>
      <c r="BM23" s="448"/>
      <c r="BN23" s="449">
        <v>1540679</v>
      </c>
      <c r="BO23" s="450"/>
      <c r="BP23" s="450"/>
      <c r="BQ23" s="450"/>
      <c r="BR23" s="450"/>
      <c r="BS23" s="450"/>
      <c r="BT23" s="450"/>
      <c r="BU23" s="451"/>
      <c r="BV23" s="449">
        <v>1508778</v>
      </c>
      <c r="BW23" s="450"/>
      <c r="BX23" s="450"/>
      <c r="BY23" s="450"/>
      <c r="BZ23" s="450"/>
      <c r="CA23" s="450"/>
      <c r="CB23" s="450"/>
      <c r="CC23" s="451"/>
      <c r="CD23" s="138"/>
      <c r="CE23" s="426"/>
      <c r="CF23" s="426"/>
      <c r="CG23" s="426"/>
      <c r="CH23" s="426"/>
      <c r="CI23" s="426"/>
      <c r="CJ23" s="426"/>
      <c r="CK23" s="426"/>
      <c r="CL23" s="426"/>
      <c r="CM23" s="426"/>
      <c r="CN23" s="426"/>
      <c r="CO23" s="426"/>
      <c r="CP23" s="426"/>
      <c r="CQ23" s="426"/>
      <c r="CR23" s="426"/>
      <c r="CS23" s="427"/>
      <c r="CT23" s="428"/>
      <c r="CU23" s="429"/>
      <c r="CV23" s="429"/>
      <c r="CW23" s="429"/>
      <c r="CX23" s="429"/>
      <c r="CY23" s="429"/>
      <c r="CZ23" s="429"/>
      <c r="DA23" s="430"/>
      <c r="DB23" s="428"/>
      <c r="DC23" s="429"/>
      <c r="DD23" s="429"/>
      <c r="DE23" s="429"/>
      <c r="DF23" s="429"/>
      <c r="DG23" s="429"/>
      <c r="DH23" s="429"/>
      <c r="DI23" s="430"/>
      <c r="DJ23" s="126"/>
      <c r="DK23" s="126"/>
      <c r="DL23" s="126"/>
      <c r="DM23" s="126"/>
      <c r="DN23" s="126"/>
      <c r="DO23" s="126"/>
    </row>
    <row r="24" spans="1:119" ht="18.75" customHeight="1" thickBot="1" x14ac:dyDescent="0.25">
      <c r="A24" s="127"/>
      <c r="B24" s="142"/>
      <c r="C24" s="143"/>
      <c r="D24" s="150"/>
      <c r="E24" s="150"/>
      <c r="F24" s="150"/>
      <c r="G24" s="150"/>
      <c r="H24" s="150"/>
      <c r="I24" s="150"/>
      <c r="J24" s="150"/>
      <c r="K24" s="150"/>
      <c r="L24" s="151"/>
      <c r="M24" s="151"/>
      <c r="N24" s="151"/>
      <c r="O24" s="151"/>
      <c r="P24" s="151"/>
      <c r="Q24" s="151"/>
      <c r="R24" s="151"/>
      <c r="S24" s="151"/>
      <c r="T24" s="151"/>
      <c r="U24" s="151"/>
      <c r="V24" s="151"/>
      <c r="W24" s="143"/>
      <c r="X24" s="143"/>
      <c r="Y24" s="143"/>
      <c r="Z24" s="150"/>
      <c r="AA24" s="150"/>
      <c r="AB24" s="150"/>
      <c r="AC24" s="150"/>
      <c r="AD24" s="150"/>
      <c r="AE24" s="150"/>
      <c r="AF24" s="150"/>
      <c r="AG24" s="150"/>
      <c r="AH24" s="150"/>
      <c r="AI24" s="150"/>
      <c r="AJ24" s="151"/>
      <c r="AK24" s="151"/>
      <c r="AL24" s="151"/>
      <c r="AM24" s="151"/>
      <c r="AN24" s="151"/>
      <c r="AO24" s="151"/>
      <c r="AP24" s="151"/>
      <c r="AQ24" s="151"/>
      <c r="AR24" s="151"/>
      <c r="AS24" s="151"/>
      <c r="AT24" s="151"/>
      <c r="AU24" s="151"/>
      <c r="AV24" s="151"/>
      <c r="AW24" s="151"/>
      <c r="AX24" s="151"/>
      <c r="AY24" s="152"/>
      <c r="AZ24" s="420" t="s">
        <v>155</v>
      </c>
      <c r="BA24" s="421"/>
      <c r="BB24" s="421"/>
      <c r="BC24" s="421"/>
      <c r="BD24" s="421"/>
      <c r="BE24" s="421"/>
      <c r="BF24" s="421"/>
      <c r="BG24" s="421"/>
      <c r="BH24" s="421"/>
      <c r="BI24" s="421"/>
      <c r="BJ24" s="421"/>
      <c r="BK24" s="421"/>
      <c r="BL24" s="421"/>
      <c r="BM24" s="422"/>
      <c r="BN24" s="423" t="s">
        <v>121</v>
      </c>
      <c r="BO24" s="424"/>
      <c r="BP24" s="424"/>
      <c r="BQ24" s="424"/>
      <c r="BR24" s="424"/>
      <c r="BS24" s="424"/>
      <c r="BT24" s="424"/>
      <c r="BU24" s="425"/>
      <c r="BV24" s="423" t="s">
        <v>120</v>
      </c>
      <c r="BW24" s="424"/>
      <c r="BX24" s="424"/>
      <c r="BY24" s="424"/>
      <c r="BZ24" s="424"/>
      <c r="CA24" s="424"/>
      <c r="CB24" s="424"/>
      <c r="CC24" s="425"/>
      <c r="CD24" s="138"/>
      <c r="CE24" s="426"/>
      <c r="CF24" s="426"/>
      <c r="CG24" s="426"/>
      <c r="CH24" s="426"/>
      <c r="CI24" s="426"/>
      <c r="CJ24" s="426"/>
      <c r="CK24" s="426"/>
      <c r="CL24" s="426"/>
      <c r="CM24" s="426"/>
      <c r="CN24" s="426"/>
      <c r="CO24" s="426"/>
      <c r="CP24" s="426"/>
      <c r="CQ24" s="426"/>
      <c r="CR24" s="426"/>
      <c r="CS24" s="427"/>
      <c r="CT24" s="428"/>
      <c r="CU24" s="429"/>
      <c r="CV24" s="429"/>
      <c r="CW24" s="429"/>
      <c r="CX24" s="429"/>
      <c r="CY24" s="429"/>
      <c r="CZ24" s="429"/>
      <c r="DA24" s="430"/>
      <c r="DB24" s="428"/>
      <c r="DC24" s="429"/>
      <c r="DD24" s="429"/>
      <c r="DE24" s="429"/>
      <c r="DF24" s="429"/>
      <c r="DG24" s="429"/>
      <c r="DH24" s="429"/>
      <c r="DI24" s="430"/>
      <c r="DJ24" s="126"/>
      <c r="DK24" s="126"/>
      <c r="DL24" s="126"/>
      <c r="DM24" s="126"/>
      <c r="DN24" s="126"/>
      <c r="DO24" s="126"/>
    </row>
    <row r="25" spans="1:119" s="126" customFormat="1" ht="18.75" customHeight="1" x14ac:dyDescent="0.2">
      <c r="A25" s="127"/>
      <c r="B25" s="142"/>
      <c r="C25" s="143"/>
      <c r="D25" s="150"/>
      <c r="E25" s="150"/>
      <c r="F25" s="150"/>
      <c r="G25" s="150"/>
      <c r="H25" s="150"/>
      <c r="I25" s="150"/>
      <c r="J25" s="150"/>
      <c r="K25" s="150"/>
      <c r="L25" s="151"/>
      <c r="M25" s="151"/>
      <c r="N25" s="151"/>
      <c r="O25" s="151"/>
      <c r="P25" s="151"/>
      <c r="Q25" s="151"/>
      <c r="R25" s="151"/>
      <c r="S25" s="151"/>
      <c r="T25" s="151"/>
      <c r="U25" s="151"/>
      <c r="V25" s="151"/>
      <c r="W25" s="143"/>
      <c r="X25" s="143"/>
      <c r="Y25" s="143"/>
      <c r="Z25" s="150"/>
      <c r="AA25" s="150"/>
      <c r="AB25" s="150"/>
      <c r="AC25" s="150"/>
      <c r="AD25" s="150"/>
      <c r="AE25" s="150"/>
      <c r="AF25" s="150"/>
      <c r="AG25" s="150"/>
      <c r="AH25" s="150"/>
      <c r="AI25" s="150"/>
      <c r="AJ25" s="151"/>
      <c r="AK25" s="151"/>
      <c r="AL25" s="151"/>
      <c r="AM25" s="151"/>
      <c r="AN25" s="151"/>
      <c r="AO25" s="151"/>
      <c r="AP25" s="151"/>
      <c r="AQ25" s="151"/>
      <c r="AR25" s="151"/>
      <c r="AS25" s="151"/>
      <c r="AT25" s="151"/>
      <c r="AU25" s="151"/>
      <c r="AV25" s="151"/>
      <c r="AW25" s="151"/>
      <c r="AX25" s="151"/>
      <c r="AY25" s="152"/>
      <c r="AZ25" s="431" t="s">
        <v>156</v>
      </c>
      <c r="BA25" s="432"/>
      <c r="BB25" s="432"/>
      <c r="BC25" s="433"/>
      <c r="BD25" s="440" t="s">
        <v>38</v>
      </c>
      <c r="BE25" s="441"/>
      <c r="BF25" s="441"/>
      <c r="BG25" s="441"/>
      <c r="BH25" s="441"/>
      <c r="BI25" s="441"/>
      <c r="BJ25" s="441"/>
      <c r="BK25" s="441"/>
      <c r="BL25" s="441"/>
      <c r="BM25" s="442"/>
      <c r="BN25" s="443">
        <v>8922045</v>
      </c>
      <c r="BO25" s="444"/>
      <c r="BP25" s="444"/>
      <c r="BQ25" s="444"/>
      <c r="BR25" s="444"/>
      <c r="BS25" s="444"/>
      <c r="BT25" s="444"/>
      <c r="BU25" s="445"/>
      <c r="BV25" s="443">
        <v>8921943</v>
      </c>
      <c r="BW25" s="444"/>
      <c r="BX25" s="444"/>
      <c r="BY25" s="444"/>
      <c r="BZ25" s="444"/>
      <c r="CA25" s="444"/>
      <c r="CB25" s="444"/>
      <c r="CC25" s="445"/>
      <c r="CD25" s="138"/>
      <c r="CE25" s="426"/>
      <c r="CF25" s="426"/>
      <c r="CG25" s="426"/>
      <c r="CH25" s="426"/>
      <c r="CI25" s="426"/>
      <c r="CJ25" s="426"/>
      <c r="CK25" s="426"/>
      <c r="CL25" s="426"/>
      <c r="CM25" s="426"/>
      <c r="CN25" s="426"/>
      <c r="CO25" s="426"/>
      <c r="CP25" s="426"/>
      <c r="CQ25" s="426"/>
      <c r="CR25" s="426"/>
      <c r="CS25" s="427"/>
      <c r="CT25" s="428"/>
      <c r="CU25" s="429"/>
      <c r="CV25" s="429"/>
      <c r="CW25" s="429"/>
      <c r="CX25" s="429"/>
      <c r="CY25" s="429"/>
      <c r="CZ25" s="429"/>
      <c r="DA25" s="430"/>
      <c r="DB25" s="428"/>
      <c r="DC25" s="429"/>
      <c r="DD25" s="429"/>
      <c r="DE25" s="429"/>
      <c r="DF25" s="429"/>
      <c r="DG25" s="429"/>
      <c r="DH25" s="429"/>
      <c r="DI25" s="430"/>
    </row>
    <row r="26" spans="1:119" s="126" customFormat="1" ht="18.75" customHeight="1" x14ac:dyDescent="0.2">
      <c r="A26" s="127"/>
      <c r="B26" s="142"/>
      <c r="C26" s="143"/>
      <c r="D26" s="150"/>
      <c r="E26" s="150"/>
      <c r="F26" s="150"/>
      <c r="G26" s="150"/>
      <c r="H26" s="150"/>
      <c r="I26" s="150"/>
      <c r="J26" s="150"/>
      <c r="K26" s="150"/>
      <c r="L26" s="151"/>
      <c r="M26" s="151"/>
      <c r="N26" s="151"/>
      <c r="O26" s="151"/>
      <c r="P26" s="151"/>
      <c r="Q26" s="151"/>
      <c r="R26" s="151"/>
      <c r="S26" s="151"/>
      <c r="T26" s="151"/>
      <c r="U26" s="151"/>
      <c r="V26" s="151"/>
      <c r="W26" s="143"/>
      <c r="X26" s="143"/>
      <c r="Y26" s="143"/>
      <c r="Z26" s="150"/>
      <c r="AA26" s="150"/>
      <c r="AB26" s="150"/>
      <c r="AC26" s="150"/>
      <c r="AD26" s="150"/>
      <c r="AE26" s="150"/>
      <c r="AF26" s="150"/>
      <c r="AG26" s="150"/>
      <c r="AH26" s="150"/>
      <c r="AI26" s="150"/>
      <c r="AJ26" s="151"/>
      <c r="AK26" s="151"/>
      <c r="AL26" s="151"/>
      <c r="AM26" s="151"/>
      <c r="AN26" s="151"/>
      <c r="AO26" s="151"/>
      <c r="AP26" s="151"/>
      <c r="AQ26" s="151"/>
      <c r="AR26" s="151"/>
      <c r="AS26" s="151"/>
      <c r="AT26" s="151"/>
      <c r="AU26" s="151"/>
      <c r="AV26" s="151"/>
      <c r="AW26" s="151"/>
      <c r="AX26" s="151"/>
      <c r="AY26" s="152"/>
      <c r="AZ26" s="434"/>
      <c r="BA26" s="435"/>
      <c r="BB26" s="435"/>
      <c r="BC26" s="436"/>
      <c r="BD26" s="446" t="s">
        <v>157</v>
      </c>
      <c r="BE26" s="447"/>
      <c r="BF26" s="447"/>
      <c r="BG26" s="447"/>
      <c r="BH26" s="447"/>
      <c r="BI26" s="447"/>
      <c r="BJ26" s="447"/>
      <c r="BK26" s="447"/>
      <c r="BL26" s="447"/>
      <c r="BM26" s="448"/>
      <c r="BN26" s="449">
        <v>42629580</v>
      </c>
      <c r="BO26" s="450"/>
      <c r="BP26" s="450"/>
      <c r="BQ26" s="450"/>
      <c r="BR26" s="450"/>
      <c r="BS26" s="450"/>
      <c r="BT26" s="450"/>
      <c r="BU26" s="451"/>
      <c r="BV26" s="449">
        <v>54902842</v>
      </c>
      <c r="BW26" s="450"/>
      <c r="BX26" s="450"/>
      <c r="BY26" s="450"/>
      <c r="BZ26" s="450"/>
      <c r="CA26" s="450"/>
      <c r="CB26" s="450"/>
      <c r="CC26" s="451"/>
      <c r="CD26" s="138"/>
      <c r="CE26" s="426"/>
      <c r="CF26" s="426"/>
      <c r="CG26" s="426"/>
      <c r="CH26" s="426"/>
      <c r="CI26" s="426"/>
      <c r="CJ26" s="426"/>
      <c r="CK26" s="426"/>
      <c r="CL26" s="426"/>
      <c r="CM26" s="426"/>
      <c r="CN26" s="426"/>
      <c r="CO26" s="426"/>
      <c r="CP26" s="426"/>
      <c r="CQ26" s="426"/>
      <c r="CR26" s="426"/>
      <c r="CS26" s="427"/>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27"/>
      <c r="B27" s="153"/>
      <c r="C27" s="154"/>
      <c r="D27" s="155"/>
      <c r="E27" s="155"/>
      <c r="F27" s="155"/>
      <c r="G27" s="155"/>
      <c r="H27" s="155"/>
      <c r="I27" s="155"/>
      <c r="J27" s="155"/>
      <c r="K27" s="155"/>
      <c r="L27" s="156"/>
      <c r="M27" s="156"/>
      <c r="N27" s="156"/>
      <c r="O27" s="156"/>
      <c r="P27" s="156"/>
      <c r="Q27" s="156"/>
      <c r="R27" s="156"/>
      <c r="S27" s="156"/>
      <c r="T27" s="156"/>
      <c r="U27" s="156"/>
      <c r="V27" s="156"/>
      <c r="W27" s="154"/>
      <c r="X27" s="154"/>
      <c r="Y27" s="154"/>
      <c r="Z27" s="155"/>
      <c r="AA27" s="155"/>
      <c r="AB27" s="155"/>
      <c r="AC27" s="155"/>
      <c r="AD27" s="155"/>
      <c r="AE27" s="155"/>
      <c r="AF27" s="155"/>
      <c r="AG27" s="155"/>
      <c r="AH27" s="155"/>
      <c r="AI27" s="155"/>
      <c r="AJ27" s="156"/>
      <c r="AK27" s="156"/>
      <c r="AL27" s="156"/>
      <c r="AM27" s="156"/>
      <c r="AN27" s="156"/>
      <c r="AO27" s="156"/>
      <c r="AP27" s="156"/>
      <c r="AQ27" s="156"/>
      <c r="AR27" s="156"/>
      <c r="AS27" s="156"/>
      <c r="AT27" s="156"/>
      <c r="AU27" s="156"/>
      <c r="AV27" s="156"/>
      <c r="AW27" s="156"/>
      <c r="AX27" s="156"/>
      <c r="AY27" s="157"/>
      <c r="AZ27" s="437"/>
      <c r="BA27" s="438"/>
      <c r="BB27" s="438"/>
      <c r="BC27" s="439"/>
      <c r="BD27" s="457" t="s">
        <v>40</v>
      </c>
      <c r="BE27" s="458"/>
      <c r="BF27" s="458"/>
      <c r="BG27" s="458"/>
      <c r="BH27" s="458"/>
      <c r="BI27" s="458"/>
      <c r="BJ27" s="458"/>
      <c r="BK27" s="458"/>
      <c r="BL27" s="458"/>
      <c r="BM27" s="459"/>
      <c r="BN27" s="423">
        <v>73493439</v>
      </c>
      <c r="BO27" s="424"/>
      <c r="BP27" s="424"/>
      <c r="BQ27" s="424"/>
      <c r="BR27" s="424"/>
      <c r="BS27" s="424"/>
      <c r="BT27" s="424"/>
      <c r="BU27" s="425"/>
      <c r="BV27" s="423">
        <v>57308639</v>
      </c>
      <c r="BW27" s="424"/>
      <c r="BX27" s="424"/>
      <c r="BY27" s="424"/>
      <c r="BZ27" s="424"/>
      <c r="CA27" s="424"/>
      <c r="CB27" s="424"/>
      <c r="CC27" s="425"/>
      <c r="CD27" s="158"/>
      <c r="CE27" s="452"/>
      <c r="CF27" s="452"/>
      <c r="CG27" s="452"/>
      <c r="CH27" s="452"/>
      <c r="CI27" s="452"/>
      <c r="CJ27" s="452"/>
      <c r="CK27" s="452"/>
      <c r="CL27" s="452"/>
      <c r="CM27" s="452"/>
      <c r="CN27" s="452"/>
      <c r="CO27" s="452"/>
      <c r="CP27" s="452"/>
      <c r="CQ27" s="452"/>
      <c r="CR27" s="452"/>
      <c r="CS27" s="453"/>
      <c r="CT27" s="454"/>
      <c r="CU27" s="455"/>
      <c r="CV27" s="455"/>
      <c r="CW27" s="455"/>
      <c r="CX27" s="455"/>
      <c r="CY27" s="455"/>
      <c r="CZ27" s="455"/>
      <c r="DA27" s="456"/>
      <c r="DB27" s="454"/>
      <c r="DC27" s="455"/>
      <c r="DD27" s="455"/>
      <c r="DE27" s="455"/>
      <c r="DF27" s="455"/>
      <c r="DG27" s="455"/>
      <c r="DH27" s="455"/>
      <c r="DI27" s="456"/>
      <c r="DJ27" s="126"/>
      <c r="DK27" s="126"/>
      <c r="DL27" s="126"/>
      <c r="DM27" s="126"/>
      <c r="DN27" s="126"/>
      <c r="DO27" s="126"/>
    </row>
    <row r="28" spans="1:119" ht="13.5" customHeight="1" x14ac:dyDescent="0.2">
      <c r="A28" s="127"/>
      <c r="B28" s="159"/>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1"/>
      <c r="AY28" s="161"/>
      <c r="AZ28" s="161"/>
      <c r="BA28" s="161"/>
      <c r="BB28" s="162"/>
      <c r="BC28" s="163"/>
      <c r="BD28" s="163"/>
      <c r="BE28" s="163"/>
      <c r="BF28" s="163"/>
      <c r="BG28" s="163"/>
      <c r="BH28" s="163"/>
      <c r="BI28" s="163"/>
      <c r="BJ28" s="163"/>
      <c r="BK28" s="164"/>
      <c r="BL28" s="164"/>
      <c r="BM28" s="164"/>
      <c r="BN28" s="165"/>
      <c r="BO28" s="165"/>
      <c r="BP28" s="165"/>
      <c r="BQ28" s="165"/>
      <c r="BR28" s="165"/>
      <c r="BS28" s="165"/>
      <c r="BT28" s="165"/>
      <c r="BU28" s="165"/>
      <c r="BV28" s="165"/>
      <c r="BW28" s="165"/>
      <c r="BX28" s="165"/>
      <c r="BY28" s="165"/>
      <c r="BZ28" s="165"/>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6"/>
      <c r="DJ28" s="126"/>
      <c r="DK28" s="126"/>
      <c r="DL28" s="126"/>
      <c r="DM28" s="126"/>
      <c r="DN28" s="126"/>
      <c r="DO28" s="126"/>
    </row>
    <row r="29" spans="1:119" ht="13.5" customHeight="1" x14ac:dyDescent="0.2">
      <c r="A29" s="127"/>
      <c r="B29" s="167"/>
      <c r="C29" s="168" t="s">
        <v>158</v>
      </c>
      <c r="D29" s="168"/>
      <c r="E29" s="160"/>
      <c r="F29" s="160"/>
      <c r="G29" s="160"/>
      <c r="H29" s="160"/>
      <c r="I29" s="160"/>
      <c r="J29" s="160"/>
      <c r="K29" s="160"/>
      <c r="L29" s="160"/>
      <c r="M29" s="160"/>
      <c r="N29" s="160"/>
      <c r="O29" s="160"/>
      <c r="P29" s="160"/>
      <c r="Q29" s="160"/>
      <c r="R29" s="160"/>
      <c r="S29" s="160"/>
      <c r="T29" s="160"/>
      <c r="U29" s="160" t="s">
        <v>159</v>
      </c>
      <c r="V29" s="160"/>
      <c r="W29" s="160"/>
      <c r="X29" s="160"/>
      <c r="Y29" s="160"/>
      <c r="Z29" s="160"/>
      <c r="AA29" s="160"/>
      <c r="AB29" s="160"/>
      <c r="AC29" s="160"/>
      <c r="AD29" s="160"/>
      <c r="AE29" s="160"/>
      <c r="AF29" s="160"/>
      <c r="AG29" s="160"/>
      <c r="AH29" s="160"/>
      <c r="AI29" s="160"/>
      <c r="AJ29" s="160"/>
      <c r="AK29" s="160"/>
      <c r="AL29" s="160"/>
      <c r="AM29" s="150" t="s">
        <v>160</v>
      </c>
      <c r="AN29" s="160"/>
      <c r="AO29" s="160"/>
      <c r="AP29" s="160"/>
      <c r="AQ29" s="160"/>
      <c r="AR29" s="150"/>
      <c r="AS29" s="150"/>
      <c r="AT29" s="150"/>
      <c r="AU29" s="150"/>
      <c r="AV29" s="150"/>
      <c r="AW29" s="150"/>
      <c r="AX29" s="150"/>
      <c r="AY29" s="150"/>
      <c r="AZ29" s="150"/>
      <c r="BA29" s="150"/>
      <c r="BB29" s="160"/>
      <c r="BC29" s="150"/>
      <c r="BD29" s="150"/>
      <c r="BE29" s="150" t="s">
        <v>161</v>
      </c>
      <c r="BF29" s="160"/>
      <c r="BG29" s="160"/>
      <c r="BH29" s="160"/>
      <c r="BI29" s="160"/>
      <c r="BJ29" s="150"/>
      <c r="BK29" s="150"/>
      <c r="BL29" s="150"/>
      <c r="BM29" s="150"/>
      <c r="BN29" s="150"/>
      <c r="BO29" s="150"/>
      <c r="BP29" s="150"/>
      <c r="BQ29" s="150"/>
      <c r="BR29" s="160"/>
      <c r="BS29" s="160"/>
      <c r="BT29" s="160"/>
      <c r="BU29" s="160"/>
      <c r="BV29" s="160"/>
      <c r="BW29" s="160" t="s">
        <v>162</v>
      </c>
      <c r="BX29" s="160"/>
      <c r="BY29" s="160"/>
      <c r="BZ29" s="160"/>
      <c r="CA29" s="160"/>
      <c r="CB29" s="150"/>
      <c r="CC29" s="150"/>
      <c r="CD29" s="150"/>
      <c r="CE29" s="150"/>
      <c r="CF29" s="150"/>
      <c r="CG29" s="150"/>
      <c r="CH29" s="150"/>
      <c r="CI29" s="150"/>
      <c r="CJ29" s="150"/>
      <c r="CK29" s="150"/>
      <c r="CL29" s="150"/>
      <c r="CM29" s="150"/>
      <c r="CN29" s="150"/>
      <c r="CO29" s="150" t="s">
        <v>163</v>
      </c>
      <c r="CP29" s="150"/>
      <c r="CQ29" s="150"/>
      <c r="CR29" s="150"/>
      <c r="CS29" s="150"/>
      <c r="CT29" s="150"/>
      <c r="CU29" s="150"/>
      <c r="CV29" s="150"/>
      <c r="CW29" s="150"/>
      <c r="CX29" s="150"/>
      <c r="CY29" s="150"/>
      <c r="CZ29" s="150"/>
      <c r="DA29" s="150"/>
      <c r="DB29" s="150"/>
      <c r="DC29" s="150"/>
      <c r="DD29" s="150"/>
      <c r="DE29" s="150"/>
      <c r="DF29" s="150"/>
      <c r="DG29" s="150"/>
      <c r="DH29" s="150"/>
      <c r="DI29" s="166"/>
      <c r="DJ29" s="126"/>
      <c r="DK29" s="126"/>
      <c r="DL29" s="126"/>
      <c r="DM29" s="126"/>
      <c r="DN29" s="126"/>
      <c r="DO29" s="126"/>
    </row>
    <row r="30" spans="1:119" ht="13.5" customHeight="1" x14ac:dyDescent="0.2">
      <c r="A30" s="127"/>
      <c r="B30" s="167"/>
      <c r="C30" s="418" t="s">
        <v>164</v>
      </c>
      <c r="D30" s="418"/>
      <c r="E30" s="419" t="s">
        <v>165</v>
      </c>
      <c r="F30" s="419"/>
      <c r="G30" s="419"/>
      <c r="H30" s="419"/>
      <c r="I30" s="419"/>
      <c r="J30" s="419"/>
      <c r="K30" s="419"/>
      <c r="L30" s="419"/>
      <c r="M30" s="419"/>
      <c r="N30" s="419"/>
      <c r="O30" s="419"/>
      <c r="P30" s="419"/>
      <c r="Q30" s="419"/>
      <c r="R30" s="419"/>
      <c r="S30" s="419"/>
      <c r="T30" s="144"/>
      <c r="U30" s="418" t="s">
        <v>166</v>
      </c>
      <c r="V30" s="418"/>
      <c r="W30" s="419" t="s">
        <v>165</v>
      </c>
      <c r="X30" s="419"/>
      <c r="Y30" s="419"/>
      <c r="Z30" s="419"/>
      <c r="AA30" s="419"/>
      <c r="AB30" s="419"/>
      <c r="AC30" s="419"/>
      <c r="AD30" s="419"/>
      <c r="AE30" s="419"/>
      <c r="AF30" s="419"/>
      <c r="AG30" s="419"/>
      <c r="AH30" s="419"/>
      <c r="AI30" s="419"/>
      <c r="AJ30" s="419"/>
      <c r="AK30" s="419"/>
      <c r="AL30" s="144"/>
      <c r="AM30" s="418" t="s">
        <v>164</v>
      </c>
      <c r="AN30" s="418"/>
      <c r="AO30" s="419" t="s">
        <v>167</v>
      </c>
      <c r="AP30" s="419"/>
      <c r="AQ30" s="419"/>
      <c r="AR30" s="419"/>
      <c r="AS30" s="419"/>
      <c r="AT30" s="419"/>
      <c r="AU30" s="419"/>
      <c r="AV30" s="419"/>
      <c r="AW30" s="419"/>
      <c r="AX30" s="419"/>
      <c r="AY30" s="419"/>
      <c r="AZ30" s="419"/>
      <c r="BA30" s="419"/>
      <c r="BB30" s="419"/>
      <c r="BC30" s="419"/>
      <c r="BD30" s="169"/>
      <c r="BE30" s="418" t="s">
        <v>166</v>
      </c>
      <c r="BF30" s="418"/>
      <c r="BG30" s="419" t="s">
        <v>168</v>
      </c>
      <c r="BH30" s="419"/>
      <c r="BI30" s="419"/>
      <c r="BJ30" s="419"/>
      <c r="BK30" s="419"/>
      <c r="BL30" s="419"/>
      <c r="BM30" s="419"/>
      <c r="BN30" s="419"/>
      <c r="BO30" s="419"/>
      <c r="BP30" s="419"/>
      <c r="BQ30" s="419"/>
      <c r="BR30" s="419"/>
      <c r="BS30" s="419"/>
      <c r="BT30" s="419"/>
      <c r="BU30" s="419"/>
      <c r="BV30" s="170"/>
      <c r="BW30" s="418" t="s">
        <v>169</v>
      </c>
      <c r="BX30" s="418"/>
      <c r="BY30" s="419" t="s">
        <v>170</v>
      </c>
      <c r="BZ30" s="419"/>
      <c r="CA30" s="419"/>
      <c r="CB30" s="419"/>
      <c r="CC30" s="419"/>
      <c r="CD30" s="419"/>
      <c r="CE30" s="419"/>
      <c r="CF30" s="419"/>
      <c r="CG30" s="419"/>
      <c r="CH30" s="419"/>
      <c r="CI30" s="419"/>
      <c r="CJ30" s="419"/>
      <c r="CK30" s="419"/>
      <c r="CL30" s="419"/>
      <c r="CM30" s="419"/>
      <c r="CN30" s="144"/>
      <c r="CO30" s="418" t="s">
        <v>164</v>
      </c>
      <c r="CP30" s="418"/>
      <c r="CQ30" s="419" t="s">
        <v>171</v>
      </c>
      <c r="CR30" s="419"/>
      <c r="CS30" s="419"/>
      <c r="CT30" s="419"/>
      <c r="CU30" s="419"/>
      <c r="CV30" s="419"/>
      <c r="CW30" s="419"/>
      <c r="CX30" s="419"/>
      <c r="CY30" s="419"/>
      <c r="CZ30" s="419"/>
      <c r="DA30" s="419"/>
      <c r="DB30" s="419"/>
      <c r="DC30" s="419"/>
      <c r="DD30" s="419"/>
      <c r="DE30" s="419"/>
      <c r="DF30" s="144"/>
      <c r="DG30" s="417" t="s">
        <v>172</v>
      </c>
      <c r="DH30" s="417"/>
      <c r="DI30" s="171"/>
      <c r="DJ30" s="126"/>
      <c r="DK30" s="126"/>
      <c r="DL30" s="126"/>
      <c r="DM30" s="126"/>
      <c r="DN30" s="126"/>
      <c r="DO30" s="126"/>
    </row>
    <row r="31" spans="1:119" ht="32.25" customHeight="1" x14ac:dyDescent="0.2">
      <c r="A31" s="127"/>
      <c r="B31" s="167"/>
      <c r="C31" s="415">
        <f>IF(E31="","",1)</f>
        <v>1</v>
      </c>
      <c r="D31" s="415"/>
      <c r="E31" s="414" t="str">
        <f>IF('各会計、関係団体の財政状況及び健全化判断比率'!B7="","",'各会計、関係団体の財政状況及び健全化判断比率'!B7)</f>
        <v>一般会計</v>
      </c>
      <c r="F31" s="414"/>
      <c r="G31" s="414"/>
      <c r="H31" s="414"/>
      <c r="I31" s="414"/>
      <c r="J31" s="414"/>
      <c r="K31" s="414"/>
      <c r="L31" s="414"/>
      <c r="M31" s="414"/>
      <c r="N31" s="414"/>
      <c r="O31" s="414"/>
      <c r="P31" s="414"/>
      <c r="Q31" s="414"/>
      <c r="R31" s="414"/>
      <c r="S31" s="414"/>
      <c r="T31" s="168"/>
      <c r="U31" s="415" t="str">
        <f>IF(W31="","",MAX(C31:D40)+1)</f>
        <v/>
      </c>
      <c r="V31" s="415"/>
      <c r="W31" s="414"/>
      <c r="X31" s="414"/>
      <c r="Y31" s="414"/>
      <c r="Z31" s="414"/>
      <c r="AA31" s="414"/>
      <c r="AB31" s="414"/>
      <c r="AC31" s="414"/>
      <c r="AD31" s="414"/>
      <c r="AE31" s="414"/>
      <c r="AF31" s="414"/>
      <c r="AG31" s="414"/>
      <c r="AH31" s="414"/>
      <c r="AI31" s="414"/>
      <c r="AJ31" s="414"/>
      <c r="AK31" s="414"/>
      <c r="AL31" s="168"/>
      <c r="AM31" s="415">
        <f>IF(AO31="","",MAX(C31:D40,U31:V40)+1)</f>
        <v>11</v>
      </c>
      <c r="AN31" s="415"/>
      <c r="AO31" s="414" t="str">
        <f>IF('各会計、関係団体の財政状況及び健全化判断比率'!B28="","",'各会計、関係団体の財政状況及び健全化判断比率'!B28)</f>
        <v>静岡県工業用水道事業会計</v>
      </c>
      <c r="AP31" s="414"/>
      <c r="AQ31" s="414"/>
      <c r="AR31" s="414"/>
      <c r="AS31" s="414"/>
      <c r="AT31" s="414"/>
      <c r="AU31" s="414"/>
      <c r="AV31" s="414"/>
      <c r="AW31" s="414"/>
      <c r="AX31" s="414"/>
      <c r="AY31" s="414"/>
      <c r="AZ31" s="414"/>
      <c r="BA31" s="414"/>
      <c r="BB31" s="414"/>
      <c r="BC31" s="414"/>
      <c r="BD31" s="168"/>
      <c r="BE31" s="415">
        <f>IF(BG31="","",MAX(C31:D40,U31:V40,AM31:AN40)+1)</f>
        <v>15</v>
      </c>
      <c r="BF31" s="415"/>
      <c r="BG31" s="414" t="str">
        <f>IF('各会計、関係団体の財政状況及び健全化判断比率'!B32="","",'各会計、関係団体の財政状況及び健全化判断比率'!B32)</f>
        <v>静岡県流域下水道事業特別会計</v>
      </c>
      <c r="BH31" s="414"/>
      <c r="BI31" s="414"/>
      <c r="BJ31" s="414"/>
      <c r="BK31" s="414"/>
      <c r="BL31" s="414"/>
      <c r="BM31" s="414"/>
      <c r="BN31" s="414"/>
      <c r="BO31" s="414"/>
      <c r="BP31" s="414"/>
      <c r="BQ31" s="414"/>
      <c r="BR31" s="414"/>
      <c r="BS31" s="414"/>
      <c r="BT31" s="414"/>
      <c r="BU31" s="414"/>
      <c r="BV31" s="168"/>
      <c r="BW31" s="415">
        <f>IF(BY31="","",MAX(C31:D40,U31:V40,AM31:AN40,BE31:BF40)+1)</f>
        <v>17</v>
      </c>
      <c r="BX31" s="415"/>
      <c r="BY31" s="414" t="str">
        <f>IF('各会計、関係団体の財政状況及び健全化判断比率'!B68="","",'各会計、関係団体の財政状況及び健全化判断比率'!B68)</f>
        <v>静岡地方税滞納整理機構</v>
      </c>
      <c r="BZ31" s="414"/>
      <c r="CA31" s="414"/>
      <c r="CB31" s="414"/>
      <c r="CC31" s="414"/>
      <c r="CD31" s="414"/>
      <c r="CE31" s="414"/>
      <c r="CF31" s="414"/>
      <c r="CG31" s="414"/>
      <c r="CH31" s="414"/>
      <c r="CI31" s="414"/>
      <c r="CJ31" s="414"/>
      <c r="CK31" s="414"/>
      <c r="CL31" s="414"/>
      <c r="CM31" s="414"/>
      <c r="CN31" s="168"/>
      <c r="CO31" s="415">
        <f>IF(CQ31="","",MAX(C31:D40,U31:V40,AM31:AN40,BE31:BF40,BW31:BX40)+1)</f>
        <v>19</v>
      </c>
      <c r="CP31" s="415"/>
      <c r="CQ31" s="414" t="str">
        <f>IF('各会計、関係団体の財政状況及び健全化判断比率'!BS7="","",'各会計、関係団体の財政状況及び健全化判断比率'!BS7)</f>
        <v>天竜浜名湖鉄道</v>
      </c>
      <c r="CR31" s="414"/>
      <c r="CS31" s="414"/>
      <c r="CT31" s="414"/>
      <c r="CU31" s="414"/>
      <c r="CV31" s="414"/>
      <c r="CW31" s="414"/>
      <c r="CX31" s="414"/>
      <c r="CY31" s="414"/>
      <c r="CZ31" s="414"/>
      <c r="DA31" s="414"/>
      <c r="DB31" s="414"/>
      <c r="DC31" s="414"/>
      <c r="DD31" s="414"/>
      <c r="DE31" s="414"/>
      <c r="DF31" s="160"/>
      <c r="DG31" s="416" t="str">
        <f>IF('各会計、関係団体の財政状況及び健全化判断比率'!BR7="","",'各会計、関係団体の財政状況及び健全化判断比率'!BR7)</f>
        <v/>
      </c>
      <c r="DH31" s="416"/>
      <c r="DI31" s="171"/>
      <c r="DJ31" s="126"/>
      <c r="DK31" s="126"/>
      <c r="DL31" s="126"/>
      <c r="DM31" s="126"/>
      <c r="DN31" s="126"/>
      <c r="DO31" s="126"/>
    </row>
    <row r="32" spans="1:119" ht="32.25" customHeight="1" x14ac:dyDescent="0.2">
      <c r="A32" s="127"/>
      <c r="B32" s="167"/>
      <c r="C32" s="415">
        <f>IF(E32="","",C31+1)</f>
        <v>2</v>
      </c>
      <c r="D32" s="415"/>
      <c r="E32" s="414" t="str">
        <f>IF('各会計、関係団体の財政状況及び健全化判断比率'!B8="","",'各会計、関係団体の財政状況及び健全化判断比率'!B8)</f>
        <v>静岡県公債管理特別会計</v>
      </c>
      <c r="F32" s="414"/>
      <c r="G32" s="414"/>
      <c r="H32" s="414"/>
      <c r="I32" s="414"/>
      <c r="J32" s="414"/>
      <c r="K32" s="414"/>
      <c r="L32" s="414"/>
      <c r="M32" s="414"/>
      <c r="N32" s="414"/>
      <c r="O32" s="414"/>
      <c r="P32" s="414"/>
      <c r="Q32" s="414"/>
      <c r="R32" s="414"/>
      <c r="S32" s="414"/>
      <c r="T32" s="168"/>
      <c r="U32" s="415" t="str">
        <f t="shared" ref="U32:U40" si="0">IF(W32="","",U31+1)</f>
        <v/>
      </c>
      <c r="V32" s="415"/>
      <c r="W32" s="414"/>
      <c r="X32" s="414"/>
      <c r="Y32" s="414"/>
      <c r="Z32" s="414"/>
      <c r="AA32" s="414"/>
      <c r="AB32" s="414"/>
      <c r="AC32" s="414"/>
      <c r="AD32" s="414"/>
      <c r="AE32" s="414"/>
      <c r="AF32" s="414"/>
      <c r="AG32" s="414"/>
      <c r="AH32" s="414"/>
      <c r="AI32" s="414"/>
      <c r="AJ32" s="414"/>
      <c r="AK32" s="414"/>
      <c r="AL32" s="168"/>
      <c r="AM32" s="415">
        <f t="shared" ref="AM32:AM40" si="1">IF(AO32="","",AM31+1)</f>
        <v>12</v>
      </c>
      <c r="AN32" s="415"/>
      <c r="AO32" s="414" t="str">
        <f>IF('各会計、関係団体の財政状況及び健全化判断比率'!B29="","",'各会計、関係団体の財政状況及び健全化判断比率'!B29)</f>
        <v>静岡県水道事業会計</v>
      </c>
      <c r="AP32" s="414"/>
      <c r="AQ32" s="414"/>
      <c r="AR32" s="414"/>
      <c r="AS32" s="414"/>
      <c r="AT32" s="414"/>
      <c r="AU32" s="414"/>
      <c r="AV32" s="414"/>
      <c r="AW32" s="414"/>
      <c r="AX32" s="414"/>
      <c r="AY32" s="414"/>
      <c r="AZ32" s="414"/>
      <c r="BA32" s="414"/>
      <c r="BB32" s="414"/>
      <c r="BC32" s="414"/>
      <c r="BD32" s="168"/>
      <c r="BE32" s="415">
        <f t="shared" ref="BE32:BE40" si="2">IF(BG32="","",BE31+1)</f>
        <v>16</v>
      </c>
      <c r="BF32" s="415"/>
      <c r="BG32" s="414" t="str">
        <f>IF('各会計、関係団体の財政状況及び健全化判断比率'!B33="","",'各会計、関係団体の財政状況及び健全化判断比率'!B33)</f>
        <v>静岡県清水港等港湾整備事業特別会計</v>
      </c>
      <c r="BH32" s="414"/>
      <c r="BI32" s="414"/>
      <c r="BJ32" s="414"/>
      <c r="BK32" s="414"/>
      <c r="BL32" s="414"/>
      <c r="BM32" s="414"/>
      <c r="BN32" s="414"/>
      <c r="BO32" s="414"/>
      <c r="BP32" s="414"/>
      <c r="BQ32" s="414"/>
      <c r="BR32" s="414"/>
      <c r="BS32" s="414"/>
      <c r="BT32" s="414"/>
      <c r="BU32" s="414"/>
      <c r="BV32" s="168"/>
      <c r="BW32" s="415">
        <f t="shared" ref="BW32:BW40" si="3">IF(BY32="","",BW31+1)</f>
        <v>18</v>
      </c>
      <c r="BX32" s="415"/>
      <c r="BY32" s="414" t="str">
        <f>IF('各会計、関係団体の財政状況及び健全化判断比率'!B69="","",'各会計、関係団体の財政状況及び健全化判断比率'!B69)</f>
        <v>静岡県大井川広域水道企業団</v>
      </c>
      <c r="BZ32" s="414"/>
      <c r="CA32" s="414"/>
      <c r="CB32" s="414"/>
      <c r="CC32" s="414"/>
      <c r="CD32" s="414"/>
      <c r="CE32" s="414"/>
      <c r="CF32" s="414"/>
      <c r="CG32" s="414"/>
      <c r="CH32" s="414"/>
      <c r="CI32" s="414"/>
      <c r="CJ32" s="414"/>
      <c r="CK32" s="414"/>
      <c r="CL32" s="414"/>
      <c r="CM32" s="414"/>
      <c r="CN32" s="168"/>
      <c r="CO32" s="415">
        <f t="shared" ref="CO32:CO40" si="4">IF(CQ32="","",CO31+1)</f>
        <v>20</v>
      </c>
      <c r="CP32" s="415"/>
      <c r="CQ32" s="414" t="str">
        <f>IF('各会計、関係団体の財政状況及び健全化判断比率'!BS8="","",'各会計、関係団体の財政状況及び健全化判断比率'!BS8)</f>
        <v>静岡県文化財団</v>
      </c>
      <c r="CR32" s="414"/>
      <c r="CS32" s="414"/>
      <c r="CT32" s="414"/>
      <c r="CU32" s="414"/>
      <c r="CV32" s="414"/>
      <c r="CW32" s="414"/>
      <c r="CX32" s="414"/>
      <c r="CY32" s="414"/>
      <c r="CZ32" s="414"/>
      <c r="DA32" s="414"/>
      <c r="DB32" s="414"/>
      <c r="DC32" s="414"/>
      <c r="DD32" s="414"/>
      <c r="DE32" s="414"/>
      <c r="DF32" s="160"/>
      <c r="DG32" s="416" t="str">
        <f>IF('各会計、関係団体の財政状況及び健全化判断比率'!BR8="","",'各会計、関係団体の財政状況及び健全化判断比率'!BR8)</f>
        <v/>
      </c>
      <c r="DH32" s="416"/>
      <c r="DI32" s="171"/>
      <c r="DJ32" s="126"/>
      <c r="DK32" s="126"/>
      <c r="DL32" s="126"/>
      <c r="DM32" s="126"/>
      <c r="DN32" s="126"/>
      <c r="DO32" s="126"/>
    </row>
    <row r="33" spans="1:119" ht="32.25" customHeight="1" x14ac:dyDescent="0.2">
      <c r="A33" s="127"/>
      <c r="B33" s="167"/>
      <c r="C33" s="415">
        <f>IF(E33="","",C32+1)</f>
        <v>3</v>
      </c>
      <c r="D33" s="415"/>
      <c r="E33" s="414" t="str">
        <f>IF('各会計、関係団体の財政状況及び健全化判断比率'!B9="","",'各会計、関係団体の財政状況及び健全化判断比率'!B9)</f>
        <v>静岡県自動車税等証紙徴収事務特別会計</v>
      </c>
      <c r="F33" s="414"/>
      <c r="G33" s="414"/>
      <c r="H33" s="414"/>
      <c r="I33" s="414"/>
      <c r="J33" s="414"/>
      <c r="K33" s="414"/>
      <c r="L33" s="414"/>
      <c r="M33" s="414"/>
      <c r="N33" s="414"/>
      <c r="O33" s="414"/>
      <c r="P33" s="414"/>
      <c r="Q33" s="414"/>
      <c r="R33" s="414"/>
      <c r="S33" s="414"/>
      <c r="T33" s="168"/>
      <c r="U33" s="415" t="str">
        <f t="shared" si="0"/>
        <v/>
      </c>
      <c r="V33" s="415"/>
      <c r="W33" s="414"/>
      <c r="X33" s="414"/>
      <c r="Y33" s="414"/>
      <c r="Z33" s="414"/>
      <c r="AA33" s="414"/>
      <c r="AB33" s="414"/>
      <c r="AC33" s="414"/>
      <c r="AD33" s="414"/>
      <c r="AE33" s="414"/>
      <c r="AF33" s="414"/>
      <c r="AG33" s="414"/>
      <c r="AH33" s="414"/>
      <c r="AI33" s="414"/>
      <c r="AJ33" s="414"/>
      <c r="AK33" s="414"/>
      <c r="AL33" s="168"/>
      <c r="AM33" s="415">
        <f t="shared" si="1"/>
        <v>13</v>
      </c>
      <c r="AN33" s="415"/>
      <c r="AO33" s="414" t="str">
        <f>IF('各会計、関係団体の財政状況及び健全化判断比率'!B30="","",'各会計、関係団体の財政状況及び健全化判断比率'!B30)</f>
        <v>静岡県立静岡がんセンター事業会計</v>
      </c>
      <c r="AP33" s="414"/>
      <c r="AQ33" s="414"/>
      <c r="AR33" s="414"/>
      <c r="AS33" s="414"/>
      <c r="AT33" s="414"/>
      <c r="AU33" s="414"/>
      <c r="AV33" s="414"/>
      <c r="AW33" s="414"/>
      <c r="AX33" s="414"/>
      <c r="AY33" s="414"/>
      <c r="AZ33" s="414"/>
      <c r="BA33" s="414"/>
      <c r="BB33" s="414"/>
      <c r="BC33" s="414"/>
      <c r="BD33" s="168"/>
      <c r="BE33" s="415" t="str">
        <f t="shared" si="2"/>
        <v/>
      </c>
      <c r="BF33" s="415"/>
      <c r="BG33" s="414"/>
      <c r="BH33" s="414"/>
      <c r="BI33" s="414"/>
      <c r="BJ33" s="414"/>
      <c r="BK33" s="414"/>
      <c r="BL33" s="414"/>
      <c r="BM33" s="414"/>
      <c r="BN33" s="414"/>
      <c r="BO33" s="414"/>
      <c r="BP33" s="414"/>
      <c r="BQ33" s="414"/>
      <c r="BR33" s="414"/>
      <c r="BS33" s="414"/>
      <c r="BT33" s="414"/>
      <c r="BU33" s="414"/>
      <c r="BV33" s="168"/>
      <c r="BW33" s="415" t="str">
        <f t="shared" si="3"/>
        <v/>
      </c>
      <c r="BX33" s="415"/>
      <c r="BY33" s="414" t="str">
        <f>IF('各会計、関係団体の財政状況及び健全化判断比率'!B70="","",'各会計、関係団体の財政状況及び健全化判断比率'!B70)</f>
        <v/>
      </c>
      <c r="BZ33" s="414"/>
      <c r="CA33" s="414"/>
      <c r="CB33" s="414"/>
      <c r="CC33" s="414"/>
      <c r="CD33" s="414"/>
      <c r="CE33" s="414"/>
      <c r="CF33" s="414"/>
      <c r="CG33" s="414"/>
      <c r="CH33" s="414"/>
      <c r="CI33" s="414"/>
      <c r="CJ33" s="414"/>
      <c r="CK33" s="414"/>
      <c r="CL33" s="414"/>
      <c r="CM33" s="414"/>
      <c r="CN33" s="168"/>
      <c r="CO33" s="415">
        <f t="shared" si="4"/>
        <v>21</v>
      </c>
      <c r="CP33" s="415"/>
      <c r="CQ33" s="414" t="str">
        <f>IF('各会計、関係団体の財政状況及び健全化判断比率'!BS9="","",'各会計、関係団体の財政状況及び健全化判断比率'!BS9)</f>
        <v>静岡県舞台芸術センター</v>
      </c>
      <c r="CR33" s="414"/>
      <c r="CS33" s="414"/>
      <c r="CT33" s="414"/>
      <c r="CU33" s="414"/>
      <c r="CV33" s="414"/>
      <c r="CW33" s="414"/>
      <c r="CX33" s="414"/>
      <c r="CY33" s="414"/>
      <c r="CZ33" s="414"/>
      <c r="DA33" s="414"/>
      <c r="DB33" s="414"/>
      <c r="DC33" s="414"/>
      <c r="DD33" s="414"/>
      <c r="DE33" s="414"/>
      <c r="DF33" s="160"/>
      <c r="DG33" s="416" t="str">
        <f>IF('各会計、関係団体の財政状況及び健全化判断比率'!BR9="","",'各会計、関係団体の財政状況及び健全化判断比率'!BR9)</f>
        <v/>
      </c>
      <c r="DH33" s="416"/>
      <c r="DI33" s="171"/>
      <c r="DJ33" s="126"/>
      <c r="DK33" s="126"/>
      <c r="DL33" s="126"/>
      <c r="DM33" s="126"/>
      <c r="DN33" s="126"/>
      <c r="DO33" s="126"/>
    </row>
    <row r="34" spans="1:119" ht="32.25" customHeight="1" x14ac:dyDescent="0.2">
      <c r="A34" s="127"/>
      <c r="B34" s="167"/>
      <c r="C34" s="415">
        <f>IF(E34="","",C33+1)</f>
        <v>4</v>
      </c>
      <c r="D34" s="415"/>
      <c r="E34" s="414" t="str">
        <f>IF('各会計、関係団体の財政状況及び健全化判断比率'!B10="","",'各会計、関係団体の財政状況及び健全化判断比率'!B10)</f>
        <v>静岡県林業改善資金特別会計</v>
      </c>
      <c r="F34" s="414"/>
      <c r="G34" s="414"/>
      <c r="H34" s="414"/>
      <c r="I34" s="414"/>
      <c r="J34" s="414"/>
      <c r="K34" s="414"/>
      <c r="L34" s="414"/>
      <c r="M34" s="414"/>
      <c r="N34" s="414"/>
      <c r="O34" s="414"/>
      <c r="P34" s="414"/>
      <c r="Q34" s="414"/>
      <c r="R34" s="414"/>
      <c r="S34" s="414"/>
      <c r="T34" s="168"/>
      <c r="U34" s="415" t="str">
        <f t="shared" si="0"/>
        <v/>
      </c>
      <c r="V34" s="415"/>
      <c r="W34" s="414"/>
      <c r="X34" s="414"/>
      <c r="Y34" s="414"/>
      <c r="Z34" s="414"/>
      <c r="AA34" s="414"/>
      <c r="AB34" s="414"/>
      <c r="AC34" s="414"/>
      <c r="AD34" s="414"/>
      <c r="AE34" s="414"/>
      <c r="AF34" s="414"/>
      <c r="AG34" s="414"/>
      <c r="AH34" s="414"/>
      <c r="AI34" s="414"/>
      <c r="AJ34" s="414"/>
      <c r="AK34" s="414"/>
      <c r="AL34" s="168"/>
      <c r="AM34" s="415">
        <f t="shared" si="1"/>
        <v>14</v>
      </c>
      <c r="AN34" s="415"/>
      <c r="AO34" s="414" t="str">
        <f>IF('各会計、関係団体の財政状況及び健全化判断比率'!B31="","",'各会計、関係団体の財政状況及び健全化判断比率'!B31)</f>
        <v>静岡県地域振興整備事業会計</v>
      </c>
      <c r="AP34" s="414"/>
      <c r="AQ34" s="414"/>
      <c r="AR34" s="414"/>
      <c r="AS34" s="414"/>
      <c r="AT34" s="414"/>
      <c r="AU34" s="414"/>
      <c r="AV34" s="414"/>
      <c r="AW34" s="414"/>
      <c r="AX34" s="414"/>
      <c r="AY34" s="414"/>
      <c r="AZ34" s="414"/>
      <c r="BA34" s="414"/>
      <c r="BB34" s="414"/>
      <c r="BC34" s="414"/>
      <c r="BD34" s="168"/>
      <c r="BE34" s="415" t="str">
        <f t="shared" si="2"/>
        <v/>
      </c>
      <c r="BF34" s="415"/>
      <c r="BG34" s="414"/>
      <c r="BH34" s="414"/>
      <c r="BI34" s="414"/>
      <c r="BJ34" s="414"/>
      <c r="BK34" s="414"/>
      <c r="BL34" s="414"/>
      <c r="BM34" s="414"/>
      <c r="BN34" s="414"/>
      <c r="BO34" s="414"/>
      <c r="BP34" s="414"/>
      <c r="BQ34" s="414"/>
      <c r="BR34" s="414"/>
      <c r="BS34" s="414"/>
      <c r="BT34" s="414"/>
      <c r="BU34" s="414"/>
      <c r="BV34" s="168"/>
      <c r="BW34" s="415" t="str">
        <f t="shared" si="3"/>
        <v/>
      </c>
      <c r="BX34" s="415"/>
      <c r="BY34" s="414" t="str">
        <f>IF('各会計、関係団体の財政状況及び健全化判断比率'!B71="","",'各会計、関係団体の財政状況及び健全化判断比率'!B71)</f>
        <v/>
      </c>
      <c r="BZ34" s="414"/>
      <c r="CA34" s="414"/>
      <c r="CB34" s="414"/>
      <c r="CC34" s="414"/>
      <c r="CD34" s="414"/>
      <c r="CE34" s="414"/>
      <c r="CF34" s="414"/>
      <c r="CG34" s="414"/>
      <c r="CH34" s="414"/>
      <c r="CI34" s="414"/>
      <c r="CJ34" s="414"/>
      <c r="CK34" s="414"/>
      <c r="CL34" s="414"/>
      <c r="CM34" s="414"/>
      <c r="CN34" s="168"/>
      <c r="CO34" s="415">
        <f t="shared" si="4"/>
        <v>22</v>
      </c>
      <c r="CP34" s="415"/>
      <c r="CQ34" s="414" t="str">
        <f>IF('各会計、関係団体の財政状況及び健全化判断比率'!BS10="","",'各会計、関係団体の財政状況及び健全化判断比率'!BS10)</f>
        <v>静岡県国際交流協会</v>
      </c>
      <c r="CR34" s="414"/>
      <c r="CS34" s="414"/>
      <c r="CT34" s="414"/>
      <c r="CU34" s="414"/>
      <c r="CV34" s="414"/>
      <c r="CW34" s="414"/>
      <c r="CX34" s="414"/>
      <c r="CY34" s="414"/>
      <c r="CZ34" s="414"/>
      <c r="DA34" s="414"/>
      <c r="DB34" s="414"/>
      <c r="DC34" s="414"/>
      <c r="DD34" s="414"/>
      <c r="DE34" s="414"/>
      <c r="DF34" s="160"/>
      <c r="DG34" s="416" t="str">
        <f>IF('各会計、関係団体の財政状況及び健全化判断比率'!BR10="","",'各会計、関係団体の財政状況及び健全化判断比率'!BR10)</f>
        <v/>
      </c>
      <c r="DH34" s="416"/>
      <c r="DI34" s="171"/>
      <c r="DJ34" s="126"/>
      <c r="DK34" s="126"/>
      <c r="DL34" s="126"/>
      <c r="DM34" s="126"/>
      <c r="DN34" s="126"/>
      <c r="DO34" s="126"/>
    </row>
    <row r="35" spans="1:119" ht="32.25" customHeight="1" x14ac:dyDescent="0.2">
      <c r="A35" s="127"/>
      <c r="B35" s="167"/>
      <c r="C35" s="415">
        <f t="shared" ref="C35:C40" si="5">IF(E35="","",C34+1)</f>
        <v>5</v>
      </c>
      <c r="D35" s="415"/>
      <c r="E35" s="414" t="str">
        <f>IF('各会計、関係団体の財政状況及び健全化判断比率'!B11="","",'各会計、関係団体の財政状況及び健全化判断比率'!B11)</f>
        <v>静岡県母子父子寡婦福祉資金特別会計</v>
      </c>
      <c r="F35" s="414"/>
      <c r="G35" s="414"/>
      <c r="H35" s="414"/>
      <c r="I35" s="414"/>
      <c r="J35" s="414"/>
      <c r="K35" s="414"/>
      <c r="L35" s="414"/>
      <c r="M35" s="414"/>
      <c r="N35" s="414"/>
      <c r="O35" s="414"/>
      <c r="P35" s="414"/>
      <c r="Q35" s="414"/>
      <c r="R35" s="414"/>
      <c r="S35" s="414"/>
      <c r="T35" s="168"/>
      <c r="U35" s="415" t="str">
        <f t="shared" si="0"/>
        <v/>
      </c>
      <c r="V35" s="415"/>
      <c r="W35" s="414"/>
      <c r="X35" s="414"/>
      <c r="Y35" s="414"/>
      <c r="Z35" s="414"/>
      <c r="AA35" s="414"/>
      <c r="AB35" s="414"/>
      <c r="AC35" s="414"/>
      <c r="AD35" s="414"/>
      <c r="AE35" s="414"/>
      <c r="AF35" s="414"/>
      <c r="AG35" s="414"/>
      <c r="AH35" s="414"/>
      <c r="AI35" s="414"/>
      <c r="AJ35" s="414"/>
      <c r="AK35" s="414"/>
      <c r="AL35" s="168"/>
      <c r="AM35" s="415" t="str">
        <f t="shared" si="1"/>
        <v/>
      </c>
      <c r="AN35" s="415"/>
      <c r="AO35" s="414"/>
      <c r="AP35" s="414"/>
      <c r="AQ35" s="414"/>
      <c r="AR35" s="414"/>
      <c r="AS35" s="414"/>
      <c r="AT35" s="414"/>
      <c r="AU35" s="414"/>
      <c r="AV35" s="414"/>
      <c r="AW35" s="414"/>
      <c r="AX35" s="414"/>
      <c r="AY35" s="414"/>
      <c r="AZ35" s="414"/>
      <c r="BA35" s="414"/>
      <c r="BB35" s="414"/>
      <c r="BC35" s="414"/>
      <c r="BD35" s="168"/>
      <c r="BE35" s="415" t="str">
        <f t="shared" si="2"/>
        <v/>
      </c>
      <c r="BF35" s="415"/>
      <c r="BG35" s="414"/>
      <c r="BH35" s="414"/>
      <c r="BI35" s="414"/>
      <c r="BJ35" s="414"/>
      <c r="BK35" s="414"/>
      <c r="BL35" s="414"/>
      <c r="BM35" s="414"/>
      <c r="BN35" s="414"/>
      <c r="BO35" s="414"/>
      <c r="BP35" s="414"/>
      <c r="BQ35" s="414"/>
      <c r="BR35" s="414"/>
      <c r="BS35" s="414"/>
      <c r="BT35" s="414"/>
      <c r="BU35" s="414"/>
      <c r="BV35" s="168"/>
      <c r="BW35" s="415" t="str">
        <f t="shared" si="3"/>
        <v/>
      </c>
      <c r="BX35" s="415"/>
      <c r="BY35" s="414" t="str">
        <f>IF('各会計、関係団体の財政状況及び健全化判断比率'!B72="","",'各会計、関係団体の財政状況及び健全化判断比率'!B72)</f>
        <v/>
      </c>
      <c r="BZ35" s="414"/>
      <c r="CA35" s="414"/>
      <c r="CB35" s="414"/>
      <c r="CC35" s="414"/>
      <c r="CD35" s="414"/>
      <c r="CE35" s="414"/>
      <c r="CF35" s="414"/>
      <c r="CG35" s="414"/>
      <c r="CH35" s="414"/>
      <c r="CI35" s="414"/>
      <c r="CJ35" s="414"/>
      <c r="CK35" s="414"/>
      <c r="CL35" s="414"/>
      <c r="CM35" s="414"/>
      <c r="CN35" s="168"/>
      <c r="CO35" s="415">
        <f t="shared" si="4"/>
        <v>23</v>
      </c>
      <c r="CP35" s="415"/>
      <c r="CQ35" s="414" t="str">
        <f>IF('各会計、関係団体の財政状況及び健全化判断比率'!BS11="","",'各会計、関係団体の財政状況及び健全化判断比率'!BS11)</f>
        <v>静岡県グリーンバンク</v>
      </c>
      <c r="CR35" s="414"/>
      <c r="CS35" s="414"/>
      <c r="CT35" s="414"/>
      <c r="CU35" s="414"/>
      <c r="CV35" s="414"/>
      <c r="CW35" s="414"/>
      <c r="CX35" s="414"/>
      <c r="CY35" s="414"/>
      <c r="CZ35" s="414"/>
      <c r="DA35" s="414"/>
      <c r="DB35" s="414"/>
      <c r="DC35" s="414"/>
      <c r="DD35" s="414"/>
      <c r="DE35" s="414"/>
      <c r="DF35" s="160"/>
      <c r="DG35" s="416" t="str">
        <f>IF('各会計、関係団体の財政状況及び健全化判断比率'!BR11="","",'各会計、関係団体の財政状況及び健全化判断比率'!BR11)</f>
        <v/>
      </c>
      <c r="DH35" s="416"/>
      <c r="DI35" s="171"/>
      <c r="DJ35" s="126"/>
      <c r="DK35" s="126"/>
      <c r="DL35" s="126"/>
      <c r="DM35" s="126"/>
      <c r="DN35" s="126"/>
      <c r="DO35" s="126"/>
    </row>
    <row r="36" spans="1:119" ht="32.25" customHeight="1" x14ac:dyDescent="0.2">
      <c r="A36" s="127"/>
      <c r="B36" s="167"/>
      <c r="C36" s="415">
        <f t="shared" si="5"/>
        <v>6</v>
      </c>
      <c r="D36" s="415"/>
      <c r="E36" s="414" t="str">
        <f>IF('各会計、関係団体の財政状況及び健全化判断比率'!B12="","",'各会計、関係団体の財政状況及び健全化判断比率'!B12)</f>
        <v>静岡県心身障害者扶養共済事業特別会計</v>
      </c>
      <c r="F36" s="414"/>
      <c r="G36" s="414"/>
      <c r="H36" s="414"/>
      <c r="I36" s="414"/>
      <c r="J36" s="414"/>
      <c r="K36" s="414"/>
      <c r="L36" s="414"/>
      <c r="M36" s="414"/>
      <c r="N36" s="414"/>
      <c r="O36" s="414"/>
      <c r="P36" s="414"/>
      <c r="Q36" s="414"/>
      <c r="R36" s="414"/>
      <c r="S36" s="414"/>
      <c r="T36" s="168"/>
      <c r="U36" s="415" t="str">
        <f t="shared" si="0"/>
        <v/>
      </c>
      <c r="V36" s="415"/>
      <c r="W36" s="414"/>
      <c r="X36" s="414"/>
      <c r="Y36" s="414"/>
      <c r="Z36" s="414"/>
      <c r="AA36" s="414"/>
      <c r="AB36" s="414"/>
      <c r="AC36" s="414"/>
      <c r="AD36" s="414"/>
      <c r="AE36" s="414"/>
      <c r="AF36" s="414"/>
      <c r="AG36" s="414"/>
      <c r="AH36" s="414"/>
      <c r="AI36" s="414"/>
      <c r="AJ36" s="414"/>
      <c r="AK36" s="414"/>
      <c r="AL36" s="168"/>
      <c r="AM36" s="415" t="str">
        <f t="shared" si="1"/>
        <v/>
      </c>
      <c r="AN36" s="415"/>
      <c r="AO36" s="414"/>
      <c r="AP36" s="414"/>
      <c r="AQ36" s="414"/>
      <c r="AR36" s="414"/>
      <c r="AS36" s="414"/>
      <c r="AT36" s="414"/>
      <c r="AU36" s="414"/>
      <c r="AV36" s="414"/>
      <c r="AW36" s="414"/>
      <c r="AX36" s="414"/>
      <c r="AY36" s="414"/>
      <c r="AZ36" s="414"/>
      <c r="BA36" s="414"/>
      <c r="BB36" s="414"/>
      <c r="BC36" s="414"/>
      <c r="BD36" s="168"/>
      <c r="BE36" s="415" t="str">
        <f t="shared" si="2"/>
        <v/>
      </c>
      <c r="BF36" s="415"/>
      <c r="BG36" s="414"/>
      <c r="BH36" s="414"/>
      <c r="BI36" s="414"/>
      <c r="BJ36" s="414"/>
      <c r="BK36" s="414"/>
      <c r="BL36" s="414"/>
      <c r="BM36" s="414"/>
      <c r="BN36" s="414"/>
      <c r="BO36" s="414"/>
      <c r="BP36" s="414"/>
      <c r="BQ36" s="414"/>
      <c r="BR36" s="414"/>
      <c r="BS36" s="414"/>
      <c r="BT36" s="414"/>
      <c r="BU36" s="414"/>
      <c r="BV36" s="168"/>
      <c r="BW36" s="415" t="str">
        <f t="shared" si="3"/>
        <v/>
      </c>
      <c r="BX36" s="415"/>
      <c r="BY36" s="414" t="str">
        <f>IF('各会計、関係団体の財政状況及び健全化判断比率'!B73="","",'各会計、関係団体の財政状況及び健全化判断比率'!B73)</f>
        <v/>
      </c>
      <c r="BZ36" s="414"/>
      <c r="CA36" s="414"/>
      <c r="CB36" s="414"/>
      <c r="CC36" s="414"/>
      <c r="CD36" s="414"/>
      <c r="CE36" s="414"/>
      <c r="CF36" s="414"/>
      <c r="CG36" s="414"/>
      <c r="CH36" s="414"/>
      <c r="CI36" s="414"/>
      <c r="CJ36" s="414"/>
      <c r="CK36" s="414"/>
      <c r="CL36" s="414"/>
      <c r="CM36" s="414"/>
      <c r="CN36" s="168"/>
      <c r="CO36" s="415">
        <f t="shared" si="4"/>
        <v>24</v>
      </c>
      <c r="CP36" s="415"/>
      <c r="CQ36" s="414" t="str">
        <f>IF('各会計、関係団体の財政状況及び健全化判断比率'!BS12="","",'各会計、関係団体の財政状況及び健全化判断比率'!BS12)</f>
        <v>しずおか健康長寿財団</v>
      </c>
      <c r="CR36" s="414"/>
      <c r="CS36" s="414"/>
      <c r="CT36" s="414"/>
      <c r="CU36" s="414"/>
      <c r="CV36" s="414"/>
      <c r="CW36" s="414"/>
      <c r="CX36" s="414"/>
      <c r="CY36" s="414"/>
      <c r="CZ36" s="414"/>
      <c r="DA36" s="414"/>
      <c r="DB36" s="414"/>
      <c r="DC36" s="414"/>
      <c r="DD36" s="414"/>
      <c r="DE36" s="414"/>
      <c r="DF36" s="160"/>
      <c r="DG36" s="416" t="str">
        <f>IF('各会計、関係団体の財政状況及び健全化判断比率'!BR12="","",'各会計、関係団体の財政状況及び健全化判断比率'!BR12)</f>
        <v/>
      </c>
      <c r="DH36" s="416"/>
      <c r="DI36" s="171"/>
      <c r="DJ36" s="126"/>
      <c r="DK36" s="126"/>
      <c r="DL36" s="126"/>
      <c r="DM36" s="126"/>
      <c r="DN36" s="126"/>
      <c r="DO36" s="126"/>
    </row>
    <row r="37" spans="1:119" ht="32.25" customHeight="1" x14ac:dyDescent="0.2">
      <c r="A37" s="127"/>
      <c r="B37" s="167"/>
      <c r="C37" s="415">
        <f t="shared" si="5"/>
        <v>7</v>
      </c>
      <c r="D37" s="415"/>
      <c r="E37" s="414" t="str">
        <f>IF('各会計、関係団体の財政状況及び健全化判断比率'!B13="","",'各会計、関係団体の財政状況及び健全化判断比率'!B13)</f>
        <v>静岡県中小企業高度化資金貸付事業等特別会計</v>
      </c>
      <c r="F37" s="414"/>
      <c r="G37" s="414"/>
      <c r="H37" s="414"/>
      <c r="I37" s="414"/>
      <c r="J37" s="414"/>
      <c r="K37" s="414"/>
      <c r="L37" s="414"/>
      <c r="M37" s="414"/>
      <c r="N37" s="414"/>
      <c r="O37" s="414"/>
      <c r="P37" s="414"/>
      <c r="Q37" s="414"/>
      <c r="R37" s="414"/>
      <c r="S37" s="414"/>
      <c r="T37" s="168"/>
      <c r="U37" s="415" t="str">
        <f t="shared" si="0"/>
        <v/>
      </c>
      <c r="V37" s="415"/>
      <c r="W37" s="414"/>
      <c r="X37" s="414"/>
      <c r="Y37" s="414"/>
      <c r="Z37" s="414"/>
      <c r="AA37" s="414"/>
      <c r="AB37" s="414"/>
      <c r="AC37" s="414"/>
      <c r="AD37" s="414"/>
      <c r="AE37" s="414"/>
      <c r="AF37" s="414"/>
      <c r="AG37" s="414"/>
      <c r="AH37" s="414"/>
      <c r="AI37" s="414"/>
      <c r="AJ37" s="414"/>
      <c r="AK37" s="414"/>
      <c r="AL37" s="168"/>
      <c r="AM37" s="415" t="str">
        <f t="shared" si="1"/>
        <v/>
      </c>
      <c r="AN37" s="415"/>
      <c r="AO37" s="414"/>
      <c r="AP37" s="414"/>
      <c r="AQ37" s="414"/>
      <c r="AR37" s="414"/>
      <c r="AS37" s="414"/>
      <c r="AT37" s="414"/>
      <c r="AU37" s="414"/>
      <c r="AV37" s="414"/>
      <c r="AW37" s="414"/>
      <c r="AX37" s="414"/>
      <c r="AY37" s="414"/>
      <c r="AZ37" s="414"/>
      <c r="BA37" s="414"/>
      <c r="BB37" s="414"/>
      <c r="BC37" s="414"/>
      <c r="BD37" s="168"/>
      <c r="BE37" s="415" t="str">
        <f t="shared" si="2"/>
        <v/>
      </c>
      <c r="BF37" s="415"/>
      <c r="BG37" s="414"/>
      <c r="BH37" s="414"/>
      <c r="BI37" s="414"/>
      <c r="BJ37" s="414"/>
      <c r="BK37" s="414"/>
      <c r="BL37" s="414"/>
      <c r="BM37" s="414"/>
      <c r="BN37" s="414"/>
      <c r="BO37" s="414"/>
      <c r="BP37" s="414"/>
      <c r="BQ37" s="414"/>
      <c r="BR37" s="414"/>
      <c r="BS37" s="414"/>
      <c r="BT37" s="414"/>
      <c r="BU37" s="414"/>
      <c r="BV37" s="168"/>
      <c r="BW37" s="415" t="str">
        <f t="shared" si="3"/>
        <v/>
      </c>
      <c r="BX37" s="415"/>
      <c r="BY37" s="414" t="str">
        <f>IF('各会計、関係団体の財政状況及び健全化判断比率'!B74="","",'各会計、関係団体の財政状況及び健全化判断比率'!B74)</f>
        <v/>
      </c>
      <c r="BZ37" s="414"/>
      <c r="CA37" s="414"/>
      <c r="CB37" s="414"/>
      <c r="CC37" s="414"/>
      <c r="CD37" s="414"/>
      <c r="CE37" s="414"/>
      <c r="CF37" s="414"/>
      <c r="CG37" s="414"/>
      <c r="CH37" s="414"/>
      <c r="CI37" s="414"/>
      <c r="CJ37" s="414"/>
      <c r="CK37" s="414"/>
      <c r="CL37" s="414"/>
      <c r="CM37" s="414"/>
      <c r="CN37" s="168"/>
      <c r="CO37" s="415">
        <f t="shared" si="4"/>
        <v>25</v>
      </c>
      <c r="CP37" s="415"/>
      <c r="CQ37" s="414" t="str">
        <f>IF('各会計、関係団体の財政状況及び健全化判断比率'!BS13="","",'各会計、関係団体の財政状況及び健全化判断比率'!BS13)</f>
        <v>静岡県アイバンク</v>
      </c>
      <c r="CR37" s="414"/>
      <c r="CS37" s="414"/>
      <c r="CT37" s="414"/>
      <c r="CU37" s="414"/>
      <c r="CV37" s="414"/>
      <c r="CW37" s="414"/>
      <c r="CX37" s="414"/>
      <c r="CY37" s="414"/>
      <c r="CZ37" s="414"/>
      <c r="DA37" s="414"/>
      <c r="DB37" s="414"/>
      <c r="DC37" s="414"/>
      <c r="DD37" s="414"/>
      <c r="DE37" s="414"/>
      <c r="DF37" s="160"/>
      <c r="DG37" s="416" t="str">
        <f>IF('各会計、関係団体の財政状況及び健全化判断比率'!BR13="","",'各会計、関係団体の財政状況及び健全化判断比率'!BR13)</f>
        <v/>
      </c>
      <c r="DH37" s="416"/>
      <c r="DI37" s="171"/>
      <c r="DJ37" s="126"/>
      <c r="DK37" s="126"/>
      <c r="DL37" s="126"/>
      <c r="DM37" s="126"/>
      <c r="DN37" s="126"/>
      <c r="DO37" s="126"/>
    </row>
    <row r="38" spans="1:119" ht="32.25" customHeight="1" x14ac:dyDescent="0.2">
      <c r="A38" s="127"/>
      <c r="B38" s="167"/>
      <c r="C38" s="415">
        <f t="shared" si="5"/>
        <v>8</v>
      </c>
      <c r="D38" s="415"/>
      <c r="E38" s="414" t="str">
        <f>IF('各会計、関係団体の財政状況及び健全化判断比率'!B14="","",'各会計、関係団体の財政状況及び健全化判断比率'!B14)</f>
        <v>静岡県沿岸漁業改善資金特別会計</v>
      </c>
      <c r="F38" s="414"/>
      <c r="G38" s="414"/>
      <c r="H38" s="414"/>
      <c r="I38" s="414"/>
      <c r="J38" s="414"/>
      <c r="K38" s="414"/>
      <c r="L38" s="414"/>
      <c r="M38" s="414"/>
      <c r="N38" s="414"/>
      <c r="O38" s="414"/>
      <c r="P38" s="414"/>
      <c r="Q38" s="414"/>
      <c r="R38" s="414"/>
      <c r="S38" s="414"/>
      <c r="T38" s="168"/>
      <c r="U38" s="415" t="str">
        <f t="shared" si="0"/>
        <v/>
      </c>
      <c r="V38" s="415"/>
      <c r="W38" s="414"/>
      <c r="X38" s="414"/>
      <c r="Y38" s="414"/>
      <c r="Z38" s="414"/>
      <c r="AA38" s="414"/>
      <c r="AB38" s="414"/>
      <c r="AC38" s="414"/>
      <c r="AD38" s="414"/>
      <c r="AE38" s="414"/>
      <c r="AF38" s="414"/>
      <c r="AG38" s="414"/>
      <c r="AH38" s="414"/>
      <c r="AI38" s="414"/>
      <c r="AJ38" s="414"/>
      <c r="AK38" s="414"/>
      <c r="AL38" s="168"/>
      <c r="AM38" s="415" t="str">
        <f t="shared" si="1"/>
        <v/>
      </c>
      <c r="AN38" s="415"/>
      <c r="AO38" s="414"/>
      <c r="AP38" s="414"/>
      <c r="AQ38" s="414"/>
      <c r="AR38" s="414"/>
      <c r="AS38" s="414"/>
      <c r="AT38" s="414"/>
      <c r="AU38" s="414"/>
      <c r="AV38" s="414"/>
      <c r="AW38" s="414"/>
      <c r="AX38" s="414"/>
      <c r="AY38" s="414"/>
      <c r="AZ38" s="414"/>
      <c r="BA38" s="414"/>
      <c r="BB38" s="414"/>
      <c r="BC38" s="414"/>
      <c r="BD38" s="168"/>
      <c r="BE38" s="415" t="str">
        <f t="shared" si="2"/>
        <v/>
      </c>
      <c r="BF38" s="415"/>
      <c r="BG38" s="414"/>
      <c r="BH38" s="414"/>
      <c r="BI38" s="414"/>
      <c r="BJ38" s="414"/>
      <c r="BK38" s="414"/>
      <c r="BL38" s="414"/>
      <c r="BM38" s="414"/>
      <c r="BN38" s="414"/>
      <c r="BO38" s="414"/>
      <c r="BP38" s="414"/>
      <c r="BQ38" s="414"/>
      <c r="BR38" s="414"/>
      <c r="BS38" s="414"/>
      <c r="BT38" s="414"/>
      <c r="BU38" s="414"/>
      <c r="BV38" s="168"/>
      <c r="BW38" s="415" t="str">
        <f t="shared" si="3"/>
        <v/>
      </c>
      <c r="BX38" s="415"/>
      <c r="BY38" s="414" t="str">
        <f>IF('各会計、関係団体の財政状況及び健全化判断比率'!B75="","",'各会計、関係団体の財政状況及び健全化判断比率'!B75)</f>
        <v/>
      </c>
      <c r="BZ38" s="414"/>
      <c r="CA38" s="414"/>
      <c r="CB38" s="414"/>
      <c r="CC38" s="414"/>
      <c r="CD38" s="414"/>
      <c r="CE38" s="414"/>
      <c r="CF38" s="414"/>
      <c r="CG38" s="414"/>
      <c r="CH38" s="414"/>
      <c r="CI38" s="414"/>
      <c r="CJ38" s="414"/>
      <c r="CK38" s="414"/>
      <c r="CL38" s="414"/>
      <c r="CM38" s="414"/>
      <c r="CN38" s="168"/>
      <c r="CO38" s="415">
        <f t="shared" si="4"/>
        <v>26</v>
      </c>
      <c r="CP38" s="415"/>
      <c r="CQ38" s="414" t="str">
        <f>IF('各会計、関係団体の財政状況及び健全化判断比率'!BS14="","",'各会計、関係団体の財政状況及び健全化判断比率'!BS14)</f>
        <v>静岡県腎臓バンク</v>
      </c>
      <c r="CR38" s="414"/>
      <c r="CS38" s="414"/>
      <c r="CT38" s="414"/>
      <c r="CU38" s="414"/>
      <c r="CV38" s="414"/>
      <c r="CW38" s="414"/>
      <c r="CX38" s="414"/>
      <c r="CY38" s="414"/>
      <c r="CZ38" s="414"/>
      <c r="DA38" s="414"/>
      <c r="DB38" s="414"/>
      <c r="DC38" s="414"/>
      <c r="DD38" s="414"/>
      <c r="DE38" s="414"/>
      <c r="DF38" s="160"/>
      <c r="DG38" s="416" t="str">
        <f>IF('各会計、関係団体の財政状況及び健全化判断比率'!BR14="","",'各会計、関係団体の財政状況及び健全化判断比率'!BR14)</f>
        <v/>
      </c>
      <c r="DH38" s="416"/>
      <c r="DI38" s="171"/>
      <c r="DJ38" s="126"/>
      <c r="DK38" s="126"/>
      <c r="DL38" s="126"/>
      <c r="DM38" s="126"/>
      <c r="DN38" s="126"/>
      <c r="DO38" s="126"/>
    </row>
    <row r="39" spans="1:119" ht="32.25" customHeight="1" x14ac:dyDescent="0.2">
      <c r="A39" s="127"/>
      <c r="B39" s="167"/>
      <c r="C39" s="415">
        <f t="shared" si="5"/>
        <v>9</v>
      </c>
      <c r="D39" s="415"/>
      <c r="E39" s="414" t="str">
        <f>IF('各会計、関係団体の財政状況及び健全化判断比率'!B15="","",'各会計、関係団体の財政状況及び健全化判断比率'!B15)</f>
        <v>静岡県県営住宅事業特別会計</v>
      </c>
      <c r="F39" s="414"/>
      <c r="G39" s="414"/>
      <c r="H39" s="414"/>
      <c r="I39" s="414"/>
      <c r="J39" s="414"/>
      <c r="K39" s="414"/>
      <c r="L39" s="414"/>
      <c r="M39" s="414"/>
      <c r="N39" s="414"/>
      <c r="O39" s="414"/>
      <c r="P39" s="414"/>
      <c r="Q39" s="414"/>
      <c r="R39" s="414"/>
      <c r="S39" s="414"/>
      <c r="T39" s="168"/>
      <c r="U39" s="415" t="str">
        <f t="shared" si="0"/>
        <v/>
      </c>
      <c r="V39" s="415"/>
      <c r="W39" s="414"/>
      <c r="X39" s="414"/>
      <c r="Y39" s="414"/>
      <c r="Z39" s="414"/>
      <c r="AA39" s="414"/>
      <c r="AB39" s="414"/>
      <c r="AC39" s="414"/>
      <c r="AD39" s="414"/>
      <c r="AE39" s="414"/>
      <c r="AF39" s="414"/>
      <c r="AG39" s="414"/>
      <c r="AH39" s="414"/>
      <c r="AI39" s="414"/>
      <c r="AJ39" s="414"/>
      <c r="AK39" s="414"/>
      <c r="AL39" s="168"/>
      <c r="AM39" s="415" t="str">
        <f t="shared" si="1"/>
        <v/>
      </c>
      <c r="AN39" s="415"/>
      <c r="AO39" s="414"/>
      <c r="AP39" s="414"/>
      <c r="AQ39" s="414"/>
      <c r="AR39" s="414"/>
      <c r="AS39" s="414"/>
      <c r="AT39" s="414"/>
      <c r="AU39" s="414"/>
      <c r="AV39" s="414"/>
      <c r="AW39" s="414"/>
      <c r="AX39" s="414"/>
      <c r="AY39" s="414"/>
      <c r="AZ39" s="414"/>
      <c r="BA39" s="414"/>
      <c r="BB39" s="414"/>
      <c r="BC39" s="414"/>
      <c r="BD39" s="168"/>
      <c r="BE39" s="415" t="str">
        <f t="shared" si="2"/>
        <v/>
      </c>
      <c r="BF39" s="415"/>
      <c r="BG39" s="414"/>
      <c r="BH39" s="414"/>
      <c r="BI39" s="414"/>
      <c r="BJ39" s="414"/>
      <c r="BK39" s="414"/>
      <c r="BL39" s="414"/>
      <c r="BM39" s="414"/>
      <c r="BN39" s="414"/>
      <c r="BO39" s="414"/>
      <c r="BP39" s="414"/>
      <c r="BQ39" s="414"/>
      <c r="BR39" s="414"/>
      <c r="BS39" s="414"/>
      <c r="BT39" s="414"/>
      <c r="BU39" s="414"/>
      <c r="BV39" s="168"/>
      <c r="BW39" s="415" t="str">
        <f t="shared" si="3"/>
        <v/>
      </c>
      <c r="BX39" s="415"/>
      <c r="BY39" s="414" t="str">
        <f>IF('各会計、関係団体の財政状況及び健全化判断比率'!B76="","",'各会計、関係団体の財政状況及び健全化判断比率'!B76)</f>
        <v/>
      </c>
      <c r="BZ39" s="414"/>
      <c r="CA39" s="414"/>
      <c r="CB39" s="414"/>
      <c r="CC39" s="414"/>
      <c r="CD39" s="414"/>
      <c r="CE39" s="414"/>
      <c r="CF39" s="414"/>
      <c r="CG39" s="414"/>
      <c r="CH39" s="414"/>
      <c r="CI39" s="414"/>
      <c r="CJ39" s="414"/>
      <c r="CK39" s="414"/>
      <c r="CL39" s="414"/>
      <c r="CM39" s="414"/>
      <c r="CN39" s="168"/>
      <c r="CO39" s="415">
        <f t="shared" si="4"/>
        <v>27</v>
      </c>
      <c r="CP39" s="415"/>
      <c r="CQ39" s="414" t="str">
        <f>IF('各会計、関係団体の財政状況及び健全化判断比率'!BS15="","",'各会計、関係団体の財政状況及び健全化判断比率'!BS15)</f>
        <v>静岡県障害者スポーツ協会</v>
      </c>
      <c r="CR39" s="414"/>
      <c r="CS39" s="414"/>
      <c r="CT39" s="414"/>
      <c r="CU39" s="414"/>
      <c r="CV39" s="414"/>
      <c r="CW39" s="414"/>
      <c r="CX39" s="414"/>
      <c r="CY39" s="414"/>
      <c r="CZ39" s="414"/>
      <c r="DA39" s="414"/>
      <c r="DB39" s="414"/>
      <c r="DC39" s="414"/>
      <c r="DD39" s="414"/>
      <c r="DE39" s="414"/>
      <c r="DF39" s="160"/>
      <c r="DG39" s="416" t="str">
        <f>IF('各会計、関係団体の財政状況及び健全化判断比率'!BR15="","",'各会計、関係団体の財政状況及び健全化判断比率'!BR15)</f>
        <v/>
      </c>
      <c r="DH39" s="416"/>
      <c r="DI39" s="171"/>
      <c r="DJ39" s="126"/>
      <c r="DK39" s="126"/>
      <c r="DL39" s="126"/>
      <c r="DM39" s="126"/>
      <c r="DN39" s="126"/>
      <c r="DO39" s="126"/>
    </row>
    <row r="40" spans="1:119" ht="32.25" customHeight="1" x14ac:dyDescent="0.2">
      <c r="A40" s="127"/>
      <c r="B40" s="167"/>
      <c r="C40" s="415">
        <f t="shared" si="5"/>
        <v>10</v>
      </c>
      <c r="D40" s="415"/>
      <c r="E40" s="414" t="str">
        <f>IF('各会計、関係団体の財政状況及び健全化判断比率'!B16="","",'各会計、関係団体の財政状況及び健全化判断比率'!B16)</f>
        <v>静岡県物品調達事務等特別会計</v>
      </c>
      <c r="F40" s="414"/>
      <c r="G40" s="414"/>
      <c r="H40" s="414"/>
      <c r="I40" s="414"/>
      <c r="J40" s="414"/>
      <c r="K40" s="414"/>
      <c r="L40" s="414"/>
      <c r="M40" s="414"/>
      <c r="N40" s="414"/>
      <c r="O40" s="414"/>
      <c r="P40" s="414"/>
      <c r="Q40" s="414"/>
      <c r="R40" s="414"/>
      <c r="S40" s="414"/>
      <c r="T40" s="168"/>
      <c r="U40" s="415" t="str">
        <f t="shared" si="0"/>
        <v/>
      </c>
      <c r="V40" s="415"/>
      <c r="W40" s="414"/>
      <c r="X40" s="414"/>
      <c r="Y40" s="414"/>
      <c r="Z40" s="414"/>
      <c r="AA40" s="414"/>
      <c r="AB40" s="414"/>
      <c r="AC40" s="414"/>
      <c r="AD40" s="414"/>
      <c r="AE40" s="414"/>
      <c r="AF40" s="414"/>
      <c r="AG40" s="414"/>
      <c r="AH40" s="414"/>
      <c r="AI40" s="414"/>
      <c r="AJ40" s="414"/>
      <c r="AK40" s="414"/>
      <c r="AL40" s="168"/>
      <c r="AM40" s="415" t="str">
        <f t="shared" si="1"/>
        <v/>
      </c>
      <c r="AN40" s="415"/>
      <c r="AO40" s="414"/>
      <c r="AP40" s="414"/>
      <c r="AQ40" s="414"/>
      <c r="AR40" s="414"/>
      <c r="AS40" s="414"/>
      <c r="AT40" s="414"/>
      <c r="AU40" s="414"/>
      <c r="AV40" s="414"/>
      <c r="AW40" s="414"/>
      <c r="AX40" s="414"/>
      <c r="AY40" s="414"/>
      <c r="AZ40" s="414"/>
      <c r="BA40" s="414"/>
      <c r="BB40" s="414"/>
      <c r="BC40" s="414"/>
      <c r="BD40" s="168"/>
      <c r="BE40" s="415" t="str">
        <f t="shared" si="2"/>
        <v/>
      </c>
      <c r="BF40" s="415"/>
      <c r="BG40" s="414"/>
      <c r="BH40" s="414"/>
      <c r="BI40" s="414"/>
      <c r="BJ40" s="414"/>
      <c r="BK40" s="414"/>
      <c r="BL40" s="414"/>
      <c r="BM40" s="414"/>
      <c r="BN40" s="414"/>
      <c r="BO40" s="414"/>
      <c r="BP40" s="414"/>
      <c r="BQ40" s="414"/>
      <c r="BR40" s="414"/>
      <c r="BS40" s="414"/>
      <c r="BT40" s="414"/>
      <c r="BU40" s="414"/>
      <c r="BV40" s="168"/>
      <c r="BW40" s="415" t="str">
        <f t="shared" si="3"/>
        <v/>
      </c>
      <c r="BX40" s="415"/>
      <c r="BY40" s="414" t="str">
        <f>IF('各会計、関係団体の財政状況及び健全化判断比率'!B77="","",'各会計、関係団体の財政状況及び健全化判断比率'!B77)</f>
        <v/>
      </c>
      <c r="BZ40" s="414"/>
      <c r="CA40" s="414"/>
      <c r="CB40" s="414"/>
      <c r="CC40" s="414"/>
      <c r="CD40" s="414"/>
      <c r="CE40" s="414"/>
      <c r="CF40" s="414"/>
      <c r="CG40" s="414"/>
      <c r="CH40" s="414"/>
      <c r="CI40" s="414"/>
      <c r="CJ40" s="414"/>
      <c r="CK40" s="414"/>
      <c r="CL40" s="414"/>
      <c r="CM40" s="414"/>
      <c r="CN40" s="168"/>
      <c r="CO40" s="415">
        <f t="shared" si="4"/>
        <v>28</v>
      </c>
      <c r="CP40" s="415"/>
      <c r="CQ40" s="414" t="str">
        <f>IF('各会計、関係団体の財政状況及び健全化判断比率'!BS16="","",'各会計、関係団体の財政状況及び健全化判断比率'!BS16)</f>
        <v>静岡県生活衛生営業指導センター</v>
      </c>
      <c r="CR40" s="414"/>
      <c r="CS40" s="414"/>
      <c r="CT40" s="414"/>
      <c r="CU40" s="414"/>
      <c r="CV40" s="414"/>
      <c r="CW40" s="414"/>
      <c r="CX40" s="414"/>
      <c r="CY40" s="414"/>
      <c r="CZ40" s="414"/>
      <c r="DA40" s="414"/>
      <c r="DB40" s="414"/>
      <c r="DC40" s="414"/>
      <c r="DD40" s="414"/>
      <c r="DE40" s="414"/>
      <c r="DF40" s="160"/>
      <c r="DG40" s="416" t="str">
        <f>IF('各会計、関係団体の財政状況及び健全化判断比率'!BR16="","",'各会計、関係団体の財政状況及び健全化判断比率'!BR16)</f>
        <v/>
      </c>
      <c r="DH40" s="416"/>
      <c r="DI40" s="171"/>
      <c r="DJ40" s="126"/>
      <c r="DK40" s="126"/>
      <c r="DL40" s="126"/>
      <c r="DM40" s="126"/>
      <c r="DN40" s="126"/>
      <c r="DO40" s="126"/>
    </row>
    <row r="41" spans="1:119" ht="13.5" customHeight="1" thickBot="1" x14ac:dyDescent="0.25">
      <c r="A41" s="127"/>
      <c r="B41" s="172"/>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4"/>
      <c r="DJ41" s="126"/>
      <c r="DK41" s="126"/>
      <c r="DL41" s="126"/>
      <c r="DM41" s="126"/>
      <c r="DN41" s="126"/>
      <c r="DO41" s="126"/>
    </row>
    <row r="42" spans="1:119"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row>
    <row r="43" spans="1:119" x14ac:dyDescent="0.2">
      <c r="A43" s="126"/>
      <c r="B43" s="126" t="s">
        <v>173</v>
      </c>
      <c r="C43" s="126"/>
      <c r="D43" s="126"/>
      <c r="E43" s="126" t="s">
        <v>174</v>
      </c>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row>
    <row r="44" spans="1:119" x14ac:dyDescent="0.2">
      <c r="A44" s="126"/>
      <c r="B44" s="126"/>
      <c r="C44" s="126"/>
      <c r="D44" s="126"/>
      <c r="E44" s="126" t="s">
        <v>175</v>
      </c>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row>
    <row r="45" spans="1:119" x14ac:dyDescent="0.2">
      <c r="A45" s="126"/>
      <c r="B45" s="126"/>
      <c r="C45" s="126"/>
      <c r="D45" s="126"/>
      <c r="E45" s="126" t="s">
        <v>176</v>
      </c>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row>
    <row r="46" spans="1:119" x14ac:dyDescent="0.2">
      <c r="A46" s="126"/>
      <c r="B46" s="126"/>
      <c r="C46" s="126"/>
      <c r="D46" s="126"/>
      <c r="E46" s="126" t="s">
        <v>177</v>
      </c>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row>
    <row r="47" spans="1:119" x14ac:dyDescent="0.2">
      <c r="E47" s="128" t="s">
        <v>178</v>
      </c>
    </row>
    <row r="48" spans="1:119" x14ac:dyDescent="0.2">
      <c r="E48" s="128" t="s">
        <v>179</v>
      </c>
    </row>
    <row r="49" spans="5:5" x14ac:dyDescent="0.2">
      <c r="E49" s="128" t="s">
        <v>180</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uFLTZzcfh/QNRp8ZnIGroI9+CbqX5BaOzH39a15atrVTBA1z8vDl/sH/uWicuugpfRc7edbYKJTKSFJvZZX2A==" saltValue="OLvI/DBa1B+AFTPdDTiWJ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528</v>
      </c>
      <c r="G33" s="17" t="s">
        <v>529</v>
      </c>
      <c r="H33" s="17" t="s">
        <v>530</v>
      </c>
      <c r="I33" s="17" t="s">
        <v>531</v>
      </c>
      <c r="J33" s="18" t="s">
        <v>532</v>
      </c>
      <c r="K33" s="10"/>
      <c r="L33" s="10"/>
      <c r="M33" s="10"/>
      <c r="N33" s="10"/>
      <c r="O33" s="10"/>
      <c r="P33" s="10"/>
    </row>
    <row r="34" spans="1:16" ht="39" customHeight="1" x14ac:dyDescent="0.2">
      <c r="A34" s="10"/>
      <c r="B34" s="19"/>
      <c r="C34" s="1217" t="s">
        <v>536</v>
      </c>
      <c r="D34" s="1217"/>
      <c r="E34" s="1218"/>
      <c r="F34" s="20">
        <v>2.2599999999999998</v>
      </c>
      <c r="G34" s="21">
        <v>1.67</v>
      </c>
      <c r="H34" s="21">
        <v>1.65</v>
      </c>
      <c r="I34" s="21">
        <v>1.7</v>
      </c>
      <c r="J34" s="22">
        <v>1.71</v>
      </c>
      <c r="K34" s="10"/>
      <c r="L34" s="10"/>
      <c r="M34" s="10"/>
      <c r="N34" s="10"/>
      <c r="O34" s="10"/>
      <c r="P34" s="10"/>
    </row>
    <row r="35" spans="1:16" ht="39" customHeight="1" x14ac:dyDescent="0.2">
      <c r="A35" s="10"/>
      <c r="B35" s="23"/>
      <c r="C35" s="1211" t="s">
        <v>537</v>
      </c>
      <c r="D35" s="1212"/>
      <c r="E35" s="1213"/>
      <c r="F35" s="24">
        <v>1.27</v>
      </c>
      <c r="G35" s="25">
        <v>1.3</v>
      </c>
      <c r="H35" s="25">
        <v>1.27</v>
      </c>
      <c r="I35" s="25">
        <v>1.4</v>
      </c>
      <c r="J35" s="26">
        <v>1.61</v>
      </c>
      <c r="K35" s="10"/>
      <c r="L35" s="10"/>
      <c r="M35" s="10"/>
      <c r="N35" s="10"/>
      <c r="O35" s="10"/>
      <c r="P35" s="10"/>
    </row>
    <row r="36" spans="1:16" ht="39" customHeight="1" x14ac:dyDescent="0.2">
      <c r="A36" s="10"/>
      <c r="B36" s="23"/>
      <c r="C36" s="1211" t="s">
        <v>538</v>
      </c>
      <c r="D36" s="1212"/>
      <c r="E36" s="1213"/>
      <c r="F36" s="24">
        <v>1.4</v>
      </c>
      <c r="G36" s="25">
        <v>1.34</v>
      </c>
      <c r="H36" s="25">
        <v>1.26</v>
      </c>
      <c r="I36" s="25">
        <v>1.26</v>
      </c>
      <c r="J36" s="26">
        <v>1.24</v>
      </c>
      <c r="K36" s="10"/>
      <c r="L36" s="10"/>
      <c r="M36" s="10"/>
      <c r="N36" s="10"/>
      <c r="O36" s="10"/>
      <c r="P36" s="10"/>
    </row>
    <row r="37" spans="1:16" ht="39" customHeight="1" x14ac:dyDescent="0.2">
      <c r="A37" s="10"/>
      <c r="B37" s="23"/>
      <c r="C37" s="1211" t="s">
        <v>539</v>
      </c>
      <c r="D37" s="1212"/>
      <c r="E37" s="1213"/>
      <c r="F37" s="24">
        <v>1.56</v>
      </c>
      <c r="G37" s="25">
        <v>0.79</v>
      </c>
      <c r="H37" s="25">
        <v>0.74</v>
      </c>
      <c r="I37" s="25">
        <v>0.73</v>
      </c>
      <c r="J37" s="26">
        <v>0.7</v>
      </c>
      <c r="K37" s="10"/>
      <c r="L37" s="10"/>
      <c r="M37" s="10"/>
      <c r="N37" s="10"/>
      <c r="O37" s="10"/>
      <c r="P37" s="10"/>
    </row>
    <row r="38" spans="1:16" ht="39" customHeight="1" x14ac:dyDescent="0.2">
      <c r="A38" s="10"/>
      <c r="B38" s="23"/>
      <c r="C38" s="1211" t="s">
        <v>540</v>
      </c>
      <c r="D38" s="1212"/>
      <c r="E38" s="1213"/>
      <c r="F38" s="24">
        <v>0.9</v>
      </c>
      <c r="G38" s="25">
        <v>0.74</v>
      </c>
      <c r="H38" s="25">
        <v>0.67</v>
      </c>
      <c r="I38" s="25">
        <v>0.56999999999999995</v>
      </c>
      <c r="J38" s="26">
        <v>0.52</v>
      </c>
      <c r="K38" s="10"/>
      <c r="L38" s="10"/>
      <c r="M38" s="10"/>
      <c r="N38" s="10"/>
      <c r="O38" s="10"/>
      <c r="P38" s="10"/>
    </row>
    <row r="39" spans="1:16" ht="39" customHeight="1" x14ac:dyDescent="0.2">
      <c r="A39" s="10"/>
      <c r="B39" s="23"/>
      <c r="C39" s="1211" t="s">
        <v>541</v>
      </c>
      <c r="D39" s="1212"/>
      <c r="E39" s="1213"/>
      <c r="F39" s="24">
        <v>7.0000000000000007E-2</v>
      </c>
      <c r="G39" s="25">
        <v>0</v>
      </c>
      <c r="H39" s="25">
        <v>0</v>
      </c>
      <c r="I39" s="25">
        <v>7.0000000000000007E-2</v>
      </c>
      <c r="J39" s="26">
        <v>0.05</v>
      </c>
      <c r="K39" s="10"/>
      <c r="L39" s="10"/>
      <c r="M39" s="10"/>
      <c r="N39" s="10"/>
      <c r="O39" s="10"/>
      <c r="P39" s="10"/>
    </row>
    <row r="40" spans="1:16" ht="39" customHeight="1" x14ac:dyDescent="0.2">
      <c r="A40" s="10"/>
      <c r="B40" s="23"/>
      <c r="C40" s="1211" t="s">
        <v>542</v>
      </c>
      <c r="D40" s="1212"/>
      <c r="E40" s="1213"/>
      <c r="F40" s="24">
        <v>0.03</v>
      </c>
      <c r="G40" s="25">
        <v>0.03</v>
      </c>
      <c r="H40" s="25">
        <v>0.03</v>
      </c>
      <c r="I40" s="25">
        <v>0.03</v>
      </c>
      <c r="J40" s="26">
        <v>0.03</v>
      </c>
      <c r="K40" s="10"/>
      <c r="L40" s="10"/>
      <c r="M40" s="10"/>
      <c r="N40" s="10"/>
      <c r="O40" s="10"/>
      <c r="P40" s="10"/>
    </row>
    <row r="41" spans="1:16" ht="39" customHeight="1" x14ac:dyDescent="0.2">
      <c r="A41" s="10"/>
      <c r="B41" s="23"/>
      <c r="C41" s="1211" t="s">
        <v>543</v>
      </c>
      <c r="D41" s="1212"/>
      <c r="E41" s="1213"/>
      <c r="F41" s="24">
        <v>0</v>
      </c>
      <c r="G41" s="25">
        <v>0.01</v>
      </c>
      <c r="H41" s="25">
        <v>0.01</v>
      </c>
      <c r="I41" s="25">
        <v>0.01</v>
      </c>
      <c r="J41" s="26">
        <v>0.02</v>
      </c>
      <c r="K41" s="10"/>
      <c r="L41" s="10"/>
      <c r="M41" s="10"/>
      <c r="N41" s="10"/>
      <c r="O41" s="10"/>
      <c r="P41" s="10"/>
    </row>
    <row r="42" spans="1:16" ht="39" customHeight="1" x14ac:dyDescent="0.2">
      <c r="A42" s="10"/>
      <c r="B42" s="27"/>
      <c r="C42" s="1211" t="s">
        <v>544</v>
      </c>
      <c r="D42" s="1212"/>
      <c r="E42" s="1213"/>
      <c r="F42" s="24" t="s">
        <v>487</v>
      </c>
      <c r="G42" s="25" t="s">
        <v>487</v>
      </c>
      <c r="H42" s="25" t="s">
        <v>487</v>
      </c>
      <c r="I42" s="25" t="s">
        <v>487</v>
      </c>
      <c r="J42" s="26" t="s">
        <v>487</v>
      </c>
      <c r="K42" s="10"/>
      <c r="L42" s="10"/>
      <c r="M42" s="10"/>
      <c r="N42" s="10"/>
      <c r="O42" s="10"/>
      <c r="P42" s="10"/>
    </row>
    <row r="43" spans="1:16" ht="39" customHeight="1" thickBot="1" x14ac:dyDescent="0.25">
      <c r="A43" s="10"/>
      <c r="B43" s="28"/>
      <c r="C43" s="1214" t="s">
        <v>545</v>
      </c>
      <c r="D43" s="1215"/>
      <c r="E43" s="1216"/>
      <c r="F43" s="29">
        <v>0.04</v>
      </c>
      <c r="G43" s="30">
        <v>0.06</v>
      </c>
      <c r="H43" s="30">
        <v>0.01</v>
      </c>
      <c r="I43" s="30">
        <v>0.01</v>
      </c>
      <c r="J43" s="31">
        <v>0.02</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8NCOXfqiHApGqRzZnl3jOyB89BdAMXAFm5Q6a/j0iE0BlCoTtRfZQk6bx5UK6h6JL3NR5w/AO945+mEz33FqMg==" saltValue="Cn5G+L9H++FE5pmhTSus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528</v>
      </c>
      <c r="L44" s="44" t="s">
        <v>529</v>
      </c>
      <c r="M44" s="44" t="s">
        <v>530</v>
      </c>
      <c r="N44" s="44" t="s">
        <v>531</v>
      </c>
      <c r="O44" s="45" t="s">
        <v>532</v>
      </c>
      <c r="P44" s="36"/>
      <c r="Q44" s="36"/>
      <c r="R44" s="36"/>
      <c r="S44" s="36"/>
      <c r="T44" s="36"/>
      <c r="U44" s="36"/>
    </row>
    <row r="45" spans="1:21" ht="30.75" customHeight="1" x14ac:dyDescent="0.2">
      <c r="A45" s="36"/>
      <c r="B45" s="1227" t="s">
        <v>9</v>
      </c>
      <c r="C45" s="1228"/>
      <c r="D45" s="46"/>
      <c r="E45" s="1233" t="s">
        <v>10</v>
      </c>
      <c r="F45" s="1233"/>
      <c r="G45" s="1233"/>
      <c r="H45" s="1233"/>
      <c r="I45" s="1233"/>
      <c r="J45" s="1234"/>
      <c r="K45" s="47">
        <v>86938</v>
      </c>
      <c r="L45" s="48">
        <v>82538</v>
      </c>
      <c r="M45" s="48">
        <v>77422</v>
      </c>
      <c r="N45" s="48">
        <v>76749</v>
      </c>
      <c r="O45" s="49">
        <v>76567</v>
      </c>
      <c r="P45" s="36"/>
      <c r="Q45" s="36"/>
      <c r="R45" s="36"/>
      <c r="S45" s="36"/>
      <c r="T45" s="36"/>
      <c r="U45" s="36"/>
    </row>
    <row r="46" spans="1:21" ht="30.75" customHeight="1" x14ac:dyDescent="0.2">
      <c r="A46" s="36"/>
      <c r="B46" s="1229"/>
      <c r="C46" s="1230"/>
      <c r="D46" s="50"/>
      <c r="E46" s="1221" t="s">
        <v>11</v>
      </c>
      <c r="F46" s="1221"/>
      <c r="G46" s="1221"/>
      <c r="H46" s="1221"/>
      <c r="I46" s="1221"/>
      <c r="J46" s="1222"/>
      <c r="K46" s="51">
        <v>13140</v>
      </c>
      <c r="L46" s="52">
        <v>15315</v>
      </c>
      <c r="M46" s="52">
        <v>14498</v>
      </c>
      <c r="N46" s="52">
        <v>10996</v>
      </c>
      <c r="O46" s="53">
        <v>8349</v>
      </c>
      <c r="P46" s="36"/>
      <c r="Q46" s="36"/>
      <c r="R46" s="36"/>
      <c r="S46" s="36"/>
      <c r="T46" s="36"/>
      <c r="U46" s="36"/>
    </row>
    <row r="47" spans="1:21" ht="30.75" customHeight="1" x14ac:dyDescent="0.2">
      <c r="A47" s="36"/>
      <c r="B47" s="1229"/>
      <c r="C47" s="1230"/>
      <c r="D47" s="50"/>
      <c r="E47" s="1221" t="s">
        <v>12</v>
      </c>
      <c r="F47" s="1221"/>
      <c r="G47" s="1221"/>
      <c r="H47" s="1221"/>
      <c r="I47" s="1221"/>
      <c r="J47" s="1222"/>
      <c r="K47" s="51">
        <v>107474</v>
      </c>
      <c r="L47" s="52">
        <v>109649</v>
      </c>
      <c r="M47" s="52">
        <v>116423</v>
      </c>
      <c r="N47" s="52">
        <v>121510</v>
      </c>
      <c r="O47" s="53">
        <v>126473</v>
      </c>
      <c r="P47" s="36"/>
      <c r="Q47" s="36"/>
      <c r="R47" s="36"/>
      <c r="S47" s="36"/>
      <c r="T47" s="36"/>
      <c r="U47" s="36"/>
    </row>
    <row r="48" spans="1:21" ht="30.75" customHeight="1" x14ac:dyDescent="0.2">
      <c r="A48" s="36"/>
      <c r="B48" s="1229"/>
      <c r="C48" s="1230"/>
      <c r="D48" s="50"/>
      <c r="E48" s="1221" t="s">
        <v>13</v>
      </c>
      <c r="F48" s="1221"/>
      <c r="G48" s="1221"/>
      <c r="H48" s="1221"/>
      <c r="I48" s="1221"/>
      <c r="J48" s="1222"/>
      <c r="K48" s="51">
        <v>2932</v>
      </c>
      <c r="L48" s="52">
        <v>2899</v>
      </c>
      <c r="M48" s="52">
        <v>2742</v>
      </c>
      <c r="N48" s="52">
        <v>2118</v>
      </c>
      <c r="O48" s="53">
        <v>2121</v>
      </c>
      <c r="P48" s="36"/>
      <c r="Q48" s="36"/>
      <c r="R48" s="36"/>
      <c r="S48" s="36"/>
      <c r="T48" s="36"/>
      <c r="U48" s="36"/>
    </row>
    <row r="49" spans="1:21" ht="30.75" customHeight="1" x14ac:dyDescent="0.2">
      <c r="A49" s="36"/>
      <c r="B49" s="1229"/>
      <c r="C49" s="1230"/>
      <c r="D49" s="50"/>
      <c r="E49" s="1221" t="s">
        <v>14</v>
      </c>
      <c r="F49" s="1221"/>
      <c r="G49" s="1221"/>
      <c r="H49" s="1221"/>
      <c r="I49" s="1221"/>
      <c r="J49" s="1222"/>
      <c r="K49" s="51" t="s">
        <v>487</v>
      </c>
      <c r="L49" s="52" t="s">
        <v>487</v>
      </c>
      <c r="M49" s="52" t="s">
        <v>487</v>
      </c>
      <c r="N49" s="52" t="s">
        <v>487</v>
      </c>
      <c r="O49" s="53" t="s">
        <v>487</v>
      </c>
      <c r="P49" s="36"/>
      <c r="Q49" s="36"/>
      <c r="R49" s="36"/>
      <c r="S49" s="36"/>
      <c r="T49" s="36"/>
      <c r="U49" s="36"/>
    </row>
    <row r="50" spans="1:21" ht="30.75" customHeight="1" x14ac:dyDescent="0.2">
      <c r="A50" s="36"/>
      <c r="B50" s="1229"/>
      <c r="C50" s="1230"/>
      <c r="D50" s="50"/>
      <c r="E50" s="1221" t="s">
        <v>15</v>
      </c>
      <c r="F50" s="1221"/>
      <c r="G50" s="1221"/>
      <c r="H50" s="1221"/>
      <c r="I50" s="1221"/>
      <c r="J50" s="1222"/>
      <c r="K50" s="51">
        <v>2016</v>
      </c>
      <c r="L50" s="52">
        <v>1833</v>
      </c>
      <c r="M50" s="52">
        <v>1662</v>
      </c>
      <c r="N50" s="52">
        <v>1377</v>
      </c>
      <c r="O50" s="53">
        <v>1220</v>
      </c>
      <c r="P50" s="36"/>
      <c r="Q50" s="36"/>
      <c r="R50" s="36"/>
      <c r="S50" s="36"/>
      <c r="T50" s="36"/>
      <c r="U50" s="36"/>
    </row>
    <row r="51" spans="1:21" ht="30.75" customHeight="1" x14ac:dyDescent="0.2">
      <c r="A51" s="36"/>
      <c r="B51" s="1231"/>
      <c r="C51" s="1232"/>
      <c r="D51" s="54"/>
      <c r="E51" s="1221" t="s">
        <v>16</v>
      </c>
      <c r="F51" s="1221"/>
      <c r="G51" s="1221"/>
      <c r="H51" s="1221"/>
      <c r="I51" s="1221"/>
      <c r="J51" s="1222"/>
      <c r="K51" s="51" t="s">
        <v>487</v>
      </c>
      <c r="L51" s="52" t="s">
        <v>487</v>
      </c>
      <c r="M51" s="52" t="s">
        <v>487</v>
      </c>
      <c r="N51" s="52" t="s">
        <v>487</v>
      </c>
      <c r="O51" s="53" t="s">
        <v>487</v>
      </c>
      <c r="P51" s="36"/>
      <c r="Q51" s="36"/>
      <c r="R51" s="36"/>
      <c r="S51" s="36"/>
      <c r="T51" s="36"/>
      <c r="U51" s="36"/>
    </row>
    <row r="52" spans="1:21" ht="30.75" customHeight="1" x14ac:dyDescent="0.2">
      <c r="A52" s="36"/>
      <c r="B52" s="1219" t="s">
        <v>17</v>
      </c>
      <c r="C52" s="1220"/>
      <c r="D52" s="54"/>
      <c r="E52" s="1221" t="s">
        <v>18</v>
      </c>
      <c r="F52" s="1221"/>
      <c r="G52" s="1221"/>
      <c r="H52" s="1221"/>
      <c r="I52" s="1221"/>
      <c r="J52" s="1222"/>
      <c r="K52" s="51">
        <v>123681</v>
      </c>
      <c r="L52" s="52">
        <v>126376</v>
      </c>
      <c r="M52" s="52">
        <v>127792</v>
      </c>
      <c r="N52" s="52">
        <v>129696</v>
      </c>
      <c r="O52" s="53">
        <v>135311</v>
      </c>
      <c r="P52" s="36"/>
      <c r="Q52" s="36"/>
      <c r="R52" s="36"/>
      <c r="S52" s="36"/>
      <c r="T52" s="36"/>
      <c r="U52" s="36"/>
    </row>
    <row r="53" spans="1:21" ht="30.75" customHeight="1" thickBot="1" x14ac:dyDescent="0.25">
      <c r="A53" s="36"/>
      <c r="B53" s="1223" t="s">
        <v>19</v>
      </c>
      <c r="C53" s="1224"/>
      <c r="D53" s="55"/>
      <c r="E53" s="1225" t="s">
        <v>20</v>
      </c>
      <c r="F53" s="1225"/>
      <c r="G53" s="1225"/>
      <c r="H53" s="1225"/>
      <c r="I53" s="1225"/>
      <c r="J53" s="1226"/>
      <c r="K53" s="56">
        <v>88819</v>
      </c>
      <c r="L53" s="57">
        <v>85858</v>
      </c>
      <c r="M53" s="57">
        <v>84955</v>
      </c>
      <c r="N53" s="57">
        <v>83054</v>
      </c>
      <c r="O53" s="58">
        <v>79419</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fMD56Cnn5CYUsp5SHoy3MbkdsdYLcq6zOypHCWQKM5Sss9P8nYF1KODVg+/RFeWPsbD65ZOGt466gf1lcM4tKw==" saltValue="njvAgSn3erPpSEN6ezV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52" t="s">
        <v>528</v>
      </c>
      <c r="J40" s="353" t="s">
        <v>529</v>
      </c>
      <c r="K40" s="353" t="s">
        <v>530</v>
      </c>
      <c r="L40" s="353" t="s">
        <v>531</v>
      </c>
      <c r="M40" s="354" t="s">
        <v>532</v>
      </c>
    </row>
    <row r="41" spans="2:13" ht="27.75" customHeight="1" x14ac:dyDescent="0.2">
      <c r="B41" s="1247" t="s">
        <v>21</v>
      </c>
      <c r="C41" s="1248"/>
      <c r="D41" s="66"/>
      <c r="E41" s="1249" t="s">
        <v>22</v>
      </c>
      <c r="F41" s="1249"/>
      <c r="G41" s="1249"/>
      <c r="H41" s="1250"/>
      <c r="I41" s="355">
        <v>3048537</v>
      </c>
      <c r="J41" s="356">
        <v>3121693</v>
      </c>
      <c r="K41" s="356">
        <v>3141739</v>
      </c>
      <c r="L41" s="356">
        <v>3173685</v>
      </c>
      <c r="M41" s="357">
        <v>3235511</v>
      </c>
    </row>
    <row r="42" spans="2:13" ht="27.75" customHeight="1" x14ac:dyDescent="0.2">
      <c r="B42" s="1237"/>
      <c r="C42" s="1238"/>
      <c r="D42" s="67"/>
      <c r="E42" s="1241" t="s">
        <v>23</v>
      </c>
      <c r="F42" s="1241"/>
      <c r="G42" s="1241"/>
      <c r="H42" s="1242"/>
      <c r="I42" s="358">
        <v>15405</v>
      </c>
      <c r="J42" s="359">
        <v>13617</v>
      </c>
      <c r="K42" s="359">
        <v>11548</v>
      </c>
      <c r="L42" s="359">
        <v>10474</v>
      </c>
      <c r="M42" s="360">
        <v>8967</v>
      </c>
    </row>
    <row r="43" spans="2:13" ht="27.75" customHeight="1" x14ac:dyDescent="0.2">
      <c r="B43" s="1237"/>
      <c r="C43" s="1238"/>
      <c r="D43" s="67"/>
      <c r="E43" s="1241" t="s">
        <v>24</v>
      </c>
      <c r="F43" s="1241"/>
      <c r="G43" s="1241"/>
      <c r="H43" s="1242"/>
      <c r="I43" s="358">
        <v>39264</v>
      </c>
      <c r="J43" s="359">
        <v>48936</v>
      </c>
      <c r="K43" s="359">
        <v>45707</v>
      </c>
      <c r="L43" s="359">
        <v>22755</v>
      </c>
      <c r="M43" s="360">
        <v>31815</v>
      </c>
    </row>
    <row r="44" spans="2:13" ht="27.75" customHeight="1" x14ac:dyDescent="0.2">
      <c r="B44" s="1237"/>
      <c r="C44" s="1238"/>
      <c r="D44" s="67"/>
      <c r="E44" s="1241" t="s">
        <v>25</v>
      </c>
      <c r="F44" s="1241"/>
      <c r="G44" s="1241"/>
      <c r="H44" s="1242"/>
      <c r="I44" s="358" t="s">
        <v>487</v>
      </c>
      <c r="J44" s="359" t="s">
        <v>487</v>
      </c>
      <c r="K44" s="359" t="s">
        <v>487</v>
      </c>
      <c r="L44" s="359" t="s">
        <v>487</v>
      </c>
      <c r="M44" s="360" t="s">
        <v>487</v>
      </c>
    </row>
    <row r="45" spans="2:13" ht="27.75" customHeight="1" x14ac:dyDescent="0.2">
      <c r="B45" s="1237"/>
      <c r="C45" s="1238"/>
      <c r="D45" s="67"/>
      <c r="E45" s="1241" t="s">
        <v>26</v>
      </c>
      <c r="F45" s="1241"/>
      <c r="G45" s="1241"/>
      <c r="H45" s="1242"/>
      <c r="I45" s="358">
        <v>337480</v>
      </c>
      <c r="J45" s="359">
        <v>315372</v>
      </c>
      <c r="K45" s="359">
        <v>313697</v>
      </c>
      <c r="L45" s="359">
        <v>311949</v>
      </c>
      <c r="M45" s="360">
        <v>238502</v>
      </c>
    </row>
    <row r="46" spans="2:13" ht="27.75" customHeight="1" x14ac:dyDescent="0.2">
      <c r="B46" s="1237"/>
      <c r="C46" s="1238"/>
      <c r="D46" s="68"/>
      <c r="E46" s="1251" t="s">
        <v>27</v>
      </c>
      <c r="F46" s="1251"/>
      <c r="G46" s="1251"/>
      <c r="H46" s="1252"/>
      <c r="I46" s="358">
        <v>1912</v>
      </c>
      <c r="J46" s="359">
        <v>1523</v>
      </c>
      <c r="K46" s="359">
        <v>1740</v>
      </c>
      <c r="L46" s="359">
        <v>1623</v>
      </c>
      <c r="M46" s="360">
        <v>2327</v>
      </c>
    </row>
    <row r="47" spans="2:13" ht="27.75" customHeight="1" x14ac:dyDescent="0.2">
      <c r="B47" s="1237"/>
      <c r="C47" s="1238"/>
      <c r="D47" s="69"/>
      <c r="E47" s="1253" t="s">
        <v>28</v>
      </c>
      <c r="F47" s="1254"/>
      <c r="G47" s="1254"/>
      <c r="H47" s="1255"/>
      <c r="I47" s="358" t="s">
        <v>487</v>
      </c>
      <c r="J47" s="359" t="s">
        <v>487</v>
      </c>
      <c r="K47" s="359" t="s">
        <v>487</v>
      </c>
      <c r="L47" s="359" t="s">
        <v>487</v>
      </c>
      <c r="M47" s="360" t="s">
        <v>487</v>
      </c>
    </row>
    <row r="48" spans="2:13" ht="27.75" customHeight="1" x14ac:dyDescent="0.2">
      <c r="B48" s="1237"/>
      <c r="C48" s="1238"/>
      <c r="D48" s="67"/>
      <c r="E48" s="1241" t="s">
        <v>29</v>
      </c>
      <c r="F48" s="1241"/>
      <c r="G48" s="1241"/>
      <c r="H48" s="1242"/>
      <c r="I48" s="358" t="s">
        <v>487</v>
      </c>
      <c r="J48" s="359" t="s">
        <v>487</v>
      </c>
      <c r="K48" s="359" t="s">
        <v>487</v>
      </c>
      <c r="L48" s="359" t="s">
        <v>487</v>
      </c>
      <c r="M48" s="360" t="s">
        <v>487</v>
      </c>
    </row>
    <row r="49" spans="2:13" ht="27.75" customHeight="1" x14ac:dyDescent="0.2">
      <c r="B49" s="1239"/>
      <c r="C49" s="1240"/>
      <c r="D49" s="67"/>
      <c r="E49" s="1241" t="s">
        <v>30</v>
      </c>
      <c r="F49" s="1241"/>
      <c r="G49" s="1241"/>
      <c r="H49" s="1242"/>
      <c r="I49" s="358" t="s">
        <v>487</v>
      </c>
      <c r="J49" s="359" t="s">
        <v>487</v>
      </c>
      <c r="K49" s="359" t="s">
        <v>487</v>
      </c>
      <c r="L49" s="359" t="s">
        <v>487</v>
      </c>
      <c r="M49" s="360" t="s">
        <v>487</v>
      </c>
    </row>
    <row r="50" spans="2:13" ht="27.75" customHeight="1" x14ac:dyDescent="0.2">
      <c r="B50" s="1235" t="s">
        <v>31</v>
      </c>
      <c r="C50" s="1236"/>
      <c r="D50" s="70"/>
      <c r="E50" s="1241" t="s">
        <v>32</v>
      </c>
      <c r="F50" s="1241"/>
      <c r="G50" s="1241"/>
      <c r="H50" s="1242"/>
      <c r="I50" s="358">
        <v>444917</v>
      </c>
      <c r="J50" s="359">
        <v>503884</v>
      </c>
      <c r="K50" s="359">
        <v>514058</v>
      </c>
      <c r="L50" s="359">
        <v>522647</v>
      </c>
      <c r="M50" s="360">
        <v>565324</v>
      </c>
    </row>
    <row r="51" spans="2:13" ht="27.75" customHeight="1" x14ac:dyDescent="0.2">
      <c r="B51" s="1237"/>
      <c r="C51" s="1238"/>
      <c r="D51" s="67"/>
      <c r="E51" s="1241" t="s">
        <v>33</v>
      </c>
      <c r="F51" s="1241"/>
      <c r="G51" s="1241"/>
      <c r="H51" s="1242"/>
      <c r="I51" s="358">
        <v>60639</v>
      </c>
      <c r="J51" s="359">
        <v>54932</v>
      </c>
      <c r="K51" s="359">
        <v>52979</v>
      </c>
      <c r="L51" s="359">
        <v>49653</v>
      </c>
      <c r="M51" s="360">
        <v>40154</v>
      </c>
    </row>
    <row r="52" spans="2:13" ht="27.75" customHeight="1" x14ac:dyDescent="0.2">
      <c r="B52" s="1239"/>
      <c r="C52" s="1240"/>
      <c r="D52" s="67"/>
      <c r="E52" s="1241" t="s">
        <v>34</v>
      </c>
      <c r="F52" s="1241"/>
      <c r="G52" s="1241"/>
      <c r="H52" s="1242"/>
      <c r="I52" s="358">
        <v>1494973</v>
      </c>
      <c r="J52" s="359">
        <v>1541038</v>
      </c>
      <c r="K52" s="359">
        <v>1534375</v>
      </c>
      <c r="L52" s="359">
        <v>1521798</v>
      </c>
      <c r="M52" s="360">
        <v>1518021</v>
      </c>
    </row>
    <row r="53" spans="2:13" ht="27.75" customHeight="1" thickBot="1" x14ac:dyDescent="0.25">
      <c r="B53" s="1243" t="s">
        <v>35</v>
      </c>
      <c r="C53" s="1244"/>
      <c r="D53" s="71"/>
      <c r="E53" s="1245" t="s">
        <v>36</v>
      </c>
      <c r="F53" s="1245"/>
      <c r="G53" s="1245"/>
      <c r="H53" s="1246"/>
      <c r="I53" s="361">
        <v>1442068</v>
      </c>
      <c r="J53" s="362">
        <v>1401286</v>
      </c>
      <c r="K53" s="362">
        <v>1413019</v>
      </c>
      <c r="L53" s="362">
        <v>1426387</v>
      </c>
      <c r="M53" s="363">
        <v>1393623</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t95sBi/bZUSl9ov5fNbVMoSlVcOt65pZ5wtmXAUhSAQgWEr44xBCUaIapr/PAYcbIzbc3VYG4jROAkDmRKq3Q==" saltValue="m7sTpY+gkgUY7gb7Koj1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24" width="0" style="1" hidden="1" customWidth="1"/>
    <col min="25"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364" t="s">
        <v>530</v>
      </c>
      <c r="G54" s="364" t="s">
        <v>531</v>
      </c>
      <c r="H54" s="365" t="s">
        <v>532</v>
      </c>
    </row>
    <row r="55" spans="2:8" ht="52.5" customHeight="1" x14ac:dyDescent="0.2">
      <c r="B55" s="79"/>
      <c r="C55" s="1264" t="s">
        <v>38</v>
      </c>
      <c r="D55" s="1264"/>
      <c r="E55" s="1265"/>
      <c r="F55" s="366">
        <v>8920</v>
      </c>
      <c r="G55" s="366">
        <v>8922</v>
      </c>
      <c r="H55" s="367">
        <v>8922</v>
      </c>
    </row>
    <row r="56" spans="2:8" ht="52.5" customHeight="1" x14ac:dyDescent="0.2">
      <c r="B56" s="80"/>
      <c r="C56" s="1266" t="s">
        <v>39</v>
      </c>
      <c r="D56" s="1266"/>
      <c r="E56" s="1267"/>
      <c r="F56" s="368">
        <v>72523</v>
      </c>
      <c r="G56" s="368">
        <v>54903</v>
      </c>
      <c r="H56" s="369">
        <v>42630</v>
      </c>
    </row>
    <row r="57" spans="2:8" ht="53.25" customHeight="1" x14ac:dyDescent="0.2">
      <c r="B57" s="80"/>
      <c r="C57" s="1268" t="s">
        <v>40</v>
      </c>
      <c r="D57" s="1268"/>
      <c r="E57" s="1269"/>
      <c r="F57" s="370">
        <v>64510</v>
      </c>
      <c r="G57" s="370">
        <v>57309</v>
      </c>
      <c r="H57" s="371">
        <v>73493</v>
      </c>
    </row>
    <row r="58" spans="2:8" ht="45.75" customHeight="1" x14ac:dyDescent="0.2">
      <c r="B58" s="81"/>
      <c r="C58" s="1256" t="s">
        <v>599</v>
      </c>
      <c r="D58" s="1257"/>
      <c r="E58" s="1258"/>
      <c r="F58" s="372">
        <v>5058</v>
      </c>
      <c r="G58" s="372">
        <v>2559</v>
      </c>
      <c r="H58" s="373">
        <v>20059</v>
      </c>
    </row>
    <row r="59" spans="2:8" ht="45.75" customHeight="1" x14ac:dyDescent="0.2">
      <c r="B59" s="81"/>
      <c r="C59" s="1256" t="s">
        <v>600</v>
      </c>
      <c r="D59" s="1257"/>
      <c r="E59" s="1258"/>
      <c r="F59" s="372">
        <v>6645</v>
      </c>
      <c r="G59" s="372">
        <v>8200</v>
      </c>
      <c r="H59" s="373">
        <v>8855</v>
      </c>
    </row>
    <row r="60" spans="2:8" ht="45.75" customHeight="1" x14ac:dyDescent="0.2">
      <c r="B60" s="81"/>
      <c r="C60" s="1256" t="s">
        <v>601</v>
      </c>
      <c r="D60" s="1257"/>
      <c r="E60" s="1258"/>
      <c r="F60" s="372">
        <v>596</v>
      </c>
      <c r="G60" s="372">
        <v>1787</v>
      </c>
      <c r="H60" s="373">
        <v>7454</v>
      </c>
    </row>
    <row r="61" spans="2:8" ht="45.75" customHeight="1" x14ac:dyDescent="0.2">
      <c r="B61" s="81"/>
      <c r="C61" s="1256" t="s">
        <v>602</v>
      </c>
      <c r="D61" s="1257"/>
      <c r="E61" s="1258"/>
      <c r="F61" s="372">
        <v>16684</v>
      </c>
      <c r="G61" s="372">
        <v>10563</v>
      </c>
      <c r="H61" s="373">
        <v>5765</v>
      </c>
    </row>
    <row r="62" spans="2:8" ht="45.75" customHeight="1" thickBot="1" x14ac:dyDescent="0.25">
      <c r="B62" s="82"/>
      <c r="C62" s="1259" t="s">
        <v>603</v>
      </c>
      <c r="D62" s="1260"/>
      <c r="E62" s="1261"/>
      <c r="F62" s="374">
        <v>5866</v>
      </c>
      <c r="G62" s="374">
        <v>5571</v>
      </c>
      <c r="H62" s="375">
        <v>5571</v>
      </c>
    </row>
    <row r="63" spans="2:8" ht="52.5" customHeight="1" thickBot="1" x14ac:dyDescent="0.25">
      <c r="B63" s="83"/>
      <c r="C63" s="1262" t="s">
        <v>41</v>
      </c>
      <c r="D63" s="1262"/>
      <c r="E63" s="1263"/>
      <c r="F63" s="376">
        <v>145953</v>
      </c>
      <c r="G63" s="376">
        <v>121133</v>
      </c>
      <c r="H63" s="377">
        <v>125045</v>
      </c>
    </row>
    <row r="64" spans="2:8" ht="15" customHeight="1" x14ac:dyDescent="0.2"/>
    <row r="65" ht="0" hidden="1" customHeight="1" x14ac:dyDescent="0.2"/>
    <row r="66" ht="0" hidden="1" customHeight="1" x14ac:dyDescent="0.2"/>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2"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91"/>
  <sheetViews>
    <sheetView showGridLines="0" view="pageBreakPreview" zoomScaleNormal="100" zoomScaleSheetLayoutView="100" workbookViewId="0"/>
  </sheetViews>
  <sheetFormatPr defaultColWidth="9" defaultRowHeight="13.5" customHeight="1" zeroHeight="1" x14ac:dyDescent="0.2"/>
  <cols>
    <col min="1" max="1" width="6.33203125" style="380" customWidth="1"/>
    <col min="2" max="107" width="2.44140625" style="380" customWidth="1"/>
    <col min="108" max="108" width="6.109375" style="387" customWidth="1"/>
    <col min="109" max="109" width="5.88671875" style="386" customWidth="1"/>
    <col min="110" max="16384" width="9" style="380"/>
  </cols>
  <sheetData>
    <row r="1" spans="1:143" ht="42.75" customHeight="1" x14ac:dyDescent="0.2">
      <c r="A1" s="378"/>
      <c r="B1" s="379"/>
      <c r="DD1" s="380"/>
      <c r="DE1" s="380"/>
    </row>
    <row r="2" spans="1:143" ht="25.5" customHeight="1" x14ac:dyDescent="0.2">
      <c r="A2" s="381"/>
      <c r="C2" s="381"/>
      <c r="O2" s="381"/>
      <c r="P2" s="381"/>
      <c r="Q2" s="381"/>
      <c r="R2" s="381"/>
      <c r="S2" s="381"/>
      <c r="T2" s="381"/>
      <c r="U2" s="381"/>
      <c r="V2" s="381"/>
      <c r="W2" s="381"/>
      <c r="X2" s="381"/>
      <c r="Y2" s="381"/>
      <c r="Z2" s="381"/>
      <c r="AA2" s="381"/>
      <c r="AB2" s="381"/>
      <c r="AC2" s="381"/>
      <c r="AD2" s="381"/>
      <c r="AE2" s="381"/>
      <c r="AF2" s="381"/>
      <c r="AG2" s="381"/>
      <c r="AH2" s="381"/>
      <c r="AI2" s="381"/>
      <c r="AU2" s="381"/>
      <c r="BG2" s="381"/>
      <c r="BS2" s="381"/>
      <c r="CE2" s="381"/>
      <c r="CQ2" s="381"/>
      <c r="DD2" s="380"/>
      <c r="DE2" s="380"/>
    </row>
    <row r="3" spans="1:143" ht="25.5" customHeight="1" x14ac:dyDescent="0.2">
      <c r="A3" s="381"/>
      <c r="C3" s="381"/>
      <c r="O3" s="381"/>
      <c r="P3" s="381"/>
      <c r="Q3" s="381"/>
      <c r="R3" s="381"/>
      <c r="S3" s="381"/>
      <c r="T3" s="381"/>
      <c r="U3" s="381"/>
      <c r="V3" s="381"/>
      <c r="W3" s="381"/>
      <c r="X3" s="381"/>
      <c r="Y3" s="381"/>
      <c r="Z3" s="381"/>
      <c r="AA3" s="381"/>
      <c r="AB3" s="381"/>
      <c r="AC3" s="381"/>
      <c r="AD3" s="381"/>
      <c r="AE3" s="381"/>
      <c r="AF3" s="381"/>
      <c r="AG3" s="381"/>
      <c r="AH3" s="381"/>
      <c r="AI3" s="381"/>
      <c r="AU3" s="381"/>
      <c r="BG3" s="381"/>
      <c r="BS3" s="381"/>
      <c r="CE3" s="381"/>
      <c r="CQ3" s="381"/>
      <c r="DD3" s="380"/>
      <c r="DE3" s="380"/>
    </row>
    <row r="4" spans="1:143" s="247" customFormat="1" ht="13.2" x14ac:dyDescent="0.2">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248"/>
      <c r="DG4" s="248"/>
      <c r="DH4" s="248"/>
      <c r="DI4" s="248"/>
      <c r="DJ4" s="248"/>
      <c r="DK4" s="248"/>
      <c r="DL4" s="248"/>
      <c r="DM4" s="248"/>
      <c r="DN4" s="248"/>
      <c r="DO4" s="248"/>
      <c r="DP4" s="248"/>
      <c r="DQ4" s="248"/>
      <c r="DR4" s="248"/>
      <c r="DS4" s="248"/>
      <c r="DT4" s="248"/>
      <c r="DU4" s="248"/>
      <c r="DV4" s="248"/>
      <c r="DW4" s="248"/>
    </row>
    <row r="5" spans="1:143" s="247" customFormat="1" ht="13.2" x14ac:dyDescent="0.2">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248"/>
      <c r="DG5" s="248"/>
      <c r="DH5" s="248"/>
      <c r="DI5" s="248"/>
      <c r="DJ5" s="248"/>
      <c r="DK5" s="248"/>
      <c r="DL5" s="248"/>
      <c r="DM5" s="248"/>
      <c r="DN5" s="248"/>
      <c r="DO5" s="248"/>
      <c r="DP5" s="248"/>
      <c r="DQ5" s="248"/>
      <c r="DR5" s="248"/>
      <c r="DS5" s="248"/>
      <c r="DT5" s="248"/>
      <c r="DU5" s="248"/>
      <c r="DV5" s="248"/>
      <c r="DW5" s="248"/>
    </row>
    <row r="6" spans="1:143" s="247" customFormat="1" ht="13.2" x14ac:dyDescent="0.2">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248"/>
      <c r="DG6" s="248"/>
      <c r="DH6" s="248"/>
      <c r="DI6" s="248"/>
      <c r="DJ6" s="248"/>
      <c r="DK6" s="248"/>
      <c r="DL6" s="248"/>
      <c r="DM6" s="248"/>
      <c r="DN6" s="248"/>
      <c r="DO6" s="248"/>
      <c r="DP6" s="248"/>
      <c r="DQ6" s="248"/>
      <c r="DR6" s="248"/>
      <c r="DS6" s="248"/>
      <c r="DT6" s="248"/>
      <c r="DU6" s="248"/>
      <c r="DV6" s="248"/>
      <c r="DW6" s="248"/>
    </row>
    <row r="7" spans="1:143" s="247" customFormat="1" ht="13.2" x14ac:dyDescent="0.2">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248"/>
      <c r="DG7" s="248"/>
      <c r="DH7" s="248"/>
      <c r="DI7" s="248"/>
      <c r="DJ7" s="248"/>
      <c r="DK7" s="248"/>
      <c r="DL7" s="248"/>
      <c r="DM7" s="248"/>
      <c r="DN7" s="248"/>
      <c r="DO7" s="248"/>
      <c r="DP7" s="248"/>
      <c r="DQ7" s="248"/>
      <c r="DR7" s="248"/>
      <c r="DS7" s="248"/>
      <c r="DT7" s="248"/>
      <c r="DU7" s="248"/>
      <c r="DV7" s="248"/>
      <c r="DW7" s="248"/>
    </row>
    <row r="8" spans="1:143" s="247" customFormat="1" ht="13.2" x14ac:dyDescent="0.2">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248"/>
      <c r="DG8" s="248"/>
      <c r="DH8" s="248"/>
      <c r="DI8" s="248"/>
      <c r="DJ8" s="248"/>
      <c r="DK8" s="248"/>
      <c r="DL8" s="248"/>
      <c r="DM8" s="248"/>
      <c r="DN8" s="248"/>
      <c r="DO8" s="248"/>
      <c r="DP8" s="248"/>
      <c r="DQ8" s="248"/>
      <c r="DR8" s="248"/>
      <c r="DS8" s="248"/>
      <c r="DT8" s="248"/>
      <c r="DU8" s="248"/>
      <c r="DV8" s="248"/>
      <c r="DW8" s="248"/>
    </row>
    <row r="9" spans="1:143" s="247" customFormat="1" ht="13.2" x14ac:dyDescent="0.2">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248"/>
      <c r="DG9" s="248"/>
      <c r="DH9" s="248"/>
      <c r="DI9" s="248"/>
      <c r="DJ9" s="248"/>
      <c r="DK9" s="248"/>
      <c r="DL9" s="248"/>
      <c r="DM9" s="248"/>
      <c r="DN9" s="248"/>
      <c r="DO9" s="248"/>
      <c r="DP9" s="248"/>
      <c r="DQ9" s="248"/>
      <c r="DR9" s="248"/>
      <c r="DS9" s="248"/>
      <c r="DT9" s="248"/>
      <c r="DU9" s="248"/>
      <c r="DV9" s="248"/>
      <c r="DW9" s="248"/>
    </row>
    <row r="10" spans="1:143" s="247" customFormat="1" ht="13.2" x14ac:dyDescent="0.2">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248"/>
      <c r="DG10" s="248"/>
      <c r="DH10" s="248"/>
      <c r="DI10" s="248"/>
      <c r="DJ10" s="248"/>
      <c r="DK10" s="248"/>
      <c r="DL10" s="248"/>
      <c r="DM10" s="248"/>
      <c r="DN10" s="248"/>
      <c r="DO10" s="248"/>
      <c r="DP10" s="248"/>
      <c r="DQ10" s="248"/>
      <c r="DR10" s="248"/>
      <c r="DS10" s="248"/>
      <c r="DT10" s="248"/>
      <c r="DU10" s="248"/>
      <c r="DV10" s="248"/>
      <c r="DW10" s="248"/>
      <c r="EM10" s="247" t="s">
        <v>605</v>
      </c>
    </row>
    <row r="11" spans="1:143" s="247" customFormat="1" ht="13.2" x14ac:dyDescent="0.2">
      <c r="A11" s="38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248"/>
      <c r="DG11" s="248"/>
      <c r="DH11" s="248"/>
      <c r="DI11" s="248"/>
      <c r="DJ11" s="248"/>
      <c r="DK11" s="248"/>
      <c r="DL11" s="248"/>
      <c r="DM11" s="248"/>
      <c r="DN11" s="248"/>
      <c r="DO11" s="248"/>
      <c r="DP11" s="248"/>
      <c r="DQ11" s="248"/>
      <c r="DR11" s="248"/>
      <c r="DS11" s="248"/>
      <c r="DT11" s="248"/>
      <c r="DU11" s="248"/>
      <c r="DV11" s="248"/>
      <c r="DW11" s="248"/>
    </row>
    <row r="12" spans="1:143" s="247" customFormat="1" ht="13.2" x14ac:dyDescent="0.2">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248"/>
      <c r="DG12" s="248"/>
      <c r="DH12" s="248"/>
      <c r="DI12" s="248"/>
      <c r="DJ12" s="248"/>
      <c r="DK12" s="248"/>
      <c r="DL12" s="248"/>
      <c r="DM12" s="248"/>
      <c r="DN12" s="248"/>
      <c r="DO12" s="248"/>
      <c r="DP12" s="248"/>
      <c r="DQ12" s="248"/>
      <c r="DR12" s="248"/>
      <c r="DS12" s="248"/>
      <c r="DT12" s="248"/>
      <c r="DU12" s="248"/>
      <c r="DV12" s="248"/>
      <c r="DW12" s="248"/>
      <c r="EM12" s="247" t="s">
        <v>605</v>
      </c>
    </row>
    <row r="13" spans="1:143" s="247" customFormat="1" ht="13.2" x14ac:dyDescent="0.2">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248"/>
      <c r="DG13" s="248"/>
      <c r="DH13" s="248"/>
      <c r="DI13" s="248"/>
      <c r="DJ13" s="248"/>
      <c r="DK13" s="248"/>
      <c r="DL13" s="248"/>
      <c r="DM13" s="248"/>
      <c r="DN13" s="248"/>
      <c r="DO13" s="248"/>
      <c r="DP13" s="248"/>
      <c r="DQ13" s="248"/>
      <c r="DR13" s="248"/>
      <c r="DS13" s="248"/>
      <c r="DT13" s="248"/>
      <c r="DU13" s="248"/>
      <c r="DV13" s="248"/>
      <c r="DW13" s="248"/>
    </row>
    <row r="14" spans="1:143" s="247" customFormat="1" ht="13.2" x14ac:dyDescent="0.2">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248"/>
      <c r="DG14" s="248"/>
      <c r="DH14" s="248"/>
      <c r="DI14" s="248"/>
      <c r="DJ14" s="248"/>
      <c r="DK14" s="248"/>
      <c r="DL14" s="248"/>
      <c r="DM14" s="248"/>
      <c r="DN14" s="248"/>
      <c r="DO14" s="248"/>
      <c r="DP14" s="248"/>
      <c r="DQ14" s="248"/>
      <c r="DR14" s="248"/>
      <c r="DS14" s="248"/>
      <c r="DT14" s="248"/>
      <c r="DU14" s="248"/>
      <c r="DV14" s="248"/>
      <c r="DW14" s="248"/>
    </row>
    <row r="15" spans="1:143" s="247" customFormat="1" ht="13.2" x14ac:dyDescent="0.2">
      <c r="A15" s="380"/>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248"/>
      <c r="DG15" s="248"/>
      <c r="DH15" s="248"/>
      <c r="DI15" s="248"/>
      <c r="DJ15" s="248"/>
      <c r="DK15" s="248"/>
      <c r="DL15" s="248"/>
      <c r="DM15" s="248"/>
      <c r="DN15" s="248"/>
      <c r="DO15" s="248"/>
      <c r="DP15" s="248"/>
      <c r="DQ15" s="248"/>
      <c r="DR15" s="248"/>
      <c r="DS15" s="248"/>
      <c r="DT15" s="248"/>
      <c r="DU15" s="248"/>
      <c r="DV15" s="248"/>
      <c r="DW15" s="248"/>
    </row>
    <row r="16" spans="1:143" s="247" customFormat="1" ht="13.2" x14ac:dyDescent="0.2">
      <c r="A16" s="380"/>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248"/>
      <c r="DG16" s="248"/>
      <c r="DH16" s="248"/>
      <c r="DI16" s="248"/>
      <c r="DJ16" s="248"/>
      <c r="DK16" s="248"/>
      <c r="DL16" s="248"/>
      <c r="DM16" s="248"/>
      <c r="DN16" s="248"/>
      <c r="DO16" s="248"/>
      <c r="DP16" s="248"/>
      <c r="DQ16" s="248"/>
      <c r="DR16" s="248"/>
      <c r="DS16" s="248"/>
      <c r="DT16" s="248"/>
      <c r="DU16" s="248"/>
      <c r="DV16" s="248"/>
      <c r="DW16" s="248"/>
    </row>
    <row r="17" spans="1:127" s="247" customFormat="1" ht="13.2" x14ac:dyDescent="0.2">
      <c r="A17" s="380"/>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248"/>
      <c r="DG17" s="248"/>
      <c r="DH17" s="248"/>
      <c r="DI17" s="248"/>
      <c r="DJ17" s="248"/>
      <c r="DK17" s="248"/>
      <c r="DL17" s="248"/>
      <c r="DM17" s="248"/>
      <c r="DN17" s="248"/>
      <c r="DO17" s="248"/>
      <c r="DP17" s="248"/>
      <c r="DQ17" s="248"/>
      <c r="DR17" s="248"/>
      <c r="DS17" s="248"/>
      <c r="DT17" s="248"/>
      <c r="DU17" s="248"/>
      <c r="DV17" s="248"/>
      <c r="DW17" s="248"/>
    </row>
    <row r="18" spans="1:127" s="247" customFormat="1" ht="13.2" x14ac:dyDescent="0.2">
      <c r="A18" s="380"/>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248"/>
      <c r="DG18" s="248"/>
      <c r="DH18" s="248"/>
      <c r="DI18" s="248"/>
      <c r="DJ18" s="248"/>
      <c r="DK18" s="248"/>
      <c r="DL18" s="248"/>
      <c r="DM18" s="248"/>
      <c r="DN18" s="248"/>
      <c r="DO18" s="248"/>
      <c r="DP18" s="248"/>
      <c r="DQ18" s="248"/>
      <c r="DR18" s="248"/>
      <c r="DS18" s="248"/>
      <c r="DT18" s="248"/>
      <c r="DU18" s="248"/>
      <c r="DV18" s="248"/>
      <c r="DW18" s="248"/>
    </row>
    <row r="19" spans="1:127" ht="13.2" x14ac:dyDescent="0.2">
      <c r="DD19" s="380"/>
      <c r="DE19" s="380"/>
    </row>
    <row r="20" spans="1:127" ht="13.2" x14ac:dyDescent="0.2">
      <c r="DD20" s="380"/>
      <c r="DE20" s="380"/>
    </row>
    <row r="21" spans="1:127" ht="13.2" x14ac:dyDescent="0.2">
      <c r="B21" s="382"/>
      <c r="C21" s="383"/>
      <c r="D21" s="383"/>
      <c r="E21" s="383"/>
      <c r="F21" s="383"/>
      <c r="G21" s="383"/>
      <c r="H21" s="383"/>
      <c r="I21" s="383"/>
      <c r="J21" s="383"/>
      <c r="K21" s="383"/>
      <c r="L21" s="383"/>
      <c r="M21" s="383"/>
      <c r="N21" s="384"/>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4"/>
      <c r="AU21" s="383"/>
      <c r="AV21" s="383"/>
      <c r="AW21" s="383"/>
      <c r="AX21" s="383"/>
      <c r="AY21" s="383"/>
      <c r="AZ21" s="383"/>
      <c r="BA21" s="383"/>
      <c r="BB21" s="383"/>
      <c r="BC21" s="383"/>
      <c r="BD21" s="383"/>
      <c r="BE21" s="383"/>
      <c r="BF21" s="384"/>
      <c r="BG21" s="383"/>
      <c r="BH21" s="383"/>
      <c r="BI21" s="383"/>
      <c r="BJ21" s="383"/>
      <c r="BK21" s="383"/>
      <c r="BL21" s="383"/>
      <c r="BM21" s="383"/>
      <c r="BN21" s="383"/>
      <c r="BO21" s="383"/>
      <c r="BP21" s="383"/>
      <c r="BQ21" s="383"/>
      <c r="BR21" s="384"/>
      <c r="BS21" s="383"/>
      <c r="BT21" s="383"/>
      <c r="BU21" s="383"/>
      <c r="BV21" s="383"/>
      <c r="BW21" s="383"/>
      <c r="BX21" s="383"/>
      <c r="BY21" s="383"/>
      <c r="BZ21" s="383"/>
      <c r="CA21" s="383"/>
      <c r="CB21" s="383"/>
      <c r="CC21" s="383"/>
      <c r="CD21" s="384"/>
      <c r="CE21" s="383"/>
      <c r="CF21" s="383"/>
      <c r="CG21" s="383"/>
      <c r="CH21" s="383"/>
      <c r="CI21" s="383"/>
      <c r="CJ21" s="383"/>
      <c r="CK21" s="383"/>
      <c r="CL21" s="383"/>
      <c r="CM21" s="383"/>
      <c r="CN21" s="383"/>
      <c r="CO21" s="383"/>
      <c r="CP21" s="384"/>
      <c r="CQ21" s="383"/>
      <c r="CR21" s="383"/>
      <c r="CS21" s="383"/>
      <c r="CT21" s="383"/>
      <c r="CU21" s="383"/>
      <c r="CV21" s="383"/>
      <c r="CW21" s="383"/>
      <c r="CX21" s="383"/>
      <c r="CY21" s="383"/>
      <c r="CZ21" s="383"/>
      <c r="DA21" s="383"/>
      <c r="DB21" s="384"/>
      <c r="DC21" s="383"/>
      <c r="DD21" s="385"/>
      <c r="DE21" s="380"/>
    </row>
    <row r="22" spans="1:127" ht="13.2" x14ac:dyDescent="0.2">
      <c r="B22" s="386"/>
    </row>
    <row r="23" spans="1:127" ht="13.2" x14ac:dyDescent="0.2">
      <c r="B23" s="386"/>
    </row>
    <row r="24" spans="1:127" ht="13.2" x14ac:dyDescent="0.2">
      <c r="B24" s="386"/>
    </row>
    <row r="25" spans="1:127" ht="13.2" x14ac:dyDescent="0.2">
      <c r="B25" s="386"/>
    </row>
    <row r="26" spans="1:127" ht="13.2" x14ac:dyDescent="0.2">
      <c r="B26" s="386"/>
    </row>
    <row r="27" spans="1:127" ht="13.2" x14ac:dyDescent="0.2">
      <c r="B27" s="386"/>
    </row>
    <row r="28" spans="1:127" ht="13.2" x14ac:dyDescent="0.2">
      <c r="B28" s="386"/>
    </row>
    <row r="29" spans="1:127" ht="13.2" x14ac:dyDescent="0.2">
      <c r="B29" s="386"/>
    </row>
    <row r="30" spans="1:127" ht="13.2" x14ac:dyDescent="0.2">
      <c r="B30" s="386"/>
    </row>
    <row r="31" spans="1:127" ht="13.2" x14ac:dyDescent="0.2">
      <c r="B31" s="386"/>
    </row>
    <row r="32" spans="1:127"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88"/>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90"/>
    </row>
    <row r="40" spans="2:109" ht="13.2" x14ac:dyDescent="0.2">
      <c r="B40" s="391"/>
      <c r="DD40" s="391"/>
      <c r="DE40" s="380"/>
    </row>
    <row r="41" spans="2:109" ht="16.2" x14ac:dyDescent="0.2">
      <c r="B41" s="392" t="s">
        <v>606</v>
      </c>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3"/>
      <c r="BI41" s="383"/>
      <c r="BJ41" s="383"/>
      <c r="BK41" s="383"/>
      <c r="BL41" s="383"/>
      <c r="BM41" s="383"/>
      <c r="BN41" s="383"/>
      <c r="BO41" s="383"/>
      <c r="BP41" s="383"/>
      <c r="BQ41" s="383"/>
      <c r="BR41" s="383"/>
      <c r="BS41" s="383"/>
      <c r="BT41" s="383"/>
      <c r="BU41" s="383"/>
      <c r="BV41" s="383"/>
      <c r="BW41" s="383"/>
      <c r="BX41" s="383"/>
      <c r="BY41" s="383"/>
      <c r="BZ41" s="383"/>
      <c r="CA41" s="383"/>
      <c r="CB41" s="383"/>
      <c r="CC41" s="383"/>
      <c r="CD41" s="383"/>
      <c r="CE41" s="383"/>
      <c r="CF41" s="383"/>
      <c r="CG41" s="383"/>
      <c r="CH41" s="383"/>
      <c r="CI41" s="383"/>
      <c r="CJ41" s="383"/>
      <c r="CK41" s="383"/>
      <c r="CL41" s="383"/>
      <c r="CM41" s="383"/>
      <c r="CN41" s="383"/>
      <c r="CO41" s="383"/>
      <c r="CP41" s="383"/>
      <c r="CQ41" s="383"/>
      <c r="CR41" s="383"/>
      <c r="CS41" s="383"/>
      <c r="CT41" s="383"/>
      <c r="CU41" s="383"/>
      <c r="CV41" s="383"/>
      <c r="CW41" s="383"/>
      <c r="CX41" s="383"/>
      <c r="CY41" s="383"/>
      <c r="CZ41" s="383"/>
      <c r="DA41" s="383"/>
      <c r="DB41" s="383"/>
      <c r="DC41" s="383"/>
      <c r="DD41" s="385"/>
    </row>
    <row r="42" spans="2:109" ht="13.2" x14ac:dyDescent="0.2">
      <c r="B42" s="386"/>
      <c r="G42" s="393"/>
      <c r="I42" s="393"/>
      <c r="J42" s="393"/>
      <c r="K42" s="393"/>
      <c r="AM42" s="393"/>
      <c r="AN42" s="393" t="s">
        <v>607</v>
      </c>
      <c r="AP42" s="393"/>
      <c r="AQ42" s="393"/>
      <c r="AR42" s="393"/>
      <c r="AY42" s="393"/>
      <c r="BA42" s="393"/>
      <c r="BB42" s="393"/>
      <c r="BC42" s="393"/>
      <c r="BK42" s="393"/>
      <c r="BM42" s="393"/>
      <c r="BN42" s="393"/>
      <c r="BO42" s="393"/>
      <c r="BW42" s="393"/>
      <c r="BY42" s="393"/>
      <c r="BZ42" s="393"/>
      <c r="CA42" s="393"/>
      <c r="CI42" s="393"/>
      <c r="CK42" s="393"/>
      <c r="CL42" s="393"/>
      <c r="CM42" s="393"/>
      <c r="CU42" s="393"/>
      <c r="CW42" s="393"/>
      <c r="CX42" s="393"/>
      <c r="CY42" s="393"/>
    </row>
    <row r="43" spans="2:109" ht="13.5" customHeight="1" x14ac:dyDescent="0.2">
      <c r="B43" s="386"/>
      <c r="AN43" s="1283" t="s">
        <v>608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86"/>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86"/>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86"/>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86"/>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86"/>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6"/>
      <c r="AN49" s="380" t="s">
        <v>609</v>
      </c>
    </row>
    <row r="50" spans="1:109" ht="13.2" x14ac:dyDescent="0.2">
      <c r="B50" s="386"/>
      <c r="G50" s="1276"/>
      <c r="H50" s="1276"/>
      <c r="I50" s="1276"/>
      <c r="J50" s="1276"/>
      <c r="K50" s="395"/>
      <c r="L50" s="395"/>
      <c r="M50" s="396"/>
      <c r="N50" s="396"/>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75" t="s">
        <v>528</v>
      </c>
      <c r="BQ50" s="1275"/>
      <c r="BR50" s="1275"/>
      <c r="BS50" s="1275"/>
      <c r="BT50" s="1275"/>
      <c r="BU50" s="1275"/>
      <c r="BV50" s="1275"/>
      <c r="BW50" s="1275"/>
      <c r="BX50" s="1275" t="s">
        <v>529</v>
      </c>
      <c r="BY50" s="1275"/>
      <c r="BZ50" s="1275"/>
      <c r="CA50" s="1275"/>
      <c r="CB50" s="1275"/>
      <c r="CC50" s="1275"/>
      <c r="CD50" s="1275"/>
      <c r="CE50" s="1275"/>
      <c r="CF50" s="1275" t="s">
        <v>530</v>
      </c>
      <c r="CG50" s="1275"/>
      <c r="CH50" s="1275"/>
      <c r="CI50" s="1275"/>
      <c r="CJ50" s="1275"/>
      <c r="CK50" s="1275"/>
      <c r="CL50" s="1275"/>
      <c r="CM50" s="1275"/>
      <c r="CN50" s="1275" t="s">
        <v>531</v>
      </c>
      <c r="CO50" s="1275"/>
      <c r="CP50" s="1275"/>
      <c r="CQ50" s="1275"/>
      <c r="CR50" s="1275"/>
      <c r="CS50" s="1275"/>
      <c r="CT50" s="1275"/>
      <c r="CU50" s="1275"/>
      <c r="CV50" s="1275" t="s">
        <v>532</v>
      </c>
      <c r="CW50" s="1275"/>
      <c r="CX50" s="1275"/>
      <c r="CY50" s="1275"/>
      <c r="CZ50" s="1275"/>
      <c r="DA50" s="1275"/>
      <c r="DB50" s="1275"/>
      <c r="DC50" s="1275"/>
    </row>
    <row r="51" spans="1:109" ht="13.5" customHeight="1" x14ac:dyDescent="0.2">
      <c r="B51" s="386"/>
      <c r="G51" s="1278"/>
      <c r="H51" s="1278"/>
      <c r="I51" s="1292"/>
      <c r="J51" s="1292"/>
      <c r="K51" s="1277"/>
      <c r="L51" s="1277"/>
      <c r="M51" s="1277"/>
      <c r="N51" s="1277"/>
      <c r="AM51" s="394"/>
      <c r="AN51" s="1273" t="s">
        <v>610</v>
      </c>
      <c r="AO51" s="1273"/>
      <c r="AP51" s="1273"/>
      <c r="AQ51" s="1273"/>
      <c r="AR51" s="1273"/>
      <c r="AS51" s="1273"/>
      <c r="AT51" s="1273"/>
      <c r="AU51" s="1273"/>
      <c r="AV51" s="1273"/>
      <c r="AW51" s="1273"/>
      <c r="AX51" s="1273"/>
      <c r="AY51" s="1273"/>
      <c r="AZ51" s="1273"/>
      <c r="BA51" s="1273"/>
      <c r="BB51" s="1273" t="s">
        <v>611</v>
      </c>
      <c r="BC51" s="1273"/>
      <c r="BD51" s="1273"/>
      <c r="BE51" s="1273"/>
      <c r="BF51" s="1273"/>
      <c r="BG51" s="1273"/>
      <c r="BH51" s="1273"/>
      <c r="BI51" s="1273"/>
      <c r="BJ51" s="1273"/>
      <c r="BK51" s="1273"/>
      <c r="BL51" s="1273"/>
      <c r="BM51" s="1273"/>
      <c r="BN51" s="1273"/>
      <c r="BO51" s="1273"/>
      <c r="BP51" s="1282"/>
      <c r="BQ51" s="1270"/>
      <c r="BR51" s="1270"/>
      <c r="BS51" s="1270"/>
      <c r="BT51" s="1270"/>
      <c r="BU51" s="1270"/>
      <c r="BV51" s="1270"/>
      <c r="BW51" s="1270"/>
      <c r="BX51" s="1282"/>
      <c r="BY51" s="1270"/>
      <c r="BZ51" s="1270"/>
      <c r="CA51" s="1270"/>
      <c r="CB51" s="1270"/>
      <c r="CC51" s="1270"/>
      <c r="CD51" s="1270"/>
      <c r="CE51" s="1270"/>
      <c r="CF51" s="1282"/>
      <c r="CG51" s="1270"/>
      <c r="CH51" s="1270"/>
      <c r="CI51" s="1270"/>
      <c r="CJ51" s="1270"/>
      <c r="CK51" s="1270"/>
      <c r="CL51" s="1270"/>
      <c r="CM51" s="1270"/>
      <c r="CN51" s="1270">
        <v>228</v>
      </c>
      <c r="CO51" s="1270"/>
      <c r="CP51" s="1270"/>
      <c r="CQ51" s="1270"/>
      <c r="CR51" s="1270"/>
      <c r="CS51" s="1270"/>
      <c r="CT51" s="1270"/>
      <c r="CU51" s="1270"/>
      <c r="CV51" s="1270">
        <v>238.4</v>
      </c>
      <c r="CW51" s="1270"/>
      <c r="CX51" s="1270"/>
      <c r="CY51" s="1270"/>
      <c r="CZ51" s="1270"/>
      <c r="DA51" s="1270"/>
      <c r="DB51" s="1270"/>
      <c r="DC51" s="1270"/>
    </row>
    <row r="52" spans="1:109" ht="13.2" x14ac:dyDescent="0.2">
      <c r="B52" s="386"/>
      <c r="G52" s="1278"/>
      <c r="H52" s="1278"/>
      <c r="I52" s="1292"/>
      <c r="J52" s="1292"/>
      <c r="K52" s="1277"/>
      <c r="L52" s="1277"/>
      <c r="M52" s="1277"/>
      <c r="N52" s="1277"/>
      <c r="AM52" s="394"/>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ht="13.2" x14ac:dyDescent="0.2">
      <c r="A53" s="393"/>
      <c r="B53" s="386"/>
      <c r="G53" s="1278"/>
      <c r="H53" s="1278"/>
      <c r="I53" s="1276"/>
      <c r="J53" s="1276"/>
      <c r="K53" s="1277"/>
      <c r="L53" s="1277"/>
      <c r="M53" s="1277"/>
      <c r="N53" s="1277"/>
      <c r="AM53" s="394"/>
      <c r="AN53" s="1273"/>
      <c r="AO53" s="1273"/>
      <c r="AP53" s="1273"/>
      <c r="AQ53" s="1273"/>
      <c r="AR53" s="1273"/>
      <c r="AS53" s="1273"/>
      <c r="AT53" s="1273"/>
      <c r="AU53" s="1273"/>
      <c r="AV53" s="1273"/>
      <c r="AW53" s="1273"/>
      <c r="AX53" s="1273"/>
      <c r="AY53" s="1273"/>
      <c r="AZ53" s="1273"/>
      <c r="BA53" s="1273"/>
      <c r="BB53" s="1273" t="s">
        <v>612</v>
      </c>
      <c r="BC53" s="1273"/>
      <c r="BD53" s="1273"/>
      <c r="BE53" s="1273"/>
      <c r="BF53" s="1273"/>
      <c r="BG53" s="1273"/>
      <c r="BH53" s="1273"/>
      <c r="BI53" s="1273"/>
      <c r="BJ53" s="1273"/>
      <c r="BK53" s="1273"/>
      <c r="BL53" s="1273"/>
      <c r="BM53" s="1273"/>
      <c r="BN53" s="1273"/>
      <c r="BO53" s="1273"/>
      <c r="BP53" s="1282"/>
      <c r="BQ53" s="1270"/>
      <c r="BR53" s="1270"/>
      <c r="BS53" s="1270"/>
      <c r="BT53" s="1270"/>
      <c r="BU53" s="1270"/>
      <c r="BV53" s="1270"/>
      <c r="BW53" s="1270"/>
      <c r="BX53" s="1282"/>
      <c r="BY53" s="1270"/>
      <c r="BZ53" s="1270"/>
      <c r="CA53" s="1270"/>
      <c r="CB53" s="1270"/>
      <c r="CC53" s="1270"/>
      <c r="CD53" s="1270"/>
      <c r="CE53" s="1270"/>
      <c r="CF53" s="1282"/>
      <c r="CG53" s="1270"/>
      <c r="CH53" s="1270"/>
      <c r="CI53" s="1270"/>
      <c r="CJ53" s="1270"/>
      <c r="CK53" s="1270"/>
      <c r="CL53" s="1270"/>
      <c r="CM53" s="1270"/>
      <c r="CN53" s="1270">
        <v>68</v>
      </c>
      <c r="CO53" s="1270"/>
      <c r="CP53" s="1270"/>
      <c r="CQ53" s="1270"/>
      <c r="CR53" s="1270"/>
      <c r="CS53" s="1270"/>
      <c r="CT53" s="1270"/>
      <c r="CU53" s="1270"/>
      <c r="CV53" s="1270">
        <v>68.8</v>
      </c>
      <c r="CW53" s="1270"/>
      <c r="CX53" s="1270"/>
      <c r="CY53" s="1270"/>
      <c r="CZ53" s="1270"/>
      <c r="DA53" s="1270"/>
      <c r="DB53" s="1270"/>
      <c r="DC53" s="1270"/>
    </row>
    <row r="54" spans="1:109" ht="13.2" x14ac:dyDescent="0.2">
      <c r="A54" s="393"/>
      <c r="B54" s="386"/>
      <c r="G54" s="1278"/>
      <c r="H54" s="1278"/>
      <c r="I54" s="1276"/>
      <c r="J54" s="1276"/>
      <c r="K54" s="1277"/>
      <c r="L54" s="1277"/>
      <c r="M54" s="1277"/>
      <c r="N54" s="1277"/>
      <c r="AM54" s="394"/>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ht="13.2" x14ac:dyDescent="0.2">
      <c r="A55" s="393"/>
      <c r="B55" s="386"/>
      <c r="G55" s="1276"/>
      <c r="H55" s="1276"/>
      <c r="I55" s="1276"/>
      <c r="J55" s="1276"/>
      <c r="K55" s="1277"/>
      <c r="L55" s="1277"/>
      <c r="M55" s="1277"/>
      <c r="N55" s="1277"/>
      <c r="AN55" s="1275" t="s">
        <v>613</v>
      </c>
      <c r="AO55" s="1275"/>
      <c r="AP55" s="1275"/>
      <c r="AQ55" s="1275"/>
      <c r="AR55" s="1275"/>
      <c r="AS55" s="1275"/>
      <c r="AT55" s="1275"/>
      <c r="AU55" s="1275"/>
      <c r="AV55" s="1275"/>
      <c r="AW55" s="1275"/>
      <c r="AX55" s="1275"/>
      <c r="AY55" s="1275"/>
      <c r="AZ55" s="1275"/>
      <c r="BA55" s="1275"/>
      <c r="BB55" s="1273" t="s">
        <v>611</v>
      </c>
      <c r="BC55" s="1273"/>
      <c r="BD55" s="1273"/>
      <c r="BE55" s="1273"/>
      <c r="BF55" s="1273"/>
      <c r="BG55" s="1273"/>
      <c r="BH55" s="1273"/>
      <c r="BI55" s="1273"/>
      <c r="BJ55" s="1273"/>
      <c r="BK55" s="1273"/>
      <c r="BL55" s="1273"/>
      <c r="BM55" s="1273"/>
      <c r="BN55" s="1273"/>
      <c r="BO55" s="1273"/>
      <c r="BP55" s="1282"/>
      <c r="BQ55" s="1270"/>
      <c r="BR55" s="1270"/>
      <c r="BS55" s="1270"/>
      <c r="BT55" s="1270"/>
      <c r="BU55" s="1270"/>
      <c r="BV55" s="1270"/>
      <c r="BW55" s="1270"/>
      <c r="BX55" s="1282"/>
      <c r="BY55" s="1270"/>
      <c r="BZ55" s="1270"/>
      <c r="CA55" s="1270"/>
      <c r="CB55" s="1270"/>
      <c r="CC55" s="1270"/>
      <c r="CD55" s="1270"/>
      <c r="CE55" s="1270"/>
      <c r="CF55" s="1282"/>
      <c r="CG55" s="1270"/>
      <c r="CH55" s="1270"/>
      <c r="CI55" s="1270"/>
      <c r="CJ55" s="1270"/>
      <c r="CK55" s="1270"/>
      <c r="CL55" s="1270"/>
      <c r="CM55" s="1270"/>
      <c r="CN55" s="1270">
        <v>196.2</v>
      </c>
      <c r="CO55" s="1270"/>
      <c r="CP55" s="1270"/>
      <c r="CQ55" s="1270"/>
      <c r="CR55" s="1270"/>
      <c r="CS55" s="1270"/>
      <c r="CT55" s="1270"/>
      <c r="CU55" s="1270"/>
      <c r="CV55" s="1270">
        <v>198</v>
      </c>
      <c r="CW55" s="1270"/>
      <c r="CX55" s="1270"/>
      <c r="CY55" s="1270"/>
      <c r="CZ55" s="1270"/>
      <c r="DA55" s="1270"/>
      <c r="DB55" s="1270"/>
      <c r="DC55" s="1270"/>
    </row>
    <row r="56" spans="1:109" ht="13.2" x14ac:dyDescent="0.2">
      <c r="A56" s="393"/>
      <c r="B56" s="386"/>
      <c r="G56" s="1276"/>
      <c r="H56" s="1276"/>
      <c r="I56" s="1276"/>
      <c r="J56" s="1276"/>
      <c r="K56" s="1277"/>
      <c r="L56" s="1277"/>
      <c r="M56" s="1277"/>
      <c r="N56" s="1277"/>
      <c r="AN56" s="1275"/>
      <c r="AO56" s="1275"/>
      <c r="AP56" s="1275"/>
      <c r="AQ56" s="1275"/>
      <c r="AR56" s="1275"/>
      <c r="AS56" s="1275"/>
      <c r="AT56" s="1275"/>
      <c r="AU56" s="1275"/>
      <c r="AV56" s="1275"/>
      <c r="AW56" s="1275"/>
      <c r="AX56" s="1275"/>
      <c r="AY56" s="1275"/>
      <c r="AZ56" s="1275"/>
      <c r="BA56" s="1275"/>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393" customFormat="1" ht="13.2" x14ac:dyDescent="0.2">
      <c r="B57" s="397"/>
      <c r="G57" s="1276"/>
      <c r="H57" s="1276"/>
      <c r="I57" s="1271"/>
      <c r="J57" s="1271"/>
      <c r="K57" s="1277"/>
      <c r="L57" s="1277"/>
      <c r="M57" s="1277"/>
      <c r="N57" s="1277"/>
      <c r="AM57" s="380"/>
      <c r="AN57" s="1275"/>
      <c r="AO57" s="1275"/>
      <c r="AP57" s="1275"/>
      <c r="AQ57" s="1275"/>
      <c r="AR57" s="1275"/>
      <c r="AS57" s="1275"/>
      <c r="AT57" s="1275"/>
      <c r="AU57" s="1275"/>
      <c r="AV57" s="1275"/>
      <c r="AW57" s="1275"/>
      <c r="AX57" s="1275"/>
      <c r="AY57" s="1275"/>
      <c r="AZ57" s="1275"/>
      <c r="BA57" s="1275"/>
      <c r="BB57" s="1273" t="s">
        <v>612</v>
      </c>
      <c r="BC57" s="1273"/>
      <c r="BD57" s="1273"/>
      <c r="BE57" s="1273"/>
      <c r="BF57" s="1273"/>
      <c r="BG57" s="1273"/>
      <c r="BH57" s="1273"/>
      <c r="BI57" s="1273"/>
      <c r="BJ57" s="1273"/>
      <c r="BK57" s="1273"/>
      <c r="BL57" s="1273"/>
      <c r="BM57" s="1273"/>
      <c r="BN57" s="1273"/>
      <c r="BO57" s="1273"/>
      <c r="BP57" s="1282"/>
      <c r="BQ57" s="1270"/>
      <c r="BR57" s="1270"/>
      <c r="BS57" s="1270"/>
      <c r="BT57" s="1270"/>
      <c r="BU57" s="1270"/>
      <c r="BV57" s="1270"/>
      <c r="BW57" s="1270"/>
      <c r="BX57" s="1282"/>
      <c r="BY57" s="1270"/>
      <c r="BZ57" s="1270"/>
      <c r="CA57" s="1270"/>
      <c r="CB57" s="1270"/>
      <c r="CC57" s="1270"/>
      <c r="CD57" s="1270"/>
      <c r="CE57" s="1270"/>
      <c r="CF57" s="1282"/>
      <c r="CG57" s="1270"/>
      <c r="CH57" s="1270"/>
      <c r="CI57" s="1270"/>
      <c r="CJ57" s="1270"/>
      <c r="CK57" s="1270"/>
      <c r="CL57" s="1270"/>
      <c r="CM57" s="1270"/>
      <c r="CN57" s="1270">
        <v>57.3</v>
      </c>
      <c r="CO57" s="1270"/>
      <c r="CP57" s="1270"/>
      <c r="CQ57" s="1270"/>
      <c r="CR57" s="1270"/>
      <c r="CS57" s="1270"/>
      <c r="CT57" s="1270"/>
      <c r="CU57" s="1270"/>
      <c r="CV57" s="1270">
        <v>60</v>
      </c>
      <c r="CW57" s="1270"/>
      <c r="CX57" s="1270"/>
      <c r="CY57" s="1270"/>
      <c r="CZ57" s="1270"/>
      <c r="DA57" s="1270"/>
      <c r="DB57" s="1270"/>
      <c r="DC57" s="1270"/>
      <c r="DD57" s="398"/>
      <c r="DE57" s="397"/>
    </row>
    <row r="58" spans="1:109" s="393" customFormat="1" ht="13.2" x14ac:dyDescent="0.2">
      <c r="A58" s="380"/>
      <c r="B58" s="397"/>
      <c r="G58" s="1276"/>
      <c r="H58" s="1276"/>
      <c r="I58" s="1271"/>
      <c r="J58" s="1271"/>
      <c r="K58" s="1277"/>
      <c r="L58" s="1277"/>
      <c r="M58" s="1277"/>
      <c r="N58" s="1277"/>
      <c r="AM58" s="380"/>
      <c r="AN58" s="1275"/>
      <c r="AO58" s="1275"/>
      <c r="AP58" s="1275"/>
      <c r="AQ58" s="1275"/>
      <c r="AR58" s="1275"/>
      <c r="AS58" s="1275"/>
      <c r="AT58" s="1275"/>
      <c r="AU58" s="1275"/>
      <c r="AV58" s="1275"/>
      <c r="AW58" s="1275"/>
      <c r="AX58" s="1275"/>
      <c r="AY58" s="1275"/>
      <c r="AZ58" s="1275"/>
      <c r="BA58" s="1275"/>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398"/>
      <c r="DE58" s="397"/>
    </row>
    <row r="59" spans="1:109" s="393" customFormat="1" ht="13.2" x14ac:dyDescent="0.2">
      <c r="A59" s="380"/>
      <c r="B59" s="397"/>
      <c r="K59" s="399"/>
      <c r="L59" s="399"/>
      <c r="M59" s="399"/>
      <c r="N59" s="399"/>
      <c r="AQ59" s="399"/>
      <c r="AR59" s="399"/>
      <c r="AS59" s="399"/>
      <c r="AT59" s="399"/>
      <c r="BC59" s="399"/>
      <c r="BD59" s="399"/>
      <c r="BE59" s="399"/>
      <c r="BF59" s="399"/>
      <c r="BO59" s="399"/>
      <c r="BP59" s="399"/>
      <c r="BQ59" s="399"/>
      <c r="BR59" s="399"/>
      <c r="CA59" s="399"/>
      <c r="CB59" s="399"/>
      <c r="CC59" s="399"/>
      <c r="CD59" s="399"/>
      <c r="CM59" s="399"/>
      <c r="CN59" s="399"/>
      <c r="CO59" s="399"/>
      <c r="CP59" s="399"/>
      <c r="CY59" s="399"/>
      <c r="CZ59" s="399"/>
      <c r="DA59" s="399"/>
      <c r="DB59" s="399"/>
      <c r="DC59" s="399"/>
      <c r="DD59" s="398"/>
      <c r="DE59" s="397"/>
    </row>
    <row r="60" spans="1:109" s="393" customFormat="1" ht="13.2" x14ac:dyDescent="0.2">
      <c r="A60" s="380"/>
      <c r="B60" s="397"/>
      <c r="K60" s="399"/>
      <c r="L60" s="399"/>
      <c r="M60" s="399"/>
      <c r="N60" s="399"/>
      <c r="AQ60" s="399"/>
      <c r="AR60" s="399"/>
      <c r="AS60" s="399"/>
      <c r="AT60" s="399"/>
      <c r="BC60" s="399"/>
      <c r="BD60" s="399"/>
      <c r="BE60" s="399"/>
      <c r="BF60" s="399"/>
      <c r="BO60" s="399"/>
      <c r="BP60" s="399"/>
      <c r="BQ60" s="399"/>
      <c r="BR60" s="399"/>
      <c r="CA60" s="399"/>
      <c r="CB60" s="399"/>
      <c r="CC60" s="399"/>
      <c r="CD60" s="399"/>
      <c r="CM60" s="399"/>
      <c r="CN60" s="399"/>
      <c r="CO60" s="399"/>
      <c r="CP60" s="399"/>
      <c r="CY60" s="399"/>
      <c r="CZ60" s="399"/>
      <c r="DA60" s="399"/>
      <c r="DB60" s="399"/>
      <c r="DC60" s="399"/>
      <c r="DD60" s="398"/>
      <c r="DE60" s="397"/>
    </row>
    <row r="61" spans="1:109" s="393" customFormat="1" ht="13.2" x14ac:dyDescent="0.2">
      <c r="A61" s="380"/>
      <c r="B61" s="400"/>
      <c r="C61" s="401"/>
      <c r="D61" s="401"/>
      <c r="E61" s="401"/>
      <c r="F61" s="401"/>
      <c r="G61" s="401"/>
      <c r="H61" s="401"/>
      <c r="I61" s="401"/>
      <c r="J61" s="401"/>
      <c r="K61" s="401"/>
      <c r="L61" s="401"/>
      <c r="M61" s="402"/>
      <c r="N61" s="402"/>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2"/>
      <c r="AT61" s="402"/>
      <c r="AU61" s="401"/>
      <c r="AV61" s="401"/>
      <c r="AW61" s="401"/>
      <c r="AX61" s="401"/>
      <c r="AY61" s="401"/>
      <c r="AZ61" s="401"/>
      <c r="BA61" s="401"/>
      <c r="BB61" s="401"/>
      <c r="BC61" s="401"/>
      <c r="BD61" s="401"/>
      <c r="BE61" s="402"/>
      <c r="BF61" s="402"/>
      <c r="BG61" s="401"/>
      <c r="BH61" s="401"/>
      <c r="BI61" s="401"/>
      <c r="BJ61" s="401"/>
      <c r="BK61" s="401"/>
      <c r="BL61" s="401"/>
      <c r="BM61" s="401"/>
      <c r="BN61" s="401"/>
      <c r="BO61" s="401"/>
      <c r="BP61" s="401"/>
      <c r="BQ61" s="402"/>
      <c r="BR61" s="402"/>
      <c r="BS61" s="401"/>
      <c r="BT61" s="401"/>
      <c r="BU61" s="401"/>
      <c r="BV61" s="401"/>
      <c r="BW61" s="401"/>
      <c r="BX61" s="401"/>
      <c r="BY61" s="401"/>
      <c r="BZ61" s="401"/>
      <c r="CA61" s="401"/>
      <c r="CB61" s="401"/>
      <c r="CC61" s="402"/>
      <c r="CD61" s="402"/>
      <c r="CE61" s="401"/>
      <c r="CF61" s="401"/>
      <c r="CG61" s="401"/>
      <c r="CH61" s="401"/>
      <c r="CI61" s="401"/>
      <c r="CJ61" s="401"/>
      <c r="CK61" s="401"/>
      <c r="CL61" s="401"/>
      <c r="CM61" s="401"/>
      <c r="CN61" s="401"/>
      <c r="CO61" s="402"/>
      <c r="CP61" s="402"/>
      <c r="CQ61" s="401"/>
      <c r="CR61" s="401"/>
      <c r="CS61" s="401"/>
      <c r="CT61" s="401"/>
      <c r="CU61" s="401"/>
      <c r="CV61" s="401"/>
      <c r="CW61" s="401"/>
      <c r="CX61" s="401"/>
      <c r="CY61" s="401"/>
      <c r="CZ61" s="401"/>
      <c r="DA61" s="402"/>
      <c r="DB61" s="402"/>
      <c r="DC61" s="402"/>
      <c r="DD61" s="403"/>
      <c r="DE61" s="397"/>
    </row>
    <row r="62" spans="1:109" ht="13.2" x14ac:dyDescent="0.2">
      <c r="B62" s="391"/>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c r="CB62" s="391"/>
      <c r="CC62" s="391"/>
      <c r="CD62" s="391"/>
      <c r="CE62" s="391"/>
      <c r="CF62" s="391"/>
      <c r="CG62" s="391"/>
      <c r="CH62" s="391"/>
      <c r="CI62" s="391"/>
      <c r="CJ62" s="391"/>
      <c r="CK62" s="391"/>
      <c r="CL62" s="391"/>
      <c r="CM62" s="391"/>
      <c r="CN62" s="391"/>
      <c r="CO62" s="391"/>
      <c r="CP62" s="391"/>
      <c r="CQ62" s="391"/>
      <c r="CR62" s="391"/>
      <c r="CS62" s="391"/>
      <c r="CT62" s="391"/>
      <c r="CU62" s="391"/>
      <c r="CV62" s="391"/>
      <c r="CW62" s="391"/>
      <c r="CX62" s="391"/>
      <c r="CY62" s="391"/>
      <c r="CZ62" s="391"/>
      <c r="DA62" s="391"/>
      <c r="DB62" s="391"/>
      <c r="DC62" s="391"/>
      <c r="DD62" s="391"/>
      <c r="DE62" s="380"/>
    </row>
    <row r="63" spans="1:109" ht="16.2" x14ac:dyDescent="0.2">
      <c r="B63" s="404" t="s">
        <v>614</v>
      </c>
    </row>
    <row r="64" spans="1:109" ht="13.2" x14ac:dyDescent="0.2">
      <c r="B64" s="386"/>
      <c r="G64" s="393"/>
      <c r="I64" s="405"/>
      <c r="J64" s="405"/>
      <c r="K64" s="405"/>
      <c r="L64" s="405"/>
      <c r="M64" s="405"/>
      <c r="N64" s="406"/>
      <c r="AM64" s="393"/>
      <c r="AN64" s="393" t="s">
        <v>607</v>
      </c>
      <c r="AP64" s="393"/>
      <c r="AQ64" s="393"/>
      <c r="AR64" s="393"/>
      <c r="AY64" s="393"/>
      <c r="BA64" s="393"/>
      <c r="BB64" s="393"/>
      <c r="BC64" s="393"/>
      <c r="BK64" s="393"/>
      <c r="BM64" s="393"/>
      <c r="BN64" s="393"/>
      <c r="BO64" s="393"/>
      <c r="BW64" s="393"/>
      <c r="BY64" s="393"/>
      <c r="BZ64" s="393"/>
      <c r="CA64" s="393"/>
      <c r="CI64" s="393"/>
      <c r="CK64" s="393"/>
      <c r="CL64" s="393"/>
      <c r="CM64" s="393"/>
      <c r="CU64" s="393"/>
      <c r="CW64" s="393"/>
      <c r="CX64" s="393"/>
      <c r="CY64" s="393"/>
    </row>
    <row r="65" spans="2:107" ht="13.5" customHeight="1" x14ac:dyDescent="0.2">
      <c r="B65" s="386"/>
      <c r="AN65" s="1283" t="s">
        <v>615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86"/>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86"/>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86"/>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86"/>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86"/>
      <c r="H70" s="407"/>
      <c r="I70" s="407"/>
      <c r="J70" s="408"/>
      <c r="K70" s="408"/>
      <c r="L70" s="409"/>
      <c r="M70" s="408"/>
      <c r="N70" s="409"/>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6"/>
      <c r="G71" s="410"/>
      <c r="I71" s="411"/>
      <c r="J71" s="408"/>
      <c r="K71" s="408"/>
      <c r="L71" s="409"/>
      <c r="M71" s="408"/>
      <c r="N71" s="409"/>
      <c r="AM71" s="410"/>
      <c r="AN71" s="380" t="s">
        <v>609</v>
      </c>
    </row>
    <row r="72" spans="2:107" ht="13.2" x14ac:dyDescent="0.2">
      <c r="B72" s="386"/>
      <c r="G72" s="1276"/>
      <c r="H72" s="1276"/>
      <c r="I72" s="1276"/>
      <c r="J72" s="1276"/>
      <c r="K72" s="395"/>
      <c r="L72" s="395"/>
      <c r="M72" s="396"/>
      <c r="N72" s="396"/>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75" t="s">
        <v>528</v>
      </c>
      <c r="BQ72" s="1275"/>
      <c r="BR72" s="1275"/>
      <c r="BS72" s="1275"/>
      <c r="BT72" s="1275"/>
      <c r="BU72" s="1275"/>
      <c r="BV72" s="1275"/>
      <c r="BW72" s="1275"/>
      <c r="BX72" s="1275" t="s">
        <v>529</v>
      </c>
      <c r="BY72" s="1275"/>
      <c r="BZ72" s="1275"/>
      <c r="CA72" s="1275"/>
      <c r="CB72" s="1275"/>
      <c r="CC72" s="1275"/>
      <c r="CD72" s="1275"/>
      <c r="CE72" s="1275"/>
      <c r="CF72" s="1275" t="s">
        <v>530</v>
      </c>
      <c r="CG72" s="1275"/>
      <c r="CH72" s="1275"/>
      <c r="CI72" s="1275"/>
      <c r="CJ72" s="1275"/>
      <c r="CK72" s="1275"/>
      <c r="CL72" s="1275"/>
      <c r="CM72" s="1275"/>
      <c r="CN72" s="1275" t="s">
        <v>531</v>
      </c>
      <c r="CO72" s="1275"/>
      <c r="CP72" s="1275"/>
      <c r="CQ72" s="1275"/>
      <c r="CR72" s="1275"/>
      <c r="CS72" s="1275"/>
      <c r="CT72" s="1275"/>
      <c r="CU72" s="1275"/>
      <c r="CV72" s="1275" t="s">
        <v>532</v>
      </c>
      <c r="CW72" s="1275"/>
      <c r="CX72" s="1275"/>
      <c r="CY72" s="1275"/>
      <c r="CZ72" s="1275"/>
      <c r="DA72" s="1275"/>
      <c r="DB72" s="1275"/>
      <c r="DC72" s="1275"/>
    </row>
    <row r="73" spans="2:107" ht="13.2" x14ac:dyDescent="0.2">
      <c r="B73" s="386"/>
      <c r="G73" s="1278"/>
      <c r="H73" s="1278"/>
      <c r="I73" s="1278"/>
      <c r="J73" s="1278"/>
      <c r="K73" s="1274"/>
      <c r="L73" s="1274"/>
      <c r="M73" s="1274"/>
      <c r="N73" s="1274"/>
      <c r="AM73" s="394"/>
      <c r="AN73" s="1273" t="s">
        <v>610</v>
      </c>
      <c r="AO73" s="1273"/>
      <c r="AP73" s="1273"/>
      <c r="AQ73" s="1273"/>
      <c r="AR73" s="1273"/>
      <c r="AS73" s="1273"/>
      <c r="AT73" s="1273"/>
      <c r="AU73" s="1273"/>
      <c r="AV73" s="1273"/>
      <c r="AW73" s="1273"/>
      <c r="AX73" s="1273"/>
      <c r="AY73" s="1273"/>
      <c r="AZ73" s="1273"/>
      <c r="BA73" s="1273"/>
      <c r="BB73" s="1273" t="s">
        <v>611</v>
      </c>
      <c r="BC73" s="1273"/>
      <c r="BD73" s="1273"/>
      <c r="BE73" s="1273"/>
      <c r="BF73" s="1273"/>
      <c r="BG73" s="1273"/>
      <c r="BH73" s="1273"/>
      <c r="BI73" s="1273"/>
      <c r="BJ73" s="1273"/>
      <c r="BK73" s="1273"/>
      <c r="BL73" s="1273"/>
      <c r="BM73" s="1273"/>
      <c r="BN73" s="1273"/>
      <c r="BO73" s="1273"/>
      <c r="BP73" s="1270">
        <v>239.1</v>
      </c>
      <c r="BQ73" s="1270"/>
      <c r="BR73" s="1270"/>
      <c r="BS73" s="1270"/>
      <c r="BT73" s="1270"/>
      <c r="BU73" s="1270"/>
      <c r="BV73" s="1270"/>
      <c r="BW73" s="1270"/>
      <c r="BX73" s="1270">
        <v>229.8</v>
      </c>
      <c r="BY73" s="1270"/>
      <c r="BZ73" s="1270"/>
      <c r="CA73" s="1270"/>
      <c r="CB73" s="1270"/>
      <c r="CC73" s="1270"/>
      <c r="CD73" s="1270"/>
      <c r="CE73" s="1270"/>
      <c r="CF73" s="1270">
        <v>223.1</v>
      </c>
      <c r="CG73" s="1270"/>
      <c r="CH73" s="1270"/>
      <c r="CI73" s="1270"/>
      <c r="CJ73" s="1270"/>
      <c r="CK73" s="1270"/>
      <c r="CL73" s="1270"/>
      <c r="CM73" s="1270"/>
      <c r="CN73" s="1270">
        <v>228</v>
      </c>
      <c r="CO73" s="1270"/>
      <c r="CP73" s="1270"/>
      <c r="CQ73" s="1270"/>
      <c r="CR73" s="1270"/>
      <c r="CS73" s="1270"/>
      <c r="CT73" s="1270"/>
      <c r="CU73" s="1270"/>
      <c r="CV73" s="1270">
        <v>238.4</v>
      </c>
      <c r="CW73" s="1270"/>
      <c r="CX73" s="1270"/>
      <c r="CY73" s="1270"/>
      <c r="CZ73" s="1270"/>
      <c r="DA73" s="1270"/>
      <c r="DB73" s="1270"/>
      <c r="DC73" s="1270"/>
    </row>
    <row r="74" spans="2:107" ht="13.2" x14ac:dyDescent="0.2">
      <c r="B74" s="386"/>
      <c r="G74" s="1278"/>
      <c r="H74" s="1278"/>
      <c r="I74" s="1278"/>
      <c r="J74" s="1278"/>
      <c r="K74" s="1274"/>
      <c r="L74" s="1274"/>
      <c r="M74" s="1274"/>
      <c r="N74" s="1274"/>
      <c r="AM74" s="394"/>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ht="13.2" x14ac:dyDescent="0.2">
      <c r="B75" s="386"/>
      <c r="G75" s="1278"/>
      <c r="H75" s="1278"/>
      <c r="I75" s="1276"/>
      <c r="J75" s="1276"/>
      <c r="K75" s="1277"/>
      <c r="L75" s="1277"/>
      <c r="M75" s="1277"/>
      <c r="N75" s="1277"/>
      <c r="AM75" s="394"/>
      <c r="AN75" s="1273"/>
      <c r="AO75" s="1273"/>
      <c r="AP75" s="1273"/>
      <c r="AQ75" s="1273"/>
      <c r="AR75" s="1273"/>
      <c r="AS75" s="1273"/>
      <c r="AT75" s="1273"/>
      <c r="AU75" s="1273"/>
      <c r="AV75" s="1273"/>
      <c r="AW75" s="1273"/>
      <c r="AX75" s="1273"/>
      <c r="AY75" s="1273"/>
      <c r="AZ75" s="1273"/>
      <c r="BA75" s="1273"/>
      <c r="BB75" s="1273" t="s">
        <v>616</v>
      </c>
      <c r="BC75" s="1273"/>
      <c r="BD75" s="1273"/>
      <c r="BE75" s="1273"/>
      <c r="BF75" s="1273"/>
      <c r="BG75" s="1273"/>
      <c r="BH75" s="1273"/>
      <c r="BI75" s="1273"/>
      <c r="BJ75" s="1273"/>
      <c r="BK75" s="1273"/>
      <c r="BL75" s="1273"/>
      <c r="BM75" s="1273"/>
      <c r="BN75" s="1273"/>
      <c r="BO75" s="1273"/>
      <c r="BP75" s="1270">
        <v>14.9</v>
      </c>
      <c r="BQ75" s="1270"/>
      <c r="BR75" s="1270"/>
      <c r="BS75" s="1270"/>
      <c r="BT75" s="1270"/>
      <c r="BU75" s="1270"/>
      <c r="BV75" s="1270"/>
      <c r="BW75" s="1270"/>
      <c r="BX75" s="1270">
        <v>14.5</v>
      </c>
      <c r="BY75" s="1270"/>
      <c r="BZ75" s="1270"/>
      <c r="CA75" s="1270"/>
      <c r="CB75" s="1270"/>
      <c r="CC75" s="1270"/>
      <c r="CD75" s="1270"/>
      <c r="CE75" s="1270"/>
      <c r="CF75" s="1270">
        <v>14</v>
      </c>
      <c r="CG75" s="1270"/>
      <c r="CH75" s="1270"/>
      <c r="CI75" s="1270"/>
      <c r="CJ75" s="1270"/>
      <c r="CK75" s="1270"/>
      <c r="CL75" s="1270"/>
      <c r="CM75" s="1270"/>
      <c r="CN75" s="1270">
        <v>13.5</v>
      </c>
      <c r="CO75" s="1270"/>
      <c r="CP75" s="1270"/>
      <c r="CQ75" s="1270"/>
      <c r="CR75" s="1270"/>
      <c r="CS75" s="1270"/>
      <c r="CT75" s="1270"/>
      <c r="CU75" s="1270"/>
      <c r="CV75" s="1270">
        <v>13.4</v>
      </c>
      <c r="CW75" s="1270"/>
      <c r="CX75" s="1270"/>
      <c r="CY75" s="1270"/>
      <c r="CZ75" s="1270"/>
      <c r="DA75" s="1270"/>
      <c r="DB75" s="1270"/>
      <c r="DC75" s="1270"/>
    </row>
    <row r="76" spans="2:107" ht="13.2" x14ac:dyDescent="0.2">
      <c r="B76" s="386"/>
      <c r="G76" s="1278"/>
      <c r="H76" s="1278"/>
      <c r="I76" s="1276"/>
      <c r="J76" s="1276"/>
      <c r="K76" s="1277"/>
      <c r="L76" s="1277"/>
      <c r="M76" s="1277"/>
      <c r="N76" s="1277"/>
      <c r="AM76" s="394"/>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ht="13.2" x14ac:dyDescent="0.2">
      <c r="B77" s="386"/>
      <c r="G77" s="1276"/>
      <c r="H77" s="1276"/>
      <c r="I77" s="1276"/>
      <c r="J77" s="1276"/>
      <c r="K77" s="1274"/>
      <c r="L77" s="1274"/>
      <c r="M77" s="1274"/>
      <c r="N77" s="1274"/>
      <c r="AN77" s="1275" t="s">
        <v>613</v>
      </c>
      <c r="AO77" s="1275"/>
      <c r="AP77" s="1275"/>
      <c r="AQ77" s="1275"/>
      <c r="AR77" s="1275"/>
      <c r="AS77" s="1275"/>
      <c r="AT77" s="1275"/>
      <c r="AU77" s="1275"/>
      <c r="AV77" s="1275"/>
      <c r="AW77" s="1275"/>
      <c r="AX77" s="1275"/>
      <c r="AY77" s="1275"/>
      <c r="AZ77" s="1275"/>
      <c r="BA77" s="1275"/>
      <c r="BB77" s="1273" t="s">
        <v>611</v>
      </c>
      <c r="BC77" s="1273"/>
      <c r="BD77" s="1273"/>
      <c r="BE77" s="1273"/>
      <c r="BF77" s="1273"/>
      <c r="BG77" s="1273"/>
      <c r="BH77" s="1273"/>
      <c r="BI77" s="1273"/>
      <c r="BJ77" s="1273"/>
      <c r="BK77" s="1273"/>
      <c r="BL77" s="1273"/>
      <c r="BM77" s="1273"/>
      <c r="BN77" s="1273"/>
      <c r="BO77" s="1273"/>
      <c r="BP77" s="1270">
        <v>224.2</v>
      </c>
      <c r="BQ77" s="1270"/>
      <c r="BR77" s="1270"/>
      <c r="BS77" s="1270"/>
      <c r="BT77" s="1270"/>
      <c r="BU77" s="1270"/>
      <c r="BV77" s="1270"/>
      <c r="BW77" s="1270"/>
      <c r="BX77" s="1270">
        <v>209.6</v>
      </c>
      <c r="BY77" s="1270"/>
      <c r="BZ77" s="1270"/>
      <c r="CA77" s="1270"/>
      <c r="CB77" s="1270"/>
      <c r="CC77" s="1270"/>
      <c r="CD77" s="1270"/>
      <c r="CE77" s="1270"/>
      <c r="CF77" s="1270">
        <v>196.3</v>
      </c>
      <c r="CG77" s="1270"/>
      <c r="CH77" s="1270"/>
      <c r="CI77" s="1270"/>
      <c r="CJ77" s="1270"/>
      <c r="CK77" s="1270"/>
      <c r="CL77" s="1270"/>
      <c r="CM77" s="1270"/>
      <c r="CN77" s="1270">
        <v>196.2</v>
      </c>
      <c r="CO77" s="1270"/>
      <c r="CP77" s="1270"/>
      <c r="CQ77" s="1270"/>
      <c r="CR77" s="1270"/>
      <c r="CS77" s="1270"/>
      <c r="CT77" s="1270"/>
      <c r="CU77" s="1270"/>
      <c r="CV77" s="1270">
        <v>198</v>
      </c>
      <c r="CW77" s="1270"/>
      <c r="CX77" s="1270"/>
      <c r="CY77" s="1270"/>
      <c r="CZ77" s="1270"/>
      <c r="DA77" s="1270"/>
      <c r="DB77" s="1270"/>
      <c r="DC77" s="1270"/>
    </row>
    <row r="78" spans="2:107" ht="13.2" x14ac:dyDescent="0.2">
      <c r="B78" s="386"/>
      <c r="G78" s="1276"/>
      <c r="H78" s="1276"/>
      <c r="I78" s="1276"/>
      <c r="J78" s="1276"/>
      <c r="K78" s="1274"/>
      <c r="L78" s="1274"/>
      <c r="M78" s="1274"/>
      <c r="N78" s="1274"/>
      <c r="AN78" s="1275"/>
      <c r="AO78" s="1275"/>
      <c r="AP78" s="1275"/>
      <c r="AQ78" s="1275"/>
      <c r="AR78" s="1275"/>
      <c r="AS78" s="1275"/>
      <c r="AT78" s="1275"/>
      <c r="AU78" s="1275"/>
      <c r="AV78" s="1275"/>
      <c r="AW78" s="1275"/>
      <c r="AX78" s="1275"/>
      <c r="AY78" s="1275"/>
      <c r="AZ78" s="1275"/>
      <c r="BA78" s="1275"/>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ht="13.2" x14ac:dyDescent="0.2">
      <c r="B79" s="386"/>
      <c r="G79" s="1276"/>
      <c r="H79" s="1276"/>
      <c r="I79" s="1271"/>
      <c r="J79" s="1271"/>
      <c r="K79" s="1272"/>
      <c r="L79" s="1272"/>
      <c r="M79" s="1272"/>
      <c r="N79" s="1272"/>
      <c r="AN79" s="1275"/>
      <c r="AO79" s="1275"/>
      <c r="AP79" s="1275"/>
      <c r="AQ79" s="1275"/>
      <c r="AR79" s="1275"/>
      <c r="AS79" s="1275"/>
      <c r="AT79" s="1275"/>
      <c r="AU79" s="1275"/>
      <c r="AV79" s="1275"/>
      <c r="AW79" s="1275"/>
      <c r="AX79" s="1275"/>
      <c r="AY79" s="1275"/>
      <c r="AZ79" s="1275"/>
      <c r="BA79" s="1275"/>
      <c r="BB79" s="1273" t="s">
        <v>616</v>
      </c>
      <c r="BC79" s="1273"/>
      <c r="BD79" s="1273"/>
      <c r="BE79" s="1273"/>
      <c r="BF79" s="1273"/>
      <c r="BG79" s="1273"/>
      <c r="BH79" s="1273"/>
      <c r="BI79" s="1273"/>
      <c r="BJ79" s="1273"/>
      <c r="BK79" s="1273"/>
      <c r="BL79" s="1273"/>
      <c r="BM79" s="1273"/>
      <c r="BN79" s="1273"/>
      <c r="BO79" s="1273"/>
      <c r="BP79" s="1270">
        <v>14.4</v>
      </c>
      <c r="BQ79" s="1270"/>
      <c r="BR79" s="1270"/>
      <c r="BS79" s="1270"/>
      <c r="BT79" s="1270"/>
      <c r="BU79" s="1270"/>
      <c r="BV79" s="1270"/>
      <c r="BW79" s="1270"/>
      <c r="BX79" s="1270">
        <v>14.3</v>
      </c>
      <c r="BY79" s="1270"/>
      <c r="BZ79" s="1270"/>
      <c r="CA79" s="1270"/>
      <c r="CB79" s="1270"/>
      <c r="CC79" s="1270"/>
      <c r="CD79" s="1270"/>
      <c r="CE79" s="1270"/>
      <c r="CF79" s="1270">
        <v>14</v>
      </c>
      <c r="CG79" s="1270"/>
      <c r="CH79" s="1270"/>
      <c r="CI79" s="1270"/>
      <c r="CJ79" s="1270"/>
      <c r="CK79" s="1270"/>
      <c r="CL79" s="1270"/>
      <c r="CM79" s="1270"/>
      <c r="CN79" s="1270">
        <v>13.3</v>
      </c>
      <c r="CO79" s="1270"/>
      <c r="CP79" s="1270"/>
      <c r="CQ79" s="1270"/>
      <c r="CR79" s="1270"/>
      <c r="CS79" s="1270"/>
      <c r="CT79" s="1270"/>
      <c r="CU79" s="1270"/>
      <c r="CV79" s="1270">
        <v>12.7</v>
      </c>
      <c r="CW79" s="1270"/>
      <c r="CX79" s="1270"/>
      <c r="CY79" s="1270"/>
      <c r="CZ79" s="1270"/>
      <c r="DA79" s="1270"/>
      <c r="DB79" s="1270"/>
      <c r="DC79" s="1270"/>
    </row>
    <row r="80" spans="2:107" ht="13.2" x14ac:dyDescent="0.2">
      <c r="B80" s="386"/>
      <c r="G80" s="1276"/>
      <c r="H80" s="1276"/>
      <c r="I80" s="1271"/>
      <c r="J80" s="1271"/>
      <c r="K80" s="1272"/>
      <c r="L80" s="1272"/>
      <c r="M80" s="1272"/>
      <c r="N80" s="1272"/>
      <c r="AN80" s="1275"/>
      <c r="AO80" s="1275"/>
      <c r="AP80" s="1275"/>
      <c r="AQ80" s="1275"/>
      <c r="AR80" s="1275"/>
      <c r="AS80" s="1275"/>
      <c r="AT80" s="1275"/>
      <c r="AU80" s="1275"/>
      <c r="AV80" s="1275"/>
      <c r="AW80" s="1275"/>
      <c r="AX80" s="1275"/>
      <c r="AY80" s="1275"/>
      <c r="AZ80" s="1275"/>
      <c r="BA80" s="1275"/>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ht="13.2" x14ac:dyDescent="0.2">
      <c r="B81" s="386"/>
    </row>
    <row r="82" spans="2:109" ht="16.2" x14ac:dyDescent="0.2">
      <c r="B82" s="386"/>
      <c r="K82" s="412"/>
      <c r="L82" s="412"/>
      <c r="M82" s="412"/>
      <c r="N82" s="412"/>
      <c r="AQ82" s="412"/>
      <c r="AR82" s="412"/>
      <c r="AS82" s="412"/>
      <c r="AT82" s="412"/>
      <c r="BC82" s="412"/>
      <c r="BD82" s="412"/>
      <c r="BE82" s="412"/>
      <c r="BF82" s="412"/>
      <c r="BO82" s="412"/>
      <c r="BP82" s="412"/>
      <c r="BQ82" s="412"/>
      <c r="BR82" s="412"/>
      <c r="CA82" s="412"/>
      <c r="CB82" s="412"/>
      <c r="CC82" s="412"/>
      <c r="CD82" s="412"/>
      <c r="CM82" s="412"/>
      <c r="CN82" s="412"/>
      <c r="CO82" s="412"/>
      <c r="CP82" s="412"/>
      <c r="CY82" s="412"/>
      <c r="CZ82" s="412"/>
      <c r="DA82" s="412"/>
      <c r="DB82" s="412"/>
      <c r="DC82" s="412"/>
    </row>
    <row r="83" spans="2:109" ht="13.2" x14ac:dyDescent="0.2">
      <c r="B83" s="388"/>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c r="BC83" s="389"/>
      <c r="BD83" s="389"/>
      <c r="BE83" s="389"/>
      <c r="BF83" s="389"/>
      <c r="BG83" s="389"/>
      <c r="BH83" s="389"/>
      <c r="BI83" s="389"/>
      <c r="BJ83" s="389"/>
      <c r="BK83" s="389"/>
      <c r="BL83" s="389"/>
      <c r="BM83" s="389"/>
      <c r="BN83" s="389"/>
      <c r="BO83" s="389"/>
      <c r="BP83" s="389"/>
      <c r="BQ83" s="389"/>
      <c r="BR83" s="389"/>
      <c r="BS83" s="389"/>
      <c r="BT83" s="389"/>
      <c r="BU83" s="389"/>
      <c r="BV83" s="389"/>
      <c r="BW83" s="389"/>
      <c r="BX83" s="389"/>
      <c r="BY83" s="389"/>
      <c r="BZ83" s="389"/>
      <c r="CA83" s="389"/>
      <c r="CB83" s="389"/>
      <c r="CC83" s="389"/>
      <c r="CD83" s="389"/>
      <c r="CE83" s="389"/>
      <c r="CF83" s="389"/>
      <c r="CG83" s="389"/>
      <c r="CH83" s="389"/>
      <c r="CI83" s="389"/>
      <c r="CJ83" s="389"/>
      <c r="CK83" s="389"/>
      <c r="CL83" s="389"/>
      <c r="CM83" s="389"/>
      <c r="CN83" s="389"/>
      <c r="CO83" s="389"/>
      <c r="CP83" s="389"/>
      <c r="CQ83" s="389"/>
      <c r="CR83" s="389"/>
      <c r="CS83" s="389"/>
      <c r="CT83" s="389"/>
      <c r="CU83" s="389"/>
      <c r="CV83" s="389"/>
      <c r="CW83" s="389"/>
      <c r="CX83" s="389"/>
      <c r="CY83" s="389"/>
      <c r="CZ83" s="389"/>
      <c r="DA83" s="389"/>
      <c r="DB83" s="389"/>
      <c r="DC83" s="389"/>
      <c r="DD83" s="390"/>
    </row>
    <row r="84" spans="2:109" ht="13.2" x14ac:dyDescent="0.2">
      <c r="DD84" s="380"/>
      <c r="DE84" s="380"/>
    </row>
    <row r="85" spans="2:109" ht="13.2" x14ac:dyDescent="0.2">
      <c r="DD85" s="380"/>
      <c r="DE85" s="380"/>
    </row>
    <row r="86" spans="2:109" ht="13.2" hidden="1" x14ac:dyDescent="0.2">
      <c r="DD86" s="380"/>
      <c r="DE86" s="380"/>
    </row>
    <row r="87" spans="2:109" ht="13.2" hidden="1" x14ac:dyDescent="0.2">
      <c r="K87" s="413"/>
      <c r="AQ87" s="413"/>
      <c r="BC87" s="413"/>
      <c r="BO87" s="413"/>
      <c r="CA87" s="413"/>
      <c r="CM87" s="413"/>
      <c r="CY87" s="413"/>
      <c r="DD87" s="380"/>
      <c r="DE87" s="380"/>
    </row>
    <row r="88" spans="2:109" ht="13.2" hidden="1" x14ac:dyDescent="0.2">
      <c r="DD88" s="380"/>
      <c r="DE88" s="380"/>
    </row>
    <row r="89" spans="2:109" ht="13.2" hidden="1" x14ac:dyDescent="0.2">
      <c r="DD89" s="380"/>
      <c r="DE89" s="380"/>
    </row>
    <row r="90" spans="2:109" ht="13.2" hidden="1" x14ac:dyDescent="0.2">
      <c r="DD90" s="380"/>
      <c r="DE90" s="380"/>
    </row>
    <row r="91" spans="2:109" ht="13.2" hidden="1" x14ac:dyDescent="0.2">
      <c r="DD91" s="380"/>
      <c r="DE91" s="380"/>
    </row>
    <row r="92" spans="2:109" ht="13.5" hidden="1" customHeight="1" x14ac:dyDescent="0.2">
      <c r="DD92" s="380"/>
      <c r="DE92" s="380"/>
    </row>
    <row r="93" spans="2:109" ht="13.5" hidden="1" customHeight="1" x14ac:dyDescent="0.2">
      <c r="DD93" s="380"/>
      <c r="DE93" s="380"/>
    </row>
    <row r="94" spans="2:109" ht="13.5" hidden="1" customHeight="1" x14ac:dyDescent="0.2">
      <c r="DD94" s="380"/>
      <c r="DE94" s="380"/>
    </row>
    <row r="95" spans="2:109" ht="13.5" hidden="1" customHeight="1" x14ac:dyDescent="0.2">
      <c r="DD95" s="380"/>
      <c r="DE95" s="380"/>
    </row>
    <row r="96" spans="2:109" ht="13.5" hidden="1" customHeight="1" x14ac:dyDescent="0.2">
      <c r="DD96" s="380"/>
      <c r="DE96" s="380"/>
    </row>
    <row r="97" spans="108:109" ht="13.5" hidden="1" customHeight="1" x14ac:dyDescent="0.2">
      <c r="DD97" s="380"/>
      <c r="DE97" s="380"/>
    </row>
    <row r="98" spans="108:109" ht="13.5" hidden="1" customHeight="1" x14ac:dyDescent="0.2">
      <c r="DD98" s="380"/>
      <c r="DE98" s="380"/>
    </row>
    <row r="99" spans="108:109" ht="13.5" hidden="1" customHeight="1" x14ac:dyDescent="0.2">
      <c r="DD99" s="380"/>
      <c r="DE99" s="380"/>
    </row>
    <row r="100" spans="108:109" ht="13.5" hidden="1" customHeight="1" x14ac:dyDescent="0.2">
      <c r="DD100" s="380"/>
      <c r="DE100" s="380"/>
    </row>
    <row r="101" spans="108:109" ht="13.5" hidden="1" customHeight="1" x14ac:dyDescent="0.2">
      <c r="DD101" s="380"/>
      <c r="DE101" s="380"/>
    </row>
    <row r="102" spans="108:109" ht="13.5" hidden="1" customHeight="1" x14ac:dyDescent="0.2">
      <c r="DD102" s="380"/>
      <c r="DE102" s="380"/>
    </row>
    <row r="103" spans="108:109" ht="13.5" hidden="1" customHeight="1" x14ac:dyDescent="0.2">
      <c r="DD103" s="380"/>
      <c r="DE103" s="380"/>
    </row>
    <row r="104" spans="108:109" ht="13.5" hidden="1" customHeight="1" x14ac:dyDescent="0.2">
      <c r="DD104" s="380"/>
      <c r="DE104" s="380"/>
    </row>
    <row r="105" spans="108:109" ht="13.5" hidden="1" customHeight="1" x14ac:dyDescent="0.2">
      <c r="DD105" s="380"/>
      <c r="DE105" s="380"/>
    </row>
    <row r="106" spans="108:109" ht="13.5" hidden="1" customHeight="1" x14ac:dyDescent="0.2">
      <c r="DD106" s="380"/>
      <c r="DE106" s="380"/>
    </row>
    <row r="107" spans="108:109" ht="13.5" hidden="1" customHeight="1" x14ac:dyDescent="0.2">
      <c r="DD107" s="380"/>
      <c r="DE107" s="380"/>
    </row>
    <row r="108" spans="108:109" ht="13.5" hidden="1" customHeight="1" x14ac:dyDescent="0.2">
      <c r="DD108" s="380"/>
      <c r="DE108" s="380"/>
    </row>
    <row r="109" spans="108:109" ht="13.5" hidden="1" customHeight="1" x14ac:dyDescent="0.2">
      <c r="DD109" s="380"/>
      <c r="DE109" s="380"/>
    </row>
    <row r="110" spans="108:109" ht="13.5" hidden="1" customHeight="1" x14ac:dyDescent="0.2">
      <c r="DD110" s="380"/>
      <c r="DE110" s="380"/>
    </row>
    <row r="111" spans="108:109" ht="13.5" hidden="1" customHeight="1" x14ac:dyDescent="0.2">
      <c r="DD111" s="380"/>
      <c r="DE111" s="380"/>
    </row>
    <row r="112" spans="108:109" ht="13.5" hidden="1" customHeight="1" x14ac:dyDescent="0.2">
      <c r="DD112" s="380"/>
      <c r="DE112" s="380"/>
    </row>
    <row r="113" spans="108:109" ht="13.5" hidden="1" customHeight="1" x14ac:dyDescent="0.2">
      <c r="DD113" s="380"/>
      <c r="DE113" s="380"/>
    </row>
    <row r="114" spans="108:109" ht="13.5" hidden="1" customHeight="1" x14ac:dyDescent="0.2">
      <c r="DD114" s="380"/>
      <c r="DE114" s="380"/>
    </row>
    <row r="115" spans="108:109" ht="13.5" hidden="1" customHeight="1" x14ac:dyDescent="0.2">
      <c r="DD115" s="380"/>
      <c r="DE115" s="380"/>
    </row>
    <row r="116" spans="108:109" ht="13.5" hidden="1" customHeight="1" x14ac:dyDescent="0.2">
      <c r="DD116" s="380"/>
      <c r="DE116" s="380"/>
    </row>
    <row r="117" spans="108:109" ht="13.5" hidden="1" customHeight="1" x14ac:dyDescent="0.2">
      <c r="DD117" s="380"/>
      <c r="DE117" s="380"/>
    </row>
    <row r="118" spans="108:109" ht="13.5" hidden="1" customHeight="1" x14ac:dyDescent="0.2">
      <c r="DD118" s="380"/>
      <c r="DE118" s="380"/>
    </row>
    <row r="119" spans="108:109" ht="13.5" hidden="1" customHeight="1" x14ac:dyDescent="0.2">
      <c r="DD119" s="380"/>
      <c r="DE119" s="380"/>
    </row>
    <row r="120" spans="108:109" ht="13.5" hidden="1" customHeight="1" x14ac:dyDescent="0.2">
      <c r="DD120" s="380"/>
      <c r="DE120" s="380"/>
    </row>
    <row r="121" spans="108:109" ht="13.5" hidden="1" customHeight="1" x14ac:dyDescent="0.2">
      <c r="DD121" s="380"/>
      <c r="DE121" s="380"/>
    </row>
    <row r="122" spans="108:109" ht="13.5" hidden="1" customHeight="1" x14ac:dyDescent="0.2">
      <c r="DD122" s="380"/>
      <c r="DE122" s="380"/>
    </row>
    <row r="123" spans="108:109" ht="13.5" hidden="1" customHeight="1" x14ac:dyDescent="0.2">
      <c r="DD123" s="380"/>
      <c r="DE123" s="380"/>
    </row>
    <row r="124" spans="108:109" ht="13.5" hidden="1" customHeight="1" x14ac:dyDescent="0.2">
      <c r="DD124" s="380"/>
      <c r="DE124" s="380"/>
    </row>
    <row r="125" spans="108:109" ht="13.5" hidden="1" customHeight="1" x14ac:dyDescent="0.2">
      <c r="DD125" s="380"/>
      <c r="DE125" s="380"/>
    </row>
    <row r="126" spans="108:109" ht="13.5" hidden="1" customHeight="1" x14ac:dyDescent="0.2">
      <c r="DD126" s="380"/>
      <c r="DE126" s="380"/>
    </row>
    <row r="127" spans="108:109" ht="13.5" hidden="1" customHeight="1" x14ac:dyDescent="0.2">
      <c r="DD127" s="380"/>
      <c r="DE127" s="380"/>
    </row>
    <row r="128" spans="108:109" ht="13.5" hidden="1" customHeight="1" x14ac:dyDescent="0.2">
      <c r="DD128" s="380"/>
      <c r="DE128" s="380"/>
    </row>
    <row r="129" spans="108:109" ht="13.5" hidden="1" customHeight="1" x14ac:dyDescent="0.2">
      <c r="DD129" s="380"/>
      <c r="DE129" s="380"/>
    </row>
    <row r="130" spans="108:109" ht="13.5" hidden="1" customHeight="1" x14ac:dyDescent="0.2">
      <c r="DD130" s="380"/>
      <c r="DE130" s="380"/>
    </row>
    <row r="131" spans="108:109" ht="13.5" hidden="1" customHeight="1" x14ac:dyDescent="0.2">
      <c r="DD131" s="380"/>
      <c r="DE131" s="380"/>
    </row>
    <row r="132" spans="108:109" ht="13.5" hidden="1" customHeight="1" x14ac:dyDescent="0.2">
      <c r="DD132" s="380"/>
      <c r="DE132" s="380"/>
    </row>
    <row r="133" spans="108:109" ht="13.5" hidden="1" customHeight="1" x14ac:dyDescent="0.2">
      <c r="DD133" s="380"/>
      <c r="DE133" s="380"/>
    </row>
    <row r="134" spans="108:109" ht="13.5" hidden="1" customHeight="1" x14ac:dyDescent="0.2">
      <c r="DD134" s="380"/>
      <c r="DE134" s="380"/>
    </row>
    <row r="135" spans="108:109" ht="13.5" hidden="1" customHeight="1" x14ac:dyDescent="0.2">
      <c r="DD135" s="380"/>
      <c r="DE135" s="380"/>
    </row>
    <row r="136" spans="108:109" ht="13.5" hidden="1" customHeight="1" x14ac:dyDescent="0.2">
      <c r="DD136" s="380"/>
      <c r="DE136" s="380"/>
    </row>
    <row r="137" spans="108:109" ht="13.5" hidden="1" customHeight="1" x14ac:dyDescent="0.2">
      <c r="DD137" s="380"/>
      <c r="DE137" s="380"/>
    </row>
    <row r="138" spans="108:109" ht="13.5" hidden="1" customHeight="1" x14ac:dyDescent="0.2">
      <c r="DD138" s="380"/>
      <c r="DE138" s="380"/>
    </row>
    <row r="139" spans="108:109" ht="13.5" hidden="1" customHeight="1" x14ac:dyDescent="0.2">
      <c r="DD139" s="380"/>
      <c r="DE139" s="380"/>
    </row>
    <row r="140" spans="108:109" ht="13.5" hidden="1" customHeight="1" x14ac:dyDescent="0.2">
      <c r="DD140" s="380"/>
      <c r="DE140" s="380"/>
    </row>
    <row r="141" spans="108:109" ht="13.5" hidden="1" customHeight="1" x14ac:dyDescent="0.2">
      <c r="DD141" s="380"/>
      <c r="DE141" s="380"/>
    </row>
    <row r="142" spans="108:109" ht="13.5" hidden="1" customHeight="1" x14ac:dyDescent="0.2">
      <c r="DD142" s="380"/>
      <c r="DE142" s="380"/>
    </row>
    <row r="143" spans="108:109" ht="13.5" hidden="1" customHeight="1" x14ac:dyDescent="0.2">
      <c r="DD143" s="380"/>
      <c r="DE143" s="380"/>
    </row>
    <row r="144" spans="108:109" ht="13.5" hidden="1" customHeight="1" x14ac:dyDescent="0.2">
      <c r="DD144" s="380"/>
      <c r="DE144" s="380"/>
    </row>
    <row r="145" spans="108:109" ht="13.5" hidden="1" customHeight="1" x14ac:dyDescent="0.2">
      <c r="DD145" s="380"/>
      <c r="DE145" s="380"/>
    </row>
    <row r="146" spans="108:109" ht="13.5" hidden="1" customHeight="1" x14ac:dyDescent="0.2">
      <c r="DD146" s="380"/>
      <c r="DE146" s="380"/>
    </row>
    <row r="147" spans="108:109" ht="13.5" hidden="1" customHeight="1" x14ac:dyDescent="0.2">
      <c r="DD147" s="380"/>
      <c r="DE147" s="380"/>
    </row>
    <row r="148" spans="108:109" ht="13.5" hidden="1" customHeight="1" x14ac:dyDescent="0.2">
      <c r="DD148" s="380"/>
      <c r="DE148" s="380"/>
    </row>
    <row r="149" spans="108:109" ht="13.5" hidden="1" customHeight="1" x14ac:dyDescent="0.2">
      <c r="DD149" s="380"/>
      <c r="DE149" s="380"/>
    </row>
    <row r="150" spans="108:109" ht="13.5" hidden="1" customHeight="1" x14ac:dyDescent="0.2">
      <c r="DD150" s="380"/>
      <c r="DE150" s="380"/>
    </row>
    <row r="151" spans="108:109" ht="13.5" hidden="1" customHeight="1" x14ac:dyDescent="0.2">
      <c r="DD151" s="380"/>
      <c r="DE151" s="380"/>
    </row>
    <row r="152" spans="108:109" ht="13.5" hidden="1" customHeight="1" x14ac:dyDescent="0.2">
      <c r="DD152" s="380"/>
      <c r="DE152" s="380"/>
    </row>
    <row r="153" spans="108:109" ht="13.5" hidden="1" customHeight="1" x14ac:dyDescent="0.2">
      <c r="DD153" s="380"/>
      <c r="DE153" s="380"/>
    </row>
    <row r="154" spans="108:109" ht="13.5" hidden="1" customHeight="1" x14ac:dyDescent="0.2">
      <c r="DD154" s="380"/>
      <c r="DE154" s="380"/>
    </row>
    <row r="155" spans="108:109" ht="13.5" hidden="1" customHeight="1" x14ac:dyDescent="0.2">
      <c r="DD155" s="380"/>
      <c r="DE155" s="380"/>
    </row>
    <row r="156" spans="108:109" ht="13.5" hidden="1" customHeight="1" x14ac:dyDescent="0.2">
      <c r="DD156" s="380"/>
      <c r="DE156" s="380"/>
    </row>
    <row r="157" spans="108:109" ht="13.5" hidden="1" customHeight="1" x14ac:dyDescent="0.2">
      <c r="DD157" s="380"/>
      <c r="DE157" s="380"/>
    </row>
    <row r="158" spans="108:109" ht="13.5" hidden="1" customHeight="1" x14ac:dyDescent="0.2">
      <c r="DD158" s="380"/>
      <c r="DE158" s="380"/>
    </row>
    <row r="159" spans="108:109" ht="13.5" hidden="1" customHeight="1" x14ac:dyDescent="0.2">
      <c r="DD159" s="380"/>
      <c r="DE159" s="380"/>
    </row>
    <row r="160" spans="108:109" ht="13.5" hidden="1" customHeight="1" x14ac:dyDescent="0.2">
      <c r="DD160" s="380"/>
      <c r="DE160" s="38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48" customWidth="1"/>
    <col min="35" max="122" width="2.44140625" style="247" customWidth="1"/>
    <col min="123" max="16384" width="2.44140625" style="247" hidden="1"/>
  </cols>
  <sheetData>
    <row r="1" spans="1:34" ht="13.5" customHeight="1" x14ac:dyDescent="0.2">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row>
    <row r="2" spans="1:34" ht="13.2" x14ac:dyDescent="0.2">
      <c r="S2" s="247"/>
      <c r="AH2" s="247"/>
    </row>
    <row r="3" spans="1:34" ht="13.2" x14ac:dyDescent="0.2">
      <c r="C3" s="247"/>
      <c r="D3" s="247"/>
      <c r="E3" s="247"/>
      <c r="F3" s="247"/>
      <c r="G3" s="247"/>
      <c r="H3" s="247"/>
      <c r="I3" s="247"/>
      <c r="J3" s="247"/>
      <c r="K3" s="247"/>
      <c r="L3" s="247"/>
      <c r="M3" s="247"/>
      <c r="N3" s="247"/>
      <c r="O3" s="247"/>
      <c r="P3" s="247"/>
      <c r="Q3" s="247"/>
      <c r="R3" s="247"/>
      <c r="S3" s="247"/>
      <c r="U3" s="247"/>
      <c r="V3" s="247"/>
      <c r="W3" s="247"/>
      <c r="X3" s="247"/>
      <c r="Y3" s="247"/>
      <c r="Z3" s="247"/>
      <c r="AA3" s="247"/>
      <c r="AB3" s="247"/>
      <c r="AC3" s="247"/>
      <c r="AD3" s="247"/>
      <c r="AE3" s="247"/>
      <c r="AF3" s="247"/>
      <c r="AG3" s="247"/>
      <c r="AH3" s="247"/>
    </row>
    <row r="4" spans="1:34" ht="13.2" x14ac:dyDescent="0.2"/>
    <row r="5" spans="1:34" ht="13.2" x14ac:dyDescent="0.2"/>
    <row r="6" spans="1:34" ht="13.2" x14ac:dyDescent="0.2"/>
    <row r="7" spans="1:34" ht="13.2" x14ac:dyDescent="0.2"/>
    <row r="8" spans="1:34" ht="13.2" x14ac:dyDescent="0.2"/>
    <row r="9" spans="1:34" ht="13.2" x14ac:dyDescent="0.2">
      <c r="AH9" s="24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7"/>
    </row>
    <row r="18" spans="12:34" ht="13.2" x14ac:dyDescent="0.2"/>
    <row r="19" spans="12:34" ht="13.2" x14ac:dyDescent="0.2"/>
    <row r="20" spans="12:34" ht="13.2" x14ac:dyDescent="0.2">
      <c r="AH20" s="247"/>
    </row>
    <row r="21" spans="12:34" ht="13.2" x14ac:dyDescent="0.2">
      <c r="AH21" s="247"/>
    </row>
    <row r="22" spans="12:34" ht="13.2" x14ac:dyDescent="0.2"/>
    <row r="23" spans="12:34" ht="13.2" x14ac:dyDescent="0.2"/>
    <row r="24" spans="12:34" ht="13.2" x14ac:dyDescent="0.2">
      <c r="Q24" s="247"/>
    </row>
    <row r="25" spans="12:34" ht="13.2" x14ac:dyDescent="0.2"/>
    <row r="26" spans="12:34" ht="13.2" x14ac:dyDescent="0.2"/>
    <row r="27" spans="12:34" ht="13.2" x14ac:dyDescent="0.2"/>
    <row r="28" spans="12:34" ht="13.2" x14ac:dyDescent="0.2">
      <c r="T28" s="247"/>
      <c r="AH28" s="247"/>
    </row>
    <row r="29" spans="12:34" ht="13.2" x14ac:dyDescent="0.2">
      <c r="U29" s="247"/>
    </row>
    <row r="30" spans="12:34" ht="13.2" x14ac:dyDescent="0.2"/>
    <row r="31" spans="12:34" ht="13.2" x14ac:dyDescent="0.2">
      <c r="Q31" s="247"/>
    </row>
    <row r="32" spans="12:34" ht="13.2" x14ac:dyDescent="0.2">
      <c r="L32" s="247"/>
    </row>
    <row r="33" spans="2:34" ht="13.2" x14ac:dyDescent="0.2">
      <c r="C33" s="247"/>
      <c r="E33" s="247"/>
      <c r="G33" s="247"/>
      <c r="I33" s="247"/>
      <c r="X33" s="247"/>
    </row>
    <row r="34" spans="2:34" ht="13.2" x14ac:dyDescent="0.2">
      <c r="B34" s="247"/>
      <c r="O34" s="247"/>
      <c r="P34" s="247"/>
      <c r="R34" s="247"/>
      <c r="T34" s="247"/>
    </row>
    <row r="35" spans="2:34" ht="13.2" x14ac:dyDescent="0.2">
      <c r="D35" s="247"/>
      <c r="U35" s="247"/>
      <c r="W35" s="247"/>
      <c r="AC35" s="247"/>
      <c r="AD35" s="247"/>
      <c r="AE35" s="247"/>
      <c r="AF35" s="247"/>
      <c r="AG35" s="247"/>
      <c r="AH35" s="247"/>
    </row>
    <row r="36" spans="2:34" ht="13.2" x14ac:dyDescent="0.2">
      <c r="H36" s="247"/>
      <c r="J36" s="247"/>
      <c r="K36" s="247"/>
      <c r="M36" s="247"/>
      <c r="V36" s="247"/>
      <c r="Y36" s="247"/>
      <c r="Z36" s="247"/>
      <c r="AA36" s="247"/>
      <c r="AB36" s="247"/>
      <c r="AC36" s="247"/>
      <c r="AD36" s="247"/>
      <c r="AE36" s="247"/>
      <c r="AF36" s="247"/>
      <c r="AG36" s="247"/>
      <c r="AH36" s="247"/>
    </row>
    <row r="37" spans="2:34" ht="13.2" x14ac:dyDescent="0.2">
      <c r="AH37" s="247"/>
    </row>
    <row r="38" spans="2:34" ht="13.2" x14ac:dyDescent="0.2">
      <c r="AG38" s="247"/>
      <c r="AH38" s="247"/>
    </row>
    <row r="39" spans="2:34" ht="13.2" x14ac:dyDescent="0.2"/>
    <row r="40" spans="2:34" ht="13.2" x14ac:dyDescent="0.2">
      <c r="X40" s="247"/>
    </row>
    <row r="41" spans="2:34" ht="13.2" x14ac:dyDescent="0.2">
      <c r="R41" s="247"/>
    </row>
    <row r="42" spans="2:34" ht="13.2" x14ac:dyDescent="0.2">
      <c r="W42" s="247"/>
    </row>
    <row r="43" spans="2:34" ht="13.2" x14ac:dyDescent="0.2">
      <c r="V43" s="247"/>
      <c r="Y43" s="247"/>
      <c r="Z43" s="247"/>
      <c r="AA43" s="247"/>
      <c r="AB43" s="247"/>
      <c r="AC43" s="247"/>
      <c r="AD43" s="247"/>
      <c r="AE43" s="247"/>
      <c r="AF43" s="247"/>
      <c r="AG43" s="247"/>
      <c r="AH43" s="247"/>
    </row>
    <row r="44" spans="2:34" ht="13.2" x14ac:dyDescent="0.2">
      <c r="AH44" s="247"/>
    </row>
    <row r="45" spans="2:34" ht="13.2" x14ac:dyDescent="0.2">
      <c r="X45" s="247"/>
    </row>
    <row r="46" spans="2:34" ht="13.2" x14ac:dyDescent="0.2"/>
    <row r="47" spans="2:34" ht="13.2" x14ac:dyDescent="0.2"/>
    <row r="48" spans="2:34" ht="13.2" x14ac:dyDescent="0.2">
      <c r="U48" s="247"/>
      <c r="V48" s="247"/>
      <c r="W48" s="247"/>
      <c r="Y48" s="247"/>
      <c r="Z48" s="247"/>
      <c r="AA48" s="247"/>
      <c r="AB48" s="247"/>
      <c r="AC48" s="247"/>
      <c r="AD48" s="247"/>
      <c r="AE48" s="247"/>
      <c r="AF48" s="247"/>
      <c r="AG48" s="247"/>
      <c r="AH48" s="247"/>
    </row>
    <row r="49" spans="28:34" ht="13.2" x14ac:dyDescent="0.2"/>
    <row r="50" spans="28:34" ht="13.2" x14ac:dyDescent="0.2">
      <c r="AE50" s="247"/>
      <c r="AF50" s="247"/>
      <c r="AG50" s="247"/>
      <c r="AH50" s="247"/>
    </row>
    <row r="51" spans="28:34" ht="13.2" x14ac:dyDescent="0.2">
      <c r="AC51" s="247"/>
      <c r="AD51" s="247"/>
      <c r="AE51" s="247"/>
      <c r="AF51" s="247"/>
      <c r="AG51" s="247"/>
      <c r="AH51" s="247"/>
    </row>
    <row r="52" spans="28:34" ht="13.2" x14ac:dyDescent="0.2"/>
    <row r="53" spans="28:34" ht="13.2" x14ac:dyDescent="0.2">
      <c r="AF53" s="247"/>
      <c r="AG53" s="247"/>
      <c r="AH53" s="247"/>
    </row>
    <row r="54" spans="28:34" ht="13.2" x14ac:dyDescent="0.2">
      <c r="AH54" s="247"/>
    </row>
    <row r="55" spans="28:34" ht="13.2" x14ac:dyDescent="0.2"/>
    <row r="56" spans="28:34" ht="13.2" x14ac:dyDescent="0.2">
      <c r="AB56" s="247"/>
      <c r="AC56" s="247"/>
      <c r="AD56" s="247"/>
      <c r="AE56" s="247"/>
      <c r="AF56" s="247"/>
      <c r="AG56" s="247"/>
      <c r="AH56" s="247"/>
    </row>
    <row r="57" spans="28:34" ht="13.2" x14ac:dyDescent="0.2">
      <c r="AH57" s="247"/>
    </row>
    <row r="58" spans="28:34" ht="13.2" x14ac:dyDescent="0.2">
      <c r="AH58" s="247"/>
    </row>
    <row r="59" spans="28:34" ht="13.2" x14ac:dyDescent="0.2"/>
    <row r="60" spans="28:34" ht="13.2" x14ac:dyDescent="0.2"/>
    <row r="61" spans="28:34" ht="13.2" x14ac:dyDescent="0.2"/>
    <row r="62" spans="28:34" ht="13.2" x14ac:dyDescent="0.2"/>
    <row r="63" spans="28:34" ht="13.2" x14ac:dyDescent="0.2">
      <c r="AH63" s="247"/>
    </row>
    <row r="64" spans="28:34" ht="13.2" x14ac:dyDescent="0.2">
      <c r="AG64" s="247"/>
      <c r="AH64" s="247"/>
    </row>
    <row r="65" spans="28:34" ht="13.2" x14ac:dyDescent="0.2"/>
    <row r="66" spans="28:34" ht="13.2" x14ac:dyDescent="0.2"/>
    <row r="67" spans="28:34" ht="13.2" x14ac:dyDescent="0.2"/>
    <row r="68" spans="28:34" ht="13.2" x14ac:dyDescent="0.2">
      <c r="AB68" s="247"/>
      <c r="AC68" s="247"/>
      <c r="AD68" s="247"/>
      <c r="AE68" s="247"/>
      <c r="AF68" s="247"/>
      <c r="AG68" s="247"/>
      <c r="AH68" s="247"/>
    </row>
    <row r="69" spans="28:34" ht="13.2" x14ac:dyDescent="0.2">
      <c r="AF69" s="247"/>
      <c r="AG69" s="247"/>
      <c r="AH69" s="247"/>
    </row>
    <row r="70" spans="28:34" ht="13.2" x14ac:dyDescent="0.2"/>
    <row r="71" spans="28:34" ht="13.2" x14ac:dyDescent="0.2"/>
    <row r="72" spans="28:34" ht="13.2" x14ac:dyDescent="0.2"/>
    <row r="73" spans="28:34" ht="13.2" x14ac:dyDescent="0.2"/>
    <row r="74" spans="28:34" ht="13.2" x14ac:dyDescent="0.2"/>
    <row r="75" spans="28:34" ht="13.2" x14ac:dyDescent="0.2">
      <c r="AH75" s="247"/>
    </row>
    <row r="76" spans="28:34" ht="13.2" x14ac:dyDescent="0.2">
      <c r="AF76" s="247"/>
      <c r="AG76" s="247"/>
      <c r="AH76" s="247"/>
    </row>
    <row r="77" spans="28:34" ht="13.2" x14ac:dyDescent="0.2">
      <c r="AG77" s="247"/>
      <c r="AH77" s="247"/>
    </row>
    <row r="78" spans="28:34" ht="13.2" x14ac:dyDescent="0.2"/>
    <row r="79" spans="28:34" ht="13.2" x14ac:dyDescent="0.2"/>
    <row r="80" spans="28:34" ht="13.2" x14ac:dyDescent="0.2"/>
    <row r="81" spans="25:34" ht="13.2" x14ac:dyDescent="0.2"/>
    <row r="82" spans="25:34" ht="13.2" x14ac:dyDescent="0.2">
      <c r="Y82" s="247"/>
    </row>
    <row r="83" spans="25:34" ht="13.2" x14ac:dyDescent="0.2">
      <c r="Y83" s="247"/>
      <c r="Z83" s="247"/>
      <c r="AA83" s="247"/>
      <c r="AB83" s="247"/>
      <c r="AC83" s="247"/>
      <c r="AD83" s="247"/>
      <c r="AE83" s="247"/>
      <c r="AF83" s="247"/>
      <c r="AG83" s="247"/>
      <c r="AH83" s="247"/>
    </row>
    <row r="84" spans="25:34" ht="13.2" x14ac:dyDescent="0.2"/>
    <row r="85" spans="25:34" ht="13.2" x14ac:dyDescent="0.2"/>
    <row r="86" spans="25:34" ht="13.2" x14ac:dyDescent="0.2"/>
    <row r="87" spans="25:34" ht="13.2" x14ac:dyDescent="0.2"/>
    <row r="88" spans="25:34" ht="13.2" x14ac:dyDescent="0.2">
      <c r="AH88" s="24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7"/>
      <c r="AG94" s="247"/>
      <c r="AH94" s="247"/>
    </row>
    <row r="95" spans="25:34" ht="13.5" customHeight="1" x14ac:dyDescent="0.2">
      <c r="AH95" s="24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7"/>
    </row>
    <row r="102" spans="33:34" ht="13.5" customHeight="1" x14ac:dyDescent="0.2"/>
    <row r="103" spans="33:34" ht="13.5" customHeight="1" x14ac:dyDescent="0.2"/>
    <row r="104" spans="33:34" ht="13.5" customHeight="1" x14ac:dyDescent="0.2">
      <c r="AG104" s="247"/>
      <c r="AH104" s="24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7"/>
    </row>
    <row r="117" spans="34:122" ht="13.5" customHeight="1" x14ac:dyDescent="0.2"/>
    <row r="118" spans="34:122" ht="13.5" customHeight="1" x14ac:dyDescent="0.2"/>
    <row r="119" spans="34:122" ht="13.5" customHeight="1" x14ac:dyDescent="0.2"/>
    <row r="120" spans="34:122" ht="13.5" customHeight="1" x14ac:dyDescent="0.2">
      <c r="AH120" s="247"/>
    </row>
    <row r="121" spans="34:122" ht="13.5" customHeight="1" x14ac:dyDescent="0.2">
      <c r="AH121" s="247"/>
    </row>
    <row r="122" spans="34:122" ht="13.5" customHeight="1" x14ac:dyDescent="0.2"/>
    <row r="123" spans="34:122" ht="13.5" customHeight="1" x14ac:dyDescent="0.2"/>
    <row r="124" spans="34:122" ht="13.5" customHeight="1" x14ac:dyDescent="0.2"/>
    <row r="125" spans="34:122" ht="13.5" customHeight="1" x14ac:dyDescent="0.2">
      <c r="DR125" s="247" t="s">
        <v>474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48" customWidth="1"/>
    <col min="35" max="122" width="2.44140625" style="247" customWidth="1"/>
    <col min="123" max="16384" width="2.44140625" style="247" hidden="1"/>
  </cols>
  <sheetData>
    <row r="1" spans="1:34" ht="13.5" customHeight="1" x14ac:dyDescent="0.2">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row>
    <row r="2" spans="1:34" ht="13.2" x14ac:dyDescent="0.2">
      <c r="S2" s="247"/>
      <c r="AH2" s="247"/>
    </row>
    <row r="3" spans="1:34" ht="13.2" x14ac:dyDescent="0.2">
      <c r="C3" s="247"/>
      <c r="D3" s="247"/>
      <c r="E3" s="247"/>
      <c r="F3" s="247"/>
      <c r="G3" s="247"/>
      <c r="H3" s="247"/>
      <c r="I3" s="247"/>
      <c r="J3" s="247"/>
      <c r="K3" s="247"/>
      <c r="L3" s="247"/>
      <c r="M3" s="247"/>
      <c r="N3" s="247"/>
      <c r="O3" s="247"/>
      <c r="P3" s="247"/>
      <c r="Q3" s="247"/>
      <c r="R3" s="247"/>
      <c r="S3" s="247"/>
      <c r="U3" s="247"/>
      <c r="V3" s="247"/>
      <c r="W3" s="247"/>
      <c r="X3" s="247"/>
      <c r="Y3" s="247"/>
      <c r="Z3" s="247"/>
      <c r="AA3" s="247"/>
      <c r="AB3" s="247"/>
      <c r="AC3" s="247"/>
      <c r="AD3" s="247"/>
      <c r="AE3" s="247"/>
      <c r="AF3" s="247"/>
      <c r="AG3" s="247"/>
      <c r="AH3" s="247"/>
    </row>
    <row r="4" spans="1:34" ht="13.2" x14ac:dyDescent="0.2"/>
    <row r="5" spans="1:34" ht="13.2" x14ac:dyDescent="0.2"/>
    <row r="6" spans="1:34" ht="13.2" x14ac:dyDescent="0.2"/>
    <row r="7" spans="1:34" ht="13.2" x14ac:dyDescent="0.2"/>
    <row r="8" spans="1:34" ht="13.2" x14ac:dyDescent="0.2"/>
    <row r="9" spans="1:34" ht="13.2" x14ac:dyDescent="0.2">
      <c r="AH9" s="24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7"/>
    </row>
    <row r="18" spans="12:34" ht="13.2" x14ac:dyDescent="0.2"/>
    <row r="19" spans="12:34" ht="13.2" x14ac:dyDescent="0.2"/>
    <row r="20" spans="12:34" ht="13.2" x14ac:dyDescent="0.2">
      <c r="AH20" s="247"/>
    </row>
    <row r="21" spans="12:34" ht="13.2" x14ac:dyDescent="0.2">
      <c r="AH21" s="247"/>
    </row>
    <row r="22" spans="12:34" ht="13.2" x14ac:dyDescent="0.2"/>
    <row r="23" spans="12:34" ht="13.2" x14ac:dyDescent="0.2"/>
    <row r="24" spans="12:34" ht="13.2" x14ac:dyDescent="0.2">
      <c r="Q24" s="247"/>
    </row>
    <row r="25" spans="12:34" ht="13.2" x14ac:dyDescent="0.2"/>
    <row r="26" spans="12:34" ht="13.2" x14ac:dyDescent="0.2"/>
    <row r="27" spans="12:34" ht="13.2" x14ac:dyDescent="0.2"/>
    <row r="28" spans="12:34" ht="13.2" x14ac:dyDescent="0.2">
      <c r="T28" s="247"/>
      <c r="AH28" s="247"/>
    </row>
    <row r="29" spans="12:34" ht="13.2" x14ac:dyDescent="0.2">
      <c r="U29" s="247"/>
    </row>
    <row r="30" spans="12:34" ht="13.2" x14ac:dyDescent="0.2"/>
    <row r="31" spans="12:34" ht="13.2" x14ac:dyDescent="0.2">
      <c r="Q31" s="247"/>
      <c r="X31" s="247"/>
    </row>
    <row r="32" spans="12:34" ht="13.2" x14ac:dyDescent="0.2">
      <c r="L32" s="247"/>
    </row>
    <row r="33" spans="2:34" ht="13.2" x14ac:dyDescent="0.2">
      <c r="C33" s="247"/>
      <c r="E33" s="247"/>
      <c r="G33" s="247"/>
      <c r="I33" s="247"/>
    </row>
    <row r="34" spans="2:34" ht="13.2" x14ac:dyDescent="0.2">
      <c r="B34" s="247"/>
      <c r="O34" s="247"/>
      <c r="P34" s="247"/>
      <c r="R34" s="247"/>
      <c r="T34" s="247"/>
    </row>
    <row r="35" spans="2:34" ht="13.2" x14ac:dyDescent="0.2">
      <c r="D35" s="247"/>
      <c r="U35" s="247"/>
      <c r="W35" s="247"/>
      <c r="AC35" s="247"/>
      <c r="AD35" s="247"/>
      <c r="AE35" s="247"/>
      <c r="AF35" s="247"/>
      <c r="AG35" s="247"/>
      <c r="AH35" s="247"/>
    </row>
    <row r="36" spans="2:34" ht="13.2" x14ac:dyDescent="0.2">
      <c r="H36" s="247"/>
      <c r="J36" s="247"/>
      <c r="K36" s="247"/>
      <c r="M36" s="247"/>
      <c r="V36" s="247"/>
      <c r="Y36" s="247"/>
      <c r="Z36" s="247"/>
      <c r="AA36" s="247"/>
      <c r="AB36" s="247"/>
      <c r="AC36" s="247"/>
      <c r="AD36" s="247"/>
      <c r="AE36" s="247"/>
      <c r="AF36" s="247"/>
      <c r="AG36" s="247"/>
      <c r="AH36" s="247"/>
    </row>
    <row r="37" spans="2:34" ht="13.2" x14ac:dyDescent="0.2">
      <c r="AH37" s="247"/>
    </row>
    <row r="38" spans="2:34" ht="13.2" x14ac:dyDescent="0.2">
      <c r="X38" s="247"/>
      <c r="AG38" s="247"/>
      <c r="AH38" s="247"/>
    </row>
    <row r="39" spans="2:34" ht="13.2" x14ac:dyDescent="0.2"/>
    <row r="40" spans="2:34" ht="13.2" x14ac:dyDescent="0.2"/>
    <row r="41" spans="2:34" ht="13.2" x14ac:dyDescent="0.2">
      <c r="R41" s="247"/>
    </row>
    <row r="42" spans="2:34" ht="13.2" x14ac:dyDescent="0.2">
      <c r="W42" s="247"/>
    </row>
    <row r="43" spans="2:34" ht="13.2" x14ac:dyDescent="0.2">
      <c r="V43" s="247"/>
      <c r="X43" s="247"/>
      <c r="Y43" s="247"/>
      <c r="Z43" s="247"/>
      <c r="AA43" s="247"/>
      <c r="AB43" s="247"/>
      <c r="AC43" s="247"/>
      <c r="AD43" s="247"/>
      <c r="AE43" s="247"/>
      <c r="AF43" s="247"/>
      <c r="AG43" s="247"/>
      <c r="AH43" s="247"/>
    </row>
    <row r="44" spans="2:34" ht="13.2" x14ac:dyDescent="0.2">
      <c r="AH44" s="247"/>
    </row>
    <row r="45" spans="2:34" ht="13.2" x14ac:dyDescent="0.2"/>
    <row r="46" spans="2:34" ht="13.2" x14ac:dyDescent="0.2"/>
    <row r="47" spans="2:34" ht="13.2" x14ac:dyDescent="0.2"/>
    <row r="48" spans="2:34" ht="13.2" x14ac:dyDescent="0.2">
      <c r="U48" s="247"/>
      <c r="V48" s="247"/>
      <c r="W48" s="247"/>
      <c r="Y48" s="247"/>
      <c r="Z48" s="247"/>
      <c r="AA48" s="247"/>
      <c r="AB48" s="247"/>
      <c r="AC48" s="247"/>
      <c r="AD48" s="247"/>
      <c r="AE48" s="247"/>
      <c r="AF48" s="247"/>
      <c r="AG48" s="247"/>
      <c r="AH48" s="247"/>
    </row>
    <row r="49" spans="28:34" ht="13.2" x14ac:dyDescent="0.2"/>
    <row r="50" spans="28:34" ht="13.2" x14ac:dyDescent="0.2">
      <c r="AE50" s="247"/>
      <c r="AF50" s="247"/>
      <c r="AG50" s="247"/>
      <c r="AH50" s="247"/>
    </row>
    <row r="51" spans="28:34" ht="13.2" x14ac:dyDescent="0.2">
      <c r="AC51" s="247"/>
      <c r="AD51" s="247"/>
      <c r="AE51" s="247"/>
      <c r="AF51" s="247"/>
      <c r="AG51" s="247"/>
      <c r="AH51" s="247"/>
    </row>
    <row r="52" spans="28:34" ht="13.2" x14ac:dyDescent="0.2"/>
    <row r="53" spans="28:34" ht="13.2" x14ac:dyDescent="0.2">
      <c r="AF53" s="247"/>
      <c r="AG53" s="247"/>
      <c r="AH53" s="247"/>
    </row>
    <row r="54" spans="28:34" ht="13.2" x14ac:dyDescent="0.2">
      <c r="AH54" s="247"/>
    </row>
    <row r="55" spans="28:34" ht="13.2" x14ac:dyDescent="0.2"/>
    <row r="56" spans="28:34" ht="13.2" x14ac:dyDescent="0.2">
      <c r="AB56" s="247"/>
      <c r="AC56" s="247"/>
      <c r="AD56" s="247"/>
      <c r="AE56" s="247"/>
      <c r="AF56" s="247"/>
      <c r="AG56" s="247"/>
      <c r="AH56" s="247"/>
    </row>
    <row r="57" spans="28:34" ht="13.2" x14ac:dyDescent="0.2">
      <c r="AH57" s="247"/>
    </row>
    <row r="58" spans="28:34" ht="13.2" x14ac:dyDescent="0.2">
      <c r="AH58" s="247"/>
    </row>
    <row r="59" spans="28:34" ht="13.2" x14ac:dyDescent="0.2"/>
    <row r="60" spans="28:34" ht="13.2" x14ac:dyDescent="0.2"/>
    <row r="61" spans="28:34" ht="13.2" x14ac:dyDescent="0.2"/>
    <row r="62" spans="28:34" ht="13.2" x14ac:dyDescent="0.2"/>
    <row r="63" spans="28:34" ht="13.2" x14ac:dyDescent="0.2">
      <c r="AH63" s="247"/>
    </row>
    <row r="64" spans="28:34" ht="13.2" x14ac:dyDescent="0.2">
      <c r="AG64" s="247"/>
      <c r="AH64" s="247"/>
    </row>
    <row r="65" spans="28:34" ht="13.2" x14ac:dyDescent="0.2"/>
    <row r="66" spans="28:34" ht="13.2" x14ac:dyDescent="0.2"/>
    <row r="67" spans="28:34" ht="13.2" x14ac:dyDescent="0.2"/>
    <row r="68" spans="28:34" ht="13.2" x14ac:dyDescent="0.2">
      <c r="AB68" s="247"/>
      <c r="AC68" s="247"/>
      <c r="AD68" s="247"/>
      <c r="AE68" s="247"/>
      <c r="AF68" s="247"/>
      <c r="AG68" s="247"/>
      <c r="AH68" s="247"/>
    </row>
    <row r="69" spans="28:34" ht="13.2" x14ac:dyDescent="0.2">
      <c r="AF69" s="247"/>
      <c r="AG69" s="247"/>
      <c r="AH69" s="247"/>
    </row>
    <row r="70" spans="28:34" ht="13.2" x14ac:dyDescent="0.2"/>
    <row r="71" spans="28:34" ht="13.2" x14ac:dyDescent="0.2"/>
    <row r="72" spans="28:34" ht="13.2" x14ac:dyDescent="0.2"/>
    <row r="73" spans="28:34" ht="13.2" x14ac:dyDescent="0.2"/>
    <row r="74" spans="28:34" ht="13.2" x14ac:dyDescent="0.2"/>
    <row r="75" spans="28:34" ht="13.2" x14ac:dyDescent="0.2">
      <c r="AH75" s="247"/>
    </row>
    <row r="76" spans="28:34" ht="13.2" x14ac:dyDescent="0.2">
      <c r="AF76" s="247"/>
      <c r="AG76" s="247"/>
      <c r="AH76" s="247"/>
    </row>
    <row r="77" spans="28:34" ht="13.2" x14ac:dyDescent="0.2">
      <c r="AG77" s="247"/>
      <c r="AH77" s="247"/>
    </row>
    <row r="78" spans="28:34" ht="13.2" x14ac:dyDescent="0.2"/>
    <row r="79" spans="28:34" ht="13.2" x14ac:dyDescent="0.2"/>
    <row r="80" spans="28:34" ht="13.2" x14ac:dyDescent="0.2"/>
    <row r="81" spans="25:34" ht="13.2" x14ac:dyDescent="0.2"/>
    <row r="82" spans="25:34" ht="13.2" x14ac:dyDescent="0.2">
      <c r="Y82" s="247"/>
    </row>
    <row r="83" spans="25:34" ht="13.2" x14ac:dyDescent="0.2">
      <c r="Y83" s="247"/>
      <c r="Z83" s="247"/>
      <c r="AA83" s="247"/>
      <c r="AB83" s="247"/>
      <c r="AC83" s="247"/>
      <c r="AD83" s="247"/>
      <c r="AE83" s="247"/>
      <c r="AF83" s="247"/>
      <c r="AG83" s="247"/>
      <c r="AH83" s="247"/>
    </row>
    <row r="84" spans="25:34" ht="13.2" x14ac:dyDescent="0.2"/>
    <row r="85" spans="25:34" ht="13.2" x14ac:dyDescent="0.2"/>
    <row r="86" spans="25:34" ht="13.2" x14ac:dyDescent="0.2"/>
    <row r="87" spans="25:34" ht="13.2" x14ac:dyDescent="0.2"/>
    <row r="88" spans="25:34" ht="13.2" x14ac:dyDescent="0.2">
      <c r="AH88" s="24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7"/>
      <c r="AG94" s="247"/>
      <c r="AH94" s="247"/>
    </row>
    <row r="95" spans="25:34" ht="13.5" customHeight="1" x14ac:dyDescent="0.2">
      <c r="AH95" s="24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7"/>
    </row>
    <row r="102" spans="33:34" ht="13.5" customHeight="1" x14ac:dyDescent="0.2"/>
    <row r="103" spans="33:34" ht="13.5" customHeight="1" x14ac:dyDescent="0.2"/>
    <row r="104" spans="33:34" ht="13.5" customHeight="1" x14ac:dyDescent="0.2">
      <c r="AG104" s="247"/>
      <c r="AH104" s="24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7"/>
    </row>
    <row r="117" spans="34:122" ht="13.5" customHeight="1" x14ac:dyDescent="0.2"/>
    <row r="118" spans="34:122" ht="13.5" customHeight="1" x14ac:dyDescent="0.2"/>
    <row r="119" spans="34:122" ht="13.5" customHeight="1" x14ac:dyDescent="0.2"/>
    <row r="120" spans="34:122" ht="13.5" customHeight="1" x14ac:dyDescent="0.2">
      <c r="AH120" s="247"/>
    </row>
    <row r="121" spans="34:122" ht="13.5" customHeight="1" x14ac:dyDescent="0.2">
      <c r="AH121" s="247"/>
    </row>
    <row r="122" spans="34:122" ht="13.5" customHeight="1" x14ac:dyDescent="0.2"/>
    <row r="123" spans="34:122" ht="13.5" customHeight="1" x14ac:dyDescent="0.2"/>
    <row r="124" spans="34:122" ht="13.5" customHeight="1" x14ac:dyDescent="0.2">
      <c r="AH124" s="247"/>
    </row>
    <row r="125" spans="34:122" ht="13.5" customHeight="1" x14ac:dyDescent="0.2">
      <c r="DR125" s="247" t="s">
        <v>617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90" customWidth="1"/>
    <col min="2" max="8" width="13.33203125" style="90" customWidth="1"/>
    <col min="9" max="16384" width="11.109375" style="90"/>
  </cols>
  <sheetData>
    <row r="1" spans="1:8" x14ac:dyDescent="0.2">
      <c r="A1" s="84"/>
      <c r="B1" s="85"/>
      <c r="C1" s="86"/>
      <c r="D1" s="87"/>
      <c r="E1" s="88"/>
      <c r="F1" s="88"/>
      <c r="G1" s="88"/>
      <c r="H1" s="89"/>
    </row>
    <row r="2" spans="1:8" x14ac:dyDescent="0.2">
      <c r="A2" s="91"/>
      <c r="B2" s="92"/>
      <c r="C2" s="93"/>
      <c r="D2" s="94" t="s">
        <v>42</v>
      </c>
      <c r="E2" s="95"/>
      <c r="F2" s="96" t="s">
        <v>43</v>
      </c>
      <c r="G2" s="97"/>
      <c r="H2" s="98"/>
    </row>
    <row r="3" spans="1:8" x14ac:dyDescent="0.2">
      <c r="A3" s="94" t="s">
        <v>519</v>
      </c>
      <c r="B3" s="99"/>
      <c r="C3" s="100"/>
      <c r="D3" s="101">
        <v>49949</v>
      </c>
      <c r="E3" s="102"/>
      <c r="F3" s="103">
        <v>34374</v>
      </c>
      <c r="G3" s="104"/>
      <c r="H3" s="105"/>
    </row>
    <row r="4" spans="1:8" x14ac:dyDescent="0.2">
      <c r="A4" s="106"/>
      <c r="B4" s="107"/>
      <c r="C4" s="108"/>
      <c r="D4" s="109">
        <v>20504</v>
      </c>
      <c r="E4" s="110"/>
      <c r="F4" s="111">
        <v>10917</v>
      </c>
      <c r="G4" s="112"/>
      <c r="H4" s="113"/>
    </row>
    <row r="5" spans="1:8" x14ac:dyDescent="0.2">
      <c r="A5" s="94" t="s">
        <v>521</v>
      </c>
      <c r="B5" s="99"/>
      <c r="C5" s="100"/>
      <c r="D5" s="101">
        <v>43763</v>
      </c>
      <c r="E5" s="102"/>
      <c r="F5" s="103">
        <v>35216</v>
      </c>
      <c r="G5" s="104"/>
      <c r="H5" s="105"/>
    </row>
    <row r="6" spans="1:8" x14ac:dyDescent="0.2">
      <c r="A6" s="106"/>
      <c r="B6" s="107"/>
      <c r="C6" s="108"/>
      <c r="D6" s="109">
        <v>17967</v>
      </c>
      <c r="E6" s="110"/>
      <c r="F6" s="111">
        <v>12644</v>
      </c>
      <c r="G6" s="112"/>
      <c r="H6" s="113"/>
    </row>
    <row r="7" spans="1:8" x14ac:dyDescent="0.2">
      <c r="A7" s="94" t="s">
        <v>522</v>
      </c>
      <c r="B7" s="99"/>
      <c r="C7" s="100"/>
      <c r="D7" s="101">
        <v>40140</v>
      </c>
      <c r="E7" s="102"/>
      <c r="F7" s="103">
        <v>36736</v>
      </c>
      <c r="G7" s="104"/>
      <c r="H7" s="105"/>
    </row>
    <row r="8" spans="1:8" x14ac:dyDescent="0.2">
      <c r="A8" s="106"/>
      <c r="B8" s="107"/>
      <c r="C8" s="108"/>
      <c r="D8" s="109">
        <v>17846</v>
      </c>
      <c r="E8" s="110"/>
      <c r="F8" s="111">
        <v>13410</v>
      </c>
      <c r="G8" s="112"/>
      <c r="H8" s="113"/>
    </row>
    <row r="9" spans="1:8" x14ac:dyDescent="0.2">
      <c r="A9" s="94" t="s">
        <v>523</v>
      </c>
      <c r="B9" s="99"/>
      <c r="C9" s="100"/>
      <c r="D9" s="101">
        <v>40277</v>
      </c>
      <c r="E9" s="102"/>
      <c r="F9" s="103">
        <v>38259</v>
      </c>
      <c r="G9" s="104"/>
      <c r="H9" s="105"/>
    </row>
    <row r="10" spans="1:8" x14ac:dyDescent="0.2">
      <c r="A10" s="106"/>
      <c r="B10" s="107"/>
      <c r="C10" s="108"/>
      <c r="D10" s="109">
        <v>16557</v>
      </c>
      <c r="E10" s="110"/>
      <c r="F10" s="111">
        <v>13379</v>
      </c>
      <c r="G10" s="112"/>
      <c r="H10" s="113"/>
    </row>
    <row r="11" spans="1:8" x14ac:dyDescent="0.2">
      <c r="A11" s="94" t="s">
        <v>524</v>
      </c>
      <c r="B11" s="99"/>
      <c r="C11" s="100"/>
      <c r="D11" s="101">
        <v>45376</v>
      </c>
      <c r="E11" s="102"/>
      <c r="F11" s="103">
        <v>39075</v>
      </c>
      <c r="G11" s="104"/>
      <c r="H11" s="105"/>
    </row>
    <row r="12" spans="1:8" x14ac:dyDescent="0.2">
      <c r="A12" s="106"/>
      <c r="B12" s="107"/>
      <c r="C12" s="114"/>
      <c r="D12" s="109">
        <v>18919</v>
      </c>
      <c r="E12" s="110"/>
      <c r="F12" s="111">
        <v>13441</v>
      </c>
      <c r="G12" s="112"/>
      <c r="H12" s="113"/>
    </row>
    <row r="13" spans="1:8" x14ac:dyDescent="0.2">
      <c r="A13" s="94"/>
      <c r="B13" s="99"/>
      <c r="C13" s="115"/>
      <c r="D13" s="116">
        <v>43901</v>
      </c>
      <c r="E13" s="117"/>
      <c r="F13" s="118">
        <v>36732</v>
      </c>
      <c r="G13" s="119"/>
      <c r="H13" s="105"/>
    </row>
    <row r="14" spans="1:8" x14ac:dyDescent="0.2">
      <c r="A14" s="106"/>
      <c r="B14" s="107"/>
      <c r="C14" s="108"/>
      <c r="D14" s="109">
        <v>18359</v>
      </c>
      <c r="E14" s="110"/>
      <c r="F14" s="111">
        <v>12758</v>
      </c>
      <c r="G14" s="112"/>
      <c r="H14" s="113"/>
    </row>
    <row r="17" spans="1:11" x14ac:dyDescent="0.2">
      <c r="A17" s="90" t="s">
        <v>44</v>
      </c>
    </row>
    <row r="18" spans="1:11" x14ac:dyDescent="0.2">
      <c r="A18" s="120"/>
      <c r="B18" s="120" t="str">
        <f>実質収支比率等に係る経年分析!F$46</f>
        <v>H25</v>
      </c>
      <c r="C18" s="120" t="str">
        <f>実質収支比率等に係る経年分析!G$46</f>
        <v>H26</v>
      </c>
      <c r="D18" s="120" t="str">
        <f>実質収支比率等に係る経年分析!H$46</f>
        <v>H27</v>
      </c>
      <c r="E18" s="120" t="str">
        <f>実質収支比率等に係る経年分析!I$46</f>
        <v>H28</v>
      </c>
      <c r="F18" s="120" t="str">
        <f>実質収支比率等に係る経年分析!J$46</f>
        <v>H29</v>
      </c>
    </row>
    <row r="19" spans="1:11" x14ac:dyDescent="0.2">
      <c r="A19" s="120" t="s">
        <v>45</v>
      </c>
      <c r="B19" s="120">
        <f>ROUND(VALUE(SUBSTITUTE(実質収支比率等に係る経年分析!F$48,"▲","-")),2)</f>
        <v>1.73</v>
      </c>
      <c r="C19" s="120">
        <f>ROUND(VALUE(SUBSTITUTE(実質収支比率等に係る経年分析!G$48,"▲","-")),2)</f>
        <v>0.91</v>
      </c>
      <c r="D19" s="120">
        <f>ROUND(VALUE(SUBSTITUTE(実質収支比率等に係る経年分析!H$48,"▲","-")),2)</f>
        <v>0.81</v>
      </c>
      <c r="E19" s="120">
        <f>ROUND(VALUE(SUBSTITUTE(実質収支比率等に係る経年分析!I$48,"▲","-")),2)</f>
        <v>0.88</v>
      </c>
      <c r="F19" s="120">
        <f>ROUND(VALUE(SUBSTITUTE(実質収支比率等に係る経年分析!J$48,"▲","-")),2)</f>
        <v>0.86</v>
      </c>
    </row>
    <row r="20" spans="1:11" x14ac:dyDescent="0.2">
      <c r="A20" s="120" t="s">
        <v>46</v>
      </c>
      <c r="B20" s="120">
        <f>ROUND(VALUE(SUBSTITUTE(実質収支比率等に係る経年分析!F$47,"▲","-")),2)</f>
        <v>1.24</v>
      </c>
      <c r="C20" s="120">
        <f>ROUND(VALUE(SUBSTITUTE(実質収支比率等に係る経年分析!G$47,"▲","-")),2)</f>
        <v>1.22</v>
      </c>
      <c r="D20" s="120">
        <f>ROUND(VALUE(SUBSTITUTE(実質収支比率等に係る経年分析!H$47,"▲","-")),2)</f>
        <v>1.18</v>
      </c>
      <c r="E20" s="120">
        <f>ROUND(VALUE(SUBSTITUTE(実質収支比率等に係る経年分析!I$47,"▲","-")),2)</f>
        <v>1.19</v>
      </c>
      <c r="F20" s="120">
        <f>ROUND(VALUE(SUBSTITUTE(実質収支比率等に係る経年分析!J$47,"▲","-")),2)</f>
        <v>1.26</v>
      </c>
    </row>
    <row r="21" spans="1:11" x14ac:dyDescent="0.2">
      <c r="A21" s="120" t="s">
        <v>47</v>
      </c>
      <c r="B21" s="120">
        <f>IF(ISNUMBER(VALUE(SUBSTITUTE(実質収支比率等に係る経年分析!F$49,"▲","-"))),ROUND(VALUE(SUBSTITUTE(実質収支比率等に係る経年分析!F$49,"▲","-")),2),NA())</f>
        <v>0.78</v>
      </c>
      <c r="C21" s="120">
        <f>IF(ISNUMBER(VALUE(SUBSTITUTE(実質収支比率等に係る経年分析!G$49,"▲","-"))),ROUND(VALUE(SUBSTITUTE(実質収支比率等に係る経年分析!G$49,"▲","-")),2),NA())</f>
        <v>-0.79</v>
      </c>
      <c r="D21" s="120">
        <f>IF(ISNUMBER(VALUE(SUBSTITUTE(実質収支比率等に係る経年分析!H$49,"▲","-"))),ROUND(VALUE(SUBSTITUTE(実質収支比率等に係る経年分析!H$49,"▲","-")),2),NA())</f>
        <v>-0.06</v>
      </c>
      <c r="E21" s="120">
        <f>IF(ISNUMBER(VALUE(SUBSTITUTE(実質収支比率等に係る経年分析!I$49,"▲","-"))),ROUND(VALUE(SUBSTITUTE(実質収支比率等に係る経年分析!I$49,"▲","-")),2),NA())</f>
        <v>0.06</v>
      </c>
      <c r="F21" s="120">
        <f>IF(ISNUMBER(VALUE(SUBSTITUTE(実質収支比率等に係る経年分析!J$49,"▲","-"))),ROUND(VALUE(SUBSTITUTE(実質収支比率等に係る経年分析!J$49,"▲","-")),2),NA())</f>
        <v>-7.0000000000000007E-2</v>
      </c>
    </row>
    <row r="24" spans="1:11" x14ac:dyDescent="0.2">
      <c r="A24" s="90" t="s">
        <v>48</v>
      </c>
    </row>
    <row r="25" spans="1:11" x14ac:dyDescent="0.2">
      <c r="A25" s="121"/>
      <c r="B25" s="121" t="str">
        <f>連結実質赤字比率に係る赤字・黒字の構成分析!F$33</f>
        <v>H25</v>
      </c>
      <c r="C25" s="121"/>
      <c r="D25" s="121" t="str">
        <f>連結実質赤字比率に係る赤字・黒字の構成分析!G$33</f>
        <v>H26</v>
      </c>
      <c r="E25" s="121"/>
      <c r="F25" s="121" t="str">
        <f>連結実質赤字比率に係る赤字・黒字の構成分析!H$33</f>
        <v>H27</v>
      </c>
      <c r="G25" s="121"/>
      <c r="H25" s="121" t="str">
        <f>連結実質赤字比率に係る赤字・黒字の構成分析!I$33</f>
        <v>H28</v>
      </c>
      <c r="I25" s="121"/>
      <c r="J25" s="121" t="str">
        <f>連結実質赤字比率に係る赤字・黒字の構成分析!J$33</f>
        <v>H29</v>
      </c>
      <c r="K25" s="121"/>
    </row>
    <row r="26" spans="1:11" x14ac:dyDescent="0.2">
      <c r="A26" s="121"/>
      <c r="B26" s="121" t="s">
        <v>49</v>
      </c>
      <c r="C26" s="121" t="s">
        <v>50</v>
      </c>
      <c r="D26" s="121" t="s">
        <v>49</v>
      </c>
      <c r="E26" s="121" t="s">
        <v>50</v>
      </c>
      <c r="F26" s="121" t="s">
        <v>49</v>
      </c>
      <c r="G26" s="121" t="s">
        <v>50</v>
      </c>
      <c r="H26" s="121" t="s">
        <v>49</v>
      </c>
      <c r="I26" s="121" t="s">
        <v>50</v>
      </c>
      <c r="J26" s="121" t="s">
        <v>49</v>
      </c>
      <c r="K26" s="121" t="s">
        <v>50</v>
      </c>
    </row>
    <row r="27" spans="1:11" x14ac:dyDescent="0.2">
      <c r="A27" s="121" t="str">
        <f>IF(連結実質赤字比率に係る赤字・黒字の構成分析!C$43="",NA(),連結実質赤字比率に係る赤字・黒字の構成分析!C$43)</f>
        <v>その他会計（黒字）</v>
      </c>
      <c r="B27" s="121" t="e">
        <f>IF(ROUND(VALUE(SUBSTITUTE(連結実質赤字比率に係る赤字・黒字の構成分析!F$43,"▲", "-")), 2) &lt; 0, ABS(ROUND(VALUE(SUBSTITUTE(連結実質赤字比率に係る赤字・黒字の構成分析!F$43,"▲", "-")), 2)), NA())</f>
        <v>#N/A</v>
      </c>
      <c r="C27" s="121">
        <f>IF(ROUND(VALUE(SUBSTITUTE(連結実質赤字比率に係る赤字・黒字の構成分析!F$43,"▲", "-")), 2) &gt;= 0, ABS(ROUND(VALUE(SUBSTITUTE(連結実質赤字比率に係る赤字・黒字の構成分析!F$43,"▲", "-")), 2)), NA())</f>
        <v>0.04</v>
      </c>
      <c r="D27" s="121" t="e">
        <f>IF(ROUND(VALUE(SUBSTITUTE(連結実質赤字比率に係る赤字・黒字の構成分析!G$43,"▲", "-")), 2) &lt; 0, ABS(ROUND(VALUE(SUBSTITUTE(連結実質赤字比率に係る赤字・黒字の構成分析!G$43,"▲", "-")), 2)), NA())</f>
        <v>#N/A</v>
      </c>
      <c r="E27" s="121">
        <f>IF(ROUND(VALUE(SUBSTITUTE(連結実質赤字比率に係る赤字・黒字の構成分析!G$43,"▲", "-")), 2) &gt;= 0, ABS(ROUND(VALUE(SUBSTITUTE(連結実質赤字比率に係る赤字・黒字の構成分析!G$43,"▲", "-")), 2)), NA())</f>
        <v>0.06</v>
      </c>
      <c r="F27" s="121" t="e">
        <f>IF(ROUND(VALUE(SUBSTITUTE(連結実質赤字比率に係る赤字・黒字の構成分析!H$43,"▲", "-")), 2) &lt; 0, ABS(ROUND(VALUE(SUBSTITUTE(連結実質赤字比率に係る赤字・黒字の構成分析!H$43,"▲", "-")), 2)), NA())</f>
        <v>#N/A</v>
      </c>
      <c r="G27" s="121">
        <f>IF(ROUND(VALUE(SUBSTITUTE(連結実質赤字比率に係る赤字・黒字の構成分析!H$43,"▲", "-")), 2) &gt;= 0, ABS(ROUND(VALUE(SUBSTITUTE(連結実質赤字比率に係る赤字・黒字の構成分析!H$43,"▲", "-")), 2)), NA())</f>
        <v>0.01</v>
      </c>
      <c r="H27" s="121" t="e">
        <f>IF(ROUND(VALUE(SUBSTITUTE(連結実質赤字比率に係る赤字・黒字の構成分析!I$43,"▲", "-")), 2) &lt; 0, ABS(ROUND(VALUE(SUBSTITUTE(連結実質赤字比率に係る赤字・黒字の構成分析!I$43,"▲", "-")), 2)), NA())</f>
        <v>#N/A</v>
      </c>
      <c r="I27" s="121">
        <f>IF(ROUND(VALUE(SUBSTITUTE(連結実質赤字比率に係る赤字・黒字の構成分析!I$43,"▲", "-")), 2) &gt;= 0, ABS(ROUND(VALUE(SUBSTITUTE(連結実質赤字比率に係る赤字・黒字の構成分析!I$43,"▲", "-")), 2)), NA())</f>
        <v>0.01</v>
      </c>
      <c r="J27" s="121" t="e">
        <f>IF(ROUND(VALUE(SUBSTITUTE(連結実質赤字比率に係る赤字・黒字の構成分析!J$43,"▲", "-")), 2) &lt; 0, ABS(ROUND(VALUE(SUBSTITUTE(連結実質赤字比率に係る赤字・黒字の構成分析!J$43,"▲", "-")), 2)), NA())</f>
        <v>#N/A</v>
      </c>
      <c r="K27" s="121">
        <f>IF(ROUND(VALUE(SUBSTITUTE(連結実質赤字比率に係る赤字・黒字の構成分析!J$43,"▲", "-")), 2) &gt;= 0, ABS(ROUND(VALUE(SUBSTITUTE(連結実質赤字比率に係る赤字・黒字の構成分析!J$43,"▲", "-")), 2)), NA())</f>
        <v>0.02</v>
      </c>
    </row>
    <row r="28" spans="1:11" x14ac:dyDescent="0.2">
      <c r="A28" s="121" t="str">
        <f>IF(連結実質赤字比率に係る赤字・黒字の構成分析!C$42="",NA(),連結実質赤字比率に係る赤字・黒字の構成分析!C$42)</f>
        <v>その他会計（赤字）</v>
      </c>
      <c r="B28" s="121" t="e">
        <f>IF(ROUND(VALUE(SUBSTITUTE(連結実質赤字比率に係る赤字・黒字の構成分析!F$42,"▲", "-")), 2) &lt; 0, ABS(ROUND(VALUE(SUBSTITUTE(連結実質赤字比率に係る赤字・黒字の構成分析!F$42,"▲", "-")), 2)), NA())</f>
        <v>#VALUE!</v>
      </c>
      <c r="C28" s="121" t="e">
        <f>IF(ROUND(VALUE(SUBSTITUTE(連結実質赤字比率に係る赤字・黒字の構成分析!F$42,"▲", "-")), 2) &gt;= 0, ABS(ROUND(VALUE(SUBSTITUTE(連結実質赤字比率に係る赤字・黒字の構成分析!F$42,"▲", "-")), 2)), NA())</f>
        <v>#VALUE!</v>
      </c>
      <c r="D28" s="121" t="e">
        <f>IF(ROUND(VALUE(SUBSTITUTE(連結実質赤字比率に係る赤字・黒字の構成分析!G$42,"▲", "-")), 2) &lt; 0, ABS(ROUND(VALUE(SUBSTITUTE(連結実質赤字比率に係る赤字・黒字の構成分析!G$42,"▲", "-")), 2)), NA())</f>
        <v>#VALUE!</v>
      </c>
      <c r="E28" s="121" t="e">
        <f>IF(ROUND(VALUE(SUBSTITUTE(連結実質赤字比率に係る赤字・黒字の構成分析!G$42,"▲", "-")), 2) &gt;= 0, ABS(ROUND(VALUE(SUBSTITUTE(連結実質赤字比率に係る赤字・黒字の構成分析!G$42,"▲", "-")), 2)), NA())</f>
        <v>#VALUE!</v>
      </c>
      <c r="F28" s="121" t="e">
        <f>IF(ROUND(VALUE(SUBSTITUTE(連結実質赤字比率に係る赤字・黒字の構成分析!H$42,"▲", "-")), 2) &lt; 0, ABS(ROUND(VALUE(SUBSTITUTE(連結実質赤字比率に係る赤字・黒字の構成分析!H$42,"▲", "-")), 2)), NA())</f>
        <v>#VALUE!</v>
      </c>
      <c r="G28" s="121" t="e">
        <f>IF(ROUND(VALUE(SUBSTITUTE(連結実質赤字比率に係る赤字・黒字の構成分析!H$42,"▲", "-")), 2) &gt;= 0, ABS(ROUND(VALUE(SUBSTITUTE(連結実質赤字比率に係る赤字・黒字の構成分析!H$42,"▲", "-")), 2)), NA())</f>
        <v>#VALUE!</v>
      </c>
      <c r="H28" s="121" t="e">
        <f>IF(ROUND(VALUE(SUBSTITUTE(連結実質赤字比率に係る赤字・黒字の構成分析!I$42,"▲", "-")), 2) &lt; 0, ABS(ROUND(VALUE(SUBSTITUTE(連結実質赤字比率に係る赤字・黒字の構成分析!I$42,"▲", "-")), 2)), NA())</f>
        <v>#VALUE!</v>
      </c>
      <c r="I28" s="121" t="e">
        <f>IF(ROUND(VALUE(SUBSTITUTE(連結実質赤字比率に係る赤字・黒字の構成分析!I$42,"▲", "-")), 2) &gt;= 0, ABS(ROUND(VALUE(SUBSTITUTE(連結実質赤字比率に係る赤字・黒字の構成分析!I$42,"▲", "-")), 2)), NA())</f>
        <v>#VALUE!</v>
      </c>
      <c r="J28" s="121" t="e">
        <f>IF(ROUND(VALUE(SUBSTITUTE(連結実質赤字比率に係る赤字・黒字の構成分析!J$42,"▲", "-")), 2) &lt; 0, ABS(ROUND(VALUE(SUBSTITUTE(連結実質赤字比率に係る赤字・黒字の構成分析!J$42,"▲", "-")), 2)), NA())</f>
        <v>#VALUE!</v>
      </c>
      <c r="K28" s="121" t="e">
        <f>IF(ROUND(VALUE(SUBSTITUTE(連結実質赤字比率に係る赤字・黒字の構成分析!J$42,"▲", "-")), 2) &gt;= 0, ABS(ROUND(VALUE(SUBSTITUTE(連結実質赤字比率に係る赤字・黒字の構成分析!J$42,"▲", "-")), 2)), NA())</f>
        <v>#VALUE!</v>
      </c>
    </row>
    <row r="29" spans="1:11" x14ac:dyDescent="0.2">
      <c r="A29" s="121" t="str">
        <f>IF(連結実質赤字比率に係る赤字・黒字の構成分析!C$41="",NA(),連結実質赤字比率に係る赤字・黒字の構成分析!C$41)</f>
        <v>静岡県沿岸漁業改善資金特別会計</v>
      </c>
      <c r="B29" s="121" t="e">
        <f>IF(ROUND(VALUE(SUBSTITUTE(連結実質赤字比率に係る赤字・黒字の構成分析!F$41,"▲", "-")), 2) &lt; 0, ABS(ROUND(VALUE(SUBSTITUTE(連結実質赤字比率に係る赤字・黒字の構成分析!F$41,"▲", "-")), 2)), NA())</f>
        <v>#N/A</v>
      </c>
      <c r="C29" s="121">
        <f>IF(ROUND(VALUE(SUBSTITUTE(連結実質赤字比率に係る赤字・黒字の構成分析!F$41,"▲", "-")), 2) &gt;= 0, ABS(ROUND(VALUE(SUBSTITUTE(連結実質赤字比率に係る赤字・黒字の構成分析!F$41,"▲", "-")), 2)), NA())</f>
        <v>0</v>
      </c>
      <c r="D29" s="121" t="e">
        <f>IF(ROUND(VALUE(SUBSTITUTE(連結実質赤字比率に係る赤字・黒字の構成分析!G$41,"▲", "-")), 2) &lt; 0, ABS(ROUND(VALUE(SUBSTITUTE(連結実質赤字比率に係る赤字・黒字の構成分析!G$41,"▲", "-")), 2)), NA())</f>
        <v>#N/A</v>
      </c>
      <c r="E29" s="121">
        <f>IF(ROUND(VALUE(SUBSTITUTE(連結実質赤字比率に係る赤字・黒字の構成分析!G$41,"▲", "-")), 2) &gt;= 0, ABS(ROUND(VALUE(SUBSTITUTE(連結実質赤字比率に係る赤字・黒字の構成分析!G$41,"▲", "-")), 2)), NA())</f>
        <v>0.01</v>
      </c>
      <c r="F29" s="121" t="e">
        <f>IF(ROUND(VALUE(SUBSTITUTE(連結実質赤字比率に係る赤字・黒字の構成分析!H$41,"▲", "-")), 2) &lt; 0, ABS(ROUND(VALUE(SUBSTITUTE(連結実質赤字比率に係る赤字・黒字の構成分析!H$41,"▲", "-")), 2)), NA())</f>
        <v>#N/A</v>
      </c>
      <c r="G29" s="121">
        <f>IF(ROUND(VALUE(SUBSTITUTE(連結実質赤字比率に係る赤字・黒字の構成分析!H$41,"▲", "-")), 2) &gt;= 0, ABS(ROUND(VALUE(SUBSTITUTE(連結実質赤字比率に係る赤字・黒字の構成分析!H$41,"▲", "-")), 2)), NA())</f>
        <v>0.01</v>
      </c>
      <c r="H29" s="121" t="e">
        <f>IF(ROUND(VALUE(SUBSTITUTE(連結実質赤字比率に係る赤字・黒字の構成分析!I$41,"▲", "-")), 2) &lt; 0, ABS(ROUND(VALUE(SUBSTITUTE(連結実質赤字比率に係る赤字・黒字の構成分析!I$41,"▲", "-")), 2)), NA())</f>
        <v>#N/A</v>
      </c>
      <c r="I29" s="121">
        <f>IF(ROUND(VALUE(SUBSTITUTE(連結実質赤字比率に係る赤字・黒字の構成分析!I$41,"▲", "-")), 2) &gt;= 0, ABS(ROUND(VALUE(SUBSTITUTE(連結実質赤字比率に係る赤字・黒字の構成分析!I$41,"▲", "-")), 2)), NA())</f>
        <v>0.01</v>
      </c>
      <c r="J29" s="121" t="e">
        <f>IF(ROUND(VALUE(SUBSTITUTE(連結実質赤字比率に係る赤字・黒字の構成分析!J$41,"▲", "-")), 2) &lt; 0, ABS(ROUND(VALUE(SUBSTITUTE(連結実質赤字比率に係る赤字・黒字の構成分析!J$41,"▲", "-")), 2)), NA())</f>
        <v>#N/A</v>
      </c>
      <c r="K29" s="121">
        <f>IF(ROUND(VALUE(SUBSTITUTE(連結実質赤字比率に係る赤字・黒字の構成分析!J$41,"▲", "-")), 2) &gt;= 0, ABS(ROUND(VALUE(SUBSTITUTE(連結実質赤字比率に係る赤字・黒字の構成分析!J$41,"▲", "-")), 2)), NA())</f>
        <v>0.02</v>
      </c>
    </row>
    <row r="30" spans="1:11" x14ac:dyDescent="0.2">
      <c r="A30" s="121" t="str">
        <f>IF(連結実質赤字比率に係る赤字・黒字の構成分析!C$40="",NA(),連結実質赤字比率に係る赤字・黒字の構成分析!C$40)</f>
        <v>静岡県林業改善資金特別会計</v>
      </c>
      <c r="B30" s="121" t="e">
        <f>IF(ROUND(VALUE(SUBSTITUTE(連結実質赤字比率に係る赤字・黒字の構成分析!F$40,"▲", "-")), 2) &lt; 0, ABS(ROUND(VALUE(SUBSTITUTE(連結実質赤字比率に係る赤字・黒字の構成分析!F$40,"▲", "-")), 2)), NA())</f>
        <v>#N/A</v>
      </c>
      <c r="C30" s="121">
        <f>IF(ROUND(VALUE(SUBSTITUTE(連結実質赤字比率に係る赤字・黒字の構成分析!F$40,"▲", "-")), 2) &gt;= 0, ABS(ROUND(VALUE(SUBSTITUTE(連結実質赤字比率に係る赤字・黒字の構成分析!F$40,"▲", "-")), 2)), NA())</f>
        <v>0.03</v>
      </c>
      <c r="D30" s="121" t="e">
        <f>IF(ROUND(VALUE(SUBSTITUTE(連結実質赤字比率に係る赤字・黒字の構成分析!G$40,"▲", "-")), 2) &lt; 0, ABS(ROUND(VALUE(SUBSTITUTE(連結実質赤字比率に係る赤字・黒字の構成分析!G$40,"▲", "-")), 2)), NA())</f>
        <v>#N/A</v>
      </c>
      <c r="E30" s="121">
        <f>IF(ROUND(VALUE(SUBSTITUTE(連結実質赤字比率に係る赤字・黒字の構成分析!G$40,"▲", "-")), 2) &gt;= 0, ABS(ROUND(VALUE(SUBSTITUTE(連結実質赤字比率に係る赤字・黒字の構成分析!G$40,"▲", "-")), 2)), NA())</f>
        <v>0.03</v>
      </c>
      <c r="F30" s="121" t="e">
        <f>IF(ROUND(VALUE(SUBSTITUTE(連結実質赤字比率に係る赤字・黒字の構成分析!H$40,"▲", "-")), 2) &lt; 0, ABS(ROUND(VALUE(SUBSTITUTE(連結実質赤字比率に係る赤字・黒字の構成分析!H$40,"▲", "-")), 2)), NA())</f>
        <v>#N/A</v>
      </c>
      <c r="G30" s="121">
        <f>IF(ROUND(VALUE(SUBSTITUTE(連結実質赤字比率に係る赤字・黒字の構成分析!H$40,"▲", "-")), 2) &gt;= 0, ABS(ROUND(VALUE(SUBSTITUTE(連結実質赤字比率に係る赤字・黒字の構成分析!H$40,"▲", "-")), 2)), NA())</f>
        <v>0.03</v>
      </c>
      <c r="H30" s="121" t="e">
        <f>IF(ROUND(VALUE(SUBSTITUTE(連結実質赤字比率に係る赤字・黒字の構成分析!I$40,"▲", "-")), 2) &lt; 0, ABS(ROUND(VALUE(SUBSTITUTE(連結実質赤字比率に係る赤字・黒字の構成分析!I$40,"▲", "-")), 2)), NA())</f>
        <v>#N/A</v>
      </c>
      <c r="I30" s="121">
        <f>IF(ROUND(VALUE(SUBSTITUTE(連結実質赤字比率に係る赤字・黒字の構成分析!I$40,"▲", "-")), 2) &gt;= 0, ABS(ROUND(VALUE(SUBSTITUTE(連結実質赤字比率に係る赤字・黒字の構成分析!I$40,"▲", "-")), 2)), NA())</f>
        <v>0.03</v>
      </c>
      <c r="J30" s="121" t="e">
        <f>IF(ROUND(VALUE(SUBSTITUTE(連結実質赤字比率に係る赤字・黒字の構成分析!J$40,"▲", "-")), 2) &lt; 0, ABS(ROUND(VALUE(SUBSTITUTE(連結実質赤字比率に係る赤字・黒字の構成分析!J$40,"▲", "-")), 2)), NA())</f>
        <v>#N/A</v>
      </c>
      <c r="K30" s="121">
        <f>IF(ROUND(VALUE(SUBSTITUTE(連結実質赤字比率に係る赤字・黒字の構成分析!J$40,"▲", "-")), 2) &gt;= 0, ABS(ROUND(VALUE(SUBSTITUTE(連結実質赤字比率に係る赤字・黒字の構成分析!J$40,"▲", "-")), 2)), NA())</f>
        <v>0.03</v>
      </c>
    </row>
    <row r="31" spans="1:11" x14ac:dyDescent="0.2">
      <c r="A31" s="121" t="str">
        <f>IF(連結実質赤字比率に係る赤字・黒字の構成分析!C$39="",NA(),連結実質赤字比率に係る赤字・黒字の構成分析!C$39)</f>
        <v>静岡県中小企業高度化資金貸付事業等特別会計</v>
      </c>
      <c r="B31" s="121" t="e">
        <f>IF(ROUND(VALUE(SUBSTITUTE(連結実質赤字比率に係る赤字・黒字の構成分析!F$39,"▲", "-")), 2) &lt; 0, ABS(ROUND(VALUE(SUBSTITUTE(連結実質赤字比率に係る赤字・黒字の構成分析!F$39,"▲", "-")), 2)), NA())</f>
        <v>#N/A</v>
      </c>
      <c r="C31" s="121">
        <f>IF(ROUND(VALUE(SUBSTITUTE(連結実質赤字比率に係る赤字・黒字の構成分析!F$39,"▲", "-")), 2) &gt;= 0, ABS(ROUND(VALUE(SUBSTITUTE(連結実質赤字比率に係る赤字・黒字の構成分析!F$39,"▲", "-")), 2)), NA())</f>
        <v>7.0000000000000007E-2</v>
      </c>
      <c r="D31" s="121" t="e">
        <f>IF(ROUND(VALUE(SUBSTITUTE(連結実質赤字比率に係る赤字・黒字の構成分析!G$39,"▲", "-")), 2) &lt; 0, ABS(ROUND(VALUE(SUBSTITUTE(連結実質赤字比率に係る赤字・黒字の構成分析!G$39,"▲", "-")), 2)), NA())</f>
        <v>#N/A</v>
      </c>
      <c r="E31" s="121">
        <f>IF(ROUND(VALUE(SUBSTITUTE(連結実質赤字比率に係る赤字・黒字の構成分析!G$39,"▲", "-")), 2) &gt;= 0, ABS(ROUND(VALUE(SUBSTITUTE(連結実質赤字比率に係る赤字・黒字の構成分析!G$39,"▲", "-")), 2)), NA())</f>
        <v>0</v>
      </c>
      <c r="F31" s="121" t="e">
        <f>IF(ROUND(VALUE(SUBSTITUTE(連結実質赤字比率に係る赤字・黒字の構成分析!H$39,"▲", "-")), 2) &lt; 0, ABS(ROUND(VALUE(SUBSTITUTE(連結実質赤字比率に係る赤字・黒字の構成分析!H$39,"▲", "-")), 2)), NA())</f>
        <v>#N/A</v>
      </c>
      <c r="G31" s="121">
        <f>IF(ROUND(VALUE(SUBSTITUTE(連結実質赤字比率に係る赤字・黒字の構成分析!H$39,"▲", "-")), 2) &gt;= 0, ABS(ROUND(VALUE(SUBSTITUTE(連結実質赤字比率に係る赤字・黒字の構成分析!H$39,"▲", "-")), 2)), NA())</f>
        <v>0</v>
      </c>
      <c r="H31" s="121" t="e">
        <f>IF(ROUND(VALUE(SUBSTITUTE(連結実質赤字比率に係る赤字・黒字の構成分析!I$39,"▲", "-")), 2) &lt; 0, ABS(ROUND(VALUE(SUBSTITUTE(連結実質赤字比率に係る赤字・黒字の構成分析!I$39,"▲", "-")), 2)), NA())</f>
        <v>#N/A</v>
      </c>
      <c r="I31" s="121">
        <f>IF(ROUND(VALUE(SUBSTITUTE(連結実質赤字比率に係る赤字・黒字の構成分析!I$39,"▲", "-")), 2) &gt;= 0, ABS(ROUND(VALUE(SUBSTITUTE(連結実質赤字比率に係る赤字・黒字の構成分析!I$39,"▲", "-")), 2)), NA())</f>
        <v>7.0000000000000007E-2</v>
      </c>
      <c r="J31" s="121" t="e">
        <f>IF(ROUND(VALUE(SUBSTITUTE(連結実質赤字比率に係る赤字・黒字の構成分析!J$39,"▲", "-")), 2) &lt; 0, ABS(ROUND(VALUE(SUBSTITUTE(連結実質赤字比率に係る赤字・黒字の構成分析!J$39,"▲", "-")), 2)), NA())</f>
        <v>#N/A</v>
      </c>
      <c r="K31" s="121">
        <f>IF(ROUND(VALUE(SUBSTITUTE(連結実質赤字比率に係る赤字・黒字の構成分析!J$39,"▲", "-")), 2) &gt;= 0, ABS(ROUND(VALUE(SUBSTITUTE(連結実質赤字比率に係る赤字・黒字の構成分析!J$39,"▲", "-")), 2)), NA())</f>
        <v>0.05</v>
      </c>
    </row>
    <row r="32" spans="1:11" x14ac:dyDescent="0.2">
      <c r="A32" s="121" t="str">
        <f>IF(連結実質赤字比率に係る赤字・黒字の構成分析!C$38="",NA(),連結実質赤字比率に係る赤字・黒字の構成分析!C$38)</f>
        <v>静岡県地域振興整備事業会計</v>
      </c>
      <c r="B32" s="121" t="e">
        <f>IF(ROUND(VALUE(SUBSTITUTE(連結実質赤字比率に係る赤字・黒字の構成分析!F$38,"▲", "-")), 2) &lt; 0, ABS(ROUND(VALUE(SUBSTITUTE(連結実質赤字比率に係る赤字・黒字の構成分析!F$38,"▲", "-")), 2)), NA())</f>
        <v>#N/A</v>
      </c>
      <c r="C32" s="121">
        <f>IF(ROUND(VALUE(SUBSTITUTE(連結実質赤字比率に係る赤字・黒字の構成分析!F$38,"▲", "-")), 2) &gt;= 0, ABS(ROUND(VALUE(SUBSTITUTE(連結実質赤字比率に係る赤字・黒字の構成分析!F$38,"▲", "-")), 2)), NA())</f>
        <v>0.9</v>
      </c>
      <c r="D32" s="121" t="e">
        <f>IF(ROUND(VALUE(SUBSTITUTE(連結実質赤字比率に係る赤字・黒字の構成分析!G$38,"▲", "-")), 2) &lt; 0, ABS(ROUND(VALUE(SUBSTITUTE(連結実質赤字比率に係る赤字・黒字の構成分析!G$38,"▲", "-")), 2)), NA())</f>
        <v>#N/A</v>
      </c>
      <c r="E32" s="121">
        <f>IF(ROUND(VALUE(SUBSTITUTE(連結実質赤字比率に係る赤字・黒字の構成分析!G$38,"▲", "-")), 2) &gt;= 0, ABS(ROUND(VALUE(SUBSTITUTE(連結実質赤字比率に係る赤字・黒字の構成分析!G$38,"▲", "-")), 2)), NA())</f>
        <v>0.74</v>
      </c>
      <c r="F32" s="121" t="e">
        <f>IF(ROUND(VALUE(SUBSTITUTE(連結実質赤字比率に係る赤字・黒字の構成分析!H$38,"▲", "-")), 2) &lt; 0, ABS(ROUND(VALUE(SUBSTITUTE(連結実質赤字比率に係る赤字・黒字の構成分析!H$38,"▲", "-")), 2)), NA())</f>
        <v>#N/A</v>
      </c>
      <c r="G32" s="121">
        <f>IF(ROUND(VALUE(SUBSTITUTE(連結実質赤字比率に係る赤字・黒字の構成分析!H$38,"▲", "-")), 2) &gt;= 0, ABS(ROUND(VALUE(SUBSTITUTE(連結実質赤字比率に係る赤字・黒字の構成分析!H$38,"▲", "-")), 2)), NA())</f>
        <v>0.67</v>
      </c>
      <c r="H32" s="121" t="e">
        <f>IF(ROUND(VALUE(SUBSTITUTE(連結実質赤字比率に係る赤字・黒字の構成分析!I$38,"▲", "-")), 2) &lt; 0, ABS(ROUND(VALUE(SUBSTITUTE(連結実質赤字比率に係る赤字・黒字の構成分析!I$38,"▲", "-")), 2)), NA())</f>
        <v>#N/A</v>
      </c>
      <c r="I32" s="121">
        <f>IF(ROUND(VALUE(SUBSTITUTE(連結実質赤字比率に係る赤字・黒字の構成分析!I$38,"▲", "-")), 2) &gt;= 0, ABS(ROUND(VALUE(SUBSTITUTE(連結実質赤字比率に係る赤字・黒字の構成分析!I$38,"▲", "-")), 2)), NA())</f>
        <v>0.56999999999999995</v>
      </c>
      <c r="J32" s="121" t="e">
        <f>IF(ROUND(VALUE(SUBSTITUTE(連結実質赤字比率に係る赤字・黒字の構成分析!J$38,"▲", "-")), 2) &lt; 0, ABS(ROUND(VALUE(SUBSTITUTE(連結実質赤字比率に係る赤字・黒字の構成分析!J$38,"▲", "-")), 2)), NA())</f>
        <v>#N/A</v>
      </c>
      <c r="K32" s="121">
        <f>IF(ROUND(VALUE(SUBSTITUTE(連結実質赤字比率に係る赤字・黒字の構成分析!J$38,"▲", "-")), 2) &gt;= 0, ABS(ROUND(VALUE(SUBSTITUTE(連結実質赤字比率に係る赤字・黒字の構成分析!J$38,"▲", "-")), 2)), NA())</f>
        <v>0.52</v>
      </c>
    </row>
    <row r="33" spans="1:16" x14ac:dyDescent="0.2">
      <c r="A33" s="121" t="str">
        <f>IF(連結実質赤字比率に係る赤字・黒字の構成分析!C$37="",NA(),連結実質赤字比率に係る赤字・黒字の構成分析!C$37)</f>
        <v>一般会計</v>
      </c>
      <c r="B33" s="121" t="e">
        <f>IF(ROUND(VALUE(SUBSTITUTE(連結実質赤字比率に係る赤字・黒字の構成分析!F$37,"▲", "-")), 2) &lt; 0, ABS(ROUND(VALUE(SUBSTITUTE(連結実質赤字比率に係る赤字・黒字の構成分析!F$37,"▲", "-")), 2)), NA())</f>
        <v>#N/A</v>
      </c>
      <c r="C33" s="121">
        <f>IF(ROUND(VALUE(SUBSTITUTE(連結実質赤字比率に係る赤字・黒字の構成分析!F$37,"▲", "-")), 2) &gt;= 0, ABS(ROUND(VALUE(SUBSTITUTE(連結実質赤字比率に係る赤字・黒字の構成分析!F$37,"▲", "-")), 2)), NA())</f>
        <v>1.56</v>
      </c>
      <c r="D33" s="121" t="e">
        <f>IF(ROUND(VALUE(SUBSTITUTE(連結実質赤字比率に係る赤字・黒字の構成分析!G$37,"▲", "-")), 2) &lt; 0, ABS(ROUND(VALUE(SUBSTITUTE(連結実質赤字比率に係る赤字・黒字の構成分析!G$37,"▲", "-")), 2)), NA())</f>
        <v>#N/A</v>
      </c>
      <c r="E33" s="121">
        <f>IF(ROUND(VALUE(SUBSTITUTE(連結実質赤字比率に係る赤字・黒字の構成分析!G$37,"▲", "-")), 2) &gt;= 0, ABS(ROUND(VALUE(SUBSTITUTE(連結実質赤字比率に係る赤字・黒字の構成分析!G$37,"▲", "-")), 2)), NA())</f>
        <v>0.79</v>
      </c>
      <c r="F33" s="121" t="e">
        <f>IF(ROUND(VALUE(SUBSTITUTE(連結実質赤字比率に係る赤字・黒字の構成分析!H$37,"▲", "-")), 2) &lt; 0, ABS(ROUND(VALUE(SUBSTITUTE(連結実質赤字比率に係る赤字・黒字の構成分析!H$37,"▲", "-")), 2)), NA())</f>
        <v>#N/A</v>
      </c>
      <c r="G33" s="121">
        <f>IF(ROUND(VALUE(SUBSTITUTE(連結実質赤字比率に係る赤字・黒字の構成分析!H$37,"▲", "-")), 2) &gt;= 0, ABS(ROUND(VALUE(SUBSTITUTE(連結実質赤字比率に係る赤字・黒字の構成分析!H$37,"▲", "-")), 2)), NA())</f>
        <v>0.74</v>
      </c>
      <c r="H33" s="121" t="e">
        <f>IF(ROUND(VALUE(SUBSTITUTE(連結実質赤字比率に係る赤字・黒字の構成分析!I$37,"▲", "-")), 2) &lt; 0, ABS(ROUND(VALUE(SUBSTITUTE(連結実質赤字比率に係る赤字・黒字の構成分析!I$37,"▲", "-")), 2)), NA())</f>
        <v>#N/A</v>
      </c>
      <c r="I33" s="121">
        <f>IF(ROUND(VALUE(SUBSTITUTE(連結実質赤字比率に係る赤字・黒字の構成分析!I$37,"▲", "-")), 2) &gt;= 0, ABS(ROUND(VALUE(SUBSTITUTE(連結実質赤字比率に係る赤字・黒字の構成分析!I$37,"▲", "-")), 2)), NA())</f>
        <v>0.73</v>
      </c>
      <c r="J33" s="121" t="e">
        <f>IF(ROUND(VALUE(SUBSTITUTE(連結実質赤字比率に係る赤字・黒字の構成分析!J$37,"▲", "-")), 2) &lt; 0, ABS(ROUND(VALUE(SUBSTITUTE(連結実質赤字比率に係る赤字・黒字の構成分析!J$37,"▲", "-")), 2)), NA())</f>
        <v>#N/A</v>
      </c>
      <c r="K33" s="121">
        <f>IF(ROUND(VALUE(SUBSTITUTE(連結実質赤字比率に係る赤字・黒字の構成分析!J$37,"▲", "-")), 2) &gt;= 0, ABS(ROUND(VALUE(SUBSTITUTE(連結実質赤字比率に係る赤字・黒字の構成分析!J$37,"▲", "-")), 2)), NA())</f>
        <v>0.7</v>
      </c>
    </row>
    <row r="34" spans="1:16" x14ac:dyDescent="0.2">
      <c r="A34" s="121" t="str">
        <f>IF(連結実質赤字比率に係る赤字・黒字の構成分析!C$36="",NA(),連結実質赤字比率に係る赤字・黒字の構成分析!C$36)</f>
        <v>静岡県工業用水道事業会計</v>
      </c>
      <c r="B34" s="121" t="e">
        <f>IF(ROUND(VALUE(SUBSTITUTE(連結実質赤字比率に係る赤字・黒字の構成分析!F$36,"▲", "-")), 2) &lt; 0, ABS(ROUND(VALUE(SUBSTITUTE(連結実質赤字比率に係る赤字・黒字の構成分析!F$36,"▲", "-")), 2)), NA())</f>
        <v>#N/A</v>
      </c>
      <c r="C34" s="121">
        <f>IF(ROUND(VALUE(SUBSTITUTE(連結実質赤字比率に係る赤字・黒字の構成分析!F$36,"▲", "-")), 2) &gt;= 0, ABS(ROUND(VALUE(SUBSTITUTE(連結実質赤字比率に係る赤字・黒字の構成分析!F$36,"▲", "-")), 2)), NA())</f>
        <v>1.4</v>
      </c>
      <c r="D34" s="121" t="e">
        <f>IF(ROUND(VALUE(SUBSTITUTE(連結実質赤字比率に係る赤字・黒字の構成分析!G$36,"▲", "-")), 2) &lt; 0, ABS(ROUND(VALUE(SUBSTITUTE(連結実質赤字比率に係る赤字・黒字の構成分析!G$36,"▲", "-")), 2)), NA())</f>
        <v>#N/A</v>
      </c>
      <c r="E34" s="121">
        <f>IF(ROUND(VALUE(SUBSTITUTE(連結実質赤字比率に係る赤字・黒字の構成分析!G$36,"▲", "-")), 2) &gt;= 0, ABS(ROUND(VALUE(SUBSTITUTE(連結実質赤字比率に係る赤字・黒字の構成分析!G$36,"▲", "-")), 2)), NA())</f>
        <v>1.34</v>
      </c>
      <c r="F34" s="121" t="e">
        <f>IF(ROUND(VALUE(SUBSTITUTE(連結実質赤字比率に係る赤字・黒字の構成分析!H$36,"▲", "-")), 2) &lt; 0, ABS(ROUND(VALUE(SUBSTITUTE(連結実質赤字比率に係る赤字・黒字の構成分析!H$36,"▲", "-")), 2)), NA())</f>
        <v>#N/A</v>
      </c>
      <c r="G34" s="121">
        <f>IF(ROUND(VALUE(SUBSTITUTE(連結実質赤字比率に係る赤字・黒字の構成分析!H$36,"▲", "-")), 2) &gt;= 0, ABS(ROUND(VALUE(SUBSTITUTE(連結実質赤字比率に係る赤字・黒字の構成分析!H$36,"▲", "-")), 2)), NA())</f>
        <v>1.26</v>
      </c>
      <c r="H34" s="121" t="e">
        <f>IF(ROUND(VALUE(SUBSTITUTE(連結実質赤字比率に係る赤字・黒字の構成分析!I$36,"▲", "-")), 2) &lt; 0, ABS(ROUND(VALUE(SUBSTITUTE(連結実質赤字比率に係る赤字・黒字の構成分析!I$36,"▲", "-")), 2)), NA())</f>
        <v>#N/A</v>
      </c>
      <c r="I34" s="121">
        <f>IF(ROUND(VALUE(SUBSTITUTE(連結実質赤字比率に係る赤字・黒字の構成分析!I$36,"▲", "-")), 2) &gt;= 0, ABS(ROUND(VALUE(SUBSTITUTE(連結実質赤字比率に係る赤字・黒字の構成分析!I$36,"▲", "-")), 2)), NA())</f>
        <v>1.26</v>
      </c>
      <c r="J34" s="121" t="e">
        <f>IF(ROUND(VALUE(SUBSTITUTE(連結実質赤字比率に係る赤字・黒字の構成分析!J$36,"▲", "-")), 2) &lt; 0, ABS(ROUND(VALUE(SUBSTITUTE(連結実質赤字比率に係る赤字・黒字の構成分析!J$36,"▲", "-")), 2)), NA())</f>
        <v>#N/A</v>
      </c>
      <c r="K34" s="121">
        <f>IF(ROUND(VALUE(SUBSTITUTE(連結実質赤字比率に係る赤字・黒字の構成分析!J$36,"▲", "-")), 2) &gt;= 0, ABS(ROUND(VALUE(SUBSTITUTE(連結実質赤字比率に係る赤字・黒字の構成分析!J$36,"▲", "-")), 2)), NA())</f>
        <v>1.24</v>
      </c>
    </row>
    <row r="35" spans="1:16" x14ac:dyDescent="0.2">
      <c r="A35" s="121" t="str">
        <f>IF(連結実質赤字比率に係る赤字・黒字の構成分析!C$35="",NA(),連結実質赤字比率に係る赤字・黒字の構成分析!C$35)</f>
        <v>静岡県水道事業会計</v>
      </c>
      <c r="B35" s="121" t="e">
        <f>IF(ROUND(VALUE(SUBSTITUTE(連結実質赤字比率に係る赤字・黒字の構成分析!F$35,"▲", "-")), 2) &lt; 0, ABS(ROUND(VALUE(SUBSTITUTE(連結実質赤字比率に係る赤字・黒字の構成分析!F$35,"▲", "-")), 2)), NA())</f>
        <v>#N/A</v>
      </c>
      <c r="C35" s="121">
        <f>IF(ROUND(VALUE(SUBSTITUTE(連結実質赤字比率に係る赤字・黒字の構成分析!F$35,"▲", "-")), 2) &gt;= 0, ABS(ROUND(VALUE(SUBSTITUTE(連結実質赤字比率に係る赤字・黒字の構成分析!F$35,"▲", "-")), 2)), NA())</f>
        <v>1.27</v>
      </c>
      <c r="D35" s="121" t="e">
        <f>IF(ROUND(VALUE(SUBSTITUTE(連結実質赤字比率に係る赤字・黒字の構成分析!G$35,"▲", "-")), 2) &lt; 0, ABS(ROUND(VALUE(SUBSTITUTE(連結実質赤字比率に係る赤字・黒字の構成分析!G$35,"▲", "-")), 2)), NA())</f>
        <v>#N/A</v>
      </c>
      <c r="E35" s="121">
        <f>IF(ROUND(VALUE(SUBSTITUTE(連結実質赤字比率に係る赤字・黒字の構成分析!G$35,"▲", "-")), 2) &gt;= 0, ABS(ROUND(VALUE(SUBSTITUTE(連結実質赤字比率に係る赤字・黒字の構成分析!G$35,"▲", "-")), 2)), NA())</f>
        <v>1.3</v>
      </c>
      <c r="F35" s="121" t="e">
        <f>IF(ROUND(VALUE(SUBSTITUTE(連結実質赤字比率に係る赤字・黒字の構成分析!H$35,"▲", "-")), 2) &lt; 0, ABS(ROUND(VALUE(SUBSTITUTE(連結実質赤字比率に係る赤字・黒字の構成分析!H$35,"▲", "-")), 2)), NA())</f>
        <v>#N/A</v>
      </c>
      <c r="G35" s="121">
        <f>IF(ROUND(VALUE(SUBSTITUTE(連結実質赤字比率に係る赤字・黒字の構成分析!H$35,"▲", "-")), 2) &gt;= 0, ABS(ROUND(VALUE(SUBSTITUTE(連結実質赤字比率に係る赤字・黒字の構成分析!H$35,"▲", "-")), 2)), NA())</f>
        <v>1.27</v>
      </c>
      <c r="H35" s="121" t="e">
        <f>IF(ROUND(VALUE(SUBSTITUTE(連結実質赤字比率に係る赤字・黒字の構成分析!I$35,"▲", "-")), 2) &lt; 0, ABS(ROUND(VALUE(SUBSTITUTE(連結実質赤字比率に係る赤字・黒字の構成分析!I$35,"▲", "-")), 2)), NA())</f>
        <v>#N/A</v>
      </c>
      <c r="I35" s="121">
        <f>IF(ROUND(VALUE(SUBSTITUTE(連結実質赤字比率に係る赤字・黒字の構成分析!I$35,"▲", "-")), 2) &gt;= 0, ABS(ROUND(VALUE(SUBSTITUTE(連結実質赤字比率に係る赤字・黒字の構成分析!I$35,"▲", "-")), 2)), NA())</f>
        <v>1.4</v>
      </c>
      <c r="J35" s="121" t="e">
        <f>IF(ROUND(VALUE(SUBSTITUTE(連結実質赤字比率に係る赤字・黒字の構成分析!J$35,"▲", "-")), 2) &lt; 0, ABS(ROUND(VALUE(SUBSTITUTE(連結実質赤字比率に係る赤字・黒字の構成分析!J$35,"▲", "-")), 2)), NA())</f>
        <v>#N/A</v>
      </c>
      <c r="K35" s="121">
        <f>IF(ROUND(VALUE(SUBSTITUTE(連結実質赤字比率に係る赤字・黒字の構成分析!J$35,"▲", "-")), 2) &gt;= 0, ABS(ROUND(VALUE(SUBSTITUTE(連結実質赤字比率に係る赤字・黒字の構成分析!J$35,"▲", "-")), 2)), NA())</f>
        <v>1.61</v>
      </c>
    </row>
    <row r="36" spans="1:16" x14ac:dyDescent="0.2">
      <c r="A36" s="121" t="str">
        <f>IF(連結実質赤字比率に係る赤字・黒字の構成分析!C$34="",NA(),連結実質赤字比率に係る赤字・黒字の構成分析!C$34)</f>
        <v>静岡県立静岡がんセンター事業会計</v>
      </c>
      <c r="B36" s="121" t="e">
        <f>IF(ROUND(VALUE(SUBSTITUTE(連結実質赤字比率に係る赤字・黒字の構成分析!F$34,"▲", "-")), 2) &lt; 0, ABS(ROUND(VALUE(SUBSTITUTE(連結実質赤字比率に係る赤字・黒字の構成分析!F$34,"▲", "-")), 2)), NA())</f>
        <v>#N/A</v>
      </c>
      <c r="C36" s="121">
        <f>IF(ROUND(VALUE(SUBSTITUTE(連結実質赤字比率に係る赤字・黒字の構成分析!F$34,"▲", "-")), 2) &gt;= 0, ABS(ROUND(VALUE(SUBSTITUTE(連結実質赤字比率に係る赤字・黒字の構成分析!F$34,"▲", "-")), 2)), NA())</f>
        <v>2.2599999999999998</v>
      </c>
      <c r="D36" s="121" t="e">
        <f>IF(ROUND(VALUE(SUBSTITUTE(連結実質赤字比率に係る赤字・黒字の構成分析!G$34,"▲", "-")), 2) &lt; 0, ABS(ROUND(VALUE(SUBSTITUTE(連結実質赤字比率に係る赤字・黒字の構成分析!G$34,"▲", "-")), 2)), NA())</f>
        <v>#N/A</v>
      </c>
      <c r="E36" s="121">
        <f>IF(ROUND(VALUE(SUBSTITUTE(連結実質赤字比率に係る赤字・黒字の構成分析!G$34,"▲", "-")), 2) &gt;= 0, ABS(ROUND(VALUE(SUBSTITUTE(連結実質赤字比率に係る赤字・黒字の構成分析!G$34,"▲", "-")), 2)), NA())</f>
        <v>1.67</v>
      </c>
      <c r="F36" s="121" t="e">
        <f>IF(ROUND(VALUE(SUBSTITUTE(連結実質赤字比率に係る赤字・黒字の構成分析!H$34,"▲", "-")), 2) &lt; 0, ABS(ROUND(VALUE(SUBSTITUTE(連結実質赤字比率に係る赤字・黒字の構成分析!H$34,"▲", "-")), 2)), NA())</f>
        <v>#N/A</v>
      </c>
      <c r="G36" s="121">
        <f>IF(ROUND(VALUE(SUBSTITUTE(連結実質赤字比率に係る赤字・黒字の構成分析!H$34,"▲", "-")), 2) &gt;= 0, ABS(ROUND(VALUE(SUBSTITUTE(連結実質赤字比率に係る赤字・黒字の構成分析!H$34,"▲", "-")), 2)), NA())</f>
        <v>1.65</v>
      </c>
      <c r="H36" s="121" t="e">
        <f>IF(ROUND(VALUE(SUBSTITUTE(連結実質赤字比率に係る赤字・黒字の構成分析!I$34,"▲", "-")), 2) &lt; 0, ABS(ROUND(VALUE(SUBSTITUTE(連結実質赤字比率に係る赤字・黒字の構成分析!I$34,"▲", "-")), 2)), NA())</f>
        <v>#N/A</v>
      </c>
      <c r="I36" s="121">
        <f>IF(ROUND(VALUE(SUBSTITUTE(連結実質赤字比率に係る赤字・黒字の構成分析!I$34,"▲", "-")), 2) &gt;= 0, ABS(ROUND(VALUE(SUBSTITUTE(連結実質赤字比率に係る赤字・黒字の構成分析!I$34,"▲", "-")), 2)), NA())</f>
        <v>1.7</v>
      </c>
      <c r="J36" s="121" t="e">
        <f>IF(ROUND(VALUE(SUBSTITUTE(連結実質赤字比率に係る赤字・黒字の構成分析!J$34,"▲", "-")), 2) &lt; 0, ABS(ROUND(VALUE(SUBSTITUTE(連結実質赤字比率に係る赤字・黒字の構成分析!J$34,"▲", "-")), 2)), NA())</f>
        <v>#N/A</v>
      </c>
      <c r="K36" s="121">
        <f>IF(ROUND(VALUE(SUBSTITUTE(連結実質赤字比率に係る赤字・黒字の構成分析!J$34,"▲", "-")), 2) &gt;= 0, ABS(ROUND(VALUE(SUBSTITUTE(連結実質赤字比率に係る赤字・黒字の構成分析!J$34,"▲", "-")), 2)), NA())</f>
        <v>1.71</v>
      </c>
    </row>
    <row r="39" spans="1:16" x14ac:dyDescent="0.2">
      <c r="A39" s="90" t="s">
        <v>51</v>
      </c>
    </row>
    <row r="40" spans="1:16" x14ac:dyDescent="0.2">
      <c r="A40" s="122"/>
      <c r="B40" s="122" t="str">
        <f>'実質公債費比率（分子）の構造'!K$44</f>
        <v>H25</v>
      </c>
      <c r="C40" s="122"/>
      <c r="D40" s="122"/>
      <c r="E40" s="122" t="str">
        <f>'実質公債費比率（分子）の構造'!L$44</f>
        <v>H26</v>
      </c>
      <c r="F40" s="122"/>
      <c r="G40" s="122"/>
      <c r="H40" s="122" t="str">
        <f>'実質公債費比率（分子）の構造'!M$44</f>
        <v>H27</v>
      </c>
      <c r="I40" s="122"/>
      <c r="J40" s="122"/>
      <c r="K40" s="122" t="str">
        <f>'実質公債費比率（分子）の構造'!N$44</f>
        <v>H28</v>
      </c>
      <c r="L40" s="122"/>
      <c r="M40" s="122"/>
      <c r="N40" s="122" t="str">
        <f>'実質公債費比率（分子）の構造'!O$44</f>
        <v>H29</v>
      </c>
      <c r="O40" s="122"/>
      <c r="P40" s="122"/>
    </row>
    <row r="41" spans="1:16" x14ac:dyDescent="0.2">
      <c r="A41" s="122"/>
      <c r="B41" s="122" t="s">
        <v>52</v>
      </c>
      <c r="C41" s="122"/>
      <c r="D41" s="122" t="s">
        <v>53</v>
      </c>
      <c r="E41" s="122" t="s">
        <v>52</v>
      </c>
      <c r="F41" s="122"/>
      <c r="G41" s="122" t="s">
        <v>53</v>
      </c>
      <c r="H41" s="122" t="s">
        <v>52</v>
      </c>
      <c r="I41" s="122"/>
      <c r="J41" s="122" t="s">
        <v>53</v>
      </c>
      <c r="K41" s="122" t="s">
        <v>52</v>
      </c>
      <c r="L41" s="122"/>
      <c r="M41" s="122" t="s">
        <v>53</v>
      </c>
      <c r="N41" s="122" t="s">
        <v>52</v>
      </c>
      <c r="O41" s="122"/>
      <c r="P41" s="122" t="s">
        <v>53</v>
      </c>
    </row>
    <row r="42" spans="1:16" x14ac:dyDescent="0.2">
      <c r="A42" s="122" t="s">
        <v>54</v>
      </c>
      <c r="B42" s="122"/>
      <c r="C42" s="122"/>
      <c r="D42" s="122">
        <f>'実質公債費比率（分子）の構造'!K$52</f>
        <v>123681</v>
      </c>
      <c r="E42" s="122"/>
      <c r="F42" s="122"/>
      <c r="G42" s="122">
        <f>'実質公債費比率（分子）の構造'!L$52</f>
        <v>126376</v>
      </c>
      <c r="H42" s="122"/>
      <c r="I42" s="122"/>
      <c r="J42" s="122">
        <f>'実質公債費比率（分子）の構造'!M$52</f>
        <v>127792</v>
      </c>
      <c r="K42" s="122"/>
      <c r="L42" s="122"/>
      <c r="M42" s="122">
        <f>'実質公債費比率（分子）の構造'!N$52</f>
        <v>129696</v>
      </c>
      <c r="N42" s="122"/>
      <c r="O42" s="122"/>
      <c r="P42" s="122">
        <f>'実質公債費比率（分子）の構造'!O$52</f>
        <v>135311</v>
      </c>
    </row>
    <row r="43" spans="1:16" x14ac:dyDescent="0.2">
      <c r="A43" s="122" t="s">
        <v>55</v>
      </c>
      <c r="B43" s="122" t="str">
        <f>'実質公債費比率（分子）の構造'!K$51</f>
        <v>-</v>
      </c>
      <c r="C43" s="122"/>
      <c r="D43" s="122"/>
      <c r="E43" s="122" t="str">
        <f>'実質公債費比率（分子）の構造'!L$51</f>
        <v>-</v>
      </c>
      <c r="F43" s="122"/>
      <c r="G43" s="122"/>
      <c r="H43" s="122" t="str">
        <f>'実質公債費比率（分子）の構造'!M$51</f>
        <v>-</v>
      </c>
      <c r="I43" s="122"/>
      <c r="J43" s="122"/>
      <c r="K43" s="122" t="str">
        <f>'実質公債費比率（分子）の構造'!N$51</f>
        <v>-</v>
      </c>
      <c r="L43" s="122"/>
      <c r="M43" s="122"/>
      <c r="N43" s="122" t="str">
        <f>'実質公債費比率（分子）の構造'!O$51</f>
        <v>-</v>
      </c>
      <c r="O43" s="122"/>
      <c r="P43" s="122"/>
    </row>
    <row r="44" spans="1:16" x14ac:dyDescent="0.2">
      <c r="A44" s="122" t="s">
        <v>56</v>
      </c>
      <c r="B44" s="122">
        <f>'実質公債費比率（分子）の構造'!K$50</f>
        <v>2016</v>
      </c>
      <c r="C44" s="122"/>
      <c r="D44" s="122"/>
      <c r="E44" s="122">
        <f>'実質公債費比率（分子）の構造'!L$50</f>
        <v>1833</v>
      </c>
      <c r="F44" s="122"/>
      <c r="G44" s="122"/>
      <c r="H44" s="122">
        <f>'実質公債費比率（分子）の構造'!M$50</f>
        <v>1662</v>
      </c>
      <c r="I44" s="122"/>
      <c r="J44" s="122"/>
      <c r="K44" s="122">
        <f>'実質公債費比率（分子）の構造'!N$50</f>
        <v>1377</v>
      </c>
      <c r="L44" s="122"/>
      <c r="M44" s="122"/>
      <c r="N44" s="122">
        <f>'実質公債費比率（分子）の構造'!O$50</f>
        <v>1220</v>
      </c>
      <c r="O44" s="122"/>
      <c r="P44" s="122"/>
    </row>
    <row r="45" spans="1:16" x14ac:dyDescent="0.2">
      <c r="A45" s="122" t="s">
        <v>57</v>
      </c>
      <c r="B45" s="122" t="str">
        <f>'実質公債費比率（分子）の構造'!K$49</f>
        <v>-</v>
      </c>
      <c r="C45" s="122"/>
      <c r="D45" s="122"/>
      <c r="E45" s="122" t="str">
        <f>'実質公債費比率（分子）の構造'!L$49</f>
        <v>-</v>
      </c>
      <c r="F45" s="122"/>
      <c r="G45" s="122"/>
      <c r="H45" s="122" t="str">
        <f>'実質公債費比率（分子）の構造'!M$49</f>
        <v>-</v>
      </c>
      <c r="I45" s="122"/>
      <c r="J45" s="122"/>
      <c r="K45" s="122" t="str">
        <f>'実質公債費比率（分子）の構造'!N$49</f>
        <v>-</v>
      </c>
      <c r="L45" s="122"/>
      <c r="M45" s="122"/>
      <c r="N45" s="122" t="str">
        <f>'実質公債費比率（分子）の構造'!O$49</f>
        <v>-</v>
      </c>
      <c r="O45" s="122"/>
      <c r="P45" s="122"/>
    </row>
    <row r="46" spans="1:16" x14ac:dyDescent="0.2">
      <c r="A46" s="122" t="s">
        <v>58</v>
      </c>
      <c r="B46" s="122">
        <f>'実質公債費比率（分子）の構造'!K$48</f>
        <v>2932</v>
      </c>
      <c r="C46" s="122"/>
      <c r="D46" s="122"/>
      <c r="E46" s="122">
        <f>'実質公債費比率（分子）の構造'!L$48</f>
        <v>2899</v>
      </c>
      <c r="F46" s="122"/>
      <c r="G46" s="122"/>
      <c r="H46" s="122">
        <f>'実質公債費比率（分子）の構造'!M$48</f>
        <v>2742</v>
      </c>
      <c r="I46" s="122"/>
      <c r="J46" s="122"/>
      <c r="K46" s="122">
        <f>'実質公債費比率（分子）の構造'!N$48</f>
        <v>2118</v>
      </c>
      <c r="L46" s="122"/>
      <c r="M46" s="122"/>
      <c r="N46" s="122">
        <f>'実質公債費比率（分子）の構造'!O$48</f>
        <v>2121</v>
      </c>
      <c r="O46" s="122"/>
      <c r="P46" s="122"/>
    </row>
    <row r="47" spans="1:16" x14ac:dyDescent="0.2">
      <c r="A47" s="122" t="s">
        <v>59</v>
      </c>
      <c r="B47" s="122">
        <f>'実質公債費比率（分子）の構造'!K$47</f>
        <v>107474</v>
      </c>
      <c r="C47" s="122"/>
      <c r="D47" s="122"/>
      <c r="E47" s="122">
        <f>'実質公債費比率（分子）の構造'!L$47</f>
        <v>109649</v>
      </c>
      <c r="F47" s="122"/>
      <c r="G47" s="122"/>
      <c r="H47" s="122">
        <f>'実質公債費比率（分子）の構造'!M$47</f>
        <v>116423</v>
      </c>
      <c r="I47" s="122"/>
      <c r="J47" s="122"/>
      <c r="K47" s="122">
        <f>'実質公債費比率（分子）の構造'!N$47</f>
        <v>121510</v>
      </c>
      <c r="L47" s="122"/>
      <c r="M47" s="122"/>
      <c r="N47" s="122">
        <f>'実質公債費比率（分子）の構造'!O$47</f>
        <v>126473</v>
      </c>
      <c r="O47" s="122"/>
      <c r="P47" s="122"/>
    </row>
    <row r="48" spans="1:16" x14ac:dyDescent="0.2">
      <c r="A48" s="122" t="s">
        <v>11</v>
      </c>
      <c r="B48" s="122">
        <f>'実質公債費比率（分子）の構造'!K$46</f>
        <v>13140</v>
      </c>
      <c r="C48" s="122"/>
      <c r="D48" s="122"/>
      <c r="E48" s="122">
        <f>'実質公債費比率（分子）の構造'!L$46</f>
        <v>15315</v>
      </c>
      <c r="F48" s="122"/>
      <c r="G48" s="122"/>
      <c r="H48" s="122">
        <f>'実質公債費比率（分子）の構造'!M$46</f>
        <v>14498</v>
      </c>
      <c r="I48" s="122"/>
      <c r="J48" s="122"/>
      <c r="K48" s="122">
        <f>'実質公債費比率（分子）の構造'!N$46</f>
        <v>10996</v>
      </c>
      <c r="L48" s="122"/>
      <c r="M48" s="122"/>
      <c r="N48" s="122">
        <f>'実質公債費比率（分子）の構造'!O$46</f>
        <v>8349</v>
      </c>
      <c r="O48" s="122"/>
      <c r="P48" s="122"/>
    </row>
    <row r="49" spans="1:16" x14ac:dyDescent="0.2">
      <c r="A49" s="122" t="s">
        <v>60</v>
      </c>
      <c r="B49" s="122">
        <f>'実質公債費比率（分子）の構造'!K$45</f>
        <v>86938</v>
      </c>
      <c r="C49" s="122"/>
      <c r="D49" s="122"/>
      <c r="E49" s="122">
        <f>'実質公債費比率（分子）の構造'!L$45</f>
        <v>82538</v>
      </c>
      <c r="F49" s="122"/>
      <c r="G49" s="122"/>
      <c r="H49" s="122">
        <f>'実質公債費比率（分子）の構造'!M$45</f>
        <v>77422</v>
      </c>
      <c r="I49" s="122"/>
      <c r="J49" s="122"/>
      <c r="K49" s="122">
        <f>'実質公債費比率（分子）の構造'!N$45</f>
        <v>76749</v>
      </c>
      <c r="L49" s="122"/>
      <c r="M49" s="122"/>
      <c r="N49" s="122">
        <f>'実質公債費比率（分子）の構造'!O$45</f>
        <v>76567</v>
      </c>
      <c r="O49" s="122"/>
      <c r="P49" s="122"/>
    </row>
    <row r="50" spans="1:16" x14ac:dyDescent="0.2">
      <c r="A50" s="122" t="s">
        <v>61</v>
      </c>
      <c r="B50" s="122" t="e">
        <f>NA()</f>
        <v>#N/A</v>
      </c>
      <c r="C50" s="122">
        <f>IF(ISNUMBER('実質公債費比率（分子）の構造'!K$53),'実質公債費比率（分子）の構造'!K$53,NA())</f>
        <v>88819</v>
      </c>
      <c r="D50" s="122" t="e">
        <f>NA()</f>
        <v>#N/A</v>
      </c>
      <c r="E50" s="122" t="e">
        <f>NA()</f>
        <v>#N/A</v>
      </c>
      <c r="F50" s="122">
        <f>IF(ISNUMBER('実質公債費比率（分子）の構造'!L$53),'実質公債費比率（分子）の構造'!L$53,NA())</f>
        <v>85858</v>
      </c>
      <c r="G50" s="122" t="e">
        <f>NA()</f>
        <v>#N/A</v>
      </c>
      <c r="H50" s="122" t="e">
        <f>NA()</f>
        <v>#N/A</v>
      </c>
      <c r="I50" s="122">
        <f>IF(ISNUMBER('実質公債費比率（分子）の構造'!M$53),'実質公債費比率（分子）の構造'!M$53,NA())</f>
        <v>84955</v>
      </c>
      <c r="J50" s="122" t="e">
        <f>NA()</f>
        <v>#N/A</v>
      </c>
      <c r="K50" s="122" t="e">
        <f>NA()</f>
        <v>#N/A</v>
      </c>
      <c r="L50" s="122">
        <f>IF(ISNUMBER('実質公債費比率（分子）の構造'!N$53),'実質公債費比率（分子）の構造'!N$53,NA())</f>
        <v>83054</v>
      </c>
      <c r="M50" s="122" t="e">
        <f>NA()</f>
        <v>#N/A</v>
      </c>
      <c r="N50" s="122" t="e">
        <f>NA()</f>
        <v>#N/A</v>
      </c>
      <c r="O50" s="122">
        <f>IF(ISNUMBER('実質公債費比率（分子）の構造'!O$53),'実質公債費比率（分子）の構造'!O$53,NA())</f>
        <v>79419</v>
      </c>
      <c r="P50" s="122" t="e">
        <f>NA()</f>
        <v>#N/A</v>
      </c>
    </row>
    <row r="53" spans="1:16" x14ac:dyDescent="0.2">
      <c r="A53" s="90" t="s">
        <v>62</v>
      </c>
    </row>
    <row r="54" spans="1:16" x14ac:dyDescent="0.2">
      <c r="A54" s="121"/>
      <c r="B54" s="121" t="str">
        <f>'将来負担比率（分子）の構造'!I$40</f>
        <v>H25</v>
      </c>
      <c r="C54" s="121"/>
      <c r="D54" s="121"/>
      <c r="E54" s="121" t="str">
        <f>'将来負担比率（分子）の構造'!J$40</f>
        <v>H26</v>
      </c>
      <c r="F54" s="121"/>
      <c r="G54" s="121"/>
      <c r="H54" s="121" t="str">
        <f>'将来負担比率（分子）の構造'!K$40</f>
        <v>H27</v>
      </c>
      <c r="I54" s="121"/>
      <c r="J54" s="121"/>
      <c r="K54" s="121" t="str">
        <f>'将来負担比率（分子）の構造'!L$40</f>
        <v>H28</v>
      </c>
      <c r="L54" s="121"/>
      <c r="M54" s="121"/>
      <c r="N54" s="121" t="str">
        <f>'将来負担比率（分子）の構造'!M$40</f>
        <v>H29</v>
      </c>
      <c r="O54" s="121"/>
      <c r="P54" s="121"/>
    </row>
    <row r="55" spans="1:16" x14ac:dyDescent="0.2">
      <c r="A55" s="121"/>
      <c r="B55" s="121" t="s">
        <v>63</v>
      </c>
      <c r="C55" s="121"/>
      <c r="D55" s="121" t="s">
        <v>64</v>
      </c>
      <c r="E55" s="121" t="s">
        <v>63</v>
      </c>
      <c r="F55" s="121"/>
      <c r="G55" s="121" t="s">
        <v>64</v>
      </c>
      <c r="H55" s="121" t="s">
        <v>63</v>
      </c>
      <c r="I55" s="121"/>
      <c r="J55" s="121" t="s">
        <v>64</v>
      </c>
      <c r="K55" s="121" t="s">
        <v>63</v>
      </c>
      <c r="L55" s="121"/>
      <c r="M55" s="121" t="s">
        <v>64</v>
      </c>
      <c r="N55" s="121" t="s">
        <v>63</v>
      </c>
      <c r="O55" s="121"/>
      <c r="P55" s="121" t="s">
        <v>64</v>
      </c>
    </row>
    <row r="56" spans="1:16" x14ac:dyDescent="0.2">
      <c r="A56" s="121" t="s">
        <v>34</v>
      </c>
      <c r="B56" s="121"/>
      <c r="C56" s="121"/>
      <c r="D56" s="121">
        <f>'将来負担比率（分子）の構造'!I$52</f>
        <v>1494973</v>
      </c>
      <c r="E56" s="121"/>
      <c r="F56" s="121"/>
      <c r="G56" s="121">
        <f>'将来負担比率（分子）の構造'!J$52</f>
        <v>1541038</v>
      </c>
      <c r="H56" s="121"/>
      <c r="I56" s="121"/>
      <c r="J56" s="121">
        <f>'将来負担比率（分子）の構造'!K$52</f>
        <v>1534375</v>
      </c>
      <c r="K56" s="121"/>
      <c r="L56" s="121"/>
      <c r="M56" s="121">
        <f>'将来負担比率（分子）の構造'!L$52</f>
        <v>1521798</v>
      </c>
      <c r="N56" s="121"/>
      <c r="O56" s="121"/>
      <c r="P56" s="121">
        <f>'将来負担比率（分子）の構造'!M$52</f>
        <v>1518021</v>
      </c>
    </row>
    <row r="57" spans="1:16" x14ac:dyDescent="0.2">
      <c r="A57" s="121" t="s">
        <v>33</v>
      </c>
      <c r="B57" s="121"/>
      <c r="C57" s="121"/>
      <c r="D57" s="121">
        <f>'将来負担比率（分子）の構造'!I$51</f>
        <v>60639</v>
      </c>
      <c r="E57" s="121"/>
      <c r="F57" s="121"/>
      <c r="G57" s="121">
        <f>'将来負担比率（分子）の構造'!J$51</f>
        <v>54932</v>
      </c>
      <c r="H57" s="121"/>
      <c r="I57" s="121"/>
      <c r="J57" s="121">
        <f>'将来負担比率（分子）の構造'!K$51</f>
        <v>52979</v>
      </c>
      <c r="K57" s="121"/>
      <c r="L57" s="121"/>
      <c r="M57" s="121">
        <f>'将来負担比率（分子）の構造'!L$51</f>
        <v>49653</v>
      </c>
      <c r="N57" s="121"/>
      <c r="O57" s="121"/>
      <c r="P57" s="121">
        <f>'将来負担比率（分子）の構造'!M$51</f>
        <v>40154</v>
      </c>
    </row>
    <row r="58" spans="1:16" x14ac:dyDescent="0.2">
      <c r="A58" s="121" t="s">
        <v>32</v>
      </c>
      <c r="B58" s="121"/>
      <c r="C58" s="121"/>
      <c r="D58" s="121">
        <f>'将来負担比率（分子）の構造'!I$50</f>
        <v>444917</v>
      </c>
      <c r="E58" s="121"/>
      <c r="F58" s="121"/>
      <c r="G58" s="121">
        <f>'将来負担比率（分子）の構造'!J$50</f>
        <v>503884</v>
      </c>
      <c r="H58" s="121"/>
      <c r="I58" s="121"/>
      <c r="J58" s="121">
        <f>'将来負担比率（分子）の構造'!K$50</f>
        <v>514058</v>
      </c>
      <c r="K58" s="121"/>
      <c r="L58" s="121"/>
      <c r="M58" s="121">
        <f>'将来負担比率（分子）の構造'!L$50</f>
        <v>522647</v>
      </c>
      <c r="N58" s="121"/>
      <c r="O58" s="121"/>
      <c r="P58" s="121">
        <f>'将来負担比率（分子）の構造'!M$50</f>
        <v>565324</v>
      </c>
    </row>
    <row r="59" spans="1:16" x14ac:dyDescent="0.2">
      <c r="A59" s="121" t="s">
        <v>30</v>
      </c>
      <c r="B59" s="121" t="str">
        <f>'将来負担比率（分子）の構造'!I$49</f>
        <v>-</v>
      </c>
      <c r="C59" s="121"/>
      <c r="D59" s="121"/>
      <c r="E59" s="121" t="str">
        <f>'将来負担比率（分子）の構造'!J$49</f>
        <v>-</v>
      </c>
      <c r="F59" s="121"/>
      <c r="G59" s="121"/>
      <c r="H59" s="121" t="str">
        <f>'将来負担比率（分子）の構造'!K$49</f>
        <v>-</v>
      </c>
      <c r="I59" s="121"/>
      <c r="J59" s="121"/>
      <c r="K59" s="121" t="str">
        <f>'将来負担比率（分子）の構造'!L$49</f>
        <v>-</v>
      </c>
      <c r="L59" s="121"/>
      <c r="M59" s="121"/>
      <c r="N59" s="121" t="str">
        <f>'将来負担比率（分子）の構造'!M$49</f>
        <v>-</v>
      </c>
      <c r="O59" s="121"/>
      <c r="P59" s="121"/>
    </row>
    <row r="60" spans="1:16" x14ac:dyDescent="0.2">
      <c r="A60" s="121" t="s">
        <v>29</v>
      </c>
      <c r="B60" s="121" t="str">
        <f>'将来負担比率（分子）の構造'!I$48</f>
        <v>-</v>
      </c>
      <c r="C60" s="121"/>
      <c r="D60" s="121"/>
      <c r="E60" s="121" t="str">
        <f>'将来負担比率（分子）の構造'!J$48</f>
        <v>-</v>
      </c>
      <c r="F60" s="121"/>
      <c r="G60" s="121"/>
      <c r="H60" s="121" t="str">
        <f>'将来負担比率（分子）の構造'!K$48</f>
        <v>-</v>
      </c>
      <c r="I60" s="121"/>
      <c r="J60" s="121"/>
      <c r="K60" s="121" t="str">
        <f>'将来負担比率（分子）の構造'!L$48</f>
        <v>-</v>
      </c>
      <c r="L60" s="121"/>
      <c r="M60" s="121"/>
      <c r="N60" s="121" t="str">
        <f>'将来負担比率（分子）の構造'!M$48</f>
        <v>-</v>
      </c>
      <c r="O60" s="121"/>
      <c r="P60" s="121"/>
    </row>
    <row r="61" spans="1:16" x14ac:dyDescent="0.2">
      <c r="A61" s="121" t="s">
        <v>27</v>
      </c>
      <c r="B61" s="121">
        <f>'将来負担比率（分子）の構造'!I$46</f>
        <v>1912</v>
      </c>
      <c r="C61" s="121"/>
      <c r="D61" s="121"/>
      <c r="E61" s="121">
        <f>'将来負担比率（分子）の構造'!J$46</f>
        <v>1523</v>
      </c>
      <c r="F61" s="121"/>
      <c r="G61" s="121"/>
      <c r="H61" s="121">
        <f>'将来負担比率（分子）の構造'!K$46</f>
        <v>1740</v>
      </c>
      <c r="I61" s="121"/>
      <c r="J61" s="121"/>
      <c r="K61" s="121">
        <f>'将来負担比率（分子）の構造'!L$46</f>
        <v>1623</v>
      </c>
      <c r="L61" s="121"/>
      <c r="M61" s="121"/>
      <c r="N61" s="121">
        <f>'将来負担比率（分子）の構造'!M$46</f>
        <v>2327</v>
      </c>
      <c r="O61" s="121"/>
      <c r="P61" s="121"/>
    </row>
    <row r="62" spans="1:16" x14ac:dyDescent="0.2">
      <c r="A62" s="121" t="s">
        <v>26</v>
      </c>
      <c r="B62" s="121">
        <f>'将来負担比率（分子）の構造'!I$45</f>
        <v>337480</v>
      </c>
      <c r="C62" s="121"/>
      <c r="D62" s="121"/>
      <c r="E62" s="121">
        <f>'将来負担比率（分子）の構造'!J$45</f>
        <v>315372</v>
      </c>
      <c r="F62" s="121"/>
      <c r="G62" s="121"/>
      <c r="H62" s="121">
        <f>'将来負担比率（分子）の構造'!K$45</f>
        <v>313697</v>
      </c>
      <c r="I62" s="121"/>
      <c r="J62" s="121"/>
      <c r="K62" s="121">
        <f>'将来負担比率（分子）の構造'!L$45</f>
        <v>311949</v>
      </c>
      <c r="L62" s="121"/>
      <c r="M62" s="121"/>
      <c r="N62" s="121">
        <f>'将来負担比率（分子）の構造'!M$45</f>
        <v>238502</v>
      </c>
      <c r="O62" s="121"/>
      <c r="P62" s="121"/>
    </row>
    <row r="63" spans="1:16" x14ac:dyDescent="0.2">
      <c r="A63" s="121" t="s">
        <v>25</v>
      </c>
      <c r="B63" s="121" t="str">
        <f>'将来負担比率（分子）の構造'!I$44</f>
        <v>-</v>
      </c>
      <c r="C63" s="121"/>
      <c r="D63" s="121"/>
      <c r="E63" s="121" t="str">
        <f>'将来負担比率（分子）の構造'!J$44</f>
        <v>-</v>
      </c>
      <c r="F63" s="121"/>
      <c r="G63" s="121"/>
      <c r="H63" s="121" t="str">
        <f>'将来負担比率（分子）の構造'!K$44</f>
        <v>-</v>
      </c>
      <c r="I63" s="121"/>
      <c r="J63" s="121"/>
      <c r="K63" s="121" t="str">
        <f>'将来負担比率（分子）の構造'!L$44</f>
        <v>-</v>
      </c>
      <c r="L63" s="121"/>
      <c r="M63" s="121"/>
      <c r="N63" s="121" t="str">
        <f>'将来負担比率（分子）の構造'!M$44</f>
        <v>-</v>
      </c>
      <c r="O63" s="121"/>
      <c r="P63" s="121"/>
    </row>
    <row r="64" spans="1:16" x14ac:dyDescent="0.2">
      <c r="A64" s="121" t="s">
        <v>24</v>
      </c>
      <c r="B64" s="121">
        <f>'将来負担比率（分子）の構造'!I$43</f>
        <v>39264</v>
      </c>
      <c r="C64" s="121"/>
      <c r="D64" s="121"/>
      <c r="E64" s="121">
        <f>'将来負担比率（分子）の構造'!J$43</f>
        <v>48936</v>
      </c>
      <c r="F64" s="121"/>
      <c r="G64" s="121"/>
      <c r="H64" s="121">
        <f>'将来負担比率（分子）の構造'!K$43</f>
        <v>45707</v>
      </c>
      <c r="I64" s="121"/>
      <c r="J64" s="121"/>
      <c r="K64" s="121">
        <f>'将来負担比率（分子）の構造'!L$43</f>
        <v>22755</v>
      </c>
      <c r="L64" s="121"/>
      <c r="M64" s="121"/>
      <c r="N64" s="121">
        <f>'将来負担比率（分子）の構造'!M$43</f>
        <v>31815</v>
      </c>
      <c r="O64" s="121"/>
      <c r="P64" s="121"/>
    </row>
    <row r="65" spans="1:16" x14ac:dyDescent="0.2">
      <c r="A65" s="121" t="s">
        <v>23</v>
      </c>
      <c r="B65" s="121">
        <f>'将来負担比率（分子）の構造'!I$42</f>
        <v>15405</v>
      </c>
      <c r="C65" s="121"/>
      <c r="D65" s="121"/>
      <c r="E65" s="121">
        <f>'将来負担比率（分子）の構造'!J$42</f>
        <v>13617</v>
      </c>
      <c r="F65" s="121"/>
      <c r="G65" s="121"/>
      <c r="H65" s="121">
        <f>'将来負担比率（分子）の構造'!K$42</f>
        <v>11548</v>
      </c>
      <c r="I65" s="121"/>
      <c r="J65" s="121"/>
      <c r="K65" s="121">
        <f>'将来負担比率（分子）の構造'!L$42</f>
        <v>10474</v>
      </c>
      <c r="L65" s="121"/>
      <c r="M65" s="121"/>
      <c r="N65" s="121">
        <f>'将来負担比率（分子）の構造'!M$42</f>
        <v>8967</v>
      </c>
      <c r="O65" s="121"/>
      <c r="P65" s="121"/>
    </row>
    <row r="66" spans="1:16" x14ac:dyDescent="0.2">
      <c r="A66" s="121" t="s">
        <v>22</v>
      </c>
      <c r="B66" s="121">
        <f>'将来負担比率（分子）の構造'!I$41</f>
        <v>3048537</v>
      </c>
      <c r="C66" s="121"/>
      <c r="D66" s="121"/>
      <c r="E66" s="121">
        <f>'将来負担比率（分子）の構造'!J$41</f>
        <v>3121693</v>
      </c>
      <c r="F66" s="121"/>
      <c r="G66" s="121"/>
      <c r="H66" s="121">
        <f>'将来負担比率（分子）の構造'!K$41</f>
        <v>3141739</v>
      </c>
      <c r="I66" s="121"/>
      <c r="J66" s="121"/>
      <c r="K66" s="121">
        <f>'将来負担比率（分子）の構造'!L$41</f>
        <v>3173685</v>
      </c>
      <c r="L66" s="121"/>
      <c r="M66" s="121"/>
      <c r="N66" s="121">
        <f>'将来負担比率（分子）の構造'!M$41</f>
        <v>3235511</v>
      </c>
      <c r="O66" s="121"/>
      <c r="P66" s="121"/>
    </row>
    <row r="67" spans="1:16" x14ac:dyDescent="0.2">
      <c r="A67" s="121" t="s">
        <v>65</v>
      </c>
      <c r="B67" s="121" t="e">
        <f>NA()</f>
        <v>#N/A</v>
      </c>
      <c r="C67" s="121">
        <f>IF(ISNUMBER('将来負担比率（分子）の構造'!I$53), IF('将来負担比率（分子）の構造'!I$53 &lt; 0, 0, '将来負担比率（分子）の構造'!I$53), NA())</f>
        <v>1442068</v>
      </c>
      <c r="D67" s="121" t="e">
        <f>NA()</f>
        <v>#N/A</v>
      </c>
      <c r="E67" s="121" t="e">
        <f>NA()</f>
        <v>#N/A</v>
      </c>
      <c r="F67" s="121">
        <f>IF(ISNUMBER('将来負担比率（分子）の構造'!J$53), IF('将来負担比率（分子）の構造'!J$53 &lt; 0, 0, '将来負担比率（分子）の構造'!J$53), NA())</f>
        <v>1401286</v>
      </c>
      <c r="G67" s="121" t="e">
        <f>NA()</f>
        <v>#N/A</v>
      </c>
      <c r="H67" s="121" t="e">
        <f>NA()</f>
        <v>#N/A</v>
      </c>
      <c r="I67" s="121">
        <f>IF(ISNUMBER('将来負担比率（分子）の構造'!K$53), IF('将来負担比率（分子）の構造'!K$53 &lt; 0, 0, '将来負担比率（分子）の構造'!K$53), NA())</f>
        <v>1413019</v>
      </c>
      <c r="J67" s="121" t="e">
        <f>NA()</f>
        <v>#N/A</v>
      </c>
      <c r="K67" s="121" t="e">
        <f>NA()</f>
        <v>#N/A</v>
      </c>
      <c r="L67" s="121">
        <f>IF(ISNUMBER('将来負担比率（分子）の構造'!L$53), IF('将来負担比率（分子）の構造'!L$53 &lt; 0, 0, '将来負担比率（分子）の構造'!L$53), NA())</f>
        <v>1426387</v>
      </c>
      <c r="M67" s="121" t="e">
        <f>NA()</f>
        <v>#N/A</v>
      </c>
      <c r="N67" s="121" t="e">
        <f>NA()</f>
        <v>#N/A</v>
      </c>
      <c r="O67" s="121">
        <f>IF(ISNUMBER('将来負担比率（分子）の構造'!M$53), IF('将来負担比率（分子）の構造'!M$53 &lt; 0, 0, '将来負担比率（分子）の構造'!M$53), NA())</f>
        <v>1393623</v>
      </c>
      <c r="P67" s="121" t="e">
        <f>NA()</f>
        <v>#N/A</v>
      </c>
    </row>
    <row r="70" spans="1:16" x14ac:dyDescent="0.2">
      <c r="A70" s="123" t="s">
        <v>66</v>
      </c>
      <c r="B70" s="123"/>
      <c r="C70" s="123"/>
      <c r="D70" s="123"/>
      <c r="E70" s="123"/>
      <c r="F70" s="123"/>
    </row>
    <row r="71" spans="1:16" x14ac:dyDescent="0.2">
      <c r="A71" s="124"/>
      <c r="B71" s="124" t="e">
        <f>#REF!</f>
        <v>#REF!</v>
      </c>
      <c r="C71" s="124" t="e">
        <f>#REF!</f>
        <v>#REF!</v>
      </c>
      <c r="D71" s="124" t="e">
        <f>#REF!</f>
        <v>#REF!</v>
      </c>
    </row>
    <row r="72" spans="1:16" x14ac:dyDescent="0.2">
      <c r="A72" s="124" t="s">
        <v>67</v>
      </c>
      <c r="B72" s="125" t="e">
        <f>#REF!</f>
        <v>#REF!</v>
      </c>
      <c r="C72" s="125" t="e">
        <f>#REF!</f>
        <v>#REF!</v>
      </c>
      <c r="D72" s="125" t="e">
        <f>#REF!</f>
        <v>#REF!</v>
      </c>
    </row>
    <row r="73" spans="1:16" x14ac:dyDescent="0.2">
      <c r="A73" s="124" t="s">
        <v>68</v>
      </c>
      <c r="B73" s="125" t="e">
        <f>#REF!</f>
        <v>#REF!</v>
      </c>
      <c r="C73" s="125" t="e">
        <f>#REF!</f>
        <v>#REF!</v>
      </c>
      <c r="D73" s="125" t="e">
        <f>#REF!</f>
        <v>#REF!</v>
      </c>
    </row>
    <row r="74" spans="1:16" x14ac:dyDescent="0.2">
      <c r="A74" s="124" t="s">
        <v>69</v>
      </c>
      <c r="B74" s="125" t="e">
        <f>#REF!</f>
        <v>#REF!</v>
      </c>
      <c r="C74" s="125" t="e">
        <f>#REF!</f>
        <v>#REF!</v>
      </c>
      <c r="D74" s="125" t="e">
        <f>#REF!</f>
        <v>#REF!</v>
      </c>
    </row>
  </sheetData>
  <sheetProtection algorithmName="SHA-512" hashValue="PQ4gUx0KC+YYFEVIBLBXjDAPPgwbiC2X9R/epH/5bdOyITxMMFINz6VPuqnITVHdCnEbleiikSygdvrK/SxQgw==" saltValue="9pIQPVX+VNOGLTltlBCj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77" customWidth="1"/>
    <col min="139" max="16384" width="0" style="177" hidden="1"/>
  </cols>
  <sheetData>
    <row r="1" spans="2:138" ht="22.5" customHeight="1" thickBot="1" x14ac:dyDescent="0.25">
      <c r="B1" s="175"/>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702" t="s">
        <v>181</v>
      </c>
      <c r="DD1" s="703"/>
      <c r="DE1" s="703"/>
      <c r="DF1" s="703"/>
      <c r="DG1" s="703"/>
      <c r="DH1" s="703"/>
      <c r="DI1" s="704"/>
      <c r="DK1" s="702" t="s">
        <v>182</v>
      </c>
      <c r="DL1" s="703"/>
      <c r="DM1" s="703"/>
      <c r="DN1" s="703"/>
      <c r="DO1" s="703"/>
      <c r="DP1" s="703"/>
      <c r="DQ1" s="703"/>
      <c r="DR1" s="703"/>
      <c r="DS1" s="703"/>
      <c r="DT1" s="703"/>
      <c r="DU1" s="703"/>
      <c r="DV1" s="703"/>
      <c r="DW1" s="703"/>
      <c r="DX1" s="704"/>
      <c r="DY1" s="176"/>
      <c r="DZ1" s="176"/>
      <c r="EA1" s="176"/>
      <c r="EB1" s="176"/>
      <c r="EC1" s="176"/>
      <c r="ED1" s="176"/>
      <c r="EE1" s="176"/>
      <c r="EF1" s="176"/>
      <c r="EG1" s="176"/>
      <c r="EH1" s="176"/>
    </row>
    <row r="2" spans="2:138" ht="22.5" customHeight="1" x14ac:dyDescent="0.2">
      <c r="B2" s="178" t="s">
        <v>183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row>
    <row r="3" spans="2:138" ht="11.25" customHeight="1" x14ac:dyDescent="0.2">
      <c r="B3" s="675" t="s">
        <v>184</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185</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7"/>
      <c r="BY3" s="675" t="s">
        <v>186</v>
      </c>
      <c r="BZ3" s="676"/>
      <c r="CA3" s="676"/>
      <c r="CB3" s="676"/>
      <c r="CC3" s="676"/>
      <c r="CD3" s="676"/>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7"/>
    </row>
    <row r="4" spans="2:138" ht="11.25" customHeight="1" x14ac:dyDescent="0.2">
      <c r="B4" s="675" t="s">
        <v>1</v>
      </c>
      <c r="C4" s="676"/>
      <c r="D4" s="676"/>
      <c r="E4" s="676"/>
      <c r="F4" s="676"/>
      <c r="G4" s="676"/>
      <c r="H4" s="676"/>
      <c r="I4" s="676"/>
      <c r="J4" s="676"/>
      <c r="K4" s="676"/>
      <c r="L4" s="676"/>
      <c r="M4" s="676"/>
      <c r="N4" s="676"/>
      <c r="O4" s="676"/>
      <c r="P4" s="676"/>
      <c r="Q4" s="677"/>
      <c r="R4" s="675" t="s">
        <v>187</v>
      </c>
      <c r="S4" s="676"/>
      <c r="T4" s="676"/>
      <c r="U4" s="676"/>
      <c r="V4" s="676"/>
      <c r="W4" s="676"/>
      <c r="X4" s="676"/>
      <c r="Y4" s="677"/>
      <c r="Z4" s="675" t="s">
        <v>188</v>
      </c>
      <c r="AA4" s="676"/>
      <c r="AB4" s="676"/>
      <c r="AC4" s="677"/>
      <c r="AD4" s="675" t="s">
        <v>189</v>
      </c>
      <c r="AE4" s="676"/>
      <c r="AF4" s="676"/>
      <c r="AG4" s="676"/>
      <c r="AH4" s="676"/>
      <c r="AI4" s="676"/>
      <c r="AJ4" s="676"/>
      <c r="AK4" s="677"/>
      <c r="AL4" s="675" t="s">
        <v>188</v>
      </c>
      <c r="AM4" s="676"/>
      <c r="AN4" s="676"/>
      <c r="AO4" s="677"/>
      <c r="AP4" s="705" t="s">
        <v>190</v>
      </c>
      <c r="AQ4" s="705"/>
      <c r="AR4" s="705"/>
      <c r="AS4" s="705"/>
      <c r="AT4" s="705"/>
      <c r="AU4" s="705"/>
      <c r="AV4" s="705"/>
      <c r="AW4" s="705"/>
      <c r="AX4" s="705"/>
      <c r="AY4" s="705"/>
      <c r="AZ4" s="705"/>
      <c r="BA4" s="705"/>
      <c r="BB4" s="705"/>
      <c r="BC4" s="705"/>
      <c r="BD4" s="705" t="s">
        <v>191</v>
      </c>
      <c r="BE4" s="705"/>
      <c r="BF4" s="705"/>
      <c r="BG4" s="705"/>
      <c r="BH4" s="705"/>
      <c r="BI4" s="705"/>
      <c r="BJ4" s="705"/>
      <c r="BK4" s="705"/>
      <c r="BL4" s="705" t="s">
        <v>188</v>
      </c>
      <c r="BM4" s="705"/>
      <c r="BN4" s="705"/>
      <c r="BO4" s="705"/>
      <c r="BP4" s="705" t="s">
        <v>192</v>
      </c>
      <c r="BQ4" s="705"/>
      <c r="BR4" s="705"/>
      <c r="BS4" s="705"/>
      <c r="BT4" s="705"/>
      <c r="BU4" s="705"/>
      <c r="BV4" s="705"/>
      <c r="BW4" s="705"/>
      <c r="BY4" s="675" t="s">
        <v>193</v>
      </c>
      <c r="BZ4" s="676"/>
      <c r="CA4" s="676"/>
      <c r="CB4" s="676"/>
      <c r="CC4" s="676"/>
      <c r="CD4" s="676"/>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7"/>
    </row>
    <row r="5" spans="2:138" s="181" customFormat="1" ht="11.25" customHeight="1" x14ac:dyDescent="0.2">
      <c r="B5" s="669" t="s">
        <v>194</v>
      </c>
      <c r="C5" s="670"/>
      <c r="D5" s="670"/>
      <c r="E5" s="670"/>
      <c r="F5" s="670"/>
      <c r="G5" s="670"/>
      <c r="H5" s="670"/>
      <c r="I5" s="670"/>
      <c r="J5" s="670"/>
      <c r="K5" s="670"/>
      <c r="L5" s="670"/>
      <c r="M5" s="670"/>
      <c r="N5" s="670"/>
      <c r="O5" s="670"/>
      <c r="P5" s="670"/>
      <c r="Q5" s="671"/>
      <c r="R5" s="681">
        <v>556619879</v>
      </c>
      <c r="S5" s="682"/>
      <c r="T5" s="682"/>
      <c r="U5" s="682"/>
      <c r="V5" s="682"/>
      <c r="W5" s="682"/>
      <c r="X5" s="682"/>
      <c r="Y5" s="683"/>
      <c r="Z5" s="700">
        <v>47.5</v>
      </c>
      <c r="AA5" s="700"/>
      <c r="AB5" s="700"/>
      <c r="AC5" s="700"/>
      <c r="AD5" s="701">
        <v>421247783</v>
      </c>
      <c r="AE5" s="701"/>
      <c r="AF5" s="701"/>
      <c r="AG5" s="701"/>
      <c r="AH5" s="701"/>
      <c r="AI5" s="701"/>
      <c r="AJ5" s="701"/>
      <c r="AK5" s="701"/>
      <c r="AL5" s="684">
        <v>66.8</v>
      </c>
      <c r="AM5" s="685"/>
      <c r="AN5" s="685"/>
      <c r="AO5" s="688"/>
      <c r="AP5" s="669" t="s">
        <v>195</v>
      </c>
      <c r="AQ5" s="670"/>
      <c r="AR5" s="670"/>
      <c r="AS5" s="670"/>
      <c r="AT5" s="670"/>
      <c r="AU5" s="670"/>
      <c r="AV5" s="670"/>
      <c r="AW5" s="670"/>
      <c r="AX5" s="670"/>
      <c r="AY5" s="670"/>
      <c r="AZ5" s="670"/>
      <c r="BA5" s="670"/>
      <c r="BB5" s="670"/>
      <c r="BC5" s="671"/>
      <c r="BD5" s="614">
        <v>556577491</v>
      </c>
      <c r="BE5" s="615"/>
      <c r="BF5" s="615"/>
      <c r="BG5" s="615"/>
      <c r="BH5" s="615"/>
      <c r="BI5" s="615"/>
      <c r="BJ5" s="615"/>
      <c r="BK5" s="616"/>
      <c r="BL5" s="689">
        <v>100</v>
      </c>
      <c r="BM5" s="689"/>
      <c r="BN5" s="689"/>
      <c r="BO5" s="689"/>
      <c r="BP5" s="690">
        <v>9497154</v>
      </c>
      <c r="BQ5" s="690"/>
      <c r="BR5" s="690"/>
      <c r="BS5" s="690"/>
      <c r="BT5" s="690"/>
      <c r="BU5" s="690"/>
      <c r="BV5" s="690"/>
      <c r="BW5" s="693"/>
      <c r="BY5" s="675" t="s">
        <v>190</v>
      </c>
      <c r="BZ5" s="676"/>
      <c r="CA5" s="676"/>
      <c r="CB5" s="676"/>
      <c r="CC5" s="676"/>
      <c r="CD5" s="676"/>
      <c r="CE5" s="676"/>
      <c r="CF5" s="676"/>
      <c r="CG5" s="676"/>
      <c r="CH5" s="676"/>
      <c r="CI5" s="676"/>
      <c r="CJ5" s="676"/>
      <c r="CK5" s="676"/>
      <c r="CL5" s="677"/>
      <c r="CM5" s="675" t="s">
        <v>196</v>
      </c>
      <c r="CN5" s="676"/>
      <c r="CO5" s="676"/>
      <c r="CP5" s="676"/>
      <c r="CQ5" s="676"/>
      <c r="CR5" s="676"/>
      <c r="CS5" s="676"/>
      <c r="CT5" s="677"/>
      <c r="CU5" s="675" t="s">
        <v>188</v>
      </c>
      <c r="CV5" s="676"/>
      <c r="CW5" s="676"/>
      <c r="CX5" s="677"/>
      <c r="CY5" s="675" t="s">
        <v>197</v>
      </c>
      <c r="CZ5" s="676"/>
      <c r="DA5" s="676"/>
      <c r="DB5" s="676"/>
      <c r="DC5" s="676"/>
      <c r="DD5" s="676"/>
      <c r="DE5" s="676"/>
      <c r="DF5" s="676"/>
      <c r="DG5" s="676"/>
      <c r="DH5" s="676"/>
      <c r="DI5" s="676"/>
      <c r="DJ5" s="676"/>
      <c r="DK5" s="677"/>
      <c r="DL5" s="675" t="s">
        <v>198</v>
      </c>
      <c r="DM5" s="676"/>
      <c r="DN5" s="676"/>
      <c r="DO5" s="676"/>
      <c r="DP5" s="676"/>
      <c r="DQ5" s="676"/>
      <c r="DR5" s="676"/>
      <c r="DS5" s="676"/>
      <c r="DT5" s="676"/>
      <c r="DU5" s="676"/>
      <c r="DV5" s="676"/>
      <c r="DW5" s="676"/>
      <c r="DX5" s="677"/>
    </row>
    <row r="6" spans="2:138" ht="11.25" customHeight="1" x14ac:dyDescent="0.2">
      <c r="B6" s="611" t="s">
        <v>199</v>
      </c>
      <c r="C6" s="612"/>
      <c r="D6" s="612"/>
      <c r="E6" s="612"/>
      <c r="F6" s="612"/>
      <c r="G6" s="612"/>
      <c r="H6" s="612"/>
      <c r="I6" s="612"/>
      <c r="J6" s="612"/>
      <c r="K6" s="612"/>
      <c r="L6" s="612"/>
      <c r="M6" s="612"/>
      <c r="N6" s="612"/>
      <c r="O6" s="612"/>
      <c r="P6" s="612"/>
      <c r="Q6" s="613"/>
      <c r="R6" s="614">
        <v>57242378</v>
      </c>
      <c r="S6" s="615"/>
      <c r="T6" s="615"/>
      <c r="U6" s="615"/>
      <c r="V6" s="615"/>
      <c r="W6" s="615"/>
      <c r="X6" s="615"/>
      <c r="Y6" s="616"/>
      <c r="Z6" s="689">
        <v>4.9000000000000004</v>
      </c>
      <c r="AA6" s="689"/>
      <c r="AB6" s="689"/>
      <c r="AC6" s="689"/>
      <c r="AD6" s="690">
        <v>57242378</v>
      </c>
      <c r="AE6" s="690"/>
      <c r="AF6" s="690"/>
      <c r="AG6" s="690"/>
      <c r="AH6" s="690"/>
      <c r="AI6" s="690"/>
      <c r="AJ6" s="690"/>
      <c r="AK6" s="690"/>
      <c r="AL6" s="617">
        <v>9.1</v>
      </c>
      <c r="AM6" s="691"/>
      <c r="AN6" s="691"/>
      <c r="AO6" s="692"/>
      <c r="AP6" s="611" t="s">
        <v>200</v>
      </c>
      <c r="AQ6" s="612"/>
      <c r="AR6" s="612"/>
      <c r="AS6" s="612"/>
      <c r="AT6" s="612"/>
      <c r="AU6" s="612"/>
      <c r="AV6" s="612"/>
      <c r="AW6" s="612"/>
      <c r="AX6" s="612"/>
      <c r="AY6" s="612"/>
      <c r="AZ6" s="612"/>
      <c r="BA6" s="612"/>
      <c r="BB6" s="612"/>
      <c r="BC6" s="613"/>
      <c r="BD6" s="614">
        <v>555337075</v>
      </c>
      <c r="BE6" s="615"/>
      <c r="BF6" s="615"/>
      <c r="BG6" s="615"/>
      <c r="BH6" s="615"/>
      <c r="BI6" s="615"/>
      <c r="BJ6" s="615"/>
      <c r="BK6" s="616"/>
      <c r="BL6" s="689">
        <v>99.8</v>
      </c>
      <c r="BM6" s="689"/>
      <c r="BN6" s="689"/>
      <c r="BO6" s="689"/>
      <c r="BP6" s="690">
        <v>9497154</v>
      </c>
      <c r="BQ6" s="690"/>
      <c r="BR6" s="690"/>
      <c r="BS6" s="690"/>
      <c r="BT6" s="690"/>
      <c r="BU6" s="690"/>
      <c r="BV6" s="690"/>
      <c r="BW6" s="693"/>
      <c r="BY6" s="669" t="s">
        <v>201</v>
      </c>
      <c r="BZ6" s="670"/>
      <c r="CA6" s="670"/>
      <c r="CB6" s="670"/>
      <c r="CC6" s="670"/>
      <c r="CD6" s="670"/>
      <c r="CE6" s="670"/>
      <c r="CF6" s="670"/>
      <c r="CG6" s="670"/>
      <c r="CH6" s="670"/>
      <c r="CI6" s="670"/>
      <c r="CJ6" s="670"/>
      <c r="CK6" s="670"/>
      <c r="CL6" s="671"/>
      <c r="CM6" s="614">
        <v>1910048</v>
      </c>
      <c r="CN6" s="615"/>
      <c r="CO6" s="615"/>
      <c r="CP6" s="615"/>
      <c r="CQ6" s="615"/>
      <c r="CR6" s="615"/>
      <c r="CS6" s="615"/>
      <c r="CT6" s="616"/>
      <c r="CU6" s="689">
        <v>0.2</v>
      </c>
      <c r="CV6" s="689"/>
      <c r="CW6" s="689"/>
      <c r="CX6" s="689"/>
      <c r="CY6" s="620">
        <v>3456</v>
      </c>
      <c r="CZ6" s="615"/>
      <c r="DA6" s="615"/>
      <c r="DB6" s="615"/>
      <c r="DC6" s="615"/>
      <c r="DD6" s="615"/>
      <c r="DE6" s="615"/>
      <c r="DF6" s="615"/>
      <c r="DG6" s="615"/>
      <c r="DH6" s="615"/>
      <c r="DI6" s="615"/>
      <c r="DJ6" s="615"/>
      <c r="DK6" s="616"/>
      <c r="DL6" s="620">
        <v>1901449</v>
      </c>
      <c r="DM6" s="615"/>
      <c r="DN6" s="615"/>
      <c r="DO6" s="615"/>
      <c r="DP6" s="615"/>
      <c r="DQ6" s="615"/>
      <c r="DR6" s="615"/>
      <c r="DS6" s="615"/>
      <c r="DT6" s="615"/>
      <c r="DU6" s="615"/>
      <c r="DV6" s="615"/>
      <c r="DW6" s="615"/>
      <c r="DX6" s="695"/>
    </row>
    <row r="7" spans="2:138" ht="11.25" customHeight="1" x14ac:dyDescent="0.2">
      <c r="B7" s="611" t="s">
        <v>202</v>
      </c>
      <c r="C7" s="612"/>
      <c r="D7" s="612"/>
      <c r="E7" s="612"/>
      <c r="F7" s="612"/>
      <c r="G7" s="612"/>
      <c r="H7" s="612"/>
      <c r="I7" s="612"/>
      <c r="J7" s="612"/>
      <c r="K7" s="612"/>
      <c r="L7" s="612"/>
      <c r="M7" s="612"/>
      <c r="N7" s="612"/>
      <c r="O7" s="612"/>
      <c r="P7" s="612"/>
      <c r="Q7" s="613"/>
      <c r="R7" s="614">
        <v>2469572</v>
      </c>
      <c r="S7" s="615"/>
      <c r="T7" s="615"/>
      <c r="U7" s="615"/>
      <c r="V7" s="615"/>
      <c r="W7" s="615"/>
      <c r="X7" s="615"/>
      <c r="Y7" s="616"/>
      <c r="Z7" s="689">
        <v>0.2</v>
      </c>
      <c r="AA7" s="689"/>
      <c r="AB7" s="689"/>
      <c r="AC7" s="689"/>
      <c r="AD7" s="690">
        <v>2469572</v>
      </c>
      <c r="AE7" s="690"/>
      <c r="AF7" s="690"/>
      <c r="AG7" s="690"/>
      <c r="AH7" s="690"/>
      <c r="AI7" s="690"/>
      <c r="AJ7" s="690"/>
      <c r="AK7" s="690"/>
      <c r="AL7" s="617">
        <v>0.4</v>
      </c>
      <c r="AM7" s="691"/>
      <c r="AN7" s="691"/>
      <c r="AO7" s="692"/>
      <c r="AP7" s="611" t="s">
        <v>203</v>
      </c>
      <c r="AQ7" s="612"/>
      <c r="AR7" s="612"/>
      <c r="AS7" s="612"/>
      <c r="AT7" s="612"/>
      <c r="AU7" s="612"/>
      <c r="AV7" s="612"/>
      <c r="AW7" s="612"/>
      <c r="AX7" s="612"/>
      <c r="AY7" s="612"/>
      <c r="AZ7" s="612"/>
      <c r="BA7" s="612"/>
      <c r="BB7" s="612"/>
      <c r="BC7" s="613"/>
      <c r="BD7" s="614">
        <v>169954116</v>
      </c>
      <c r="BE7" s="615"/>
      <c r="BF7" s="615"/>
      <c r="BG7" s="615"/>
      <c r="BH7" s="615"/>
      <c r="BI7" s="615"/>
      <c r="BJ7" s="615"/>
      <c r="BK7" s="616"/>
      <c r="BL7" s="689">
        <v>30.5</v>
      </c>
      <c r="BM7" s="689"/>
      <c r="BN7" s="689"/>
      <c r="BO7" s="689"/>
      <c r="BP7" s="690">
        <v>995834</v>
      </c>
      <c r="BQ7" s="690"/>
      <c r="BR7" s="690"/>
      <c r="BS7" s="690"/>
      <c r="BT7" s="690"/>
      <c r="BU7" s="690"/>
      <c r="BV7" s="690"/>
      <c r="BW7" s="693"/>
      <c r="BY7" s="611" t="s">
        <v>204</v>
      </c>
      <c r="BZ7" s="612"/>
      <c r="CA7" s="612"/>
      <c r="CB7" s="612"/>
      <c r="CC7" s="612"/>
      <c r="CD7" s="612"/>
      <c r="CE7" s="612"/>
      <c r="CF7" s="612"/>
      <c r="CG7" s="612"/>
      <c r="CH7" s="612"/>
      <c r="CI7" s="612"/>
      <c r="CJ7" s="612"/>
      <c r="CK7" s="612"/>
      <c r="CL7" s="613"/>
      <c r="CM7" s="614">
        <v>77983094</v>
      </c>
      <c r="CN7" s="615"/>
      <c r="CO7" s="615"/>
      <c r="CP7" s="615"/>
      <c r="CQ7" s="615"/>
      <c r="CR7" s="615"/>
      <c r="CS7" s="615"/>
      <c r="CT7" s="616"/>
      <c r="CU7" s="689">
        <v>6.7</v>
      </c>
      <c r="CV7" s="689"/>
      <c r="CW7" s="689"/>
      <c r="CX7" s="689"/>
      <c r="CY7" s="620">
        <v>6101512</v>
      </c>
      <c r="CZ7" s="615"/>
      <c r="DA7" s="615"/>
      <c r="DB7" s="615"/>
      <c r="DC7" s="615"/>
      <c r="DD7" s="615"/>
      <c r="DE7" s="615"/>
      <c r="DF7" s="615"/>
      <c r="DG7" s="615"/>
      <c r="DH7" s="615"/>
      <c r="DI7" s="615"/>
      <c r="DJ7" s="615"/>
      <c r="DK7" s="616"/>
      <c r="DL7" s="620">
        <v>70126337</v>
      </c>
      <c r="DM7" s="615"/>
      <c r="DN7" s="615"/>
      <c r="DO7" s="615"/>
      <c r="DP7" s="615"/>
      <c r="DQ7" s="615"/>
      <c r="DR7" s="615"/>
      <c r="DS7" s="615"/>
      <c r="DT7" s="615"/>
      <c r="DU7" s="615"/>
      <c r="DV7" s="615"/>
      <c r="DW7" s="615"/>
      <c r="DX7" s="695"/>
    </row>
    <row r="8" spans="2:138" ht="11.25" customHeight="1" x14ac:dyDescent="0.2">
      <c r="B8" s="611" t="s">
        <v>205</v>
      </c>
      <c r="C8" s="612"/>
      <c r="D8" s="612"/>
      <c r="E8" s="612"/>
      <c r="F8" s="612"/>
      <c r="G8" s="612"/>
      <c r="H8" s="612"/>
      <c r="I8" s="612"/>
      <c r="J8" s="612"/>
      <c r="K8" s="612"/>
      <c r="L8" s="612"/>
      <c r="M8" s="612"/>
      <c r="N8" s="612"/>
      <c r="O8" s="612"/>
      <c r="P8" s="612"/>
      <c r="Q8" s="613"/>
      <c r="R8" s="614" t="s">
        <v>111</v>
      </c>
      <c r="S8" s="615"/>
      <c r="T8" s="615"/>
      <c r="U8" s="615"/>
      <c r="V8" s="615"/>
      <c r="W8" s="615"/>
      <c r="X8" s="615"/>
      <c r="Y8" s="616"/>
      <c r="Z8" s="689" t="s">
        <v>111</v>
      </c>
      <c r="AA8" s="689"/>
      <c r="AB8" s="689"/>
      <c r="AC8" s="689"/>
      <c r="AD8" s="690" t="s">
        <v>111</v>
      </c>
      <c r="AE8" s="690"/>
      <c r="AF8" s="690"/>
      <c r="AG8" s="690"/>
      <c r="AH8" s="690"/>
      <c r="AI8" s="690"/>
      <c r="AJ8" s="690"/>
      <c r="AK8" s="690"/>
      <c r="AL8" s="617" t="s">
        <v>206</v>
      </c>
      <c r="AM8" s="691"/>
      <c r="AN8" s="691"/>
      <c r="AO8" s="692"/>
      <c r="AP8" s="611" t="s">
        <v>207</v>
      </c>
      <c r="AQ8" s="612"/>
      <c r="AR8" s="612"/>
      <c r="AS8" s="612"/>
      <c r="AT8" s="612"/>
      <c r="AU8" s="612"/>
      <c r="AV8" s="612"/>
      <c r="AW8" s="612"/>
      <c r="AX8" s="612"/>
      <c r="AY8" s="612"/>
      <c r="AZ8" s="612"/>
      <c r="BA8" s="612"/>
      <c r="BB8" s="612"/>
      <c r="BC8" s="613"/>
      <c r="BD8" s="614">
        <v>3732825</v>
      </c>
      <c r="BE8" s="615"/>
      <c r="BF8" s="615"/>
      <c r="BG8" s="615"/>
      <c r="BH8" s="615"/>
      <c r="BI8" s="615"/>
      <c r="BJ8" s="615"/>
      <c r="BK8" s="616"/>
      <c r="BL8" s="689">
        <v>0.7</v>
      </c>
      <c r="BM8" s="689"/>
      <c r="BN8" s="689"/>
      <c r="BO8" s="689"/>
      <c r="BP8" s="690">
        <v>801918</v>
      </c>
      <c r="BQ8" s="690"/>
      <c r="BR8" s="690"/>
      <c r="BS8" s="690"/>
      <c r="BT8" s="690"/>
      <c r="BU8" s="690"/>
      <c r="BV8" s="690"/>
      <c r="BW8" s="693"/>
      <c r="BY8" s="611" t="s">
        <v>208</v>
      </c>
      <c r="BZ8" s="612"/>
      <c r="CA8" s="612"/>
      <c r="CB8" s="612"/>
      <c r="CC8" s="612"/>
      <c r="CD8" s="612"/>
      <c r="CE8" s="612"/>
      <c r="CF8" s="612"/>
      <c r="CG8" s="612"/>
      <c r="CH8" s="612"/>
      <c r="CI8" s="612"/>
      <c r="CJ8" s="612"/>
      <c r="CK8" s="612"/>
      <c r="CL8" s="613"/>
      <c r="CM8" s="614">
        <v>187183217</v>
      </c>
      <c r="CN8" s="615"/>
      <c r="CO8" s="615"/>
      <c r="CP8" s="615"/>
      <c r="CQ8" s="615"/>
      <c r="CR8" s="615"/>
      <c r="CS8" s="615"/>
      <c r="CT8" s="616"/>
      <c r="CU8" s="689">
        <v>16.2</v>
      </c>
      <c r="CV8" s="689"/>
      <c r="CW8" s="689"/>
      <c r="CX8" s="689"/>
      <c r="CY8" s="620">
        <v>7260113</v>
      </c>
      <c r="CZ8" s="615"/>
      <c r="DA8" s="615"/>
      <c r="DB8" s="615"/>
      <c r="DC8" s="615"/>
      <c r="DD8" s="615"/>
      <c r="DE8" s="615"/>
      <c r="DF8" s="615"/>
      <c r="DG8" s="615"/>
      <c r="DH8" s="615"/>
      <c r="DI8" s="615"/>
      <c r="DJ8" s="615"/>
      <c r="DK8" s="616"/>
      <c r="DL8" s="620">
        <v>165318578</v>
      </c>
      <c r="DM8" s="615"/>
      <c r="DN8" s="615"/>
      <c r="DO8" s="615"/>
      <c r="DP8" s="615"/>
      <c r="DQ8" s="615"/>
      <c r="DR8" s="615"/>
      <c r="DS8" s="615"/>
      <c r="DT8" s="615"/>
      <c r="DU8" s="615"/>
      <c r="DV8" s="615"/>
      <c r="DW8" s="615"/>
      <c r="DX8" s="695"/>
    </row>
    <row r="9" spans="2:138" ht="11.25" customHeight="1" x14ac:dyDescent="0.2">
      <c r="B9" s="611" t="s">
        <v>209</v>
      </c>
      <c r="C9" s="612"/>
      <c r="D9" s="612"/>
      <c r="E9" s="612"/>
      <c r="F9" s="612"/>
      <c r="G9" s="612"/>
      <c r="H9" s="612"/>
      <c r="I9" s="612"/>
      <c r="J9" s="612"/>
      <c r="K9" s="612"/>
      <c r="L9" s="612"/>
      <c r="M9" s="612"/>
      <c r="N9" s="612"/>
      <c r="O9" s="612"/>
      <c r="P9" s="612"/>
      <c r="Q9" s="613"/>
      <c r="R9" s="614" t="s">
        <v>111</v>
      </c>
      <c r="S9" s="615"/>
      <c r="T9" s="615"/>
      <c r="U9" s="615"/>
      <c r="V9" s="615"/>
      <c r="W9" s="615"/>
      <c r="X9" s="615"/>
      <c r="Y9" s="616"/>
      <c r="Z9" s="689" t="s">
        <v>206</v>
      </c>
      <c r="AA9" s="689"/>
      <c r="AB9" s="689"/>
      <c r="AC9" s="689"/>
      <c r="AD9" s="690" t="s">
        <v>206</v>
      </c>
      <c r="AE9" s="690"/>
      <c r="AF9" s="690"/>
      <c r="AG9" s="690"/>
      <c r="AH9" s="690"/>
      <c r="AI9" s="690"/>
      <c r="AJ9" s="690"/>
      <c r="AK9" s="690"/>
      <c r="AL9" s="617" t="s">
        <v>206</v>
      </c>
      <c r="AM9" s="691"/>
      <c r="AN9" s="691"/>
      <c r="AO9" s="692"/>
      <c r="AP9" s="611" t="s">
        <v>210</v>
      </c>
      <c r="AQ9" s="612"/>
      <c r="AR9" s="612"/>
      <c r="AS9" s="612"/>
      <c r="AT9" s="612"/>
      <c r="AU9" s="612"/>
      <c r="AV9" s="612"/>
      <c r="AW9" s="612"/>
      <c r="AX9" s="612"/>
      <c r="AY9" s="612"/>
      <c r="AZ9" s="612"/>
      <c r="BA9" s="612"/>
      <c r="BB9" s="612"/>
      <c r="BC9" s="613"/>
      <c r="BD9" s="614">
        <v>136804576</v>
      </c>
      <c r="BE9" s="615"/>
      <c r="BF9" s="615"/>
      <c r="BG9" s="615"/>
      <c r="BH9" s="615"/>
      <c r="BI9" s="615"/>
      <c r="BJ9" s="615"/>
      <c r="BK9" s="616"/>
      <c r="BL9" s="689">
        <v>24.6</v>
      </c>
      <c r="BM9" s="689"/>
      <c r="BN9" s="689"/>
      <c r="BO9" s="689"/>
      <c r="BP9" s="690" t="s">
        <v>206</v>
      </c>
      <c r="BQ9" s="690"/>
      <c r="BR9" s="690"/>
      <c r="BS9" s="690"/>
      <c r="BT9" s="690"/>
      <c r="BU9" s="690"/>
      <c r="BV9" s="690"/>
      <c r="BW9" s="693"/>
      <c r="BY9" s="611" t="s">
        <v>211</v>
      </c>
      <c r="BZ9" s="612"/>
      <c r="CA9" s="612"/>
      <c r="CB9" s="612"/>
      <c r="CC9" s="612"/>
      <c r="CD9" s="612"/>
      <c r="CE9" s="612"/>
      <c r="CF9" s="612"/>
      <c r="CG9" s="612"/>
      <c r="CH9" s="612"/>
      <c r="CI9" s="612"/>
      <c r="CJ9" s="612"/>
      <c r="CK9" s="612"/>
      <c r="CL9" s="613"/>
      <c r="CM9" s="614">
        <v>49978953</v>
      </c>
      <c r="CN9" s="615"/>
      <c r="CO9" s="615"/>
      <c r="CP9" s="615"/>
      <c r="CQ9" s="615"/>
      <c r="CR9" s="615"/>
      <c r="CS9" s="615"/>
      <c r="CT9" s="616"/>
      <c r="CU9" s="689">
        <v>4.3</v>
      </c>
      <c r="CV9" s="689"/>
      <c r="CW9" s="689"/>
      <c r="CX9" s="689"/>
      <c r="CY9" s="620">
        <v>1841843</v>
      </c>
      <c r="CZ9" s="615"/>
      <c r="DA9" s="615"/>
      <c r="DB9" s="615"/>
      <c r="DC9" s="615"/>
      <c r="DD9" s="615"/>
      <c r="DE9" s="615"/>
      <c r="DF9" s="615"/>
      <c r="DG9" s="615"/>
      <c r="DH9" s="615"/>
      <c r="DI9" s="615"/>
      <c r="DJ9" s="615"/>
      <c r="DK9" s="616"/>
      <c r="DL9" s="620">
        <v>30393959</v>
      </c>
      <c r="DM9" s="615"/>
      <c r="DN9" s="615"/>
      <c r="DO9" s="615"/>
      <c r="DP9" s="615"/>
      <c r="DQ9" s="615"/>
      <c r="DR9" s="615"/>
      <c r="DS9" s="615"/>
      <c r="DT9" s="615"/>
      <c r="DU9" s="615"/>
      <c r="DV9" s="615"/>
      <c r="DW9" s="615"/>
      <c r="DX9" s="695"/>
    </row>
    <row r="10" spans="2:138" ht="11.25" customHeight="1" x14ac:dyDescent="0.2">
      <c r="B10" s="611" t="s">
        <v>212</v>
      </c>
      <c r="C10" s="612"/>
      <c r="D10" s="612"/>
      <c r="E10" s="612"/>
      <c r="F10" s="612"/>
      <c r="G10" s="612"/>
      <c r="H10" s="612"/>
      <c r="I10" s="612"/>
      <c r="J10" s="612"/>
      <c r="K10" s="612"/>
      <c r="L10" s="612"/>
      <c r="M10" s="612"/>
      <c r="N10" s="612"/>
      <c r="O10" s="612"/>
      <c r="P10" s="612"/>
      <c r="Q10" s="613"/>
      <c r="R10" s="614">
        <v>145604</v>
      </c>
      <c r="S10" s="615"/>
      <c r="T10" s="615"/>
      <c r="U10" s="615"/>
      <c r="V10" s="615"/>
      <c r="W10" s="615"/>
      <c r="X10" s="615"/>
      <c r="Y10" s="616"/>
      <c r="Z10" s="689">
        <v>0</v>
      </c>
      <c r="AA10" s="689"/>
      <c r="AB10" s="689"/>
      <c r="AC10" s="689"/>
      <c r="AD10" s="690">
        <v>145604</v>
      </c>
      <c r="AE10" s="690"/>
      <c r="AF10" s="690"/>
      <c r="AG10" s="690"/>
      <c r="AH10" s="690"/>
      <c r="AI10" s="690"/>
      <c r="AJ10" s="690"/>
      <c r="AK10" s="690"/>
      <c r="AL10" s="617">
        <v>0</v>
      </c>
      <c r="AM10" s="691"/>
      <c r="AN10" s="691"/>
      <c r="AO10" s="692"/>
      <c r="AP10" s="611" t="s">
        <v>213</v>
      </c>
      <c r="AQ10" s="612"/>
      <c r="AR10" s="612"/>
      <c r="AS10" s="612"/>
      <c r="AT10" s="612"/>
      <c r="AU10" s="612"/>
      <c r="AV10" s="612"/>
      <c r="AW10" s="612"/>
      <c r="AX10" s="612"/>
      <c r="AY10" s="612"/>
      <c r="AZ10" s="612"/>
      <c r="BA10" s="612"/>
      <c r="BB10" s="612"/>
      <c r="BC10" s="613"/>
      <c r="BD10" s="614">
        <v>4084761</v>
      </c>
      <c r="BE10" s="615"/>
      <c r="BF10" s="615"/>
      <c r="BG10" s="615"/>
      <c r="BH10" s="615"/>
      <c r="BI10" s="615"/>
      <c r="BJ10" s="615"/>
      <c r="BK10" s="616"/>
      <c r="BL10" s="689">
        <v>0.7</v>
      </c>
      <c r="BM10" s="689"/>
      <c r="BN10" s="689"/>
      <c r="BO10" s="689"/>
      <c r="BP10" s="690">
        <v>193916</v>
      </c>
      <c r="BQ10" s="690"/>
      <c r="BR10" s="690"/>
      <c r="BS10" s="690"/>
      <c r="BT10" s="690"/>
      <c r="BU10" s="690"/>
      <c r="BV10" s="690"/>
      <c r="BW10" s="693"/>
      <c r="BY10" s="611" t="s">
        <v>214</v>
      </c>
      <c r="BZ10" s="612"/>
      <c r="CA10" s="612"/>
      <c r="CB10" s="612"/>
      <c r="CC10" s="612"/>
      <c r="CD10" s="612"/>
      <c r="CE10" s="612"/>
      <c r="CF10" s="612"/>
      <c r="CG10" s="612"/>
      <c r="CH10" s="612"/>
      <c r="CI10" s="612"/>
      <c r="CJ10" s="612"/>
      <c r="CK10" s="612"/>
      <c r="CL10" s="613"/>
      <c r="CM10" s="614">
        <v>2590737</v>
      </c>
      <c r="CN10" s="615"/>
      <c r="CO10" s="615"/>
      <c r="CP10" s="615"/>
      <c r="CQ10" s="615"/>
      <c r="CR10" s="615"/>
      <c r="CS10" s="615"/>
      <c r="CT10" s="616"/>
      <c r="CU10" s="689">
        <v>0.2</v>
      </c>
      <c r="CV10" s="689"/>
      <c r="CW10" s="689"/>
      <c r="CX10" s="689"/>
      <c r="CY10" s="620">
        <v>112234</v>
      </c>
      <c r="CZ10" s="615"/>
      <c r="DA10" s="615"/>
      <c r="DB10" s="615"/>
      <c r="DC10" s="615"/>
      <c r="DD10" s="615"/>
      <c r="DE10" s="615"/>
      <c r="DF10" s="615"/>
      <c r="DG10" s="615"/>
      <c r="DH10" s="615"/>
      <c r="DI10" s="615"/>
      <c r="DJ10" s="615"/>
      <c r="DK10" s="616"/>
      <c r="DL10" s="620">
        <v>1543196</v>
      </c>
      <c r="DM10" s="615"/>
      <c r="DN10" s="615"/>
      <c r="DO10" s="615"/>
      <c r="DP10" s="615"/>
      <c r="DQ10" s="615"/>
      <c r="DR10" s="615"/>
      <c r="DS10" s="615"/>
      <c r="DT10" s="615"/>
      <c r="DU10" s="615"/>
      <c r="DV10" s="615"/>
      <c r="DW10" s="615"/>
      <c r="DX10" s="695"/>
    </row>
    <row r="11" spans="2:138" ht="11.25" customHeight="1" x14ac:dyDescent="0.2">
      <c r="B11" s="611" t="s">
        <v>215</v>
      </c>
      <c r="C11" s="612"/>
      <c r="D11" s="612"/>
      <c r="E11" s="612"/>
      <c r="F11" s="612"/>
      <c r="G11" s="612"/>
      <c r="H11" s="612"/>
      <c r="I11" s="612"/>
      <c r="J11" s="612"/>
      <c r="K11" s="612"/>
      <c r="L11" s="612"/>
      <c r="M11" s="612"/>
      <c r="N11" s="612"/>
      <c r="O11" s="612"/>
      <c r="P11" s="612"/>
      <c r="Q11" s="613"/>
      <c r="R11" s="614">
        <v>26986</v>
      </c>
      <c r="S11" s="615"/>
      <c r="T11" s="615"/>
      <c r="U11" s="615"/>
      <c r="V11" s="615"/>
      <c r="W11" s="615"/>
      <c r="X11" s="615"/>
      <c r="Y11" s="616"/>
      <c r="Z11" s="689">
        <v>0</v>
      </c>
      <c r="AA11" s="689"/>
      <c r="AB11" s="689"/>
      <c r="AC11" s="689"/>
      <c r="AD11" s="690">
        <v>26986</v>
      </c>
      <c r="AE11" s="690"/>
      <c r="AF11" s="690"/>
      <c r="AG11" s="690"/>
      <c r="AH11" s="690"/>
      <c r="AI11" s="690"/>
      <c r="AJ11" s="690"/>
      <c r="AK11" s="690"/>
      <c r="AL11" s="617">
        <v>0</v>
      </c>
      <c r="AM11" s="691"/>
      <c r="AN11" s="691"/>
      <c r="AO11" s="692"/>
      <c r="AP11" s="611" t="s">
        <v>216</v>
      </c>
      <c r="AQ11" s="612"/>
      <c r="AR11" s="612"/>
      <c r="AS11" s="612"/>
      <c r="AT11" s="612"/>
      <c r="AU11" s="612"/>
      <c r="AV11" s="612"/>
      <c r="AW11" s="612"/>
      <c r="AX11" s="612"/>
      <c r="AY11" s="612"/>
      <c r="AZ11" s="612"/>
      <c r="BA11" s="612"/>
      <c r="BB11" s="612"/>
      <c r="BC11" s="613"/>
      <c r="BD11" s="614">
        <v>13825050</v>
      </c>
      <c r="BE11" s="615"/>
      <c r="BF11" s="615"/>
      <c r="BG11" s="615"/>
      <c r="BH11" s="615"/>
      <c r="BI11" s="615"/>
      <c r="BJ11" s="615"/>
      <c r="BK11" s="616"/>
      <c r="BL11" s="689">
        <v>2.5</v>
      </c>
      <c r="BM11" s="689"/>
      <c r="BN11" s="689"/>
      <c r="BO11" s="689"/>
      <c r="BP11" s="690" t="s">
        <v>206</v>
      </c>
      <c r="BQ11" s="690"/>
      <c r="BR11" s="690"/>
      <c r="BS11" s="690"/>
      <c r="BT11" s="690"/>
      <c r="BU11" s="690"/>
      <c r="BV11" s="690"/>
      <c r="BW11" s="693"/>
      <c r="BY11" s="611" t="s">
        <v>217</v>
      </c>
      <c r="BZ11" s="612"/>
      <c r="CA11" s="612"/>
      <c r="CB11" s="612"/>
      <c r="CC11" s="612"/>
      <c r="CD11" s="612"/>
      <c r="CE11" s="612"/>
      <c r="CF11" s="612"/>
      <c r="CG11" s="612"/>
      <c r="CH11" s="612"/>
      <c r="CI11" s="612"/>
      <c r="CJ11" s="612"/>
      <c r="CK11" s="612"/>
      <c r="CL11" s="613"/>
      <c r="CM11" s="614">
        <v>51434346</v>
      </c>
      <c r="CN11" s="615"/>
      <c r="CO11" s="615"/>
      <c r="CP11" s="615"/>
      <c r="CQ11" s="615"/>
      <c r="CR11" s="615"/>
      <c r="CS11" s="615"/>
      <c r="CT11" s="616"/>
      <c r="CU11" s="689">
        <v>4.5</v>
      </c>
      <c r="CV11" s="689"/>
      <c r="CW11" s="689"/>
      <c r="CX11" s="689"/>
      <c r="CY11" s="620">
        <v>33147011</v>
      </c>
      <c r="CZ11" s="615"/>
      <c r="DA11" s="615"/>
      <c r="DB11" s="615"/>
      <c r="DC11" s="615"/>
      <c r="DD11" s="615"/>
      <c r="DE11" s="615"/>
      <c r="DF11" s="615"/>
      <c r="DG11" s="615"/>
      <c r="DH11" s="615"/>
      <c r="DI11" s="615"/>
      <c r="DJ11" s="615"/>
      <c r="DK11" s="616"/>
      <c r="DL11" s="620">
        <v>17396038</v>
      </c>
      <c r="DM11" s="615"/>
      <c r="DN11" s="615"/>
      <c r="DO11" s="615"/>
      <c r="DP11" s="615"/>
      <c r="DQ11" s="615"/>
      <c r="DR11" s="615"/>
      <c r="DS11" s="615"/>
      <c r="DT11" s="615"/>
      <c r="DU11" s="615"/>
      <c r="DV11" s="615"/>
      <c r="DW11" s="615"/>
      <c r="DX11" s="695"/>
    </row>
    <row r="12" spans="2:138" ht="11.25" customHeight="1" x14ac:dyDescent="0.2">
      <c r="B12" s="611" t="s">
        <v>218</v>
      </c>
      <c r="C12" s="612"/>
      <c r="D12" s="612"/>
      <c r="E12" s="612"/>
      <c r="F12" s="612"/>
      <c r="G12" s="612"/>
      <c r="H12" s="612"/>
      <c r="I12" s="612"/>
      <c r="J12" s="612"/>
      <c r="K12" s="612"/>
      <c r="L12" s="612"/>
      <c r="M12" s="612"/>
      <c r="N12" s="612"/>
      <c r="O12" s="612"/>
      <c r="P12" s="612"/>
      <c r="Q12" s="613"/>
      <c r="R12" s="614">
        <v>54600216</v>
      </c>
      <c r="S12" s="615"/>
      <c r="T12" s="615"/>
      <c r="U12" s="615"/>
      <c r="V12" s="615"/>
      <c r="W12" s="615"/>
      <c r="X12" s="615"/>
      <c r="Y12" s="616"/>
      <c r="Z12" s="689">
        <v>4.7</v>
      </c>
      <c r="AA12" s="689"/>
      <c r="AB12" s="689"/>
      <c r="AC12" s="689"/>
      <c r="AD12" s="690">
        <v>54600216</v>
      </c>
      <c r="AE12" s="690"/>
      <c r="AF12" s="690"/>
      <c r="AG12" s="690"/>
      <c r="AH12" s="690"/>
      <c r="AI12" s="690"/>
      <c r="AJ12" s="690"/>
      <c r="AK12" s="690"/>
      <c r="AL12" s="617">
        <v>8.6999999999999993</v>
      </c>
      <c r="AM12" s="691"/>
      <c r="AN12" s="691"/>
      <c r="AO12" s="692"/>
      <c r="AP12" s="611" t="s">
        <v>219</v>
      </c>
      <c r="AQ12" s="612"/>
      <c r="AR12" s="612"/>
      <c r="AS12" s="612"/>
      <c r="AT12" s="612"/>
      <c r="AU12" s="612"/>
      <c r="AV12" s="612"/>
      <c r="AW12" s="612"/>
      <c r="AX12" s="612"/>
      <c r="AY12" s="612"/>
      <c r="AZ12" s="612"/>
      <c r="BA12" s="612"/>
      <c r="BB12" s="612"/>
      <c r="BC12" s="613"/>
      <c r="BD12" s="614">
        <v>1818800</v>
      </c>
      <c r="BE12" s="615"/>
      <c r="BF12" s="615"/>
      <c r="BG12" s="615"/>
      <c r="BH12" s="615"/>
      <c r="BI12" s="615"/>
      <c r="BJ12" s="615"/>
      <c r="BK12" s="616"/>
      <c r="BL12" s="689">
        <v>0.3</v>
      </c>
      <c r="BM12" s="689"/>
      <c r="BN12" s="689"/>
      <c r="BO12" s="689"/>
      <c r="BP12" s="690" t="s">
        <v>111</v>
      </c>
      <c r="BQ12" s="690"/>
      <c r="BR12" s="690"/>
      <c r="BS12" s="690"/>
      <c r="BT12" s="690"/>
      <c r="BU12" s="690"/>
      <c r="BV12" s="690"/>
      <c r="BW12" s="693"/>
      <c r="BY12" s="611" t="s">
        <v>220</v>
      </c>
      <c r="BZ12" s="612"/>
      <c r="CA12" s="612"/>
      <c r="CB12" s="612"/>
      <c r="CC12" s="612"/>
      <c r="CD12" s="612"/>
      <c r="CE12" s="612"/>
      <c r="CF12" s="612"/>
      <c r="CG12" s="612"/>
      <c r="CH12" s="612"/>
      <c r="CI12" s="612"/>
      <c r="CJ12" s="612"/>
      <c r="CK12" s="612"/>
      <c r="CL12" s="613"/>
      <c r="CM12" s="614">
        <v>19404613</v>
      </c>
      <c r="CN12" s="615"/>
      <c r="CO12" s="615"/>
      <c r="CP12" s="615"/>
      <c r="CQ12" s="615"/>
      <c r="CR12" s="615"/>
      <c r="CS12" s="615"/>
      <c r="CT12" s="616"/>
      <c r="CU12" s="689">
        <v>1.7</v>
      </c>
      <c r="CV12" s="689"/>
      <c r="CW12" s="689"/>
      <c r="CX12" s="689"/>
      <c r="CY12" s="620">
        <v>7587879</v>
      </c>
      <c r="CZ12" s="615"/>
      <c r="DA12" s="615"/>
      <c r="DB12" s="615"/>
      <c r="DC12" s="615"/>
      <c r="DD12" s="615"/>
      <c r="DE12" s="615"/>
      <c r="DF12" s="615"/>
      <c r="DG12" s="615"/>
      <c r="DH12" s="615"/>
      <c r="DI12" s="615"/>
      <c r="DJ12" s="615"/>
      <c r="DK12" s="616"/>
      <c r="DL12" s="620">
        <v>14735372</v>
      </c>
      <c r="DM12" s="615"/>
      <c r="DN12" s="615"/>
      <c r="DO12" s="615"/>
      <c r="DP12" s="615"/>
      <c r="DQ12" s="615"/>
      <c r="DR12" s="615"/>
      <c r="DS12" s="615"/>
      <c r="DT12" s="615"/>
      <c r="DU12" s="615"/>
      <c r="DV12" s="615"/>
      <c r="DW12" s="615"/>
      <c r="DX12" s="695"/>
    </row>
    <row r="13" spans="2:138" ht="11.25" customHeight="1" x14ac:dyDescent="0.2">
      <c r="B13" s="611" t="s">
        <v>221</v>
      </c>
      <c r="C13" s="612"/>
      <c r="D13" s="612"/>
      <c r="E13" s="612"/>
      <c r="F13" s="612"/>
      <c r="G13" s="612"/>
      <c r="H13" s="612"/>
      <c r="I13" s="612"/>
      <c r="J13" s="612"/>
      <c r="K13" s="612"/>
      <c r="L13" s="612"/>
      <c r="M13" s="612"/>
      <c r="N13" s="612"/>
      <c r="O13" s="612"/>
      <c r="P13" s="612"/>
      <c r="Q13" s="613"/>
      <c r="R13" s="614" t="s">
        <v>111</v>
      </c>
      <c r="S13" s="615"/>
      <c r="T13" s="615"/>
      <c r="U13" s="615"/>
      <c r="V13" s="615"/>
      <c r="W13" s="615"/>
      <c r="X13" s="615"/>
      <c r="Y13" s="616"/>
      <c r="Z13" s="689" t="s">
        <v>111</v>
      </c>
      <c r="AA13" s="689"/>
      <c r="AB13" s="689"/>
      <c r="AC13" s="689"/>
      <c r="AD13" s="690" t="s">
        <v>111</v>
      </c>
      <c r="AE13" s="690"/>
      <c r="AF13" s="690"/>
      <c r="AG13" s="690"/>
      <c r="AH13" s="690"/>
      <c r="AI13" s="690"/>
      <c r="AJ13" s="690"/>
      <c r="AK13" s="690"/>
      <c r="AL13" s="617" t="s">
        <v>111</v>
      </c>
      <c r="AM13" s="691"/>
      <c r="AN13" s="691"/>
      <c r="AO13" s="692"/>
      <c r="AP13" s="611" t="s">
        <v>222</v>
      </c>
      <c r="AQ13" s="612"/>
      <c r="AR13" s="612"/>
      <c r="AS13" s="612"/>
      <c r="AT13" s="612"/>
      <c r="AU13" s="612"/>
      <c r="AV13" s="612"/>
      <c r="AW13" s="612"/>
      <c r="AX13" s="612"/>
      <c r="AY13" s="612"/>
      <c r="AZ13" s="612"/>
      <c r="BA13" s="612"/>
      <c r="BB13" s="612"/>
      <c r="BC13" s="613"/>
      <c r="BD13" s="614">
        <v>4458869</v>
      </c>
      <c r="BE13" s="615"/>
      <c r="BF13" s="615"/>
      <c r="BG13" s="615"/>
      <c r="BH13" s="615"/>
      <c r="BI13" s="615"/>
      <c r="BJ13" s="615"/>
      <c r="BK13" s="616"/>
      <c r="BL13" s="689">
        <v>0.8</v>
      </c>
      <c r="BM13" s="689"/>
      <c r="BN13" s="689"/>
      <c r="BO13" s="689"/>
      <c r="BP13" s="690" t="s">
        <v>111</v>
      </c>
      <c r="BQ13" s="690"/>
      <c r="BR13" s="690"/>
      <c r="BS13" s="690"/>
      <c r="BT13" s="690"/>
      <c r="BU13" s="690"/>
      <c r="BV13" s="690"/>
      <c r="BW13" s="693"/>
      <c r="BY13" s="611" t="s">
        <v>223</v>
      </c>
      <c r="BZ13" s="612"/>
      <c r="CA13" s="612"/>
      <c r="CB13" s="612"/>
      <c r="CC13" s="612"/>
      <c r="CD13" s="612"/>
      <c r="CE13" s="612"/>
      <c r="CF13" s="612"/>
      <c r="CG13" s="612"/>
      <c r="CH13" s="612"/>
      <c r="CI13" s="612"/>
      <c r="CJ13" s="612"/>
      <c r="CK13" s="612"/>
      <c r="CL13" s="613"/>
      <c r="CM13" s="614">
        <v>122762645</v>
      </c>
      <c r="CN13" s="615"/>
      <c r="CO13" s="615"/>
      <c r="CP13" s="615"/>
      <c r="CQ13" s="615"/>
      <c r="CR13" s="615"/>
      <c r="CS13" s="615"/>
      <c r="CT13" s="616"/>
      <c r="CU13" s="689">
        <v>10.6</v>
      </c>
      <c r="CV13" s="689"/>
      <c r="CW13" s="689"/>
      <c r="CX13" s="689"/>
      <c r="CY13" s="620">
        <v>100335415</v>
      </c>
      <c r="CZ13" s="615"/>
      <c r="DA13" s="615"/>
      <c r="DB13" s="615"/>
      <c r="DC13" s="615"/>
      <c r="DD13" s="615"/>
      <c r="DE13" s="615"/>
      <c r="DF13" s="615"/>
      <c r="DG13" s="615"/>
      <c r="DH13" s="615"/>
      <c r="DI13" s="615"/>
      <c r="DJ13" s="615"/>
      <c r="DK13" s="616"/>
      <c r="DL13" s="620">
        <v>26363964</v>
      </c>
      <c r="DM13" s="615"/>
      <c r="DN13" s="615"/>
      <c r="DO13" s="615"/>
      <c r="DP13" s="615"/>
      <c r="DQ13" s="615"/>
      <c r="DR13" s="615"/>
      <c r="DS13" s="615"/>
      <c r="DT13" s="615"/>
      <c r="DU13" s="615"/>
      <c r="DV13" s="615"/>
      <c r="DW13" s="615"/>
      <c r="DX13" s="695"/>
    </row>
    <row r="14" spans="2:138" ht="11.25" customHeight="1" x14ac:dyDescent="0.2">
      <c r="B14" s="611" t="s">
        <v>224</v>
      </c>
      <c r="C14" s="612"/>
      <c r="D14" s="612"/>
      <c r="E14" s="612"/>
      <c r="F14" s="612"/>
      <c r="G14" s="612"/>
      <c r="H14" s="612"/>
      <c r="I14" s="612"/>
      <c r="J14" s="612"/>
      <c r="K14" s="612"/>
      <c r="L14" s="612"/>
      <c r="M14" s="612"/>
      <c r="N14" s="612"/>
      <c r="O14" s="612"/>
      <c r="P14" s="612"/>
      <c r="Q14" s="613"/>
      <c r="R14" s="614">
        <v>1496363</v>
      </c>
      <c r="S14" s="615"/>
      <c r="T14" s="615"/>
      <c r="U14" s="615"/>
      <c r="V14" s="615"/>
      <c r="W14" s="615"/>
      <c r="X14" s="615"/>
      <c r="Y14" s="616"/>
      <c r="Z14" s="689">
        <v>0.1</v>
      </c>
      <c r="AA14" s="689"/>
      <c r="AB14" s="689"/>
      <c r="AC14" s="689"/>
      <c r="AD14" s="690">
        <v>1496363</v>
      </c>
      <c r="AE14" s="690"/>
      <c r="AF14" s="690"/>
      <c r="AG14" s="690"/>
      <c r="AH14" s="690"/>
      <c r="AI14" s="690"/>
      <c r="AJ14" s="690"/>
      <c r="AK14" s="690"/>
      <c r="AL14" s="617">
        <v>0.2</v>
      </c>
      <c r="AM14" s="691"/>
      <c r="AN14" s="691"/>
      <c r="AO14" s="692"/>
      <c r="AP14" s="611" t="s">
        <v>225</v>
      </c>
      <c r="AQ14" s="612"/>
      <c r="AR14" s="612"/>
      <c r="AS14" s="612"/>
      <c r="AT14" s="612"/>
      <c r="AU14" s="612"/>
      <c r="AV14" s="612"/>
      <c r="AW14" s="612"/>
      <c r="AX14" s="612"/>
      <c r="AY14" s="612"/>
      <c r="AZ14" s="612"/>
      <c r="BA14" s="612"/>
      <c r="BB14" s="612"/>
      <c r="BC14" s="613"/>
      <c r="BD14" s="614">
        <v>5229235</v>
      </c>
      <c r="BE14" s="615"/>
      <c r="BF14" s="615"/>
      <c r="BG14" s="615"/>
      <c r="BH14" s="615"/>
      <c r="BI14" s="615"/>
      <c r="BJ14" s="615"/>
      <c r="BK14" s="616"/>
      <c r="BL14" s="689">
        <v>0.9</v>
      </c>
      <c r="BM14" s="689"/>
      <c r="BN14" s="689"/>
      <c r="BO14" s="689"/>
      <c r="BP14" s="690" t="s">
        <v>111</v>
      </c>
      <c r="BQ14" s="690"/>
      <c r="BR14" s="690"/>
      <c r="BS14" s="690"/>
      <c r="BT14" s="690"/>
      <c r="BU14" s="690"/>
      <c r="BV14" s="690"/>
      <c r="BW14" s="693"/>
      <c r="BY14" s="611" t="s">
        <v>226</v>
      </c>
      <c r="BZ14" s="612"/>
      <c r="CA14" s="612"/>
      <c r="CB14" s="612"/>
      <c r="CC14" s="612"/>
      <c r="CD14" s="612"/>
      <c r="CE14" s="612"/>
      <c r="CF14" s="612"/>
      <c r="CG14" s="612"/>
      <c r="CH14" s="612"/>
      <c r="CI14" s="612"/>
      <c r="CJ14" s="612"/>
      <c r="CK14" s="612"/>
      <c r="CL14" s="613"/>
      <c r="CM14" s="614">
        <v>76706435</v>
      </c>
      <c r="CN14" s="615"/>
      <c r="CO14" s="615"/>
      <c r="CP14" s="615"/>
      <c r="CQ14" s="615"/>
      <c r="CR14" s="615"/>
      <c r="CS14" s="615"/>
      <c r="CT14" s="616"/>
      <c r="CU14" s="689">
        <v>6.6</v>
      </c>
      <c r="CV14" s="689"/>
      <c r="CW14" s="689"/>
      <c r="CX14" s="689"/>
      <c r="CY14" s="620">
        <v>5343430</v>
      </c>
      <c r="CZ14" s="615"/>
      <c r="DA14" s="615"/>
      <c r="DB14" s="615"/>
      <c r="DC14" s="615"/>
      <c r="DD14" s="615"/>
      <c r="DE14" s="615"/>
      <c r="DF14" s="615"/>
      <c r="DG14" s="615"/>
      <c r="DH14" s="615"/>
      <c r="DI14" s="615"/>
      <c r="DJ14" s="615"/>
      <c r="DK14" s="616"/>
      <c r="DL14" s="620">
        <v>70921454</v>
      </c>
      <c r="DM14" s="615"/>
      <c r="DN14" s="615"/>
      <c r="DO14" s="615"/>
      <c r="DP14" s="615"/>
      <c r="DQ14" s="615"/>
      <c r="DR14" s="615"/>
      <c r="DS14" s="615"/>
      <c r="DT14" s="615"/>
      <c r="DU14" s="615"/>
      <c r="DV14" s="615"/>
      <c r="DW14" s="615"/>
      <c r="DX14" s="695"/>
    </row>
    <row r="15" spans="2:138" ht="11.25" customHeight="1" x14ac:dyDescent="0.2">
      <c r="B15" s="611" t="s">
        <v>227</v>
      </c>
      <c r="C15" s="612"/>
      <c r="D15" s="612"/>
      <c r="E15" s="612"/>
      <c r="F15" s="612"/>
      <c r="G15" s="612"/>
      <c r="H15" s="612"/>
      <c r="I15" s="612"/>
      <c r="J15" s="612"/>
      <c r="K15" s="612"/>
      <c r="L15" s="612"/>
      <c r="M15" s="612"/>
      <c r="N15" s="612"/>
      <c r="O15" s="612"/>
      <c r="P15" s="612"/>
      <c r="Q15" s="613"/>
      <c r="R15" s="614">
        <v>145634392</v>
      </c>
      <c r="S15" s="615"/>
      <c r="T15" s="615"/>
      <c r="U15" s="615"/>
      <c r="V15" s="615"/>
      <c r="W15" s="615"/>
      <c r="X15" s="615"/>
      <c r="Y15" s="616"/>
      <c r="Z15" s="689">
        <v>12.4</v>
      </c>
      <c r="AA15" s="689"/>
      <c r="AB15" s="689"/>
      <c r="AC15" s="689"/>
      <c r="AD15" s="690">
        <v>143877181</v>
      </c>
      <c r="AE15" s="690"/>
      <c r="AF15" s="690"/>
      <c r="AG15" s="690"/>
      <c r="AH15" s="690"/>
      <c r="AI15" s="690"/>
      <c r="AJ15" s="690"/>
      <c r="AK15" s="690"/>
      <c r="AL15" s="617">
        <v>22.8</v>
      </c>
      <c r="AM15" s="691"/>
      <c r="AN15" s="691"/>
      <c r="AO15" s="692"/>
      <c r="AP15" s="611" t="s">
        <v>228</v>
      </c>
      <c r="AQ15" s="612"/>
      <c r="AR15" s="612"/>
      <c r="AS15" s="612"/>
      <c r="AT15" s="612"/>
      <c r="AU15" s="612"/>
      <c r="AV15" s="612"/>
      <c r="AW15" s="612"/>
      <c r="AX15" s="612"/>
      <c r="AY15" s="612"/>
      <c r="AZ15" s="612"/>
      <c r="BA15" s="612"/>
      <c r="BB15" s="612"/>
      <c r="BC15" s="613"/>
      <c r="BD15" s="614">
        <v>125519818</v>
      </c>
      <c r="BE15" s="615"/>
      <c r="BF15" s="615"/>
      <c r="BG15" s="615"/>
      <c r="BH15" s="615"/>
      <c r="BI15" s="615"/>
      <c r="BJ15" s="615"/>
      <c r="BK15" s="616"/>
      <c r="BL15" s="689">
        <v>22.6</v>
      </c>
      <c r="BM15" s="689"/>
      <c r="BN15" s="689"/>
      <c r="BO15" s="689"/>
      <c r="BP15" s="690">
        <v>8501320</v>
      </c>
      <c r="BQ15" s="690"/>
      <c r="BR15" s="690"/>
      <c r="BS15" s="690"/>
      <c r="BT15" s="690"/>
      <c r="BU15" s="690"/>
      <c r="BV15" s="690"/>
      <c r="BW15" s="693"/>
      <c r="BY15" s="611" t="s">
        <v>229</v>
      </c>
      <c r="BZ15" s="612"/>
      <c r="CA15" s="612"/>
      <c r="CB15" s="612"/>
      <c r="CC15" s="612"/>
      <c r="CD15" s="612"/>
      <c r="CE15" s="612"/>
      <c r="CF15" s="612"/>
      <c r="CG15" s="612"/>
      <c r="CH15" s="612"/>
      <c r="CI15" s="612"/>
      <c r="CJ15" s="612"/>
      <c r="CK15" s="612"/>
      <c r="CL15" s="613"/>
      <c r="CM15" s="614" t="s">
        <v>206</v>
      </c>
      <c r="CN15" s="615"/>
      <c r="CO15" s="615"/>
      <c r="CP15" s="615"/>
      <c r="CQ15" s="615"/>
      <c r="CR15" s="615"/>
      <c r="CS15" s="615"/>
      <c r="CT15" s="616"/>
      <c r="CU15" s="689" t="s">
        <v>111</v>
      </c>
      <c r="CV15" s="689"/>
      <c r="CW15" s="689"/>
      <c r="CX15" s="689"/>
      <c r="CY15" s="620" t="s">
        <v>206</v>
      </c>
      <c r="CZ15" s="615"/>
      <c r="DA15" s="615"/>
      <c r="DB15" s="615"/>
      <c r="DC15" s="615"/>
      <c r="DD15" s="615"/>
      <c r="DE15" s="615"/>
      <c r="DF15" s="615"/>
      <c r="DG15" s="615"/>
      <c r="DH15" s="615"/>
      <c r="DI15" s="615"/>
      <c r="DJ15" s="615"/>
      <c r="DK15" s="616"/>
      <c r="DL15" s="620" t="s">
        <v>111</v>
      </c>
      <c r="DM15" s="615"/>
      <c r="DN15" s="615"/>
      <c r="DO15" s="615"/>
      <c r="DP15" s="615"/>
      <c r="DQ15" s="615"/>
      <c r="DR15" s="615"/>
      <c r="DS15" s="615"/>
      <c r="DT15" s="615"/>
      <c r="DU15" s="615"/>
      <c r="DV15" s="615"/>
      <c r="DW15" s="615"/>
      <c r="DX15" s="695"/>
    </row>
    <row r="16" spans="2:138" ht="11.25" customHeight="1" x14ac:dyDescent="0.2">
      <c r="B16" s="611" t="s">
        <v>230</v>
      </c>
      <c r="C16" s="612"/>
      <c r="D16" s="612"/>
      <c r="E16" s="612"/>
      <c r="F16" s="612"/>
      <c r="G16" s="612"/>
      <c r="H16" s="612"/>
      <c r="I16" s="612"/>
      <c r="J16" s="612"/>
      <c r="K16" s="612"/>
      <c r="L16" s="612"/>
      <c r="M16" s="612"/>
      <c r="N16" s="612"/>
      <c r="O16" s="612"/>
      <c r="P16" s="612"/>
      <c r="Q16" s="613"/>
      <c r="R16" s="614">
        <v>143877181</v>
      </c>
      <c r="S16" s="615"/>
      <c r="T16" s="615"/>
      <c r="U16" s="615"/>
      <c r="V16" s="615"/>
      <c r="W16" s="615"/>
      <c r="X16" s="615"/>
      <c r="Y16" s="616"/>
      <c r="Z16" s="617">
        <v>12.3</v>
      </c>
      <c r="AA16" s="691"/>
      <c r="AB16" s="691"/>
      <c r="AC16" s="694"/>
      <c r="AD16" s="620">
        <v>143877181</v>
      </c>
      <c r="AE16" s="615"/>
      <c r="AF16" s="615"/>
      <c r="AG16" s="615"/>
      <c r="AH16" s="615"/>
      <c r="AI16" s="615"/>
      <c r="AJ16" s="615"/>
      <c r="AK16" s="616"/>
      <c r="AL16" s="617">
        <v>22.8</v>
      </c>
      <c r="AM16" s="691"/>
      <c r="AN16" s="691"/>
      <c r="AO16" s="692"/>
      <c r="AP16" s="611" t="s">
        <v>231</v>
      </c>
      <c r="AQ16" s="612"/>
      <c r="AR16" s="612"/>
      <c r="AS16" s="612"/>
      <c r="AT16" s="612"/>
      <c r="AU16" s="612"/>
      <c r="AV16" s="612"/>
      <c r="AW16" s="612"/>
      <c r="AX16" s="612"/>
      <c r="AY16" s="612"/>
      <c r="AZ16" s="612"/>
      <c r="BA16" s="612"/>
      <c r="BB16" s="612"/>
      <c r="BC16" s="613"/>
      <c r="BD16" s="614">
        <v>5628639</v>
      </c>
      <c r="BE16" s="615"/>
      <c r="BF16" s="615"/>
      <c r="BG16" s="615"/>
      <c r="BH16" s="615"/>
      <c r="BI16" s="615"/>
      <c r="BJ16" s="615"/>
      <c r="BK16" s="616"/>
      <c r="BL16" s="689">
        <v>1</v>
      </c>
      <c r="BM16" s="689"/>
      <c r="BN16" s="689"/>
      <c r="BO16" s="689"/>
      <c r="BP16" s="690" t="s">
        <v>206</v>
      </c>
      <c r="BQ16" s="690"/>
      <c r="BR16" s="690"/>
      <c r="BS16" s="690"/>
      <c r="BT16" s="690"/>
      <c r="BU16" s="690"/>
      <c r="BV16" s="690"/>
      <c r="BW16" s="693"/>
      <c r="BY16" s="611" t="s">
        <v>232</v>
      </c>
      <c r="BZ16" s="612"/>
      <c r="CA16" s="612"/>
      <c r="CB16" s="612"/>
      <c r="CC16" s="612"/>
      <c r="CD16" s="612"/>
      <c r="CE16" s="612"/>
      <c r="CF16" s="612"/>
      <c r="CG16" s="612"/>
      <c r="CH16" s="612"/>
      <c r="CI16" s="612"/>
      <c r="CJ16" s="612"/>
      <c r="CK16" s="612"/>
      <c r="CL16" s="613"/>
      <c r="CM16" s="614">
        <v>243299251</v>
      </c>
      <c r="CN16" s="615"/>
      <c r="CO16" s="615"/>
      <c r="CP16" s="615"/>
      <c r="CQ16" s="615"/>
      <c r="CR16" s="615"/>
      <c r="CS16" s="615"/>
      <c r="CT16" s="616"/>
      <c r="CU16" s="689">
        <v>21.1</v>
      </c>
      <c r="CV16" s="689"/>
      <c r="CW16" s="689"/>
      <c r="CX16" s="689"/>
      <c r="CY16" s="620">
        <v>8108411</v>
      </c>
      <c r="CZ16" s="615"/>
      <c r="DA16" s="615"/>
      <c r="DB16" s="615"/>
      <c r="DC16" s="615"/>
      <c r="DD16" s="615"/>
      <c r="DE16" s="615"/>
      <c r="DF16" s="615"/>
      <c r="DG16" s="615"/>
      <c r="DH16" s="615"/>
      <c r="DI16" s="615"/>
      <c r="DJ16" s="615"/>
      <c r="DK16" s="616"/>
      <c r="DL16" s="620">
        <v>188339533</v>
      </c>
      <c r="DM16" s="615"/>
      <c r="DN16" s="615"/>
      <c r="DO16" s="615"/>
      <c r="DP16" s="615"/>
      <c r="DQ16" s="615"/>
      <c r="DR16" s="615"/>
      <c r="DS16" s="615"/>
      <c r="DT16" s="615"/>
      <c r="DU16" s="615"/>
      <c r="DV16" s="615"/>
      <c r="DW16" s="615"/>
      <c r="DX16" s="695"/>
    </row>
    <row r="17" spans="2:128" ht="11.25" customHeight="1" x14ac:dyDescent="0.2">
      <c r="B17" s="611" t="s">
        <v>233</v>
      </c>
      <c r="C17" s="612"/>
      <c r="D17" s="612"/>
      <c r="E17" s="612"/>
      <c r="F17" s="612"/>
      <c r="G17" s="612"/>
      <c r="H17" s="612"/>
      <c r="I17" s="612"/>
      <c r="J17" s="612"/>
      <c r="K17" s="612"/>
      <c r="L17" s="612"/>
      <c r="M17" s="612"/>
      <c r="N17" s="612"/>
      <c r="O17" s="612"/>
      <c r="P17" s="612"/>
      <c r="Q17" s="613"/>
      <c r="R17" s="614">
        <v>1709261</v>
      </c>
      <c r="S17" s="615"/>
      <c r="T17" s="615"/>
      <c r="U17" s="615"/>
      <c r="V17" s="615"/>
      <c r="W17" s="615"/>
      <c r="X17" s="615"/>
      <c r="Y17" s="616"/>
      <c r="Z17" s="617">
        <v>0.1</v>
      </c>
      <c r="AA17" s="691"/>
      <c r="AB17" s="691"/>
      <c r="AC17" s="694"/>
      <c r="AD17" s="620" t="s">
        <v>206</v>
      </c>
      <c r="AE17" s="615"/>
      <c r="AF17" s="615"/>
      <c r="AG17" s="615"/>
      <c r="AH17" s="615"/>
      <c r="AI17" s="615"/>
      <c r="AJ17" s="615"/>
      <c r="AK17" s="616"/>
      <c r="AL17" s="617" t="s">
        <v>206</v>
      </c>
      <c r="AM17" s="691"/>
      <c r="AN17" s="691"/>
      <c r="AO17" s="692"/>
      <c r="AP17" s="611" t="s">
        <v>234</v>
      </c>
      <c r="AQ17" s="612"/>
      <c r="AR17" s="612"/>
      <c r="AS17" s="612"/>
      <c r="AT17" s="612"/>
      <c r="AU17" s="612"/>
      <c r="AV17" s="612"/>
      <c r="AW17" s="612"/>
      <c r="AX17" s="612"/>
      <c r="AY17" s="612"/>
      <c r="AZ17" s="612"/>
      <c r="BA17" s="612"/>
      <c r="BB17" s="612"/>
      <c r="BC17" s="613"/>
      <c r="BD17" s="614">
        <v>119891179</v>
      </c>
      <c r="BE17" s="615"/>
      <c r="BF17" s="615"/>
      <c r="BG17" s="615"/>
      <c r="BH17" s="615"/>
      <c r="BI17" s="615"/>
      <c r="BJ17" s="615"/>
      <c r="BK17" s="616"/>
      <c r="BL17" s="689">
        <v>21.5</v>
      </c>
      <c r="BM17" s="689"/>
      <c r="BN17" s="689"/>
      <c r="BO17" s="689"/>
      <c r="BP17" s="690">
        <v>8501320</v>
      </c>
      <c r="BQ17" s="690"/>
      <c r="BR17" s="690"/>
      <c r="BS17" s="690"/>
      <c r="BT17" s="690"/>
      <c r="BU17" s="690"/>
      <c r="BV17" s="690"/>
      <c r="BW17" s="693"/>
      <c r="BY17" s="611" t="s">
        <v>235</v>
      </c>
      <c r="BZ17" s="612"/>
      <c r="CA17" s="612"/>
      <c r="CB17" s="612"/>
      <c r="CC17" s="612"/>
      <c r="CD17" s="612"/>
      <c r="CE17" s="612"/>
      <c r="CF17" s="612"/>
      <c r="CG17" s="612"/>
      <c r="CH17" s="612"/>
      <c r="CI17" s="612"/>
      <c r="CJ17" s="612"/>
      <c r="CK17" s="612"/>
      <c r="CL17" s="613"/>
      <c r="CM17" s="614">
        <v>1134943</v>
      </c>
      <c r="CN17" s="615"/>
      <c r="CO17" s="615"/>
      <c r="CP17" s="615"/>
      <c r="CQ17" s="615"/>
      <c r="CR17" s="615"/>
      <c r="CS17" s="615"/>
      <c r="CT17" s="616"/>
      <c r="CU17" s="689">
        <v>0.1</v>
      </c>
      <c r="CV17" s="689"/>
      <c r="CW17" s="689"/>
      <c r="CX17" s="689"/>
      <c r="CY17" s="620" t="s">
        <v>206</v>
      </c>
      <c r="CZ17" s="615"/>
      <c r="DA17" s="615"/>
      <c r="DB17" s="615"/>
      <c r="DC17" s="615"/>
      <c r="DD17" s="615"/>
      <c r="DE17" s="615"/>
      <c r="DF17" s="615"/>
      <c r="DG17" s="615"/>
      <c r="DH17" s="615"/>
      <c r="DI17" s="615"/>
      <c r="DJ17" s="615"/>
      <c r="DK17" s="616"/>
      <c r="DL17" s="620">
        <v>10142</v>
      </c>
      <c r="DM17" s="615"/>
      <c r="DN17" s="615"/>
      <c r="DO17" s="615"/>
      <c r="DP17" s="615"/>
      <c r="DQ17" s="615"/>
      <c r="DR17" s="615"/>
      <c r="DS17" s="615"/>
      <c r="DT17" s="615"/>
      <c r="DU17" s="615"/>
      <c r="DV17" s="615"/>
      <c r="DW17" s="615"/>
      <c r="DX17" s="695"/>
    </row>
    <row r="18" spans="2:128" ht="11.25" customHeight="1" x14ac:dyDescent="0.2">
      <c r="B18" s="611" t="s">
        <v>236</v>
      </c>
      <c r="C18" s="612"/>
      <c r="D18" s="612"/>
      <c r="E18" s="612"/>
      <c r="F18" s="612"/>
      <c r="G18" s="612"/>
      <c r="H18" s="612"/>
      <c r="I18" s="612"/>
      <c r="J18" s="612"/>
      <c r="K18" s="612"/>
      <c r="L18" s="612"/>
      <c r="M18" s="612"/>
      <c r="N18" s="612"/>
      <c r="O18" s="612"/>
      <c r="P18" s="612"/>
      <c r="Q18" s="613"/>
      <c r="R18" s="614">
        <v>47950</v>
      </c>
      <c r="S18" s="615"/>
      <c r="T18" s="615"/>
      <c r="U18" s="615"/>
      <c r="V18" s="615"/>
      <c r="W18" s="615"/>
      <c r="X18" s="615"/>
      <c r="Y18" s="616"/>
      <c r="Z18" s="617">
        <v>0</v>
      </c>
      <c r="AA18" s="691"/>
      <c r="AB18" s="691"/>
      <c r="AC18" s="694"/>
      <c r="AD18" s="620" t="s">
        <v>206</v>
      </c>
      <c r="AE18" s="615"/>
      <c r="AF18" s="615"/>
      <c r="AG18" s="615"/>
      <c r="AH18" s="615"/>
      <c r="AI18" s="615"/>
      <c r="AJ18" s="615"/>
      <c r="AK18" s="616"/>
      <c r="AL18" s="617" t="s">
        <v>206</v>
      </c>
      <c r="AM18" s="691"/>
      <c r="AN18" s="691"/>
      <c r="AO18" s="692"/>
      <c r="AP18" s="611" t="s">
        <v>237</v>
      </c>
      <c r="AQ18" s="612"/>
      <c r="AR18" s="612"/>
      <c r="AS18" s="612"/>
      <c r="AT18" s="612"/>
      <c r="AU18" s="612"/>
      <c r="AV18" s="612"/>
      <c r="AW18" s="612"/>
      <c r="AX18" s="612"/>
      <c r="AY18" s="612"/>
      <c r="AZ18" s="612"/>
      <c r="BA18" s="612"/>
      <c r="BB18" s="612"/>
      <c r="BC18" s="613"/>
      <c r="BD18" s="614">
        <v>143708894</v>
      </c>
      <c r="BE18" s="615"/>
      <c r="BF18" s="615"/>
      <c r="BG18" s="615"/>
      <c r="BH18" s="615"/>
      <c r="BI18" s="615"/>
      <c r="BJ18" s="615"/>
      <c r="BK18" s="616"/>
      <c r="BL18" s="689">
        <v>25.8</v>
      </c>
      <c r="BM18" s="689"/>
      <c r="BN18" s="689"/>
      <c r="BO18" s="689"/>
      <c r="BP18" s="690" t="s">
        <v>206</v>
      </c>
      <c r="BQ18" s="690"/>
      <c r="BR18" s="690"/>
      <c r="BS18" s="690"/>
      <c r="BT18" s="690"/>
      <c r="BU18" s="690"/>
      <c r="BV18" s="690"/>
      <c r="BW18" s="693"/>
      <c r="BY18" s="611" t="s">
        <v>238</v>
      </c>
      <c r="BZ18" s="612"/>
      <c r="CA18" s="612"/>
      <c r="CB18" s="612"/>
      <c r="CC18" s="612"/>
      <c r="CD18" s="612"/>
      <c r="CE18" s="612"/>
      <c r="CF18" s="612"/>
      <c r="CG18" s="612"/>
      <c r="CH18" s="612"/>
      <c r="CI18" s="612"/>
      <c r="CJ18" s="612"/>
      <c r="CK18" s="612"/>
      <c r="CL18" s="613"/>
      <c r="CM18" s="614">
        <v>196573801</v>
      </c>
      <c r="CN18" s="615"/>
      <c r="CO18" s="615"/>
      <c r="CP18" s="615"/>
      <c r="CQ18" s="615"/>
      <c r="CR18" s="615"/>
      <c r="CS18" s="615"/>
      <c r="CT18" s="616"/>
      <c r="CU18" s="689">
        <v>17</v>
      </c>
      <c r="CV18" s="689"/>
      <c r="CW18" s="689"/>
      <c r="CX18" s="689"/>
      <c r="CY18" s="620" t="s">
        <v>206</v>
      </c>
      <c r="CZ18" s="615"/>
      <c r="DA18" s="615"/>
      <c r="DB18" s="615"/>
      <c r="DC18" s="615"/>
      <c r="DD18" s="615"/>
      <c r="DE18" s="615"/>
      <c r="DF18" s="615"/>
      <c r="DG18" s="615"/>
      <c r="DH18" s="615"/>
      <c r="DI18" s="615"/>
      <c r="DJ18" s="615"/>
      <c r="DK18" s="616"/>
      <c r="DL18" s="620">
        <v>182561853</v>
      </c>
      <c r="DM18" s="615"/>
      <c r="DN18" s="615"/>
      <c r="DO18" s="615"/>
      <c r="DP18" s="615"/>
      <c r="DQ18" s="615"/>
      <c r="DR18" s="615"/>
      <c r="DS18" s="615"/>
      <c r="DT18" s="615"/>
      <c r="DU18" s="615"/>
      <c r="DV18" s="615"/>
      <c r="DW18" s="615"/>
      <c r="DX18" s="695"/>
    </row>
    <row r="19" spans="2:128" ht="11.25" customHeight="1" x14ac:dyDescent="0.2">
      <c r="B19" s="611" t="s">
        <v>239</v>
      </c>
      <c r="C19" s="612"/>
      <c r="D19" s="612"/>
      <c r="E19" s="612"/>
      <c r="F19" s="612"/>
      <c r="G19" s="612"/>
      <c r="H19" s="612"/>
      <c r="I19" s="612"/>
      <c r="J19" s="612"/>
      <c r="K19" s="612"/>
      <c r="L19" s="612"/>
      <c r="M19" s="612"/>
      <c r="N19" s="612"/>
      <c r="O19" s="612"/>
      <c r="P19" s="612"/>
      <c r="Q19" s="613"/>
      <c r="R19" s="614">
        <v>760993012</v>
      </c>
      <c r="S19" s="615"/>
      <c r="T19" s="615"/>
      <c r="U19" s="615"/>
      <c r="V19" s="615"/>
      <c r="W19" s="615"/>
      <c r="X19" s="615"/>
      <c r="Y19" s="616"/>
      <c r="Z19" s="617">
        <v>65</v>
      </c>
      <c r="AA19" s="691"/>
      <c r="AB19" s="691"/>
      <c r="AC19" s="694"/>
      <c r="AD19" s="620">
        <v>623863705</v>
      </c>
      <c r="AE19" s="615"/>
      <c r="AF19" s="615"/>
      <c r="AG19" s="615"/>
      <c r="AH19" s="615"/>
      <c r="AI19" s="615"/>
      <c r="AJ19" s="615"/>
      <c r="AK19" s="616"/>
      <c r="AL19" s="617">
        <v>99</v>
      </c>
      <c r="AM19" s="691"/>
      <c r="AN19" s="691"/>
      <c r="AO19" s="692"/>
      <c r="AP19" s="611" t="s">
        <v>240</v>
      </c>
      <c r="AQ19" s="612"/>
      <c r="AR19" s="612"/>
      <c r="AS19" s="612"/>
      <c r="AT19" s="612"/>
      <c r="AU19" s="612"/>
      <c r="AV19" s="612"/>
      <c r="AW19" s="612"/>
      <c r="AX19" s="612"/>
      <c r="AY19" s="612"/>
      <c r="AZ19" s="612"/>
      <c r="BA19" s="612"/>
      <c r="BB19" s="612"/>
      <c r="BC19" s="613"/>
      <c r="BD19" s="614">
        <v>11267691</v>
      </c>
      <c r="BE19" s="615"/>
      <c r="BF19" s="615"/>
      <c r="BG19" s="615"/>
      <c r="BH19" s="615"/>
      <c r="BI19" s="615"/>
      <c r="BJ19" s="615"/>
      <c r="BK19" s="616"/>
      <c r="BL19" s="689">
        <v>2</v>
      </c>
      <c r="BM19" s="689"/>
      <c r="BN19" s="689"/>
      <c r="BO19" s="689"/>
      <c r="BP19" s="690" t="s">
        <v>111</v>
      </c>
      <c r="BQ19" s="690"/>
      <c r="BR19" s="690"/>
      <c r="BS19" s="690"/>
      <c r="BT19" s="690"/>
      <c r="BU19" s="690"/>
      <c r="BV19" s="690"/>
      <c r="BW19" s="693"/>
      <c r="BY19" s="611" t="s">
        <v>241</v>
      </c>
      <c r="BZ19" s="612"/>
      <c r="CA19" s="612"/>
      <c r="CB19" s="612"/>
      <c r="CC19" s="612"/>
      <c r="CD19" s="612"/>
      <c r="CE19" s="612"/>
      <c r="CF19" s="612"/>
      <c r="CG19" s="612"/>
      <c r="CH19" s="612"/>
      <c r="CI19" s="612"/>
      <c r="CJ19" s="612"/>
      <c r="CK19" s="612"/>
      <c r="CL19" s="613"/>
      <c r="CM19" s="614" t="s">
        <v>111</v>
      </c>
      <c r="CN19" s="615"/>
      <c r="CO19" s="615"/>
      <c r="CP19" s="615"/>
      <c r="CQ19" s="615"/>
      <c r="CR19" s="615"/>
      <c r="CS19" s="615"/>
      <c r="CT19" s="616"/>
      <c r="CU19" s="689" t="s">
        <v>206</v>
      </c>
      <c r="CV19" s="689"/>
      <c r="CW19" s="689"/>
      <c r="CX19" s="689"/>
      <c r="CY19" s="620" t="s">
        <v>206</v>
      </c>
      <c r="CZ19" s="615"/>
      <c r="DA19" s="615"/>
      <c r="DB19" s="615"/>
      <c r="DC19" s="615"/>
      <c r="DD19" s="615"/>
      <c r="DE19" s="615"/>
      <c r="DF19" s="615"/>
      <c r="DG19" s="615"/>
      <c r="DH19" s="615"/>
      <c r="DI19" s="615"/>
      <c r="DJ19" s="615"/>
      <c r="DK19" s="616"/>
      <c r="DL19" s="620" t="s">
        <v>206</v>
      </c>
      <c r="DM19" s="615"/>
      <c r="DN19" s="615"/>
      <c r="DO19" s="615"/>
      <c r="DP19" s="615"/>
      <c r="DQ19" s="615"/>
      <c r="DR19" s="615"/>
      <c r="DS19" s="615"/>
      <c r="DT19" s="615"/>
      <c r="DU19" s="615"/>
      <c r="DV19" s="615"/>
      <c r="DW19" s="615"/>
      <c r="DX19" s="695"/>
    </row>
    <row r="20" spans="2:128" ht="11.25" customHeight="1" x14ac:dyDescent="0.2">
      <c r="B20" s="611" t="s">
        <v>242</v>
      </c>
      <c r="C20" s="612"/>
      <c r="D20" s="612"/>
      <c r="E20" s="612"/>
      <c r="F20" s="612"/>
      <c r="G20" s="612"/>
      <c r="H20" s="612"/>
      <c r="I20" s="612"/>
      <c r="J20" s="612"/>
      <c r="K20" s="612"/>
      <c r="L20" s="612"/>
      <c r="M20" s="612"/>
      <c r="N20" s="612"/>
      <c r="O20" s="612"/>
      <c r="P20" s="612"/>
      <c r="Q20" s="613"/>
      <c r="R20" s="614">
        <v>1202934</v>
      </c>
      <c r="S20" s="615"/>
      <c r="T20" s="615"/>
      <c r="U20" s="615"/>
      <c r="V20" s="615"/>
      <c r="W20" s="615"/>
      <c r="X20" s="615"/>
      <c r="Y20" s="616"/>
      <c r="Z20" s="617">
        <v>0.1</v>
      </c>
      <c r="AA20" s="691"/>
      <c r="AB20" s="691"/>
      <c r="AC20" s="694"/>
      <c r="AD20" s="620">
        <v>1202934</v>
      </c>
      <c r="AE20" s="615"/>
      <c r="AF20" s="615"/>
      <c r="AG20" s="615"/>
      <c r="AH20" s="615"/>
      <c r="AI20" s="615"/>
      <c r="AJ20" s="615"/>
      <c r="AK20" s="616"/>
      <c r="AL20" s="617">
        <v>0.2</v>
      </c>
      <c r="AM20" s="691"/>
      <c r="AN20" s="691"/>
      <c r="AO20" s="692"/>
      <c r="AP20" s="696" t="s">
        <v>243</v>
      </c>
      <c r="AQ20" s="697"/>
      <c r="AR20" s="697"/>
      <c r="AS20" s="697"/>
      <c r="AT20" s="697"/>
      <c r="AU20" s="697"/>
      <c r="AV20" s="697"/>
      <c r="AW20" s="697"/>
      <c r="AX20" s="697"/>
      <c r="AY20" s="697"/>
      <c r="AZ20" s="697"/>
      <c r="BA20" s="697"/>
      <c r="BB20" s="697"/>
      <c r="BC20" s="698"/>
      <c r="BD20" s="614">
        <v>3885290</v>
      </c>
      <c r="BE20" s="615"/>
      <c r="BF20" s="615"/>
      <c r="BG20" s="615"/>
      <c r="BH20" s="615"/>
      <c r="BI20" s="615"/>
      <c r="BJ20" s="615"/>
      <c r="BK20" s="616"/>
      <c r="BL20" s="689">
        <v>0.7</v>
      </c>
      <c r="BM20" s="689"/>
      <c r="BN20" s="689"/>
      <c r="BO20" s="689"/>
      <c r="BP20" s="690" t="s">
        <v>111</v>
      </c>
      <c r="BQ20" s="690"/>
      <c r="BR20" s="690"/>
      <c r="BS20" s="690"/>
      <c r="BT20" s="690"/>
      <c r="BU20" s="690"/>
      <c r="BV20" s="690"/>
      <c r="BW20" s="693"/>
      <c r="BY20" s="696" t="s">
        <v>244</v>
      </c>
      <c r="BZ20" s="697"/>
      <c r="CA20" s="697"/>
      <c r="CB20" s="697"/>
      <c r="CC20" s="697"/>
      <c r="CD20" s="697"/>
      <c r="CE20" s="697"/>
      <c r="CF20" s="697"/>
      <c r="CG20" s="697"/>
      <c r="CH20" s="697"/>
      <c r="CI20" s="697"/>
      <c r="CJ20" s="697"/>
      <c r="CK20" s="697"/>
      <c r="CL20" s="698"/>
      <c r="CM20" s="614" t="s">
        <v>206</v>
      </c>
      <c r="CN20" s="615"/>
      <c r="CO20" s="615"/>
      <c r="CP20" s="615"/>
      <c r="CQ20" s="615"/>
      <c r="CR20" s="615"/>
      <c r="CS20" s="615"/>
      <c r="CT20" s="616"/>
      <c r="CU20" s="689" t="s">
        <v>111</v>
      </c>
      <c r="CV20" s="689"/>
      <c r="CW20" s="689"/>
      <c r="CX20" s="689"/>
      <c r="CY20" s="620" t="s">
        <v>111</v>
      </c>
      <c r="CZ20" s="615"/>
      <c r="DA20" s="615"/>
      <c r="DB20" s="615"/>
      <c r="DC20" s="615"/>
      <c r="DD20" s="615"/>
      <c r="DE20" s="615"/>
      <c r="DF20" s="615"/>
      <c r="DG20" s="615"/>
      <c r="DH20" s="615"/>
      <c r="DI20" s="615"/>
      <c r="DJ20" s="615"/>
      <c r="DK20" s="616"/>
      <c r="DL20" s="620" t="s">
        <v>206</v>
      </c>
      <c r="DM20" s="615"/>
      <c r="DN20" s="615"/>
      <c r="DO20" s="615"/>
      <c r="DP20" s="615"/>
      <c r="DQ20" s="615"/>
      <c r="DR20" s="615"/>
      <c r="DS20" s="615"/>
      <c r="DT20" s="615"/>
      <c r="DU20" s="615"/>
      <c r="DV20" s="615"/>
      <c r="DW20" s="615"/>
      <c r="DX20" s="695"/>
    </row>
    <row r="21" spans="2:128" ht="11.25" customHeight="1" x14ac:dyDescent="0.2">
      <c r="B21" s="611" t="s">
        <v>245</v>
      </c>
      <c r="C21" s="612"/>
      <c r="D21" s="612"/>
      <c r="E21" s="612"/>
      <c r="F21" s="612"/>
      <c r="G21" s="612"/>
      <c r="H21" s="612"/>
      <c r="I21" s="612"/>
      <c r="J21" s="612"/>
      <c r="K21" s="612"/>
      <c r="L21" s="612"/>
      <c r="M21" s="612"/>
      <c r="N21" s="612"/>
      <c r="O21" s="612"/>
      <c r="P21" s="612"/>
      <c r="Q21" s="613"/>
      <c r="R21" s="614">
        <v>3694255</v>
      </c>
      <c r="S21" s="615"/>
      <c r="T21" s="615"/>
      <c r="U21" s="615"/>
      <c r="V21" s="615"/>
      <c r="W21" s="615"/>
      <c r="X21" s="615"/>
      <c r="Y21" s="616"/>
      <c r="Z21" s="617">
        <v>0.3</v>
      </c>
      <c r="AA21" s="691"/>
      <c r="AB21" s="691"/>
      <c r="AC21" s="694"/>
      <c r="AD21" s="620" t="s">
        <v>206</v>
      </c>
      <c r="AE21" s="615"/>
      <c r="AF21" s="615"/>
      <c r="AG21" s="615"/>
      <c r="AH21" s="615"/>
      <c r="AI21" s="615"/>
      <c r="AJ21" s="615"/>
      <c r="AK21" s="616"/>
      <c r="AL21" s="617" t="s">
        <v>111</v>
      </c>
      <c r="AM21" s="691"/>
      <c r="AN21" s="691"/>
      <c r="AO21" s="692"/>
      <c r="AP21" s="696" t="s">
        <v>246</v>
      </c>
      <c r="AQ21" s="697"/>
      <c r="AR21" s="697"/>
      <c r="AS21" s="697"/>
      <c r="AT21" s="697"/>
      <c r="AU21" s="697"/>
      <c r="AV21" s="697"/>
      <c r="AW21" s="697"/>
      <c r="AX21" s="697"/>
      <c r="AY21" s="697"/>
      <c r="AZ21" s="697"/>
      <c r="BA21" s="697"/>
      <c r="BB21" s="697"/>
      <c r="BC21" s="698"/>
      <c r="BD21" s="614">
        <v>2516435</v>
      </c>
      <c r="BE21" s="615"/>
      <c r="BF21" s="615"/>
      <c r="BG21" s="615"/>
      <c r="BH21" s="615"/>
      <c r="BI21" s="615"/>
      <c r="BJ21" s="615"/>
      <c r="BK21" s="616"/>
      <c r="BL21" s="689">
        <v>0.5</v>
      </c>
      <c r="BM21" s="689"/>
      <c r="BN21" s="689"/>
      <c r="BO21" s="689"/>
      <c r="BP21" s="690" t="s">
        <v>206</v>
      </c>
      <c r="BQ21" s="690"/>
      <c r="BR21" s="690"/>
      <c r="BS21" s="690"/>
      <c r="BT21" s="690"/>
      <c r="BU21" s="690"/>
      <c r="BV21" s="690"/>
      <c r="BW21" s="693"/>
      <c r="BY21" s="696" t="s">
        <v>247</v>
      </c>
      <c r="BZ21" s="697"/>
      <c r="CA21" s="697"/>
      <c r="CB21" s="697"/>
      <c r="CC21" s="697"/>
      <c r="CD21" s="697"/>
      <c r="CE21" s="697"/>
      <c r="CF21" s="697"/>
      <c r="CG21" s="697"/>
      <c r="CH21" s="697"/>
      <c r="CI21" s="697"/>
      <c r="CJ21" s="697"/>
      <c r="CK21" s="697"/>
      <c r="CL21" s="698"/>
      <c r="CM21" s="614">
        <v>1061809</v>
      </c>
      <c r="CN21" s="615"/>
      <c r="CO21" s="615"/>
      <c r="CP21" s="615"/>
      <c r="CQ21" s="615"/>
      <c r="CR21" s="615"/>
      <c r="CS21" s="615"/>
      <c r="CT21" s="616"/>
      <c r="CU21" s="689">
        <v>0.1</v>
      </c>
      <c r="CV21" s="689"/>
      <c r="CW21" s="689"/>
      <c r="CX21" s="689"/>
      <c r="CY21" s="620" t="s">
        <v>206</v>
      </c>
      <c r="CZ21" s="615"/>
      <c r="DA21" s="615"/>
      <c r="DB21" s="615"/>
      <c r="DC21" s="615"/>
      <c r="DD21" s="615"/>
      <c r="DE21" s="615"/>
      <c r="DF21" s="615"/>
      <c r="DG21" s="615"/>
      <c r="DH21" s="615"/>
      <c r="DI21" s="615"/>
      <c r="DJ21" s="615"/>
      <c r="DK21" s="616"/>
      <c r="DL21" s="620">
        <v>1061809</v>
      </c>
      <c r="DM21" s="615"/>
      <c r="DN21" s="615"/>
      <c r="DO21" s="615"/>
      <c r="DP21" s="615"/>
      <c r="DQ21" s="615"/>
      <c r="DR21" s="615"/>
      <c r="DS21" s="615"/>
      <c r="DT21" s="615"/>
      <c r="DU21" s="615"/>
      <c r="DV21" s="615"/>
      <c r="DW21" s="615"/>
      <c r="DX21" s="695"/>
    </row>
    <row r="22" spans="2:128" ht="11.25" customHeight="1" x14ac:dyDescent="0.2">
      <c r="B22" s="611" t="s">
        <v>248</v>
      </c>
      <c r="C22" s="612"/>
      <c r="D22" s="612"/>
      <c r="E22" s="612"/>
      <c r="F22" s="612"/>
      <c r="G22" s="612"/>
      <c r="H22" s="612"/>
      <c r="I22" s="612"/>
      <c r="J22" s="612"/>
      <c r="K22" s="612"/>
      <c r="L22" s="612"/>
      <c r="M22" s="612"/>
      <c r="N22" s="612"/>
      <c r="O22" s="612"/>
      <c r="P22" s="612"/>
      <c r="Q22" s="613"/>
      <c r="R22" s="614">
        <v>15340263</v>
      </c>
      <c r="S22" s="615"/>
      <c r="T22" s="615"/>
      <c r="U22" s="615"/>
      <c r="V22" s="615"/>
      <c r="W22" s="615"/>
      <c r="X22" s="615"/>
      <c r="Y22" s="616"/>
      <c r="Z22" s="617">
        <v>1.3</v>
      </c>
      <c r="AA22" s="691"/>
      <c r="AB22" s="691"/>
      <c r="AC22" s="694"/>
      <c r="AD22" s="620">
        <v>2896005</v>
      </c>
      <c r="AE22" s="615"/>
      <c r="AF22" s="615"/>
      <c r="AG22" s="615"/>
      <c r="AH22" s="615"/>
      <c r="AI22" s="615"/>
      <c r="AJ22" s="615"/>
      <c r="AK22" s="616"/>
      <c r="AL22" s="617">
        <v>0.5</v>
      </c>
      <c r="AM22" s="691"/>
      <c r="AN22" s="691"/>
      <c r="AO22" s="692"/>
      <c r="AP22" s="696" t="s">
        <v>249</v>
      </c>
      <c r="AQ22" s="697"/>
      <c r="AR22" s="697"/>
      <c r="AS22" s="697"/>
      <c r="AT22" s="697"/>
      <c r="AU22" s="697"/>
      <c r="AV22" s="697"/>
      <c r="AW22" s="697"/>
      <c r="AX22" s="697"/>
      <c r="AY22" s="697"/>
      <c r="AZ22" s="697"/>
      <c r="BA22" s="697"/>
      <c r="BB22" s="697"/>
      <c r="BC22" s="698"/>
      <c r="BD22" s="614">
        <v>6353807</v>
      </c>
      <c r="BE22" s="615"/>
      <c r="BF22" s="615"/>
      <c r="BG22" s="615"/>
      <c r="BH22" s="615"/>
      <c r="BI22" s="615"/>
      <c r="BJ22" s="615"/>
      <c r="BK22" s="616"/>
      <c r="BL22" s="689">
        <v>1.1000000000000001</v>
      </c>
      <c r="BM22" s="689"/>
      <c r="BN22" s="689"/>
      <c r="BO22" s="689"/>
      <c r="BP22" s="690" t="s">
        <v>206</v>
      </c>
      <c r="BQ22" s="690"/>
      <c r="BR22" s="690"/>
      <c r="BS22" s="690"/>
      <c r="BT22" s="690"/>
      <c r="BU22" s="690"/>
      <c r="BV22" s="690"/>
      <c r="BW22" s="693"/>
      <c r="BY22" s="696" t="s">
        <v>250</v>
      </c>
      <c r="BZ22" s="697"/>
      <c r="CA22" s="697"/>
      <c r="CB22" s="697"/>
      <c r="CC22" s="697"/>
      <c r="CD22" s="697"/>
      <c r="CE22" s="697"/>
      <c r="CF22" s="697"/>
      <c r="CG22" s="697"/>
      <c r="CH22" s="697"/>
      <c r="CI22" s="697"/>
      <c r="CJ22" s="697"/>
      <c r="CK22" s="697"/>
      <c r="CL22" s="698"/>
      <c r="CM22" s="614">
        <v>2651456</v>
      </c>
      <c r="CN22" s="615"/>
      <c r="CO22" s="615"/>
      <c r="CP22" s="615"/>
      <c r="CQ22" s="615"/>
      <c r="CR22" s="615"/>
      <c r="CS22" s="615"/>
      <c r="CT22" s="616"/>
      <c r="CU22" s="689">
        <v>0.2</v>
      </c>
      <c r="CV22" s="689"/>
      <c r="CW22" s="689"/>
      <c r="CX22" s="689"/>
      <c r="CY22" s="620" t="s">
        <v>206</v>
      </c>
      <c r="CZ22" s="615"/>
      <c r="DA22" s="615"/>
      <c r="DB22" s="615"/>
      <c r="DC22" s="615"/>
      <c r="DD22" s="615"/>
      <c r="DE22" s="615"/>
      <c r="DF22" s="615"/>
      <c r="DG22" s="615"/>
      <c r="DH22" s="615"/>
      <c r="DI22" s="615"/>
      <c r="DJ22" s="615"/>
      <c r="DK22" s="616"/>
      <c r="DL22" s="620">
        <v>2651456</v>
      </c>
      <c r="DM22" s="615"/>
      <c r="DN22" s="615"/>
      <c r="DO22" s="615"/>
      <c r="DP22" s="615"/>
      <c r="DQ22" s="615"/>
      <c r="DR22" s="615"/>
      <c r="DS22" s="615"/>
      <c r="DT22" s="615"/>
      <c r="DU22" s="615"/>
      <c r="DV22" s="615"/>
      <c r="DW22" s="615"/>
      <c r="DX22" s="695"/>
    </row>
    <row r="23" spans="2:128" ht="11.25" customHeight="1" x14ac:dyDescent="0.2">
      <c r="B23" s="611" t="s">
        <v>251</v>
      </c>
      <c r="C23" s="612"/>
      <c r="D23" s="612"/>
      <c r="E23" s="612"/>
      <c r="F23" s="612"/>
      <c r="G23" s="612"/>
      <c r="H23" s="612"/>
      <c r="I23" s="612"/>
      <c r="J23" s="612"/>
      <c r="K23" s="612"/>
      <c r="L23" s="612"/>
      <c r="M23" s="612"/>
      <c r="N23" s="612"/>
      <c r="O23" s="612"/>
      <c r="P23" s="612"/>
      <c r="Q23" s="613"/>
      <c r="R23" s="614">
        <v>5733979</v>
      </c>
      <c r="S23" s="615"/>
      <c r="T23" s="615"/>
      <c r="U23" s="615"/>
      <c r="V23" s="615"/>
      <c r="W23" s="615"/>
      <c r="X23" s="615"/>
      <c r="Y23" s="616"/>
      <c r="Z23" s="617">
        <v>0.5</v>
      </c>
      <c r="AA23" s="691"/>
      <c r="AB23" s="691"/>
      <c r="AC23" s="694"/>
      <c r="AD23" s="620" t="s">
        <v>111</v>
      </c>
      <c r="AE23" s="615"/>
      <c r="AF23" s="615"/>
      <c r="AG23" s="615"/>
      <c r="AH23" s="615"/>
      <c r="AI23" s="615"/>
      <c r="AJ23" s="615"/>
      <c r="AK23" s="616"/>
      <c r="AL23" s="617" t="s">
        <v>206</v>
      </c>
      <c r="AM23" s="691"/>
      <c r="AN23" s="691"/>
      <c r="AO23" s="692"/>
      <c r="AP23" s="696" t="s">
        <v>252</v>
      </c>
      <c r="AQ23" s="697"/>
      <c r="AR23" s="697"/>
      <c r="AS23" s="697"/>
      <c r="AT23" s="697"/>
      <c r="AU23" s="697"/>
      <c r="AV23" s="697"/>
      <c r="AW23" s="697"/>
      <c r="AX23" s="697"/>
      <c r="AY23" s="697"/>
      <c r="AZ23" s="697"/>
      <c r="BA23" s="697"/>
      <c r="BB23" s="697"/>
      <c r="BC23" s="698"/>
      <c r="BD23" s="614">
        <v>38135962</v>
      </c>
      <c r="BE23" s="615"/>
      <c r="BF23" s="615"/>
      <c r="BG23" s="615"/>
      <c r="BH23" s="615"/>
      <c r="BI23" s="615"/>
      <c r="BJ23" s="615"/>
      <c r="BK23" s="616"/>
      <c r="BL23" s="689">
        <v>6.9</v>
      </c>
      <c r="BM23" s="689"/>
      <c r="BN23" s="689"/>
      <c r="BO23" s="689"/>
      <c r="BP23" s="690" t="s">
        <v>111</v>
      </c>
      <c r="BQ23" s="690"/>
      <c r="BR23" s="690"/>
      <c r="BS23" s="690"/>
      <c r="BT23" s="690"/>
      <c r="BU23" s="690"/>
      <c r="BV23" s="690"/>
      <c r="BW23" s="693"/>
      <c r="BY23" s="696" t="s">
        <v>253</v>
      </c>
      <c r="BZ23" s="697"/>
      <c r="CA23" s="697"/>
      <c r="CB23" s="697"/>
      <c r="CC23" s="697"/>
      <c r="CD23" s="697"/>
      <c r="CE23" s="697"/>
      <c r="CF23" s="697"/>
      <c r="CG23" s="697"/>
      <c r="CH23" s="697"/>
      <c r="CI23" s="697"/>
      <c r="CJ23" s="697"/>
      <c r="CK23" s="697"/>
      <c r="CL23" s="698"/>
      <c r="CM23" s="614">
        <v>3105808</v>
      </c>
      <c r="CN23" s="615"/>
      <c r="CO23" s="615"/>
      <c r="CP23" s="615"/>
      <c r="CQ23" s="615"/>
      <c r="CR23" s="615"/>
      <c r="CS23" s="615"/>
      <c r="CT23" s="616"/>
      <c r="CU23" s="689">
        <v>0.3</v>
      </c>
      <c r="CV23" s="689"/>
      <c r="CW23" s="689"/>
      <c r="CX23" s="689"/>
      <c r="CY23" s="620" t="s">
        <v>206</v>
      </c>
      <c r="CZ23" s="615"/>
      <c r="DA23" s="615"/>
      <c r="DB23" s="615"/>
      <c r="DC23" s="615"/>
      <c r="DD23" s="615"/>
      <c r="DE23" s="615"/>
      <c r="DF23" s="615"/>
      <c r="DG23" s="615"/>
      <c r="DH23" s="615"/>
      <c r="DI23" s="615"/>
      <c r="DJ23" s="615"/>
      <c r="DK23" s="616"/>
      <c r="DL23" s="620">
        <v>3105808</v>
      </c>
      <c r="DM23" s="615"/>
      <c r="DN23" s="615"/>
      <c r="DO23" s="615"/>
      <c r="DP23" s="615"/>
      <c r="DQ23" s="615"/>
      <c r="DR23" s="615"/>
      <c r="DS23" s="615"/>
      <c r="DT23" s="615"/>
      <c r="DU23" s="615"/>
      <c r="DV23" s="615"/>
      <c r="DW23" s="615"/>
      <c r="DX23" s="695"/>
    </row>
    <row r="24" spans="2:128" ht="11.25" customHeight="1" x14ac:dyDescent="0.2">
      <c r="B24" s="611" t="s">
        <v>254</v>
      </c>
      <c r="C24" s="612"/>
      <c r="D24" s="612"/>
      <c r="E24" s="612"/>
      <c r="F24" s="612"/>
      <c r="G24" s="612"/>
      <c r="H24" s="612"/>
      <c r="I24" s="612"/>
      <c r="J24" s="612"/>
      <c r="K24" s="612"/>
      <c r="L24" s="612"/>
      <c r="M24" s="612"/>
      <c r="N24" s="612"/>
      <c r="O24" s="612"/>
      <c r="P24" s="612"/>
      <c r="Q24" s="613"/>
      <c r="R24" s="614">
        <v>116115002</v>
      </c>
      <c r="S24" s="615"/>
      <c r="T24" s="615"/>
      <c r="U24" s="615"/>
      <c r="V24" s="615"/>
      <c r="W24" s="615"/>
      <c r="X24" s="615"/>
      <c r="Y24" s="616"/>
      <c r="Z24" s="617">
        <v>9.9</v>
      </c>
      <c r="AA24" s="691"/>
      <c r="AB24" s="691"/>
      <c r="AC24" s="694"/>
      <c r="AD24" s="620" t="s">
        <v>206</v>
      </c>
      <c r="AE24" s="615"/>
      <c r="AF24" s="615"/>
      <c r="AG24" s="615"/>
      <c r="AH24" s="615"/>
      <c r="AI24" s="615"/>
      <c r="AJ24" s="615"/>
      <c r="AK24" s="616"/>
      <c r="AL24" s="617" t="s">
        <v>206</v>
      </c>
      <c r="AM24" s="691"/>
      <c r="AN24" s="691"/>
      <c r="AO24" s="692"/>
      <c r="AP24" s="696" t="s">
        <v>255</v>
      </c>
      <c r="AQ24" s="697"/>
      <c r="AR24" s="697"/>
      <c r="AS24" s="697"/>
      <c r="AT24" s="697"/>
      <c r="AU24" s="697"/>
      <c r="AV24" s="697"/>
      <c r="AW24" s="697"/>
      <c r="AX24" s="697"/>
      <c r="AY24" s="697"/>
      <c r="AZ24" s="697"/>
      <c r="BA24" s="697"/>
      <c r="BB24" s="697"/>
      <c r="BC24" s="698"/>
      <c r="BD24" s="614">
        <v>53991133</v>
      </c>
      <c r="BE24" s="615"/>
      <c r="BF24" s="615"/>
      <c r="BG24" s="615"/>
      <c r="BH24" s="615"/>
      <c r="BI24" s="615"/>
      <c r="BJ24" s="615"/>
      <c r="BK24" s="616"/>
      <c r="BL24" s="689">
        <v>9.6999999999999993</v>
      </c>
      <c r="BM24" s="689"/>
      <c r="BN24" s="689"/>
      <c r="BO24" s="689"/>
      <c r="BP24" s="690" t="s">
        <v>111</v>
      </c>
      <c r="BQ24" s="690"/>
      <c r="BR24" s="690"/>
      <c r="BS24" s="690"/>
      <c r="BT24" s="690"/>
      <c r="BU24" s="690"/>
      <c r="BV24" s="690"/>
      <c r="BW24" s="693"/>
      <c r="BY24" s="696" t="s">
        <v>256</v>
      </c>
      <c r="BZ24" s="697"/>
      <c r="CA24" s="697"/>
      <c r="CB24" s="697"/>
      <c r="CC24" s="697"/>
      <c r="CD24" s="697"/>
      <c r="CE24" s="697"/>
      <c r="CF24" s="697"/>
      <c r="CG24" s="697"/>
      <c r="CH24" s="697"/>
      <c r="CI24" s="697"/>
      <c r="CJ24" s="697"/>
      <c r="CK24" s="697"/>
      <c r="CL24" s="698"/>
      <c r="CM24" s="614">
        <v>251291</v>
      </c>
      <c r="CN24" s="615"/>
      <c r="CO24" s="615"/>
      <c r="CP24" s="615"/>
      <c r="CQ24" s="615"/>
      <c r="CR24" s="615"/>
      <c r="CS24" s="615"/>
      <c r="CT24" s="616"/>
      <c r="CU24" s="689">
        <v>0</v>
      </c>
      <c r="CV24" s="689"/>
      <c r="CW24" s="689"/>
      <c r="CX24" s="689"/>
      <c r="CY24" s="620" t="s">
        <v>206</v>
      </c>
      <c r="CZ24" s="615"/>
      <c r="DA24" s="615"/>
      <c r="DB24" s="615"/>
      <c r="DC24" s="615"/>
      <c r="DD24" s="615"/>
      <c r="DE24" s="615"/>
      <c r="DF24" s="615"/>
      <c r="DG24" s="615"/>
      <c r="DH24" s="615"/>
      <c r="DI24" s="615"/>
      <c r="DJ24" s="615"/>
      <c r="DK24" s="616"/>
      <c r="DL24" s="620">
        <v>251291</v>
      </c>
      <c r="DM24" s="615"/>
      <c r="DN24" s="615"/>
      <c r="DO24" s="615"/>
      <c r="DP24" s="615"/>
      <c r="DQ24" s="615"/>
      <c r="DR24" s="615"/>
      <c r="DS24" s="615"/>
      <c r="DT24" s="615"/>
      <c r="DU24" s="615"/>
      <c r="DV24" s="615"/>
      <c r="DW24" s="615"/>
      <c r="DX24" s="695"/>
    </row>
    <row r="25" spans="2:128" ht="11.25" customHeight="1" x14ac:dyDescent="0.2">
      <c r="B25" s="611" t="s">
        <v>257</v>
      </c>
      <c r="C25" s="612"/>
      <c r="D25" s="612"/>
      <c r="E25" s="612"/>
      <c r="F25" s="612"/>
      <c r="G25" s="612"/>
      <c r="H25" s="612"/>
      <c r="I25" s="612"/>
      <c r="J25" s="612"/>
      <c r="K25" s="612"/>
      <c r="L25" s="612"/>
      <c r="M25" s="612"/>
      <c r="N25" s="612"/>
      <c r="O25" s="612"/>
      <c r="P25" s="612"/>
      <c r="Q25" s="613"/>
      <c r="R25" s="614" t="s">
        <v>111</v>
      </c>
      <c r="S25" s="615"/>
      <c r="T25" s="615"/>
      <c r="U25" s="615"/>
      <c r="V25" s="615"/>
      <c r="W25" s="615"/>
      <c r="X25" s="615"/>
      <c r="Y25" s="616"/>
      <c r="Z25" s="617" t="s">
        <v>206</v>
      </c>
      <c r="AA25" s="691"/>
      <c r="AB25" s="691"/>
      <c r="AC25" s="694"/>
      <c r="AD25" s="620" t="s">
        <v>206</v>
      </c>
      <c r="AE25" s="615"/>
      <c r="AF25" s="615"/>
      <c r="AG25" s="615"/>
      <c r="AH25" s="615"/>
      <c r="AI25" s="615"/>
      <c r="AJ25" s="615"/>
      <c r="AK25" s="616"/>
      <c r="AL25" s="617" t="s">
        <v>206</v>
      </c>
      <c r="AM25" s="691"/>
      <c r="AN25" s="691"/>
      <c r="AO25" s="692"/>
      <c r="AP25" s="696" t="s">
        <v>258</v>
      </c>
      <c r="AQ25" s="697"/>
      <c r="AR25" s="697"/>
      <c r="AS25" s="697"/>
      <c r="AT25" s="697"/>
      <c r="AU25" s="697"/>
      <c r="AV25" s="697"/>
      <c r="AW25" s="697"/>
      <c r="AX25" s="697"/>
      <c r="AY25" s="697"/>
      <c r="AZ25" s="697"/>
      <c r="BA25" s="697"/>
      <c r="BB25" s="697"/>
      <c r="BC25" s="698"/>
      <c r="BD25" s="614">
        <v>3929</v>
      </c>
      <c r="BE25" s="615"/>
      <c r="BF25" s="615"/>
      <c r="BG25" s="615"/>
      <c r="BH25" s="615"/>
      <c r="BI25" s="615"/>
      <c r="BJ25" s="615"/>
      <c r="BK25" s="616"/>
      <c r="BL25" s="689">
        <v>0</v>
      </c>
      <c r="BM25" s="689"/>
      <c r="BN25" s="689"/>
      <c r="BO25" s="689"/>
      <c r="BP25" s="690" t="s">
        <v>111</v>
      </c>
      <c r="BQ25" s="690"/>
      <c r="BR25" s="690"/>
      <c r="BS25" s="690"/>
      <c r="BT25" s="690"/>
      <c r="BU25" s="690"/>
      <c r="BV25" s="690"/>
      <c r="BW25" s="693"/>
      <c r="BY25" s="696" t="s">
        <v>259</v>
      </c>
      <c r="BZ25" s="697"/>
      <c r="CA25" s="697"/>
      <c r="CB25" s="697"/>
      <c r="CC25" s="697"/>
      <c r="CD25" s="697"/>
      <c r="CE25" s="697"/>
      <c r="CF25" s="697"/>
      <c r="CG25" s="697"/>
      <c r="CH25" s="697"/>
      <c r="CI25" s="697"/>
      <c r="CJ25" s="697"/>
      <c r="CK25" s="697"/>
      <c r="CL25" s="698"/>
      <c r="CM25" s="614">
        <v>28267443</v>
      </c>
      <c r="CN25" s="615"/>
      <c r="CO25" s="615"/>
      <c r="CP25" s="615"/>
      <c r="CQ25" s="615"/>
      <c r="CR25" s="615"/>
      <c r="CS25" s="615"/>
      <c r="CT25" s="616"/>
      <c r="CU25" s="689">
        <v>2.4</v>
      </c>
      <c r="CV25" s="689"/>
      <c r="CW25" s="689"/>
      <c r="CX25" s="689"/>
      <c r="CY25" s="620" t="s">
        <v>206</v>
      </c>
      <c r="CZ25" s="615"/>
      <c r="DA25" s="615"/>
      <c r="DB25" s="615"/>
      <c r="DC25" s="615"/>
      <c r="DD25" s="615"/>
      <c r="DE25" s="615"/>
      <c r="DF25" s="615"/>
      <c r="DG25" s="615"/>
      <c r="DH25" s="615"/>
      <c r="DI25" s="615"/>
      <c r="DJ25" s="615"/>
      <c r="DK25" s="616"/>
      <c r="DL25" s="620">
        <v>28267443</v>
      </c>
      <c r="DM25" s="615"/>
      <c r="DN25" s="615"/>
      <c r="DO25" s="615"/>
      <c r="DP25" s="615"/>
      <c r="DQ25" s="615"/>
      <c r="DR25" s="615"/>
      <c r="DS25" s="615"/>
      <c r="DT25" s="615"/>
      <c r="DU25" s="615"/>
      <c r="DV25" s="615"/>
      <c r="DW25" s="615"/>
      <c r="DX25" s="695"/>
    </row>
    <row r="26" spans="2:128" ht="11.25" customHeight="1" x14ac:dyDescent="0.2">
      <c r="B26" s="611" t="s">
        <v>260</v>
      </c>
      <c r="C26" s="612"/>
      <c r="D26" s="612"/>
      <c r="E26" s="612"/>
      <c r="F26" s="612"/>
      <c r="G26" s="612"/>
      <c r="H26" s="612"/>
      <c r="I26" s="612"/>
      <c r="J26" s="612"/>
      <c r="K26" s="612"/>
      <c r="L26" s="612"/>
      <c r="M26" s="612"/>
      <c r="N26" s="612"/>
      <c r="O26" s="612"/>
      <c r="P26" s="612"/>
      <c r="Q26" s="613"/>
      <c r="R26" s="614">
        <v>4620452</v>
      </c>
      <c r="S26" s="615"/>
      <c r="T26" s="615"/>
      <c r="U26" s="615"/>
      <c r="V26" s="615"/>
      <c r="W26" s="615"/>
      <c r="X26" s="615"/>
      <c r="Y26" s="616"/>
      <c r="Z26" s="617">
        <v>0.4</v>
      </c>
      <c r="AA26" s="691"/>
      <c r="AB26" s="691"/>
      <c r="AC26" s="694"/>
      <c r="AD26" s="620">
        <v>654418</v>
      </c>
      <c r="AE26" s="615"/>
      <c r="AF26" s="615"/>
      <c r="AG26" s="615"/>
      <c r="AH26" s="615"/>
      <c r="AI26" s="615"/>
      <c r="AJ26" s="615"/>
      <c r="AK26" s="616"/>
      <c r="AL26" s="617">
        <v>0.1</v>
      </c>
      <c r="AM26" s="691"/>
      <c r="AN26" s="691"/>
      <c r="AO26" s="692"/>
      <c r="AP26" s="696" t="s">
        <v>261</v>
      </c>
      <c r="AQ26" s="697"/>
      <c r="AR26" s="697"/>
      <c r="AS26" s="697"/>
      <c r="AT26" s="697"/>
      <c r="AU26" s="697"/>
      <c r="AV26" s="697"/>
      <c r="AW26" s="697"/>
      <c r="AX26" s="697"/>
      <c r="AY26" s="697"/>
      <c r="AZ26" s="697"/>
      <c r="BA26" s="697"/>
      <c r="BB26" s="697"/>
      <c r="BC26" s="698"/>
      <c r="BD26" s="614" t="s">
        <v>111</v>
      </c>
      <c r="BE26" s="615"/>
      <c r="BF26" s="615"/>
      <c r="BG26" s="615"/>
      <c r="BH26" s="615"/>
      <c r="BI26" s="615"/>
      <c r="BJ26" s="615"/>
      <c r="BK26" s="616"/>
      <c r="BL26" s="689" t="s">
        <v>206</v>
      </c>
      <c r="BM26" s="689"/>
      <c r="BN26" s="689"/>
      <c r="BO26" s="689"/>
      <c r="BP26" s="690" t="s">
        <v>206</v>
      </c>
      <c r="BQ26" s="690"/>
      <c r="BR26" s="690"/>
      <c r="BS26" s="690"/>
      <c r="BT26" s="690"/>
      <c r="BU26" s="690"/>
      <c r="BV26" s="690"/>
      <c r="BW26" s="693"/>
      <c r="BY26" s="696" t="s">
        <v>262</v>
      </c>
      <c r="BZ26" s="697"/>
      <c r="CA26" s="697"/>
      <c r="CB26" s="697"/>
      <c r="CC26" s="697"/>
      <c r="CD26" s="697"/>
      <c r="CE26" s="697"/>
      <c r="CF26" s="697"/>
      <c r="CG26" s="697"/>
      <c r="CH26" s="697"/>
      <c r="CI26" s="697"/>
      <c r="CJ26" s="697"/>
      <c r="CK26" s="697"/>
      <c r="CL26" s="698"/>
      <c r="CM26" s="614">
        <v>71185731</v>
      </c>
      <c r="CN26" s="615"/>
      <c r="CO26" s="615"/>
      <c r="CP26" s="615"/>
      <c r="CQ26" s="615"/>
      <c r="CR26" s="615"/>
      <c r="CS26" s="615"/>
      <c r="CT26" s="616"/>
      <c r="CU26" s="689">
        <v>6.2</v>
      </c>
      <c r="CV26" s="689"/>
      <c r="CW26" s="689"/>
      <c r="CX26" s="689"/>
      <c r="CY26" s="620" t="s">
        <v>111</v>
      </c>
      <c r="CZ26" s="615"/>
      <c r="DA26" s="615"/>
      <c r="DB26" s="615"/>
      <c r="DC26" s="615"/>
      <c r="DD26" s="615"/>
      <c r="DE26" s="615"/>
      <c r="DF26" s="615"/>
      <c r="DG26" s="615"/>
      <c r="DH26" s="615"/>
      <c r="DI26" s="615"/>
      <c r="DJ26" s="615"/>
      <c r="DK26" s="616"/>
      <c r="DL26" s="620">
        <v>71185731</v>
      </c>
      <c r="DM26" s="615"/>
      <c r="DN26" s="615"/>
      <c r="DO26" s="615"/>
      <c r="DP26" s="615"/>
      <c r="DQ26" s="615"/>
      <c r="DR26" s="615"/>
      <c r="DS26" s="615"/>
      <c r="DT26" s="615"/>
      <c r="DU26" s="615"/>
      <c r="DV26" s="615"/>
      <c r="DW26" s="615"/>
      <c r="DX26" s="695"/>
    </row>
    <row r="27" spans="2:128" ht="11.25" customHeight="1" x14ac:dyDescent="0.2">
      <c r="B27" s="611" t="s">
        <v>263</v>
      </c>
      <c r="C27" s="612"/>
      <c r="D27" s="612"/>
      <c r="E27" s="612"/>
      <c r="F27" s="612"/>
      <c r="G27" s="612"/>
      <c r="H27" s="612"/>
      <c r="I27" s="612"/>
      <c r="J27" s="612"/>
      <c r="K27" s="612"/>
      <c r="L27" s="612"/>
      <c r="M27" s="612"/>
      <c r="N27" s="612"/>
      <c r="O27" s="612"/>
      <c r="P27" s="612"/>
      <c r="Q27" s="613"/>
      <c r="R27" s="614">
        <v>140132</v>
      </c>
      <c r="S27" s="615"/>
      <c r="T27" s="615"/>
      <c r="U27" s="615"/>
      <c r="V27" s="615"/>
      <c r="W27" s="615"/>
      <c r="X27" s="615"/>
      <c r="Y27" s="616"/>
      <c r="Z27" s="617">
        <v>0</v>
      </c>
      <c r="AA27" s="691"/>
      <c r="AB27" s="691"/>
      <c r="AC27" s="694"/>
      <c r="AD27" s="620" t="s">
        <v>206</v>
      </c>
      <c r="AE27" s="615"/>
      <c r="AF27" s="615"/>
      <c r="AG27" s="615"/>
      <c r="AH27" s="615"/>
      <c r="AI27" s="615"/>
      <c r="AJ27" s="615"/>
      <c r="AK27" s="616"/>
      <c r="AL27" s="617" t="s">
        <v>111</v>
      </c>
      <c r="AM27" s="691"/>
      <c r="AN27" s="691"/>
      <c r="AO27" s="692"/>
      <c r="AP27" s="696" t="s">
        <v>264</v>
      </c>
      <c r="AQ27" s="697"/>
      <c r="AR27" s="697"/>
      <c r="AS27" s="697"/>
      <c r="AT27" s="697"/>
      <c r="AU27" s="697"/>
      <c r="AV27" s="697"/>
      <c r="AW27" s="697"/>
      <c r="AX27" s="697"/>
      <c r="AY27" s="697"/>
      <c r="AZ27" s="697"/>
      <c r="BA27" s="697"/>
      <c r="BB27" s="697"/>
      <c r="BC27" s="698"/>
      <c r="BD27" s="614">
        <v>1240416</v>
      </c>
      <c r="BE27" s="615"/>
      <c r="BF27" s="615"/>
      <c r="BG27" s="615"/>
      <c r="BH27" s="615"/>
      <c r="BI27" s="615"/>
      <c r="BJ27" s="615"/>
      <c r="BK27" s="616"/>
      <c r="BL27" s="689">
        <v>0.2</v>
      </c>
      <c r="BM27" s="689"/>
      <c r="BN27" s="689"/>
      <c r="BO27" s="689"/>
      <c r="BP27" s="690" t="s">
        <v>206</v>
      </c>
      <c r="BQ27" s="690"/>
      <c r="BR27" s="690"/>
      <c r="BS27" s="690"/>
      <c r="BT27" s="690"/>
      <c r="BU27" s="690"/>
      <c r="BV27" s="690"/>
      <c r="BW27" s="693"/>
      <c r="BY27" s="696" t="s">
        <v>265</v>
      </c>
      <c r="BZ27" s="697"/>
      <c r="CA27" s="697"/>
      <c r="CB27" s="697"/>
      <c r="CC27" s="697"/>
      <c r="CD27" s="697"/>
      <c r="CE27" s="697"/>
      <c r="CF27" s="697"/>
      <c r="CG27" s="697"/>
      <c r="CH27" s="697"/>
      <c r="CI27" s="697"/>
      <c r="CJ27" s="697"/>
      <c r="CK27" s="697"/>
      <c r="CL27" s="698"/>
      <c r="CM27" s="614">
        <v>1773869</v>
      </c>
      <c r="CN27" s="615"/>
      <c r="CO27" s="615"/>
      <c r="CP27" s="615"/>
      <c r="CQ27" s="615"/>
      <c r="CR27" s="615"/>
      <c r="CS27" s="615"/>
      <c r="CT27" s="616"/>
      <c r="CU27" s="689">
        <v>0.2</v>
      </c>
      <c r="CV27" s="689"/>
      <c r="CW27" s="689"/>
      <c r="CX27" s="689"/>
      <c r="CY27" s="620" t="s">
        <v>111</v>
      </c>
      <c r="CZ27" s="615"/>
      <c r="DA27" s="615"/>
      <c r="DB27" s="615"/>
      <c r="DC27" s="615"/>
      <c r="DD27" s="615"/>
      <c r="DE27" s="615"/>
      <c r="DF27" s="615"/>
      <c r="DG27" s="615"/>
      <c r="DH27" s="615"/>
      <c r="DI27" s="615"/>
      <c r="DJ27" s="615"/>
      <c r="DK27" s="616"/>
      <c r="DL27" s="620">
        <v>1773869</v>
      </c>
      <c r="DM27" s="615"/>
      <c r="DN27" s="615"/>
      <c r="DO27" s="615"/>
      <c r="DP27" s="615"/>
      <c r="DQ27" s="615"/>
      <c r="DR27" s="615"/>
      <c r="DS27" s="615"/>
      <c r="DT27" s="615"/>
      <c r="DU27" s="615"/>
      <c r="DV27" s="615"/>
      <c r="DW27" s="615"/>
      <c r="DX27" s="695"/>
    </row>
    <row r="28" spans="2:128" ht="11.25" customHeight="1" x14ac:dyDescent="0.2">
      <c r="B28" s="611" t="s">
        <v>266</v>
      </c>
      <c r="C28" s="612"/>
      <c r="D28" s="612"/>
      <c r="E28" s="612"/>
      <c r="F28" s="612"/>
      <c r="G28" s="612"/>
      <c r="H28" s="612"/>
      <c r="I28" s="612"/>
      <c r="J28" s="612"/>
      <c r="K28" s="612"/>
      <c r="L28" s="612"/>
      <c r="M28" s="612"/>
      <c r="N28" s="612"/>
      <c r="O28" s="612"/>
      <c r="P28" s="612"/>
      <c r="Q28" s="613"/>
      <c r="R28" s="614">
        <v>33286530</v>
      </c>
      <c r="S28" s="615"/>
      <c r="T28" s="615"/>
      <c r="U28" s="615"/>
      <c r="V28" s="615"/>
      <c r="W28" s="615"/>
      <c r="X28" s="615"/>
      <c r="Y28" s="616"/>
      <c r="Z28" s="617">
        <v>2.8</v>
      </c>
      <c r="AA28" s="691"/>
      <c r="AB28" s="691"/>
      <c r="AC28" s="694"/>
      <c r="AD28" s="620" t="s">
        <v>111</v>
      </c>
      <c r="AE28" s="615"/>
      <c r="AF28" s="615"/>
      <c r="AG28" s="615"/>
      <c r="AH28" s="615"/>
      <c r="AI28" s="615"/>
      <c r="AJ28" s="615"/>
      <c r="AK28" s="616"/>
      <c r="AL28" s="617" t="s">
        <v>111</v>
      </c>
      <c r="AM28" s="691"/>
      <c r="AN28" s="691"/>
      <c r="AO28" s="692"/>
      <c r="AP28" s="696" t="s">
        <v>267</v>
      </c>
      <c r="AQ28" s="697"/>
      <c r="AR28" s="697"/>
      <c r="AS28" s="697"/>
      <c r="AT28" s="697"/>
      <c r="AU28" s="697"/>
      <c r="AV28" s="697"/>
      <c r="AW28" s="697"/>
      <c r="AX28" s="697"/>
      <c r="AY28" s="697"/>
      <c r="AZ28" s="697"/>
      <c r="BA28" s="697"/>
      <c r="BB28" s="697"/>
      <c r="BC28" s="698"/>
      <c r="BD28" s="614">
        <v>42278</v>
      </c>
      <c r="BE28" s="615"/>
      <c r="BF28" s="615"/>
      <c r="BG28" s="615"/>
      <c r="BH28" s="615"/>
      <c r="BI28" s="615"/>
      <c r="BJ28" s="615"/>
      <c r="BK28" s="616"/>
      <c r="BL28" s="689">
        <v>0</v>
      </c>
      <c r="BM28" s="689"/>
      <c r="BN28" s="689"/>
      <c r="BO28" s="689"/>
      <c r="BP28" s="690" t="s">
        <v>111</v>
      </c>
      <c r="BQ28" s="690"/>
      <c r="BR28" s="690"/>
      <c r="BS28" s="690"/>
      <c r="BT28" s="690"/>
      <c r="BU28" s="690"/>
      <c r="BV28" s="690"/>
      <c r="BW28" s="693"/>
      <c r="BY28" s="696" t="s">
        <v>268</v>
      </c>
      <c r="BZ28" s="697"/>
      <c r="CA28" s="697"/>
      <c r="CB28" s="697"/>
      <c r="CC28" s="697"/>
      <c r="CD28" s="697"/>
      <c r="CE28" s="697"/>
      <c r="CF28" s="697"/>
      <c r="CG28" s="697"/>
      <c r="CH28" s="697"/>
      <c r="CI28" s="697"/>
      <c r="CJ28" s="697"/>
      <c r="CK28" s="697"/>
      <c r="CL28" s="698"/>
      <c r="CM28" s="614" t="s">
        <v>111</v>
      </c>
      <c r="CN28" s="615"/>
      <c r="CO28" s="615"/>
      <c r="CP28" s="615"/>
      <c r="CQ28" s="615"/>
      <c r="CR28" s="615"/>
      <c r="CS28" s="615"/>
      <c r="CT28" s="616"/>
      <c r="CU28" s="689" t="s">
        <v>206</v>
      </c>
      <c r="CV28" s="689"/>
      <c r="CW28" s="689"/>
      <c r="CX28" s="689"/>
      <c r="CY28" s="620" t="s">
        <v>111</v>
      </c>
      <c r="CZ28" s="615"/>
      <c r="DA28" s="615"/>
      <c r="DB28" s="615"/>
      <c r="DC28" s="615"/>
      <c r="DD28" s="615"/>
      <c r="DE28" s="615"/>
      <c r="DF28" s="615"/>
      <c r="DG28" s="615"/>
      <c r="DH28" s="615"/>
      <c r="DI28" s="615"/>
      <c r="DJ28" s="615"/>
      <c r="DK28" s="616"/>
      <c r="DL28" s="620" t="s">
        <v>206</v>
      </c>
      <c r="DM28" s="615"/>
      <c r="DN28" s="615"/>
      <c r="DO28" s="615"/>
      <c r="DP28" s="615"/>
      <c r="DQ28" s="615"/>
      <c r="DR28" s="615"/>
      <c r="DS28" s="615"/>
      <c r="DT28" s="615"/>
      <c r="DU28" s="615"/>
      <c r="DV28" s="615"/>
      <c r="DW28" s="615"/>
      <c r="DX28" s="695"/>
    </row>
    <row r="29" spans="2:128" ht="11.25" customHeight="1" x14ac:dyDescent="0.2">
      <c r="B29" s="611" t="s">
        <v>269</v>
      </c>
      <c r="C29" s="612"/>
      <c r="D29" s="612"/>
      <c r="E29" s="612"/>
      <c r="F29" s="612"/>
      <c r="G29" s="612"/>
      <c r="H29" s="612"/>
      <c r="I29" s="612"/>
      <c r="J29" s="612"/>
      <c r="K29" s="612"/>
      <c r="L29" s="612"/>
      <c r="M29" s="612"/>
      <c r="N29" s="612"/>
      <c r="O29" s="612"/>
      <c r="P29" s="612"/>
      <c r="Q29" s="613"/>
      <c r="R29" s="614">
        <v>15351768</v>
      </c>
      <c r="S29" s="615"/>
      <c r="T29" s="615"/>
      <c r="U29" s="615"/>
      <c r="V29" s="615"/>
      <c r="W29" s="615"/>
      <c r="X29" s="615"/>
      <c r="Y29" s="616"/>
      <c r="Z29" s="617">
        <v>1.3</v>
      </c>
      <c r="AA29" s="691"/>
      <c r="AB29" s="691"/>
      <c r="AC29" s="694"/>
      <c r="AD29" s="620" t="s">
        <v>111</v>
      </c>
      <c r="AE29" s="615"/>
      <c r="AF29" s="615"/>
      <c r="AG29" s="615"/>
      <c r="AH29" s="615"/>
      <c r="AI29" s="615"/>
      <c r="AJ29" s="615"/>
      <c r="AK29" s="616"/>
      <c r="AL29" s="617" t="s">
        <v>111</v>
      </c>
      <c r="AM29" s="691"/>
      <c r="AN29" s="691"/>
      <c r="AO29" s="692"/>
      <c r="AP29" s="696" t="s">
        <v>270</v>
      </c>
      <c r="AQ29" s="697"/>
      <c r="AR29" s="697"/>
      <c r="AS29" s="697"/>
      <c r="AT29" s="697"/>
      <c r="AU29" s="697"/>
      <c r="AV29" s="697"/>
      <c r="AW29" s="697"/>
      <c r="AX29" s="697"/>
      <c r="AY29" s="697"/>
      <c r="AZ29" s="697"/>
      <c r="BA29" s="697"/>
      <c r="BB29" s="697"/>
      <c r="BC29" s="698"/>
      <c r="BD29" s="614">
        <v>42278</v>
      </c>
      <c r="BE29" s="615"/>
      <c r="BF29" s="615"/>
      <c r="BG29" s="615"/>
      <c r="BH29" s="615"/>
      <c r="BI29" s="615"/>
      <c r="BJ29" s="615"/>
      <c r="BK29" s="616"/>
      <c r="BL29" s="689">
        <v>0</v>
      </c>
      <c r="BM29" s="689"/>
      <c r="BN29" s="689"/>
      <c r="BO29" s="689"/>
      <c r="BP29" s="690" t="s">
        <v>111</v>
      </c>
      <c r="BQ29" s="690"/>
      <c r="BR29" s="690"/>
      <c r="BS29" s="690"/>
      <c r="BT29" s="690"/>
      <c r="BU29" s="690"/>
      <c r="BV29" s="690"/>
      <c r="BW29" s="693"/>
      <c r="BY29" s="696" t="s">
        <v>271</v>
      </c>
      <c r="BZ29" s="697"/>
      <c r="CA29" s="697"/>
      <c r="CB29" s="697"/>
      <c r="CC29" s="697"/>
      <c r="CD29" s="697"/>
      <c r="CE29" s="697"/>
      <c r="CF29" s="697"/>
      <c r="CG29" s="697"/>
      <c r="CH29" s="697"/>
      <c r="CI29" s="697"/>
      <c r="CJ29" s="697"/>
      <c r="CK29" s="697"/>
      <c r="CL29" s="698"/>
      <c r="CM29" s="614">
        <v>4907265</v>
      </c>
      <c r="CN29" s="615"/>
      <c r="CO29" s="615"/>
      <c r="CP29" s="615"/>
      <c r="CQ29" s="615"/>
      <c r="CR29" s="615"/>
      <c r="CS29" s="615"/>
      <c r="CT29" s="616"/>
      <c r="CU29" s="689">
        <v>0.4</v>
      </c>
      <c r="CV29" s="689"/>
      <c r="CW29" s="689"/>
      <c r="CX29" s="689"/>
      <c r="CY29" s="620" t="s">
        <v>206</v>
      </c>
      <c r="CZ29" s="615"/>
      <c r="DA29" s="615"/>
      <c r="DB29" s="615"/>
      <c r="DC29" s="615"/>
      <c r="DD29" s="615"/>
      <c r="DE29" s="615"/>
      <c r="DF29" s="615"/>
      <c r="DG29" s="615"/>
      <c r="DH29" s="615"/>
      <c r="DI29" s="615"/>
      <c r="DJ29" s="615"/>
      <c r="DK29" s="616"/>
      <c r="DL29" s="620">
        <v>4907265</v>
      </c>
      <c r="DM29" s="615"/>
      <c r="DN29" s="615"/>
      <c r="DO29" s="615"/>
      <c r="DP29" s="615"/>
      <c r="DQ29" s="615"/>
      <c r="DR29" s="615"/>
      <c r="DS29" s="615"/>
      <c r="DT29" s="615"/>
      <c r="DU29" s="615"/>
      <c r="DV29" s="615"/>
      <c r="DW29" s="615"/>
      <c r="DX29" s="695"/>
    </row>
    <row r="30" spans="2:128" ht="11.25" customHeight="1" x14ac:dyDescent="0.2">
      <c r="B30" s="611" t="s">
        <v>272</v>
      </c>
      <c r="C30" s="612"/>
      <c r="D30" s="612"/>
      <c r="E30" s="612"/>
      <c r="F30" s="612"/>
      <c r="G30" s="612"/>
      <c r="H30" s="612"/>
      <c r="I30" s="612"/>
      <c r="J30" s="612"/>
      <c r="K30" s="612"/>
      <c r="L30" s="612"/>
      <c r="M30" s="612"/>
      <c r="N30" s="612"/>
      <c r="O30" s="612"/>
      <c r="P30" s="612"/>
      <c r="Q30" s="613"/>
      <c r="R30" s="614">
        <v>32842429</v>
      </c>
      <c r="S30" s="615"/>
      <c r="T30" s="615"/>
      <c r="U30" s="615"/>
      <c r="V30" s="615"/>
      <c r="W30" s="615"/>
      <c r="X30" s="615"/>
      <c r="Y30" s="616"/>
      <c r="Z30" s="617">
        <v>2.8</v>
      </c>
      <c r="AA30" s="691"/>
      <c r="AB30" s="691"/>
      <c r="AC30" s="694"/>
      <c r="AD30" s="620">
        <v>1594056</v>
      </c>
      <c r="AE30" s="615"/>
      <c r="AF30" s="615"/>
      <c r="AG30" s="615"/>
      <c r="AH30" s="615"/>
      <c r="AI30" s="615"/>
      <c r="AJ30" s="615"/>
      <c r="AK30" s="616"/>
      <c r="AL30" s="617">
        <v>0.3</v>
      </c>
      <c r="AM30" s="691"/>
      <c r="AN30" s="691"/>
      <c r="AO30" s="692"/>
      <c r="AP30" s="696" t="s">
        <v>273</v>
      </c>
      <c r="AQ30" s="697"/>
      <c r="AR30" s="697"/>
      <c r="AS30" s="697"/>
      <c r="AT30" s="697"/>
      <c r="AU30" s="697"/>
      <c r="AV30" s="697"/>
      <c r="AW30" s="697"/>
      <c r="AX30" s="697"/>
      <c r="AY30" s="697"/>
      <c r="AZ30" s="697"/>
      <c r="BA30" s="697"/>
      <c r="BB30" s="697"/>
      <c r="BC30" s="698"/>
      <c r="BD30" s="614">
        <v>42278</v>
      </c>
      <c r="BE30" s="615"/>
      <c r="BF30" s="615"/>
      <c r="BG30" s="615"/>
      <c r="BH30" s="615"/>
      <c r="BI30" s="615"/>
      <c r="BJ30" s="615"/>
      <c r="BK30" s="616"/>
      <c r="BL30" s="689">
        <v>0</v>
      </c>
      <c r="BM30" s="689"/>
      <c r="BN30" s="689"/>
      <c r="BO30" s="689"/>
      <c r="BP30" s="690" t="s">
        <v>111</v>
      </c>
      <c r="BQ30" s="690"/>
      <c r="BR30" s="690"/>
      <c r="BS30" s="690"/>
      <c r="BT30" s="690"/>
      <c r="BU30" s="690"/>
      <c r="BV30" s="690"/>
      <c r="BW30" s="693"/>
      <c r="BY30" s="696" t="s">
        <v>274</v>
      </c>
      <c r="BZ30" s="699"/>
      <c r="CA30" s="699"/>
      <c r="CB30" s="699"/>
      <c r="CC30" s="699"/>
      <c r="CD30" s="699"/>
      <c r="CE30" s="699"/>
      <c r="CF30" s="699"/>
      <c r="CG30" s="699"/>
      <c r="CH30" s="699"/>
      <c r="CI30" s="699"/>
      <c r="CJ30" s="699"/>
      <c r="CK30" s="699"/>
      <c r="CL30" s="698"/>
      <c r="CM30" s="614">
        <v>11431854</v>
      </c>
      <c r="CN30" s="615"/>
      <c r="CO30" s="615"/>
      <c r="CP30" s="615"/>
      <c r="CQ30" s="615"/>
      <c r="CR30" s="615"/>
      <c r="CS30" s="615"/>
      <c r="CT30" s="616"/>
      <c r="CU30" s="689">
        <v>1</v>
      </c>
      <c r="CV30" s="689"/>
      <c r="CW30" s="689"/>
      <c r="CX30" s="689"/>
      <c r="CY30" s="620" t="s">
        <v>206</v>
      </c>
      <c r="CZ30" s="615"/>
      <c r="DA30" s="615"/>
      <c r="DB30" s="615"/>
      <c r="DC30" s="615"/>
      <c r="DD30" s="615"/>
      <c r="DE30" s="615"/>
      <c r="DF30" s="615"/>
      <c r="DG30" s="615"/>
      <c r="DH30" s="615"/>
      <c r="DI30" s="615"/>
      <c r="DJ30" s="615"/>
      <c r="DK30" s="616"/>
      <c r="DL30" s="620">
        <v>11431854</v>
      </c>
      <c r="DM30" s="615"/>
      <c r="DN30" s="615"/>
      <c r="DO30" s="615"/>
      <c r="DP30" s="615"/>
      <c r="DQ30" s="615"/>
      <c r="DR30" s="615"/>
      <c r="DS30" s="615"/>
      <c r="DT30" s="615"/>
      <c r="DU30" s="615"/>
      <c r="DV30" s="615"/>
      <c r="DW30" s="615"/>
      <c r="DX30" s="695"/>
    </row>
    <row r="31" spans="2:128" ht="11.25" customHeight="1" x14ac:dyDescent="0.2">
      <c r="B31" s="611" t="s">
        <v>275</v>
      </c>
      <c r="C31" s="612"/>
      <c r="D31" s="612"/>
      <c r="E31" s="612"/>
      <c r="F31" s="612"/>
      <c r="G31" s="612"/>
      <c r="H31" s="612"/>
      <c r="I31" s="612"/>
      <c r="J31" s="612"/>
      <c r="K31" s="612"/>
      <c r="L31" s="612"/>
      <c r="M31" s="612"/>
      <c r="N31" s="612"/>
      <c r="O31" s="612"/>
      <c r="P31" s="612"/>
      <c r="Q31" s="613"/>
      <c r="R31" s="614">
        <v>182158238</v>
      </c>
      <c r="S31" s="615"/>
      <c r="T31" s="615"/>
      <c r="U31" s="615"/>
      <c r="V31" s="615"/>
      <c r="W31" s="615"/>
      <c r="X31" s="615"/>
      <c r="Y31" s="616"/>
      <c r="Z31" s="617">
        <v>15.5</v>
      </c>
      <c r="AA31" s="691"/>
      <c r="AB31" s="691"/>
      <c r="AC31" s="694"/>
      <c r="AD31" s="620" t="s">
        <v>111</v>
      </c>
      <c r="AE31" s="615"/>
      <c r="AF31" s="615"/>
      <c r="AG31" s="615"/>
      <c r="AH31" s="615"/>
      <c r="AI31" s="615"/>
      <c r="AJ31" s="615"/>
      <c r="AK31" s="616"/>
      <c r="AL31" s="617" t="s">
        <v>111</v>
      </c>
      <c r="AM31" s="691"/>
      <c r="AN31" s="691"/>
      <c r="AO31" s="692"/>
      <c r="AP31" s="696" t="s">
        <v>276</v>
      </c>
      <c r="AQ31" s="697"/>
      <c r="AR31" s="697"/>
      <c r="AS31" s="697"/>
      <c r="AT31" s="697"/>
      <c r="AU31" s="697"/>
      <c r="AV31" s="697"/>
      <c r="AW31" s="697"/>
      <c r="AX31" s="697"/>
      <c r="AY31" s="697"/>
      <c r="AZ31" s="697"/>
      <c r="BA31" s="697"/>
      <c r="BB31" s="697"/>
      <c r="BC31" s="698"/>
      <c r="BD31" s="614" t="s">
        <v>206</v>
      </c>
      <c r="BE31" s="615"/>
      <c r="BF31" s="615"/>
      <c r="BG31" s="615"/>
      <c r="BH31" s="615"/>
      <c r="BI31" s="615"/>
      <c r="BJ31" s="615"/>
      <c r="BK31" s="616"/>
      <c r="BL31" s="689" t="s">
        <v>206</v>
      </c>
      <c r="BM31" s="689"/>
      <c r="BN31" s="689"/>
      <c r="BO31" s="689"/>
      <c r="BP31" s="690" t="s">
        <v>206</v>
      </c>
      <c r="BQ31" s="690"/>
      <c r="BR31" s="690"/>
      <c r="BS31" s="690"/>
      <c r="BT31" s="690"/>
      <c r="BU31" s="690"/>
      <c r="BV31" s="690"/>
      <c r="BW31" s="693"/>
      <c r="BY31" s="611" t="s">
        <v>277</v>
      </c>
      <c r="BZ31" s="612"/>
      <c r="CA31" s="612"/>
      <c r="CB31" s="612"/>
      <c r="CC31" s="612"/>
      <c r="CD31" s="612"/>
      <c r="CE31" s="612"/>
      <c r="CF31" s="612"/>
      <c r="CG31" s="612"/>
      <c r="CH31" s="612"/>
      <c r="CI31" s="612"/>
      <c r="CJ31" s="612"/>
      <c r="CK31" s="612"/>
      <c r="CL31" s="613"/>
      <c r="CM31" s="614" t="s">
        <v>206</v>
      </c>
      <c r="CN31" s="615"/>
      <c r="CO31" s="615"/>
      <c r="CP31" s="615"/>
      <c r="CQ31" s="615"/>
      <c r="CR31" s="615"/>
      <c r="CS31" s="615"/>
      <c r="CT31" s="616"/>
      <c r="CU31" s="689" t="s">
        <v>111</v>
      </c>
      <c r="CV31" s="689"/>
      <c r="CW31" s="689"/>
      <c r="CX31" s="689"/>
      <c r="CY31" s="620" t="s">
        <v>111</v>
      </c>
      <c r="CZ31" s="615"/>
      <c r="DA31" s="615"/>
      <c r="DB31" s="615"/>
      <c r="DC31" s="615"/>
      <c r="DD31" s="615"/>
      <c r="DE31" s="615"/>
      <c r="DF31" s="615"/>
      <c r="DG31" s="615"/>
      <c r="DH31" s="615"/>
      <c r="DI31" s="615"/>
      <c r="DJ31" s="615"/>
      <c r="DK31" s="616"/>
      <c r="DL31" s="620" t="s">
        <v>206</v>
      </c>
      <c r="DM31" s="615"/>
      <c r="DN31" s="615"/>
      <c r="DO31" s="615"/>
      <c r="DP31" s="615"/>
      <c r="DQ31" s="615"/>
      <c r="DR31" s="615"/>
      <c r="DS31" s="615"/>
      <c r="DT31" s="615"/>
      <c r="DU31" s="615"/>
      <c r="DV31" s="615"/>
      <c r="DW31" s="615"/>
      <c r="DX31" s="695"/>
    </row>
    <row r="32" spans="2:128" ht="11.25" customHeight="1" x14ac:dyDescent="0.2">
      <c r="B32" s="611" t="s">
        <v>278</v>
      </c>
      <c r="C32" s="612"/>
      <c r="D32" s="612"/>
      <c r="E32" s="612"/>
      <c r="F32" s="612"/>
      <c r="G32" s="612"/>
      <c r="H32" s="612"/>
      <c r="I32" s="612"/>
      <c r="J32" s="612"/>
      <c r="K32" s="612"/>
      <c r="L32" s="612"/>
      <c r="M32" s="612"/>
      <c r="N32" s="612"/>
      <c r="O32" s="612"/>
      <c r="P32" s="612"/>
      <c r="Q32" s="613"/>
      <c r="R32" s="614">
        <v>16597000</v>
      </c>
      <c r="S32" s="615"/>
      <c r="T32" s="615"/>
      <c r="U32" s="615"/>
      <c r="V32" s="615"/>
      <c r="W32" s="615"/>
      <c r="X32" s="615"/>
      <c r="Y32" s="616"/>
      <c r="Z32" s="617">
        <v>1.4</v>
      </c>
      <c r="AA32" s="691"/>
      <c r="AB32" s="691"/>
      <c r="AC32" s="694"/>
      <c r="AD32" s="620" t="s">
        <v>206</v>
      </c>
      <c r="AE32" s="615"/>
      <c r="AF32" s="615"/>
      <c r="AG32" s="615"/>
      <c r="AH32" s="615"/>
      <c r="AI32" s="615"/>
      <c r="AJ32" s="615"/>
      <c r="AK32" s="616"/>
      <c r="AL32" s="617" t="s">
        <v>111</v>
      </c>
      <c r="AM32" s="691"/>
      <c r="AN32" s="691"/>
      <c r="AO32" s="692"/>
      <c r="AP32" s="696" t="s">
        <v>279</v>
      </c>
      <c r="AQ32" s="697"/>
      <c r="AR32" s="697"/>
      <c r="AS32" s="697"/>
      <c r="AT32" s="697"/>
      <c r="AU32" s="697"/>
      <c r="AV32" s="697"/>
      <c r="AW32" s="697"/>
      <c r="AX32" s="697"/>
      <c r="AY32" s="697"/>
      <c r="AZ32" s="697"/>
      <c r="BA32" s="697"/>
      <c r="BB32" s="697"/>
      <c r="BC32" s="698"/>
      <c r="BD32" s="614">
        <v>110</v>
      </c>
      <c r="BE32" s="615"/>
      <c r="BF32" s="615"/>
      <c r="BG32" s="615"/>
      <c r="BH32" s="615"/>
      <c r="BI32" s="615"/>
      <c r="BJ32" s="615"/>
      <c r="BK32" s="616"/>
      <c r="BL32" s="689">
        <v>0</v>
      </c>
      <c r="BM32" s="689"/>
      <c r="BN32" s="689"/>
      <c r="BO32" s="689"/>
      <c r="BP32" s="690" t="s">
        <v>206</v>
      </c>
      <c r="BQ32" s="690"/>
      <c r="BR32" s="690"/>
      <c r="BS32" s="690"/>
      <c r="BT32" s="690"/>
      <c r="BU32" s="690"/>
      <c r="BV32" s="690"/>
      <c r="BW32" s="693"/>
      <c r="BY32" s="626" t="s">
        <v>280</v>
      </c>
      <c r="BZ32" s="627"/>
      <c r="CA32" s="627"/>
      <c r="CB32" s="627"/>
      <c r="CC32" s="627"/>
      <c r="CD32" s="627"/>
      <c r="CE32" s="627"/>
      <c r="CF32" s="627"/>
      <c r="CG32" s="627"/>
      <c r="CH32" s="627"/>
      <c r="CI32" s="627"/>
      <c r="CJ32" s="627"/>
      <c r="CK32" s="627"/>
      <c r="CL32" s="628"/>
      <c r="CM32" s="614">
        <v>1155598609</v>
      </c>
      <c r="CN32" s="615"/>
      <c r="CO32" s="615"/>
      <c r="CP32" s="615"/>
      <c r="CQ32" s="615"/>
      <c r="CR32" s="615"/>
      <c r="CS32" s="615"/>
      <c r="CT32" s="616"/>
      <c r="CU32" s="689">
        <v>100</v>
      </c>
      <c r="CV32" s="689"/>
      <c r="CW32" s="689"/>
      <c r="CX32" s="689"/>
      <c r="CY32" s="620">
        <v>169841304</v>
      </c>
      <c r="CZ32" s="615"/>
      <c r="DA32" s="615"/>
      <c r="DB32" s="615"/>
      <c r="DC32" s="615"/>
      <c r="DD32" s="615"/>
      <c r="DE32" s="615"/>
      <c r="DF32" s="615"/>
      <c r="DG32" s="615"/>
      <c r="DH32" s="615"/>
      <c r="DI32" s="615"/>
      <c r="DJ32" s="615"/>
      <c r="DK32" s="616"/>
      <c r="DL32" s="620">
        <v>894248401</v>
      </c>
      <c r="DM32" s="615"/>
      <c r="DN32" s="615"/>
      <c r="DO32" s="615"/>
      <c r="DP32" s="615"/>
      <c r="DQ32" s="615"/>
      <c r="DR32" s="615"/>
      <c r="DS32" s="615"/>
      <c r="DT32" s="615"/>
      <c r="DU32" s="615"/>
      <c r="DV32" s="615"/>
      <c r="DW32" s="615"/>
      <c r="DX32" s="695"/>
    </row>
    <row r="33" spans="2:128" ht="11.25" customHeight="1" x14ac:dyDescent="0.2">
      <c r="B33" s="611" t="s">
        <v>281</v>
      </c>
      <c r="C33" s="612"/>
      <c r="D33" s="612"/>
      <c r="E33" s="612"/>
      <c r="F33" s="612"/>
      <c r="G33" s="612"/>
      <c r="H33" s="612"/>
      <c r="I33" s="612"/>
      <c r="J33" s="612"/>
      <c r="K33" s="612"/>
      <c r="L33" s="612"/>
      <c r="M33" s="612"/>
      <c r="N33" s="612"/>
      <c r="O33" s="612"/>
      <c r="P33" s="612"/>
      <c r="Q33" s="613"/>
      <c r="R33" s="614">
        <v>74303000</v>
      </c>
      <c r="S33" s="615"/>
      <c r="T33" s="615"/>
      <c r="U33" s="615"/>
      <c r="V33" s="615"/>
      <c r="W33" s="615"/>
      <c r="X33" s="615"/>
      <c r="Y33" s="616"/>
      <c r="Z33" s="617">
        <v>6.3</v>
      </c>
      <c r="AA33" s="691"/>
      <c r="AB33" s="691"/>
      <c r="AC33" s="694"/>
      <c r="AD33" s="620" t="s">
        <v>206</v>
      </c>
      <c r="AE33" s="615"/>
      <c r="AF33" s="615"/>
      <c r="AG33" s="615"/>
      <c r="AH33" s="615"/>
      <c r="AI33" s="615"/>
      <c r="AJ33" s="615"/>
      <c r="AK33" s="616"/>
      <c r="AL33" s="617" t="s">
        <v>111</v>
      </c>
      <c r="AM33" s="691"/>
      <c r="AN33" s="691"/>
      <c r="AO33" s="692"/>
      <c r="AP33" s="611" t="s">
        <v>149</v>
      </c>
      <c r="AQ33" s="612"/>
      <c r="AR33" s="612"/>
      <c r="AS33" s="612"/>
      <c r="AT33" s="612"/>
      <c r="AU33" s="612"/>
      <c r="AV33" s="612"/>
      <c r="AW33" s="612"/>
      <c r="AX33" s="612"/>
      <c r="AY33" s="612"/>
      <c r="AZ33" s="612"/>
      <c r="BA33" s="612"/>
      <c r="BB33" s="612"/>
      <c r="BC33" s="613"/>
      <c r="BD33" s="614">
        <v>556619879</v>
      </c>
      <c r="BE33" s="615"/>
      <c r="BF33" s="615"/>
      <c r="BG33" s="615"/>
      <c r="BH33" s="615"/>
      <c r="BI33" s="615"/>
      <c r="BJ33" s="615"/>
      <c r="BK33" s="616"/>
      <c r="BL33" s="689">
        <v>100</v>
      </c>
      <c r="BM33" s="689"/>
      <c r="BN33" s="689"/>
      <c r="BO33" s="689"/>
      <c r="BP33" s="690">
        <v>9497154</v>
      </c>
      <c r="BQ33" s="690"/>
      <c r="BR33" s="690"/>
      <c r="BS33" s="690"/>
      <c r="BT33" s="690"/>
      <c r="BU33" s="690"/>
      <c r="BV33" s="690"/>
      <c r="BW33" s="693"/>
      <c r="BY33" s="675" t="s">
        <v>282</v>
      </c>
      <c r="BZ33" s="676"/>
      <c r="CA33" s="676"/>
      <c r="CB33" s="676"/>
      <c r="CC33" s="676"/>
      <c r="CD33" s="676"/>
      <c r="CE33" s="676"/>
      <c r="CF33" s="676"/>
      <c r="CG33" s="676"/>
      <c r="CH33" s="676"/>
      <c r="CI33" s="676"/>
      <c r="CJ33" s="676"/>
      <c r="CK33" s="676"/>
      <c r="CL33" s="676"/>
      <c r="CM33" s="676"/>
      <c r="CN33" s="676"/>
      <c r="CO33" s="676"/>
      <c r="CP33" s="676"/>
      <c r="CQ33" s="676"/>
      <c r="CR33" s="676"/>
      <c r="CS33" s="676"/>
      <c r="CT33" s="676"/>
      <c r="CU33" s="676"/>
      <c r="CV33" s="676"/>
      <c r="CW33" s="676"/>
      <c r="CX33" s="676"/>
      <c r="CY33" s="676"/>
      <c r="CZ33" s="676"/>
      <c r="DA33" s="676"/>
      <c r="DB33" s="676"/>
      <c r="DC33" s="676"/>
      <c r="DD33" s="676"/>
      <c r="DE33" s="676"/>
      <c r="DF33" s="676"/>
      <c r="DG33" s="676"/>
      <c r="DH33" s="676"/>
      <c r="DI33" s="676"/>
      <c r="DJ33" s="676"/>
      <c r="DK33" s="676"/>
      <c r="DL33" s="676"/>
      <c r="DM33" s="676"/>
      <c r="DN33" s="676"/>
      <c r="DO33" s="676"/>
      <c r="DP33" s="676"/>
      <c r="DQ33" s="676"/>
      <c r="DR33" s="676"/>
      <c r="DS33" s="676"/>
      <c r="DT33" s="676"/>
      <c r="DU33" s="676"/>
      <c r="DV33" s="676"/>
      <c r="DW33" s="676"/>
      <c r="DX33" s="677"/>
    </row>
    <row r="34" spans="2:128" ht="11.25" customHeight="1" x14ac:dyDescent="0.2">
      <c r="B34" s="626" t="s">
        <v>283</v>
      </c>
      <c r="C34" s="627"/>
      <c r="D34" s="627"/>
      <c r="E34" s="627"/>
      <c r="F34" s="627"/>
      <c r="G34" s="627"/>
      <c r="H34" s="627"/>
      <c r="I34" s="627"/>
      <c r="J34" s="627"/>
      <c r="K34" s="627"/>
      <c r="L34" s="627"/>
      <c r="M34" s="627"/>
      <c r="N34" s="627"/>
      <c r="O34" s="627"/>
      <c r="P34" s="627"/>
      <c r="Q34" s="628"/>
      <c r="R34" s="614">
        <v>1171478994</v>
      </c>
      <c r="S34" s="615"/>
      <c r="T34" s="615"/>
      <c r="U34" s="615"/>
      <c r="V34" s="615"/>
      <c r="W34" s="615"/>
      <c r="X34" s="615"/>
      <c r="Y34" s="616"/>
      <c r="Z34" s="689">
        <v>100</v>
      </c>
      <c r="AA34" s="689"/>
      <c r="AB34" s="689"/>
      <c r="AC34" s="689"/>
      <c r="AD34" s="690">
        <v>630211118</v>
      </c>
      <c r="AE34" s="690"/>
      <c r="AF34" s="690"/>
      <c r="AG34" s="690"/>
      <c r="AH34" s="690"/>
      <c r="AI34" s="690"/>
      <c r="AJ34" s="690"/>
      <c r="AK34" s="690"/>
      <c r="AL34" s="617">
        <v>100</v>
      </c>
      <c r="AM34" s="691"/>
      <c r="AN34" s="691"/>
      <c r="AO34" s="692"/>
      <c r="AP34" s="626"/>
      <c r="AQ34" s="627"/>
      <c r="AR34" s="627"/>
      <c r="AS34" s="627"/>
      <c r="AT34" s="627"/>
      <c r="AU34" s="627"/>
      <c r="AV34" s="627"/>
      <c r="AW34" s="627"/>
      <c r="AX34" s="627"/>
      <c r="AY34" s="627"/>
      <c r="AZ34" s="627"/>
      <c r="BA34" s="627"/>
      <c r="BB34" s="627"/>
      <c r="BC34" s="628"/>
      <c r="BD34" s="614"/>
      <c r="BE34" s="615"/>
      <c r="BF34" s="615"/>
      <c r="BG34" s="615"/>
      <c r="BH34" s="615"/>
      <c r="BI34" s="615"/>
      <c r="BJ34" s="615"/>
      <c r="BK34" s="616"/>
      <c r="BL34" s="689"/>
      <c r="BM34" s="689"/>
      <c r="BN34" s="689"/>
      <c r="BO34" s="689"/>
      <c r="BP34" s="690"/>
      <c r="BQ34" s="690"/>
      <c r="BR34" s="690"/>
      <c r="BS34" s="690"/>
      <c r="BT34" s="690"/>
      <c r="BU34" s="690"/>
      <c r="BV34" s="690"/>
      <c r="BW34" s="693"/>
      <c r="BY34" s="675" t="s">
        <v>190</v>
      </c>
      <c r="BZ34" s="676"/>
      <c r="CA34" s="676"/>
      <c r="CB34" s="676"/>
      <c r="CC34" s="676"/>
      <c r="CD34" s="676"/>
      <c r="CE34" s="676"/>
      <c r="CF34" s="676"/>
      <c r="CG34" s="676"/>
      <c r="CH34" s="676"/>
      <c r="CI34" s="676"/>
      <c r="CJ34" s="676"/>
      <c r="CK34" s="676"/>
      <c r="CL34" s="677"/>
      <c r="CM34" s="675" t="s">
        <v>284</v>
      </c>
      <c r="CN34" s="676"/>
      <c r="CO34" s="676"/>
      <c r="CP34" s="676"/>
      <c r="CQ34" s="676"/>
      <c r="CR34" s="676"/>
      <c r="CS34" s="676"/>
      <c r="CT34" s="677"/>
      <c r="CU34" s="675" t="s">
        <v>285</v>
      </c>
      <c r="CV34" s="676"/>
      <c r="CW34" s="676"/>
      <c r="CX34" s="677"/>
      <c r="CY34" s="675" t="s">
        <v>286</v>
      </c>
      <c r="CZ34" s="676"/>
      <c r="DA34" s="676"/>
      <c r="DB34" s="676"/>
      <c r="DC34" s="676"/>
      <c r="DD34" s="676"/>
      <c r="DE34" s="676"/>
      <c r="DF34" s="677"/>
      <c r="DG34" s="678" t="s">
        <v>287</v>
      </c>
      <c r="DH34" s="679"/>
      <c r="DI34" s="679"/>
      <c r="DJ34" s="679"/>
      <c r="DK34" s="679"/>
      <c r="DL34" s="679"/>
      <c r="DM34" s="679"/>
      <c r="DN34" s="679"/>
      <c r="DO34" s="679"/>
      <c r="DP34" s="679"/>
      <c r="DQ34" s="680"/>
      <c r="DR34" s="675" t="s">
        <v>288</v>
      </c>
      <c r="DS34" s="676"/>
      <c r="DT34" s="676"/>
      <c r="DU34" s="676"/>
      <c r="DV34" s="676"/>
      <c r="DW34" s="676"/>
      <c r="DX34" s="677"/>
    </row>
    <row r="35" spans="2:128" ht="11.25" customHeight="1" x14ac:dyDescent="0.2">
      <c r="B35" s="182"/>
      <c r="C35" s="182"/>
      <c r="D35" s="182"/>
      <c r="E35" s="182"/>
      <c r="F35" s="182"/>
      <c r="G35" s="182"/>
      <c r="H35" s="182"/>
      <c r="I35" s="182"/>
      <c r="J35" s="182"/>
      <c r="K35" s="182"/>
      <c r="L35" s="182"/>
      <c r="M35" s="182"/>
      <c r="N35" s="182"/>
      <c r="O35" s="182"/>
      <c r="P35" s="182"/>
      <c r="Q35" s="182"/>
      <c r="R35" s="183"/>
      <c r="S35" s="183"/>
      <c r="T35" s="183"/>
      <c r="U35" s="183"/>
      <c r="V35" s="183"/>
      <c r="W35" s="183"/>
      <c r="X35" s="183"/>
      <c r="Y35" s="183"/>
      <c r="Z35" s="184"/>
      <c r="AA35" s="184"/>
      <c r="AB35" s="184"/>
      <c r="AC35" s="184"/>
      <c r="AD35" s="183"/>
      <c r="AE35" s="183"/>
      <c r="AF35" s="183"/>
      <c r="AG35" s="183"/>
      <c r="AH35" s="183"/>
      <c r="AI35" s="183"/>
      <c r="AJ35" s="183"/>
      <c r="AK35" s="183"/>
      <c r="AL35" s="184"/>
      <c r="AM35" s="184"/>
      <c r="AN35" s="184"/>
      <c r="AO35" s="184"/>
      <c r="AP35" s="185"/>
      <c r="AQ35" s="186"/>
      <c r="AR35" s="186"/>
      <c r="AS35" s="186"/>
      <c r="AT35" s="186"/>
      <c r="AU35" s="186"/>
      <c r="AV35" s="186"/>
      <c r="AW35" s="186"/>
      <c r="AX35" s="186"/>
      <c r="AY35" s="185"/>
      <c r="AZ35" s="183"/>
      <c r="BA35" s="183"/>
      <c r="BB35" s="183"/>
      <c r="BC35" s="183"/>
      <c r="BD35" s="185"/>
      <c r="BE35" s="185"/>
      <c r="BF35" s="185"/>
      <c r="BG35" s="185"/>
      <c r="BH35" s="185"/>
      <c r="BI35" s="185"/>
      <c r="BJ35" s="185"/>
      <c r="BK35" s="185"/>
      <c r="BL35" s="185"/>
      <c r="BM35" s="185"/>
      <c r="BN35" s="185"/>
      <c r="BO35" s="185"/>
      <c r="BP35" s="185"/>
      <c r="BQ35" s="185"/>
      <c r="BR35" s="185"/>
      <c r="BS35" s="183"/>
      <c r="BT35" s="183"/>
      <c r="BU35" s="183"/>
      <c r="BV35" s="183"/>
      <c r="BW35" s="183"/>
      <c r="BY35" s="669" t="s">
        <v>289</v>
      </c>
      <c r="BZ35" s="670"/>
      <c r="CA35" s="670"/>
      <c r="CB35" s="670"/>
      <c r="CC35" s="670"/>
      <c r="CD35" s="670"/>
      <c r="CE35" s="670"/>
      <c r="CF35" s="670"/>
      <c r="CG35" s="670"/>
      <c r="CH35" s="670"/>
      <c r="CI35" s="670"/>
      <c r="CJ35" s="670"/>
      <c r="CK35" s="670"/>
      <c r="CL35" s="671"/>
      <c r="CM35" s="681">
        <v>514481381</v>
      </c>
      <c r="CN35" s="682"/>
      <c r="CO35" s="682"/>
      <c r="CP35" s="682"/>
      <c r="CQ35" s="682"/>
      <c r="CR35" s="682"/>
      <c r="CS35" s="682"/>
      <c r="CT35" s="683"/>
      <c r="CU35" s="684">
        <v>44.5</v>
      </c>
      <c r="CV35" s="685"/>
      <c r="CW35" s="685"/>
      <c r="CX35" s="686"/>
      <c r="CY35" s="687">
        <v>451199223</v>
      </c>
      <c r="CZ35" s="682"/>
      <c r="DA35" s="682"/>
      <c r="DB35" s="682"/>
      <c r="DC35" s="682"/>
      <c r="DD35" s="682"/>
      <c r="DE35" s="682"/>
      <c r="DF35" s="683"/>
      <c r="DG35" s="687">
        <v>446090853</v>
      </c>
      <c r="DH35" s="682"/>
      <c r="DI35" s="682"/>
      <c r="DJ35" s="682"/>
      <c r="DK35" s="682"/>
      <c r="DL35" s="682"/>
      <c r="DM35" s="682"/>
      <c r="DN35" s="682"/>
      <c r="DO35" s="682"/>
      <c r="DP35" s="682"/>
      <c r="DQ35" s="683"/>
      <c r="DR35" s="684">
        <v>61.9</v>
      </c>
      <c r="DS35" s="685"/>
      <c r="DT35" s="685"/>
      <c r="DU35" s="685"/>
      <c r="DV35" s="685"/>
      <c r="DW35" s="685"/>
      <c r="DX35" s="688"/>
    </row>
    <row r="36" spans="2:128" ht="11.25" customHeight="1" x14ac:dyDescent="0.2">
      <c r="B36" s="187"/>
      <c r="C36" s="187"/>
      <c r="D36" s="187"/>
      <c r="E36" s="187"/>
      <c r="F36" s="187"/>
      <c r="G36" s="187"/>
      <c r="H36" s="187"/>
      <c r="I36" s="187"/>
      <c r="J36" s="187"/>
      <c r="K36" s="187"/>
      <c r="L36" s="187"/>
      <c r="M36" s="187"/>
      <c r="N36" s="187"/>
      <c r="O36" s="187"/>
      <c r="P36" s="187"/>
      <c r="Q36" s="187"/>
      <c r="R36" s="188"/>
      <c r="S36" s="188"/>
      <c r="T36" s="188"/>
      <c r="U36" s="188"/>
      <c r="V36" s="188"/>
      <c r="W36" s="188"/>
      <c r="X36" s="188"/>
      <c r="Y36" s="188"/>
      <c r="Z36" s="189"/>
      <c r="AA36" s="189"/>
      <c r="AB36" s="189"/>
      <c r="AC36" s="189"/>
      <c r="AD36" s="188"/>
      <c r="AE36" s="188"/>
      <c r="AF36" s="188"/>
      <c r="AG36" s="188"/>
      <c r="AH36" s="188"/>
      <c r="AI36" s="188"/>
      <c r="AJ36" s="188"/>
      <c r="AK36" s="188"/>
      <c r="AL36" s="189"/>
      <c r="AM36" s="189"/>
      <c r="AN36" s="189"/>
      <c r="AO36" s="189"/>
      <c r="AP36" s="190"/>
      <c r="AQ36" s="191"/>
      <c r="AR36" s="191"/>
      <c r="AS36" s="191"/>
      <c r="AT36" s="191"/>
      <c r="AU36" s="191"/>
      <c r="AV36" s="191"/>
      <c r="AW36" s="191"/>
      <c r="AX36" s="191"/>
      <c r="AY36" s="190"/>
      <c r="AZ36" s="188"/>
      <c r="BA36" s="188"/>
      <c r="BB36" s="188"/>
      <c r="BC36" s="188"/>
      <c r="BD36" s="190"/>
      <c r="BE36" s="190"/>
      <c r="BF36" s="190"/>
      <c r="BG36" s="190"/>
      <c r="BH36" s="190"/>
      <c r="BI36" s="190"/>
      <c r="BJ36" s="190"/>
      <c r="BK36" s="190"/>
      <c r="BL36" s="190"/>
      <c r="BM36" s="190"/>
      <c r="BN36" s="190"/>
      <c r="BO36" s="190"/>
      <c r="BP36" s="190"/>
      <c r="BQ36" s="190"/>
      <c r="BR36" s="190"/>
      <c r="BS36" s="188"/>
      <c r="BT36" s="188"/>
      <c r="BU36" s="188"/>
      <c r="BV36" s="188"/>
      <c r="BW36" s="188"/>
      <c r="BY36" s="611" t="s">
        <v>290</v>
      </c>
      <c r="BZ36" s="612"/>
      <c r="CA36" s="612"/>
      <c r="CB36" s="612"/>
      <c r="CC36" s="612"/>
      <c r="CD36" s="612"/>
      <c r="CE36" s="612"/>
      <c r="CF36" s="612"/>
      <c r="CG36" s="612"/>
      <c r="CH36" s="612"/>
      <c r="CI36" s="612"/>
      <c r="CJ36" s="612"/>
      <c r="CK36" s="612"/>
      <c r="CL36" s="613"/>
      <c r="CM36" s="614">
        <v>301248310</v>
      </c>
      <c r="CN36" s="621"/>
      <c r="CO36" s="621"/>
      <c r="CP36" s="621"/>
      <c r="CQ36" s="621"/>
      <c r="CR36" s="621"/>
      <c r="CS36" s="621"/>
      <c r="CT36" s="622"/>
      <c r="CU36" s="617">
        <v>26.1</v>
      </c>
      <c r="CV36" s="618"/>
      <c r="CW36" s="618"/>
      <c r="CX36" s="619"/>
      <c r="CY36" s="620">
        <v>260814147</v>
      </c>
      <c r="CZ36" s="621"/>
      <c r="DA36" s="621"/>
      <c r="DB36" s="621"/>
      <c r="DC36" s="621"/>
      <c r="DD36" s="621"/>
      <c r="DE36" s="621"/>
      <c r="DF36" s="622"/>
      <c r="DG36" s="620">
        <v>255862305</v>
      </c>
      <c r="DH36" s="621"/>
      <c r="DI36" s="621"/>
      <c r="DJ36" s="621"/>
      <c r="DK36" s="621"/>
      <c r="DL36" s="621"/>
      <c r="DM36" s="621"/>
      <c r="DN36" s="621"/>
      <c r="DO36" s="621"/>
      <c r="DP36" s="621"/>
      <c r="DQ36" s="622"/>
      <c r="DR36" s="617">
        <v>35.5</v>
      </c>
      <c r="DS36" s="618"/>
      <c r="DT36" s="618"/>
      <c r="DU36" s="618"/>
      <c r="DV36" s="618"/>
      <c r="DW36" s="618"/>
      <c r="DX36" s="651"/>
    </row>
    <row r="37" spans="2:128" ht="11.25" customHeight="1" x14ac:dyDescent="0.2">
      <c r="B37" s="187"/>
      <c r="C37" s="187"/>
      <c r="D37" s="187"/>
      <c r="E37" s="187"/>
      <c r="F37" s="187"/>
      <c r="G37" s="187"/>
      <c r="H37" s="187"/>
      <c r="I37" s="187"/>
      <c r="J37" s="187"/>
      <c r="K37" s="187"/>
      <c r="L37" s="187"/>
      <c r="M37" s="187"/>
      <c r="N37" s="187"/>
      <c r="O37" s="187"/>
      <c r="P37" s="187"/>
      <c r="Q37" s="190"/>
      <c r="R37" s="188"/>
      <c r="S37" s="188"/>
      <c r="T37" s="188"/>
      <c r="U37" s="188"/>
      <c r="V37" s="188"/>
      <c r="W37" s="188"/>
      <c r="X37" s="188"/>
      <c r="Y37" s="188"/>
      <c r="Z37" s="189"/>
      <c r="AA37" s="189"/>
      <c r="AB37" s="189"/>
      <c r="AC37" s="189"/>
      <c r="AD37" s="188"/>
      <c r="AE37" s="188"/>
      <c r="AF37" s="188"/>
      <c r="AG37" s="188"/>
      <c r="AH37" s="188"/>
      <c r="AI37" s="188"/>
      <c r="AJ37" s="188"/>
      <c r="AK37" s="188"/>
      <c r="AL37" s="189"/>
      <c r="AM37" s="189"/>
      <c r="AN37" s="189"/>
      <c r="AO37" s="189"/>
      <c r="AP37" s="675" t="s">
        <v>291</v>
      </c>
      <c r="AQ37" s="676"/>
      <c r="AR37" s="676"/>
      <c r="AS37" s="676"/>
      <c r="AT37" s="676"/>
      <c r="AU37" s="676"/>
      <c r="AV37" s="676"/>
      <c r="AW37" s="676"/>
      <c r="AX37" s="676"/>
      <c r="AY37" s="676"/>
      <c r="AZ37" s="676"/>
      <c r="BA37" s="676"/>
      <c r="BB37" s="676"/>
      <c r="BC37" s="677"/>
      <c r="BD37" s="675" t="s">
        <v>292</v>
      </c>
      <c r="BE37" s="676"/>
      <c r="BF37" s="676"/>
      <c r="BG37" s="676"/>
      <c r="BH37" s="676"/>
      <c r="BI37" s="676"/>
      <c r="BJ37" s="676"/>
      <c r="BK37" s="676"/>
      <c r="BL37" s="676"/>
      <c r="BM37" s="677"/>
      <c r="BN37" s="675" t="s">
        <v>293</v>
      </c>
      <c r="BO37" s="676"/>
      <c r="BP37" s="676"/>
      <c r="BQ37" s="676"/>
      <c r="BR37" s="676"/>
      <c r="BS37" s="676"/>
      <c r="BT37" s="676"/>
      <c r="BU37" s="676"/>
      <c r="BV37" s="676"/>
      <c r="BW37" s="677"/>
      <c r="BY37" s="611" t="s">
        <v>294</v>
      </c>
      <c r="BZ37" s="612"/>
      <c r="CA37" s="612"/>
      <c r="CB37" s="612"/>
      <c r="CC37" s="612"/>
      <c r="CD37" s="612"/>
      <c r="CE37" s="612"/>
      <c r="CF37" s="612"/>
      <c r="CG37" s="612"/>
      <c r="CH37" s="612"/>
      <c r="CI37" s="612"/>
      <c r="CJ37" s="612"/>
      <c r="CK37" s="612"/>
      <c r="CL37" s="613"/>
      <c r="CM37" s="614">
        <v>219905493</v>
      </c>
      <c r="CN37" s="615"/>
      <c r="CO37" s="615"/>
      <c r="CP37" s="615"/>
      <c r="CQ37" s="615"/>
      <c r="CR37" s="615"/>
      <c r="CS37" s="615"/>
      <c r="CT37" s="616"/>
      <c r="CU37" s="617">
        <v>19</v>
      </c>
      <c r="CV37" s="618"/>
      <c r="CW37" s="618"/>
      <c r="CX37" s="619"/>
      <c r="CY37" s="620">
        <v>186912330</v>
      </c>
      <c r="CZ37" s="621"/>
      <c r="DA37" s="621"/>
      <c r="DB37" s="621"/>
      <c r="DC37" s="621"/>
      <c r="DD37" s="621"/>
      <c r="DE37" s="621"/>
      <c r="DF37" s="622"/>
      <c r="DG37" s="620">
        <v>186907842</v>
      </c>
      <c r="DH37" s="621"/>
      <c r="DI37" s="621"/>
      <c r="DJ37" s="621"/>
      <c r="DK37" s="621"/>
      <c r="DL37" s="621"/>
      <c r="DM37" s="621"/>
      <c r="DN37" s="621"/>
      <c r="DO37" s="621"/>
      <c r="DP37" s="621"/>
      <c r="DQ37" s="622"/>
      <c r="DR37" s="617">
        <v>25.9</v>
      </c>
      <c r="DS37" s="618"/>
      <c r="DT37" s="618"/>
      <c r="DU37" s="618"/>
      <c r="DV37" s="618"/>
      <c r="DW37" s="618"/>
      <c r="DX37" s="651"/>
    </row>
    <row r="38" spans="2:128" ht="11.25" customHeight="1" x14ac:dyDescent="0.2">
      <c r="B38" s="187"/>
      <c r="C38" s="187"/>
      <c r="D38" s="187"/>
      <c r="E38" s="187"/>
      <c r="F38" s="187"/>
      <c r="G38" s="187"/>
      <c r="H38" s="187"/>
      <c r="I38" s="187"/>
      <c r="J38" s="187"/>
      <c r="K38" s="187"/>
      <c r="L38" s="187"/>
      <c r="M38" s="187"/>
      <c r="N38" s="187"/>
      <c r="O38" s="187"/>
      <c r="P38" s="187"/>
      <c r="Q38" s="190"/>
      <c r="R38" s="188"/>
      <c r="S38" s="188"/>
      <c r="T38" s="188"/>
      <c r="U38" s="188"/>
      <c r="V38" s="188"/>
      <c r="W38" s="188"/>
      <c r="X38" s="188"/>
      <c r="Y38" s="188"/>
      <c r="Z38" s="189"/>
      <c r="AA38" s="189"/>
      <c r="AB38" s="189"/>
      <c r="AC38" s="189"/>
      <c r="AD38" s="188"/>
      <c r="AE38" s="188"/>
      <c r="AF38" s="188"/>
      <c r="AG38" s="188"/>
      <c r="AH38" s="188"/>
      <c r="AI38" s="188"/>
      <c r="AJ38" s="188"/>
      <c r="AK38" s="188"/>
      <c r="AL38" s="189"/>
      <c r="AM38" s="189"/>
      <c r="AN38" s="189"/>
      <c r="AO38" s="189"/>
      <c r="AP38" s="660" t="s">
        <v>295</v>
      </c>
      <c r="AQ38" s="661"/>
      <c r="AR38" s="661"/>
      <c r="AS38" s="661"/>
      <c r="AT38" s="666" t="s">
        <v>296</v>
      </c>
      <c r="AU38" s="192"/>
      <c r="AV38" s="192"/>
      <c r="AW38" s="192"/>
      <c r="AX38" s="669" t="s">
        <v>149</v>
      </c>
      <c r="AY38" s="670"/>
      <c r="AZ38" s="670"/>
      <c r="BA38" s="670"/>
      <c r="BB38" s="670"/>
      <c r="BC38" s="671"/>
      <c r="BD38" s="672">
        <v>99.5</v>
      </c>
      <c r="BE38" s="673"/>
      <c r="BF38" s="673"/>
      <c r="BG38" s="673"/>
      <c r="BH38" s="673"/>
      <c r="BI38" s="673">
        <v>98.5</v>
      </c>
      <c r="BJ38" s="673"/>
      <c r="BK38" s="673"/>
      <c r="BL38" s="673"/>
      <c r="BM38" s="674"/>
      <c r="BN38" s="672">
        <v>99.4</v>
      </c>
      <c r="BO38" s="673"/>
      <c r="BP38" s="673"/>
      <c r="BQ38" s="673"/>
      <c r="BR38" s="673"/>
      <c r="BS38" s="673">
        <v>98.2</v>
      </c>
      <c r="BT38" s="673"/>
      <c r="BU38" s="673"/>
      <c r="BV38" s="673"/>
      <c r="BW38" s="674"/>
      <c r="BY38" s="611" t="s">
        <v>297</v>
      </c>
      <c r="BZ38" s="612"/>
      <c r="CA38" s="612"/>
      <c r="CB38" s="612"/>
      <c r="CC38" s="612"/>
      <c r="CD38" s="612"/>
      <c r="CE38" s="612"/>
      <c r="CF38" s="612"/>
      <c r="CG38" s="612"/>
      <c r="CH38" s="612"/>
      <c r="CI38" s="612"/>
      <c r="CJ38" s="612"/>
      <c r="CK38" s="612"/>
      <c r="CL38" s="613"/>
      <c r="CM38" s="614">
        <v>17775312</v>
      </c>
      <c r="CN38" s="621"/>
      <c r="CO38" s="621"/>
      <c r="CP38" s="621"/>
      <c r="CQ38" s="621"/>
      <c r="CR38" s="621"/>
      <c r="CS38" s="621"/>
      <c r="CT38" s="622"/>
      <c r="CU38" s="617">
        <v>1.5</v>
      </c>
      <c r="CV38" s="618"/>
      <c r="CW38" s="618"/>
      <c r="CX38" s="619"/>
      <c r="CY38" s="620">
        <v>8939265</v>
      </c>
      <c r="CZ38" s="621"/>
      <c r="DA38" s="621"/>
      <c r="DB38" s="621"/>
      <c r="DC38" s="621"/>
      <c r="DD38" s="621"/>
      <c r="DE38" s="621"/>
      <c r="DF38" s="622"/>
      <c r="DG38" s="620">
        <v>8929646</v>
      </c>
      <c r="DH38" s="621"/>
      <c r="DI38" s="621"/>
      <c r="DJ38" s="621"/>
      <c r="DK38" s="621"/>
      <c r="DL38" s="621"/>
      <c r="DM38" s="621"/>
      <c r="DN38" s="621"/>
      <c r="DO38" s="621"/>
      <c r="DP38" s="621"/>
      <c r="DQ38" s="622"/>
      <c r="DR38" s="617">
        <v>1.2</v>
      </c>
      <c r="DS38" s="618"/>
      <c r="DT38" s="618"/>
      <c r="DU38" s="618"/>
      <c r="DV38" s="618"/>
      <c r="DW38" s="618"/>
      <c r="DX38" s="651"/>
    </row>
    <row r="39" spans="2:128" ht="11.25" customHeight="1" x14ac:dyDescent="0.2">
      <c r="AP39" s="662"/>
      <c r="AQ39" s="663"/>
      <c r="AR39" s="663"/>
      <c r="AS39" s="663"/>
      <c r="AT39" s="667"/>
      <c r="AU39" s="181" t="s">
        <v>298</v>
      </c>
      <c r="AV39" s="181"/>
      <c r="AW39" s="181"/>
      <c r="AX39" s="611" t="s">
        <v>299</v>
      </c>
      <c r="AY39" s="612"/>
      <c r="AZ39" s="612"/>
      <c r="BA39" s="612"/>
      <c r="BB39" s="612"/>
      <c r="BC39" s="613"/>
      <c r="BD39" s="658">
        <v>98.9</v>
      </c>
      <c r="BE39" s="653"/>
      <c r="BF39" s="653"/>
      <c r="BG39" s="653"/>
      <c r="BH39" s="653"/>
      <c r="BI39" s="653">
        <v>96.3</v>
      </c>
      <c r="BJ39" s="653"/>
      <c r="BK39" s="653"/>
      <c r="BL39" s="653"/>
      <c r="BM39" s="659"/>
      <c r="BN39" s="658">
        <v>98.8</v>
      </c>
      <c r="BO39" s="653"/>
      <c r="BP39" s="653"/>
      <c r="BQ39" s="653"/>
      <c r="BR39" s="653"/>
      <c r="BS39" s="653">
        <v>95.5</v>
      </c>
      <c r="BT39" s="653"/>
      <c r="BU39" s="653"/>
      <c r="BV39" s="653"/>
      <c r="BW39" s="659"/>
      <c r="BY39" s="611" t="s">
        <v>300</v>
      </c>
      <c r="BZ39" s="612"/>
      <c r="CA39" s="612"/>
      <c r="CB39" s="612"/>
      <c r="CC39" s="612"/>
      <c r="CD39" s="612"/>
      <c r="CE39" s="612"/>
      <c r="CF39" s="612"/>
      <c r="CG39" s="612"/>
      <c r="CH39" s="612"/>
      <c r="CI39" s="612"/>
      <c r="CJ39" s="612"/>
      <c r="CK39" s="612"/>
      <c r="CL39" s="613"/>
      <c r="CM39" s="614">
        <v>195457759</v>
      </c>
      <c r="CN39" s="615"/>
      <c r="CO39" s="615"/>
      <c r="CP39" s="615"/>
      <c r="CQ39" s="615"/>
      <c r="CR39" s="615"/>
      <c r="CS39" s="615"/>
      <c r="CT39" s="616"/>
      <c r="CU39" s="617">
        <v>16.899999999999999</v>
      </c>
      <c r="CV39" s="618"/>
      <c r="CW39" s="618"/>
      <c r="CX39" s="619"/>
      <c r="CY39" s="620">
        <v>181445811</v>
      </c>
      <c r="CZ39" s="621"/>
      <c r="DA39" s="621"/>
      <c r="DB39" s="621"/>
      <c r="DC39" s="621"/>
      <c r="DD39" s="621"/>
      <c r="DE39" s="621"/>
      <c r="DF39" s="622"/>
      <c r="DG39" s="620">
        <v>181298902</v>
      </c>
      <c r="DH39" s="621"/>
      <c r="DI39" s="621"/>
      <c r="DJ39" s="621"/>
      <c r="DK39" s="621"/>
      <c r="DL39" s="621"/>
      <c r="DM39" s="621"/>
      <c r="DN39" s="621"/>
      <c r="DO39" s="621"/>
      <c r="DP39" s="621"/>
      <c r="DQ39" s="622"/>
      <c r="DR39" s="617">
        <v>25.1</v>
      </c>
      <c r="DS39" s="618"/>
      <c r="DT39" s="618"/>
      <c r="DU39" s="618"/>
      <c r="DV39" s="618"/>
      <c r="DW39" s="618"/>
      <c r="DX39" s="651"/>
    </row>
    <row r="40" spans="2:128" ht="11.25" customHeight="1" x14ac:dyDescent="0.2">
      <c r="B40" s="181"/>
      <c r="C40" s="181"/>
      <c r="D40" s="181"/>
      <c r="E40" s="181"/>
      <c r="F40" s="181"/>
      <c r="G40" s="181"/>
      <c r="H40" s="181"/>
      <c r="I40" s="181"/>
      <c r="J40" s="181"/>
      <c r="K40" s="181"/>
      <c r="L40" s="181"/>
      <c r="M40" s="181"/>
      <c r="N40" s="181"/>
      <c r="O40" s="181"/>
      <c r="P40" s="181"/>
      <c r="Q40" s="181"/>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664"/>
      <c r="AQ40" s="665"/>
      <c r="AR40" s="665"/>
      <c r="AS40" s="665"/>
      <c r="AT40" s="668"/>
      <c r="AU40" s="194"/>
      <c r="AV40" s="194"/>
      <c r="AW40" s="194"/>
      <c r="AX40" s="626" t="s">
        <v>301</v>
      </c>
      <c r="AY40" s="627"/>
      <c r="AZ40" s="627"/>
      <c r="BA40" s="627"/>
      <c r="BB40" s="627"/>
      <c r="BC40" s="628"/>
      <c r="BD40" s="655">
        <v>99.9</v>
      </c>
      <c r="BE40" s="656"/>
      <c r="BF40" s="656"/>
      <c r="BG40" s="656"/>
      <c r="BH40" s="656"/>
      <c r="BI40" s="656">
        <v>99.8</v>
      </c>
      <c r="BJ40" s="656"/>
      <c r="BK40" s="656"/>
      <c r="BL40" s="656"/>
      <c r="BM40" s="657"/>
      <c r="BN40" s="655">
        <v>99.9</v>
      </c>
      <c r="BO40" s="656"/>
      <c r="BP40" s="656"/>
      <c r="BQ40" s="656"/>
      <c r="BR40" s="656"/>
      <c r="BS40" s="656">
        <v>99.8</v>
      </c>
      <c r="BT40" s="656"/>
      <c r="BU40" s="656"/>
      <c r="BV40" s="656"/>
      <c r="BW40" s="657"/>
      <c r="BY40" s="645" t="s">
        <v>302</v>
      </c>
      <c r="BZ40" s="646"/>
      <c r="CA40" s="611" t="s">
        <v>60</v>
      </c>
      <c r="CB40" s="612"/>
      <c r="CC40" s="612"/>
      <c r="CD40" s="612"/>
      <c r="CE40" s="612"/>
      <c r="CF40" s="612"/>
      <c r="CG40" s="612"/>
      <c r="CH40" s="612"/>
      <c r="CI40" s="612"/>
      <c r="CJ40" s="612"/>
      <c r="CK40" s="612"/>
      <c r="CL40" s="613"/>
      <c r="CM40" s="614">
        <v>195457729</v>
      </c>
      <c r="CN40" s="621"/>
      <c r="CO40" s="621"/>
      <c r="CP40" s="621"/>
      <c r="CQ40" s="621"/>
      <c r="CR40" s="621"/>
      <c r="CS40" s="621"/>
      <c r="CT40" s="622"/>
      <c r="CU40" s="617">
        <v>16.899999999999999</v>
      </c>
      <c r="CV40" s="618"/>
      <c r="CW40" s="618"/>
      <c r="CX40" s="619"/>
      <c r="CY40" s="620">
        <v>181445781</v>
      </c>
      <c r="CZ40" s="621"/>
      <c r="DA40" s="621"/>
      <c r="DB40" s="621"/>
      <c r="DC40" s="621"/>
      <c r="DD40" s="621"/>
      <c r="DE40" s="621"/>
      <c r="DF40" s="622"/>
      <c r="DG40" s="620">
        <v>181298872</v>
      </c>
      <c r="DH40" s="621"/>
      <c r="DI40" s="621"/>
      <c r="DJ40" s="621"/>
      <c r="DK40" s="621"/>
      <c r="DL40" s="621"/>
      <c r="DM40" s="621"/>
      <c r="DN40" s="621"/>
      <c r="DO40" s="621"/>
      <c r="DP40" s="621"/>
      <c r="DQ40" s="622"/>
      <c r="DR40" s="617">
        <v>25.1</v>
      </c>
      <c r="DS40" s="618"/>
      <c r="DT40" s="618"/>
      <c r="DU40" s="618"/>
      <c r="DV40" s="618"/>
      <c r="DW40" s="618"/>
      <c r="DX40" s="651"/>
    </row>
    <row r="41" spans="2:128" ht="11.25" customHeight="1" x14ac:dyDescent="0.2">
      <c r="B41" s="181"/>
      <c r="C41" s="181"/>
      <c r="D41" s="181"/>
      <c r="E41" s="181"/>
      <c r="F41" s="181"/>
      <c r="G41" s="181"/>
      <c r="H41" s="181"/>
      <c r="I41" s="181"/>
      <c r="J41" s="181"/>
      <c r="K41" s="181"/>
      <c r="L41" s="181"/>
      <c r="M41" s="181"/>
      <c r="N41" s="181"/>
      <c r="O41" s="181"/>
      <c r="P41" s="181"/>
      <c r="Q41" s="181"/>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Y41" s="647"/>
      <c r="BZ41" s="648"/>
      <c r="CA41" s="611" t="s">
        <v>303</v>
      </c>
      <c r="CB41" s="612"/>
      <c r="CC41" s="612"/>
      <c r="CD41" s="612"/>
      <c r="CE41" s="612"/>
      <c r="CF41" s="612"/>
      <c r="CG41" s="612"/>
      <c r="CH41" s="612"/>
      <c r="CI41" s="612"/>
      <c r="CJ41" s="612"/>
      <c r="CK41" s="612"/>
      <c r="CL41" s="613"/>
      <c r="CM41" s="614">
        <v>161562698</v>
      </c>
      <c r="CN41" s="615"/>
      <c r="CO41" s="615"/>
      <c r="CP41" s="615"/>
      <c r="CQ41" s="615"/>
      <c r="CR41" s="615"/>
      <c r="CS41" s="615"/>
      <c r="CT41" s="616"/>
      <c r="CU41" s="617">
        <v>14</v>
      </c>
      <c r="CV41" s="618"/>
      <c r="CW41" s="618"/>
      <c r="CX41" s="619"/>
      <c r="CY41" s="620">
        <v>147967004</v>
      </c>
      <c r="CZ41" s="621"/>
      <c r="DA41" s="621"/>
      <c r="DB41" s="621"/>
      <c r="DC41" s="621"/>
      <c r="DD41" s="621"/>
      <c r="DE41" s="621"/>
      <c r="DF41" s="622"/>
      <c r="DG41" s="620">
        <v>147820095</v>
      </c>
      <c r="DH41" s="621"/>
      <c r="DI41" s="621"/>
      <c r="DJ41" s="621"/>
      <c r="DK41" s="621"/>
      <c r="DL41" s="621"/>
      <c r="DM41" s="621"/>
      <c r="DN41" s="621"/>
      <c r="DO41" s="621"/>
      <c r="DP41" s="621"/>
      <c r="DQ41" s="622"/>
      <c r="DR41" s="617">
        <v>20.5</v>
      </c>
      <c r="DS41" s="618"/>
      <c r="DT41" s="618"/>
      <c r="DU41" s="618"/>
      <c r="DV41" s="618"/>
      <c r="DW41" s="618"/>
      <c r="DX41" s="651"/>
    </row>
    <row r="42" spans="2:128" ht="11.25" customHeight="1" x14ac:dyDescent="0.2">
      <c r="B42" s="187"/>
      <c r="C42" s="187"/>
      <c r="D42" s="187"/>
      <c r="E42" s="187"/>
      <c r="F42" s="187"/>
      <c r="G42" s="187"/>
      <c r="H42" s="187"/>
      <c r="I42" s="187"/>
      <c r="J42" s="187"/>
      <c r="K42" s="187"/>
      <c r="L42" s="187"/>
      <c r="M42" s="187"/>
      <c r="N42" s="187"/>
      <c r="O42" s="187"/>
      <c r="P42" s="187"/>
      <c r="Q42" s="190"/>
      <c r="R42" s="188"/>
      <c r="S42" s="188"/>
      <c r="T42" s="188"/>
      <c r="U42" s="188"/>
      <c r="V42" s="188"/>
      <c r="W42" s="188"/>
      <c r="X42" s="188"/>
      <c r="Y42" s="188"/>
      <c r="Z42" s="189"/>
      <c r="AA42" s="189"/>
      <c r="AB42" s="189"/>
      <c r="AC42" s="189"/>
      <c r="AD42" s="188"/>
      <c r="AE42" s="188"/>
      <c r="AF42" s="188"/>
      <c r="AG42" s="188"/>
      <c r="AH42" s="188"/>
      <c r="AI42" s="188"/>
      <c r="AJ42" s="188"/>
      <c r="AK42" s="188"/>
      <c r="AL42" s="189"/>
      <c r="AM42" s="189"/>
      <c r="AN42" s="189"/>
      <c r="AO42" s="189"/>
      <c r="AP42" s="652"/>
      <c r="AQ42" s="652"/>
      <c r="AR42" s="652"/>
      <c r="AS42" s="652"/>
      <c r="AT42" s="652"/>
      <c r="AU42" s="652"/>
      <c r="AV42" s="652"/>
      <c r="AW42" s="652"/>
      <c r="AX42" s="652"/>
      <c r="AY42" s="652"/>
      <c r="AZ42" s="652"/>
      <c r="BA42" s="652"/>
      <c r="BB42" s="652"/>
      <c r="BC42" s="652"/>
      <c r="BD42" s="652"/>
      <c r="BE42" s="652"/>
      <c r="BF42" s="652"/>
      <c r="BG42" s="652"/>
      <c r="BH42" s="652"/>
      <c r="BI42" s="652"/>
      <c r="BJ42" s="652"/>
      <c r="BK42" s="652"/>
      <c r="BL42" s="652"/>
      <c r="BM42" s="652"/>
      <c r="BN42" s="652"/>
      <c r="BO42" s="652"/>
      <c r="BP42" s="652"/>
      <c r="BQ42" s="652"/>
      <c r="BR42" s="652"/>
      <c r="BS42" s="652"/>
      <c r="BT42" s="652"/>
      <c r="BU42" s="652"/>
      <c r="BV42" s="652"/>
      <c r="BW42" s="652"/>
      <c r="BY42" s="647"/>
      <c r="BZ42" s="648"/>
      <c r="CA42" s="611" t="s">
        <v>304</v>
      </c>
      <c r="CB42" s="612"/>
      <c r="CC42" s="612"/>
      <c r="CD42" s="612"/>
      <c r="CE42" s="612"/>
      <c r="CF42" s="612"/>
      <c r="CG42" s="612"/>
      <c r="CH42" s="612"/>
      <c r="CI42" s="612"/>
      <c r="CJ42" s="612"/>
      <c r="CK42" s="612"/>
      <c r="CL42" s="613"/>
      <c r="CM42" s="614">
        <v>33895031</v>
      </c>
      <c r="CN42" s="621"/>
      <c r="CO42" s="621"/>
      <c r="CP42" s="621"/>
      <c r="CQ42" s="621"/>
      <c r="CR42" s="621"/>
      <c r="CS42" s="621"/>
      <c r="CT42" s="622"/>
      <c r="CU42" s="617">
        <v>2.9</v>
      </c>
      <c r="CV42" s="618"/>
      <c r="CW42" s="618"/>
      <c r="CX42" s="619"/>
      <c r="CY42" s="620">
        <v>33478777</v>
      </c>
      <c r="CZ42" s="621"/>
      <c r="DA42" s="621"/>
      <c r="DB42" s="621"/>
      <c r="DC42" s="621"/>
      <c r="DD42" s="621"/>
      <c r="DE42" s="621"/>
      <c r="DF42" s="622"/>
      <c r="DG42" s="620">
        <v>33478777</v>
      </c>
      <c r="DH42" s="621"/>
      <c r="DI42" s="621"/>
      <c r="DJ42" s="621"/>
      <c r="DK42" s="621"/>
      <c r="DL42" s="621"/>
      <c r="DM42" s="621"/>
      <c r="DN42" s="621"/>
      <c r="DO42" s="621"/>
      <c r="DP42" s="621"/>
      <c r="DQ42" s="622"/>
      <c r="DR42" s="617">
        <v>4.5999999999999996</v>
      </c>
      <c r="DS42" s="618"/>
      <c r="DT42" s="618"/>
      <c r="DU42" s="618"/>
      <c r="DV42" s="618"/>
      <c r="DW42" s="618"/>
      <c r="DX42" s="651"/>
    </row>
    <row r="43" spans="2:128" ht="11.25" customHeight="1" x14ac:dyDescent="0.2">
      <c r="B43" s="181"/>
      <c r="C43" s="181"/>
      <c r="D43" s="181"/>
      <c r="E43" s="181"/>
      <c r="F43" s="181"/>
      <c r="G43" s="181"/>
      <c r="H43" s="181"/>
      <c r="I43" s="181"/>
      <c r="J43" s="181"/>
      <c r="K43" s="181"/>
      <c r="L43" s="181"/>
      <c r="M43" s="181"/>
      <c r="N43" s="181"/>
      <c r="O43" s="181"/>
      <c r="P43" s="181"/>
      <c r="Q43" s="181"/>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654"/>
      <c r="AQ43" s="654"/>
      <c r="AR43" s="654"/>
      <c r="AS43" s="654"/>
      <c r="AT43" s="187"/>
      <c r="AU43" s="187"/>
      <c r="AV43" s="187"/>
      <c r="AW43" s="187"/>
      <c r="AX43" s="187"/>
      <c r="AY43" s="187"/>
      <c r="AZ43" s="187"/>
      <c r="BA43" s="187"/>
      <c r="BB43" s="187"/>
      <c r="BC43" s="187"/>
      <c r="BD43" s="653"/>
      <c r="BE43" s="653"/>
      <c r="BF43" s="653"/>
      <c r="BG43" s="653"/>
      <c r="BH43" s="653"/>
      <c r="BI43" s="653"/>
      <c r="BJ43" s="653"/>
      <c r="BK43" s="653"/>
      <c r="BL43" s="653"/>
      <c r="BM43" s="653"/>
      <c r="BN43" s="653"/>
      <c r="BO43" s="653"/>
      <c r="BP43" s="653"/>
      <c r="BQ43" s="653"/>
      <c r="BR43" s="653"/>
      <c r="BS43" s="653"/>
      <c r="BT43" s="653"/>
      <c r="BU43" s="653"/>
      <c r="BV43" s="653"/>
      <c r="BW43" s="653"/>
      <c r="BY43" s="649"/>
      <c r="BZ43" s="650"/>
      <c r="CA43" s="611" t="s">
        <v>305</v>
      </c>
      <c r="CB43" s="612"/>
      <c r="CC43" s="612"/>
      <c r="CD43" s="612"/>
      <c r="CE43" s="612"/>
      <c r="CF43" s="612"/>
      <c r="CG43" s="612"/>
      <c r="CH43" s="612"/>
      <c r="CI43" s="612"/>
      <c r="CJ43" s="612"/>
      <c r="CK43" s="612"/>
      <c r="CL43" s="613"/>
      <c r="CM43" s="614">
        <v>30</v>
      </c>
      <c r="CN43" s="615"/>
      <c r="CO43" s="615"/>
      <c r="CP43" s="615"/>
      <c r="CQ43" s="615"/>
      <c r="CR43" s="615"/>
      <c r="CS43" s="615"/>
      <c r="CT43" s="616"/>
      <c r="CU43" s="617">
        <v>0</v>
      </c>
      <c r="CV43" s="618"/>
      <c r="CW43" s="618"/>
      <c r="CX43" s="619"/>
      <c r="CY43" s="620">
        <v>30</v>
      </c>
      <c r="CZ43" s="621"/>
      <c r="DA43" s="621"/>
      <c r="DB43" s="621"/>
      <c r="DC43" s="621"/>
      <c r="DD43" s="621"/>
      <c r="DE43" s="621"/>
      <c r="DF43" s="622"/>
      <c r="DG43" s="620">
        <v>30</v>
      </c>
      <c r="DH43" s="621"/>
      <c r="DI43" s="621"/>
      <c r="DJ43" s="621"/>
      <c r="DK43" s="621"/>
      <c r="DL43" s="621"/>
      <c r="DM43" s="621"/>
      <c r="DN43" s="621"/>
      <c r="DO43" s="621"/>
      <c r="DP43" s="621"/>
      <c r="DQ43" s="622"/>
      <c r="DR43" s="617">
        <v>0</v>
      </c>
      <c r="DS43" s="618"/>
      <c r="DT43" s="618"/>
      <c r="DU43" s="618"/>
      <c r="DV43" s="618"/>
      <c r="DW43" s="618"/>
      <c r="DX43" s="651"/>
    </row>
    <row r="44" spans="2:128" ht="11.25" customHeight="1" x14ac:dyDescent="0.2">
      <c r="B44" s="195"/>
      <c r="C44" s="181"/>
      <c r="D44" s="181"/>
      <c r="E44" s="181"/>
      <c r="F44" s="181"/>
      <c r="G44" s="181"/>
      <c r="H44" s="181"/>
      <c r="I44" s="181"/>
      <c r="J44" s="181"/>
      <c r="K44" s="181"/>
      <c r="L44" s="181"/>
      <c r="M44" s="181"/>
      <c r="N44" s="181"/>
      <c r="O44" s="181"/>
      <c r="P44" s="181"/>
      <c r="Q44" s="181"/>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654"/>
      <c r="AQ44" s="654"/>
      <c r="AR44" s="654"/>
      <c r="AS44" s="654"/>
      <c r="AT44" s="187"/>
      <c r="AU44" s="187"/>
      <c r="AV44" s="187"/>
      <c r="AW44" s="187"/>
      <c r="AX44" s="187"/>
      <c r="AY44" s="187"/>
      <c r="AZ44" s="187"/>
      <c r="BA44" s="187"/>
      <c r="BB44" s="187"/>
      <c r="BC44" s="187"/>
      <c r="BD44" s="653"/>
      <c r="BE44" s="653"/>
      <c r="BF44" s="653"/>
      <c r="BG44" s="653"/>
      <c r="BH44" s="653"/>
      <c r="BI44" s="653"/>
      <c r="BJ44" s="653"/>
      <c r="BK44" s="653"/>
      <c r="BL44" s="653"/>
      <c r="BM44" s="653"/>
      <c r="BN44" s="653"/>
      <c r="BO44" s="653"/>
      <c r="BP44" s="653"/>
      <c r="BQ44" s="653"/>
      <c r="BR44" s="653"/>
      <c r="BS44" s="653"/>
      <c r="BT44" s="653"/>
      <c r="BU44" s="653"/>
      <c r="BV44" s="653"/>
      <c r="BW44" s="653"/>
      <c r="BY44" s="611" t="s">
        <v>306</v>
      </c>
      <c r="BZ44" s="612"/>
      <c r="CA44" s="612"/>
      <c r="CB44" s="612"/>
      <c r="CC44" s="612"/>
      <c r="CD44" s="612"/>
      <c r="CE44" s="612"/>
      <c r="CF44" s="612"/>
      <c r="CG44" s="612"/>
      <c r="CH44" s="612"/>
      <c r="CI44" s="612"/>
      <c r="CJ44" s="612"/>
      <c r="CK44" s="612"/>
      <c r="CL44" s="613"/>
      <c r="CM44" s="614">
        <v>470140981</v>
      </c>
      <c r="CN44" s="621"/>
      <c r="CO44" s="621"/>
      <c r="CP44" s="621"/>
      <c r="CQ44" s="621"/>
      <c r="CR44" s="621"/>
      <c r="CS44" s="621"/>
      <c r="CT44" s="622"/>
      <c r="CU44" s="617">
        <v>40.700000000000003</v>
      </c>
      <c r="CV44" s="618"/>
      <c r="CW44" s="618"/>
      <c r="CX44" s="619"/>
      <c r="CY44" s="620">
        <v>413014179</v>
      </c>
      <c r="CZ44" s="621"/>
      <c r="DA44" s="621"/>
      <c r="DB44" s="621"/>
      <c r="DC44" s="621"/>
      <c r="DD44" s="621"/>
      <c r="DE44" s="621"/>
      <c r="DF44" s="622"/>
      <c r="DG44" s="620">
        <v>235297278</v>
      </c>
      <c r="DH44" s="621"/>
      <c r="DI44" s="621"/>
      <c r="DJ44" s="621"/>
      <c r="DK44" s="621"/>
      <c r="DL44" s="621"/>
      <c r="DM44" s="621"/>
      <c r="DN44" s="621"/>
      <c r="DO44" s="621"/>
      <c r="DP44" s="621"/>
      <c r="DQ44" s="622"/>
      <c r="DR44" s="617">
        <v>32.6</v>
      </c>
      <c r="DS44" s="618"/>
      <c r="DT44" s="618"/>
      <c r="DU44" s="618"/>
      <c r="DV44" s="618"/>
      <c r="DW44" s="618"/>
      <c r="DX44" s="651"/>
    </row>
    <row r="45" spans="2:128" ht="11.25" customHeight="1" x14ac:dyDescent="0.2">
      <c r="B45" s="181" t="s">
        <v>307</v>
      </c>
      <c r="C45" s="181"/>
      <c r="F45" s="187"/>
      <c r="G45" s="187"/>
      <c r="H45" s="187"/>
      <c r="I45" s="187"/>
      <c r="J45" s="187"/>
      <c r="K45" s="187"/>
      <c r="L45" s="187"/>
      <c r="M45" s="187"/>
      <c r="N45" s="187"/>
      <c r="O45" s="187"/>
      <c r="P45" s="187"/>
      <c r="Q45" s="187"/>
      <c r="R45" s="188"/>
      <c r="S45" s="188"/>
      <c r="T45" s="188"/>
      <c r="U45" s="188"/>
      <c r="V45" s="188"/>
      <c r="W45" s="188"/>
      <c r="X45" s="188"/>
      <c r="Y45" s="188"/>
      <c r="Z45" s="189"/>
      <c r="AA45" s="189"/>
      <c r="AB45" s="189"/>
      <c r="AC45" s="189"/>
      <c r="AD45" s="188"/>
      <c r="AE45" s="188"/>
      <c r="AF45" s="188"/>
      <c r="AG45" s="188"/>
      <c r="AH45" s="188"/>
      <c r="AI45" s="188"/>
      <c r="AJ45" s="188"/>
      <c r="AK45" s="188"/>
      <c r="AL45" s="189"/>
      <c r="AM45" s="189"/>
      <c r="AN45" s="189"/>
      <c r="AO45" s="189"/>
      <c r="AP45" s="190"/>
      <c r="AQ45" s="191"/>
      <c r="AR45" s="191"/>
      <c r="AS45" s="191"/>
      <c r="AT45" s="191"/>
      <c r="AU45" s="191"/>
      <c r="AV45" s="191"/>
      <c r="AW45" s="191"/>
      <c r="AX45" s="191"/>
      <c r="AY45" s="190"/>
      <c r="AZ45" s="188"/>
      <c r="BA45" s="188"/>
      <c r="BB45" s="188"/>
      <c r="BC45" s="188"/>
      <c r="BD45" s="190"/>
      <c r="BE45" s="190"/>
      <c r="BF45" s="190"/>
      <c r="BG45" s="190"/>
      <c r="BH45" s="190"/>
      <c r="BI45" s="190"/>
      <c r="BJ45" s="190"/>
      <c r="BK45" s="190"/>
      <c r="BL45" s="190"/>
      <c r="BM45" s="190"/>
      <c r="BN45" s="190"/>
      <c r="BO45" s="190"/>
      <c r="BP45" s="190"/>
      <c r="BQ45" s="190"/>
      <c r="BR45" s="190"/>
      <c r="BS45" s="188"/>
      <c r="BT45" s="188"/>
      <c r="BU45" s="188"/>
      <c r="BV45" s="188"/>
      <c r="BW45" s="188"/>
      <c r="BY45" s="611" t="s">
        <v>308</v>
      </c>
      <c r="BZ45" s="612"/>
      <c r="CA45" s="612"/>
      <c r="CB45" s="612"/>
      <c r="CC45" s="612"/>
      <c r="CD45" s="612"/>
      <c r="CE45" s="612"/>
      <c r="CF45" s="612"/>
      <c r="CG45" s="612"/>
      <c r="CH45" s="612"/>
      <c r="CI45" s="612"/>
      <c r="CJ45" s="612"/>
      <c r="CK45" s="612"/>
      <c r="CL45" s="613"/>
      <c r="CM45" s="614">
        <v>35937997</v>
      </c>
      <c r="CN45" s="615"/>
      <c r="CO45" s="615"/>
      <c r="CP45" s="615"/>
      <c r="CQ45" s="615"/>
      <c r="CR45" s="615"/>
      <c r="CS45" s="615"/>
      <c r="CT45" s="616"/>
      <c r="CU45" s="617">
        <v>3.1</v>
      </c>
      <c r="CV45" s="618"/>
      <c r="CW45" s="618"/>
      <c r="CX45" s="619"/>
      <c r="CY45" s="620">
        <v>25964777</v>
      </c>
      <c r="CZ45" s="621"/>
      <c r="DA45" s="621"/>
      <c r="DB45" s="621"/>
      <c r="DC45" s="621"/>
      <c r="DD45" s="621"/>
      <c r="DE45" s="621"/>
      <c r="DF45" s="622"/>
      <c r="DG45" s="620">
        <v>22203857</v>
      </c>
      <c r="DH45" s="621"/>
      <c r="DI45" s="621"/>
      <c r="DJ45" s="621"/>
      <c r="DK45" s="621"/>
      <c r="DL45" s="621"/>
      <c r="DM45" s="621"/>
      <c r="DN45" s="621"/>
      <c r="DO45" s="621"/>
      <c r="DP45" s="621"/>
      <c r="DQ45" s="622"/>
      <c r="DR45" s="617">
        <v>3.1</v>
      </c>
      <c r="DS45" s="618"/>
      <c r="DT45" s="618"/>
      <c r="DU45" s="618"/>
      <c r="DV45" s="618"/>
      <c r="DW45" s="618"/>
      <c r="DX45" s="651"/>
    </row>
    <row r="46" spans="2:128" ht="11.25" customHeight="1" x14ac:dyDescent="0.2">
      <c r="B46" s="195" t="s">
        <v>309</v>
      </c>
      <c r="C46" s="181"/>
      <c r="D46" s="187"/>
      <c r="E46" s="187"/>
      <c r="F46" s="187"/>
      <c r="G46" s="187"/>
      <c r="H46" s="187"/>
      <c r="I46" s="187"/>
      <c r="J46" s="187"/>
      <c r="K46" s="187"/>
      <c r="L46" s="187"/>
      <c r="M46" s="187"/>
      <c r="N46" s="187"/>
      <c r="O46" s="187"/>
      <c r="P46" s="187"/>
      <c r="Q46" s="187"/>
      <c r="R46" s="188"/>
      <c r="S46" s="188"/>
      <c r="T46" s="188"/>
      <c r="U46" s="188"/>
      <c r="V46" s="188"/>
      <c r="W46" s="188"/>
      <c r="X46" s="188"/>
      <c r="Y46" s="188"/>
      <c r="Z46" s="189"/>
      <c r="AA46" s="189"/>
      <c r="AB46" s="189"/>
      <c r="AC46" s="189"/>
      <c r="AD46" s="188"/>
      <c r="AE46" s="188"/>
      <c r="AF46" s="188"/>
      <c r="AG46" s="188"/>
      <c r="AH46" s="188"/>
      <c r="AI46" s="188"/>
      <c r="AJ46" s="188"/>
      <c r="AK46" s="188"/>
      <c r="AL46" s="189"/>
      <c r="AM46" s="189"/>
      <c r="AN46" s="189"/>
      <c r="AO46" s="189"/>
      <c r="AP46" s="190"/>
      <c r="AQ46" s="191"/>
      <c r="AR46" s="191"/>
      <c r="AS46" s="191"/>
      <c r="AT46" s="191"/>
      <c r="AU46" s="191"/>
      <c r="AV46" s="191"/>
      <c r="AW46" s="191"/>
      <c r="AX46" s="191"/>
      <c r="AY46" s="190"/>
      <c r="AZ46" s="188"/>
      <c r="BA46" s="188"/>
      <c r="BB46" s="188"/>
      <c r="BC46" s="188"/>
      <c r="BD46" s="190"/>
      <c r="BE46" s="190"/>
      <c r="BF46" s="190"/>
      <c r="BG46" s="190"/>
      <c r="BH46" s="190"/>
      <c r="BI46" s="190"/>
      <c r="BJ46" s="190"/>
      <c r="BK46" s="190"/>
      <c r="BL46" s="190"/>
      <c r="BM46" s="190"/>
      <c r="BN46" s="190"/>
      <c r="BO46" s="190"/>
      <c r="BP46" s="190"/>
      <c r="BQ46" s="190"/>
      <c r="BR46" s="190"/>
      <c r="BS46" s="188"/>
      <c r="BT46" s="188"/>
      <c r="BU46" s="188"/>
      <c r="BV46" s="188"/>
      <c r="BW46" s="188"/>
      <c r="BY46" s="611" t="s">
        <v>310</v>
      </c>
      <c r="BZ46" s="612"/>
      <c r="CA46" s="612"/>
      <c r="CB46" s="612"/>
      <c r="CC46" s="612"/>
      <c r="CD46" s="612"/>
      <c r="CE46" s="612"/>
      <c r="CF46" s="612"/>
      <c r="CG46" s="612"/>
      <c r="CH46" s="612"/>
      <c r="CI46" s="612"/>
      <c r="CJ46" s="612"/>
      <c r="CK46" s="612"/>
      <c r="CL46" s="613"/>
      <c r="CM46" s="614">
        <v>8145974</v>
      </c>
      <c r="CN46" s="621"/>
      <c r="CO46" s="621"/>
      <c r="CP46" s="621"/>
      <c r="CQ46" s="621"/>
      <c r="CR46" s="621"/>
      <c r="CS46" s="621"/>
      <c r="CT46" s="622"/>
      <c r="CU46" s="617">
        <v>0.7</v>
      </c>
      <c r="CV46" s="618"/>
      <c r="CW46" s="618"/>
      <c r="CX46" s="619"/>
      <c r="CY46" s="620">
        <v>5539541</v>
      </c>
      <c r="CZ46" s="621"/>
      <c r="DA46" s="621"/>
      <c r="DB46" s="621"/>
      <c r="DC46" s="621"/>
      <c r="DD46" s="621"/>
      <c r="DE46" s="621"/>
      <c r="DF46" s="622"/>
      <c r="DG46" s="620">
        <v>4826146</v>
      </c>
      <c r="DH46" s="621"/>
      <c r="DI46" s="621"/>
      <c r="DJ46" s="621"/>
      <c r="DK46" s="621"/>
      <c r="DL46" s="621"/>
      <c r="DM46" s="621"/>
      <c r="DN46" s="621"/>
      <c r="DO46" s="621"/>
      <c r="DP46" s="621"/>
      <c r="DQ46" s="622"/>
      <c r="DR46" s="617">
        <v>0.7</v>
      </c>
      <c r="DS46" s="618"/>
      <c r="DT46" s="618"/>
      <c r="DU46" s="618"/>
      <c r="DV46" s="618"/>
      <c r="DW46" s="618"/>
      <c r="DX46" s="651"/>
    </row>
    <row r="47" spans="2:128" ht="11.25" customHeight="1" x14ac:dyDescent="0.2">
      <c r="B47" s="196" t="s">
        <v>311</v>
      </c>
      <c r="D47" s="187"/>
      <c r="E47" s="187"/>
      <c r="F47" s="187"/>
      <c r="G47" s="187"/>
      <c r="H47" s="187"/>
      <c r="I47" s="187"/>
      <c r="J47" s="187"/>
      <c r="K47" s="187"/>
      <c r="L47" s="187"/>
      <c r="M47" s="187"/>
      <c r="N47" s="187"/>
      <c r="O47" s="187"/>
      <c r="P47" s="187"/>
      <c r="Q47" s="187"/>
      <c r="R47" s="188"/>
      <c r="S47" s="188"/>
      <c r="T47" s="188"/>
      <c r="U47" s="188"/>
      <c r="V47" s="188"/>
      <c r="W47" s="188"/>
      <c r="X47" s="188"/>
      <c r="Y47" s="188"/>
      <c r="Z47" s="189"/>
      <c r="AA47" s="189"/>
      <c r="AB47" s="189"/>
      <c r="AC47" s="189"/>
      <c r="AD47" s="188"/>
      <c r="AE47" s="188"/>
      <c r="AF47" s="188"/>
      <c r="AG47" s="188"/>
      <c r="AH47" s="188"/>
      <c r="AI47" s="188"/>
      <c r="AJ47" s="188"/>
      <c r="AK47" s="188"/>
      <c r="AL47" s="189"/>
      <c r="AM47" s="189"/>
      <c r="AN47" s="189"/>
      <c r="AO47" s="189"/>
      <c r="AP47" s="190"/>
      <c r="AQ47" s="191"/>
      <c r="AR47" s="191"/>
      <c r="AS47" s="191"/>
      <c r="AT47" s="191"/>
      <c r="AU47" s="191"/>
      <c r="AV47" s="191"/>
      <c r="AW47" s="191"/>
      <c r="AX47" s="191"/>
      <c r="AY47" s="190"/>
      <c r="AZ47" s="188"/>
      <c r="BA47" s="188"/>
      <c r="BB47" s="188"/>
      <c r="BC47" s="188"/>
      <c r="BD47" s="190"/>
      <c r="BE47" s="190"/>
      <c r="BF47" s="190"/>
      <c r="BG47" s="190"/>
      <c r="BH47" s="190"/>
      <c r="BI47" s="190"/>
      <c r="BJ47" s="190"/>
      <c r="BK47" s="190"/>
      <c r="BL47" s="190"/>
      <c r="BM47" s="190"/>
      <c r="BN47" s="190"/>
      <c r="BO47" s="190"/>
      <c r="BP47" s="190"/>
      <c r="BQ47" s="190"/>
      <c r="BR47" s="190"/>
      <c r="BS47" s="188"/>
      <c r="BT47" s="188"/>
      <c r="BU47" s="188"/>
      <c r="BV47" s="188"/>
      <c r="BW47" s="188"/>
      <c r="BY47" s="611" t="s">
        <v>312</v>
      </c>
      <c r="BZ47" s="612"/>
      <c r="CA47" s="612"/>
      <c r="CB47" s="612"/>
      <c r="CC47" s="612"/>
      <c r="CD47" s="612"/>
      <c r="CE47" s="612"/>
      <c r="CF47" s="612"/>
      <c r="CG47" s="612"/>
      <c r="CH47" s="612"/>
      <c r="CI47" s="612"/>
      <c r="CJ47" s="612"/>
      <c r="CK47" s="612"/>
      <c r="CL47" s="613"/>
      <c r="CM47" s="614">
        <v>375204017</v>
      </c>
      <c r="CN47" s="615"/>
      <c r="CO47" s="615"/>
      <c r="CP47" s="615"/>
      <c r="CQ47" s="615"/>
      <c r="CR47" s="615"/>
      <c r="CS47" s="615"/>
      <c r="CT47" s="616"/>
      <c r="CU47" s="617">
        <v>32.5</v>
      </c>
      <c r="CV47" s="618"/>
      <c r="CW47" s="618"/>
      <c r="CX47" s="619"/>
      <c r="CY47" s="620">
        <v>353334193</v>
      </c>
      <c r="CZ47" s="621"/>
      <c r="DA47" s="621"/>
      <c r="DB47" s="621"/>
      <c r="DC47" s="621"/>
      <c r="DD47" s="621"/>
      <c r="DE47" s="621"/>
      <c r="DF47" s="622"/>
      <c r="DG47" s="620">
        <v>208113594</v>
      </c>
      <c r="DH47" s="621"/>
      <c r="DI47" s="621"/>
      <c r="DJ47" s="621"/>
      <c r="DK47" s="621"/>
      <c r="DL47" s="621"/>
      <c r="DM47" s="621"/>
      <c r="DN47" s="621"/>
      <c r="DO47" s="621"/>
      <c r="DP47" s="621"/>
      <c r="DQ47" s="622"/>
      <c r="DR47" s="617">
        <v>28.9</v>
      </c>
      <c r="DS47" s="618"/>
      <c r="DT47" s="618"/>
      <c r="DU47" s="618"/>
      <c r="DV47" s="618"/>
      <c r="DW47" s="618"/>
      <c r="DX47" s="651"/>
    </row>
    <row r="48" spans="2:128" ht="11.25" customHeight="1" x14ac:dyDescent="0.2">
      <c r="AP48" s="654"/>
      <c r="AQ48" s="654"/>
      <c r="AR48" s="654"/>
      <c r="AS48" s="654"/>
      <c r="AT48" s="187"/>
      <c r="AU48" s="187"/>
      <c r="AV48" s="187"/>
      <c r="AW48" s="187"/>
      <c r="AX48" s="187"/>
      <c r="AY48" s="187"/>
      <c r="AZ48" s="187"/>
      <c r="BA48" s="187"/>
      <c r="BB48" s="187"/>
      <c r="BC48" s="187"/>
      <c r="BD48" s="653"/>
      <c r="BE48" s="653"/>
      <c r="BF48" s="653"/>
      <c r="BG48" s="653"/>
      <c r="BH48" s="653"/>
      <c r="BI48" s="653"/>
      <c r="BJ48" s="653"/>
      <c r="BK48" s="653"/>
      <c r="BL48" s="653"/>
      <c r="BM48" s="653"/>
      <c r="BN48" s="653"/>
      <c r="BO48" s="653"/>
      <c r="BP48" s="653"/>
      <c r="BQ48" s="653"/>
      <c r="BR48" s="653"/>
      <c r="BS48" s="653"/>
      <c r="BT48" s="653"/>
      <c r="BU48" s="653"/>
      <c r="BV48" s="653"/>
      <c r="BW48" s="653"/>
      <c r="BY48" s="611" t="s">
        <v>313</v>
      </c>
      <c r="BZ48" s="612"/>
      <c r="CA48" s="612"/>
      <c r="CB48" s="612"/>
      <c r="CC48" s="612"/>
      <c r="CD48" s="612"/>
      <c r="CE48" s="612"/>
      <c r="CF48" s="612"/>
      <c r="CG48" s="612"/>
      <c r="CH48" s="612"/>
      <c r="CI48" s="612"/>
      <c r="CJ48" s="612"/>
      <c r="CK48" s="612"/>
      <c r="CL48" s="613"/>
      <c r="CM48" s="614">
        <v>1492828</v>
      </c>
      <c r="CN48" s="621"/>
      <c r="CO48" s="621"/>
      <c r="CP48" s="621"/>
      <c r="CQ48" s="621"/>
      <c r="CR48" s="621"/>
      <c r="CS48" s="621"/>
      <c r="CT48" s="622"/>
      <c r="CU48" s="617">
        <v>0.1</v>
      </c>
      <c r="CV48" s="618"/>
      <c r="CW48" s="618"/>
      <c r="CX48" s="619"/>
      <c r="CY48" s="620">
        <v>1460927</v>
      </c>
      <c r="CZ48" s="621"/>
      <c r="DA48" s="621"/>
      <c r="DB48" s="621"/>
      <c r="DC48" s="621"/>
      <c r="DD48" s="621"/>
      <c r="DE48" s="621"/>
      <c r="DF48" s="622"/>
      <c r="DG48" s="620" t="s">
        <v>206</v>
      </c>
      <c r="DH48" s="621"/>
      <c r="DI48" s="621"/>
      <c r="DJ48" s="621"/>
      <c r="DK48" s="621"/>
      <c r="DL48" s="621"/>
      <c r="DM48" s="621"/>
      <c r="DN48" s="621"/>
      <c r="DO48" s="621"/>
      <c r="DP48" s="621"/>
      <c r="DQ48" s="622"/>
      <c r="DR48" s="617" t="s">
        <v>111</v>
      </c>
      <c r="DS48" s="618"/>
      <c r="DT48" s="618"/>
      <c r="DU48" s="618"/>
      <c r="DV48" s="618"/>
      <c r="DW48" s="618"/>
      <c r="DX48" s="651"/>
    </row>
    <row r="49" spans="2:128" ht="11.25" customHeight="1" x14ac:dyDescent="0.2">
      <c r="B49" s="181"/>
      <c r="C49" s="181"/>
      <c r="D49" s="181"/>
      <c r="E49" s="181"/>
      <c r="F49" s="181"/>
      <c r="G49" s="181"/>
      <c r="H49" s="181"/>
      <c r="I49" s="181"/>
      <c r="J49" s="181"/>
      <c r="K49" s="181"/>
      <c r="L49" s="181"/>
      <c r="M49" s="181"/>
      <c r="N49" s="181"/>
      <c r="O49" s="181"/>
      <c r="P49" s="181"/>
      <c r="Q49" s="181"/>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654"/>
      <c r="AQ49" s="654"/>
      <c r="AR49" s="654"/>
      <c r="AS49" s="654"/>
      <c r="AT49" s="187"/>
      <c r="AU49" s="187"/>
      <c r="AV49" s="187"/>
      <c r="AW49" s="187"/>
      <c r="AX49" s="187"/>
      <c r="AY49" s="187"/>
      <c r="AZ49" s="187"/>
      <c r="BA49" s="187"/>
      <c r="BB49" s="187"/>
      <c r="BC49" s="187"/>
      <c r="BD49" s="653"/>
      <c r="BE49" s="653"/>
      <c r="BF49" s="653"/>
      <c r="BG49" s="653"/>
      <c r="BH49" s="653"/>
      <c r="BI49" s="653"/>
      <c r="BJ49" s="653"/>
      <c r="BK49" s="653"/>
      <c r="BL49" s="653"/>
      <c r="BM49" s="653"/>
      <c r="BN49" s="653"/>
      <c r="BO49" s="653"/>
      <c r="BP49" s="653"/>
      <c r="BQ49" s="653"/>
      <c r="BR49" s="653"/>
      <c r="BS49" s="653"/>
      <c r="BT49" s="653"/>
      <c r="BU49" s="653"/>
      <c r="BV49" s="653"/>
      <c r="BW49" s="653"/>
      <c r="BY49" s="611" t="s">
        <v>314</v>
      </c>
      <c r="BZ49" s="612"/>
      <c r="CA49" s="612"/>
      <c r="CB49" s="612"/>
      <c r="CC49" s="612"/>
      <c r="CD49" s="612"/>
      <c r="CE49" s="612"/>
      <c r="CF49" s="612"/>
      <c r="CG49" s="612"/>
      <c r="CH49" s="612"/>
      <c r="CI49" s="612"/>
      <c r="CJ49" s="612"/>
      <c r="CK49" s="612"/>
      <c r="CL49" s="613"/>
      <c r="CM49" s="614">
        <v>37186527</v>
      </c>
      <c r="CN49" s="615"/>
      <c r="CO49" s="615"/>
      <c r="CP49" s="615"/>
      <c r="CQ49" s="615"/>
      <c r="CR49" s="615"/>
      <c r="CS49" s="615"/>
      <c r="CT49" s="616"/>
      <c r="CU49" s="617">
        <v>3.2</v>
      </c>
      <c r="CV49" s="618"/>
      <c r="CW49" s="618"/>
      <c r="CX49" s="619"/>
      <c r="CY49" s="620">
        <v>25503811</v>
      </c>
      <c r="CZ49" s="621"/>
      <c r="DA49" s="621"/>
      <c r="DB49" s="621"/>
      <c r="DC49" s="621"/>
      <c r="DD49" s="621"/>
      <c r="DE49" s="621"/>
      <c r="DF49" s="622"/>
      <c r="DG49" s="620" t="s">
        <v>111</v>
      </c>
      <c r="DH49" s="621"/>
      <c r="DI49" s="621"/>
      <c r="DJ49" s="621"/>
      <c r="DK49" s="621"/>
      <c r="DL49" s="621"/>
      <c r="DM49" s="621"/>
      <c r="DN49" s="621"/>
      <c r="DO49" s="621"/>
      <c r="DP49" s="621"/>
      <c r="DQ49" s="622"/>
      <c r="DR49" s="617" t="s">
        <v>206</v>
      </c>
      <c r="DS49" s="618"/>
      <c r="DT49" s="618"/>
      <c r="DU49" s="618"/>
      <c r="DV49" s="618"/>
      <c r="DW49" s="618"/>
      <c r="DX49" s="651"/>
    </row>
    <row r="50" spans="2:128" ht="11.25" customHeight="1" x14ac:dyDescent="0.2">
      <c r="B50" s="181"/>
      <c r="C50" s="181"/>
      <c r="D50" s="181"/>
      <c r="E50" s="181"/>
      <c r="F50" s="181"/>
      <c r="G50" s="181"/>
      <c r="H50" s="181"/>
      <c r="I50" s="181"/>
      <c r="J50" s="181"/>
      <c r="K50" s="181"/>
      <c r="L50" s="181"/>
      <c r="M50" s="181"/>
      <c r="N50" s="181"/>
      <c r="O50" s="181"/>
      <c r="P50" s="181"/>
      <c r="Q50" s="181"/>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654"/>
      <c r="AQ50" s="654"/>
      <c r="AR50" s="654"/>
      <c r="AS50" s="654"/>
      <c r="AT50" s="187"/>
      <c r="AU50" s="187"/>
      <c r="AV50" s="187"/>
      <c r="AW50" s="187"/>
      <c r="AX50" s="187"/>
      <c r="AY50" s="187"/>
      <c r="AZ50" s="187"/>
      <c r="BA50" s="187"/>
      <c r="BB50" s="187"/>
      <c r="BC50" s="187"/>
      <c r="BD50" s="653"/>
      <c r="BE50" s="653"/>
      <c r="BF50" s="653"/>
      <c r="BG50" s="653"/>
      <c r="BH50" s="653"/>
      <c r="BI50" s="653"/>
      <c r="BJ50" s="653"/>
      <c r="BK50" s="653"/>
      <c r="BL50" s="653"/>
      <c r="BM50" s="653"/>
      <c r="BN50" s="653"/>
      <c r="BO50" s="653"/>
      <c r="BP50" s="653"/>
      <c r="BQ50" s="653"/>
      <c r="BR50" s="653"/>
      <c r="BS50" s="653"/>
      <c r="BT50" s="653"/>
      <c r="BU50" s="653"/>
      <c r="BV50" s="653"/>
      <c r="BW50" s="653"/>
      <c r="BY50" s="611" t="s">
        <v>315</v>
      </c>
      <c r="BZ50" s="612"/>
      <c r="CA50" s="612"/>
      <c r="CB50" s="612"/>
      <c r="CC50" s="612"/>
      <c r="CD50" s="612"/>
      <c r="CE50" s="612"/>
      <c r="CF50" s="612"/>
      <c r="CG50" s="612"/>
      <c r="CH50" s="612"/>
      <c r="CI50" s="612"/>
      <c r="CJ50" s="612"/>
      <c r="CK50" s="612"/>
      <c r="CL50" s="613"/>
      <c r="CM50" s="614">
        <v>607808</v>
      </c>
      <c r="CN50" s="621"/>
      <c r="CO50" s="621"/>
      <c r="CP50" s="621"/>
      <c r="CQ50" s="621"/>
      <c r="CR50" s="621"/>
      <c r="CS50" s="621"/>
      <c r="CT50" s="622"/>
      <c r="CU50" s="617">
        <v>0.1</v>
      </c>
      <c r="CV50" s="618"/>
      <c r="CW50" s="618"/>
      <c r="CX50" s="619"/>
      <c r="CY50" s="620">
        <v>426802</v>
      </c>
      <c r="CZ50" s="621"/>
      <c r="DA50" s="621"/>
      <c r="DB50" s="621"/>
      <c r="DC50" s="621"/>
      <c r="DD50" s="621"/>
      <c r="DE50" s="621"/>
      <c r="DF50" s="622"/>
      <c r="DG50" s="620" t="s">
        <v>111</v>
      </c>
      <c r="DH50" s="621"/>
      <c r="DI50" s="621"/>
      <c r="DJ50" s="621"/>
      <c r="DK50" s="621"/>
      <c r="DL50" s="621"/>
      <c r="DM50" s="621"/>
      <c r="DN50" s="621"/>
      <c r="DO50" s="621"/>
      <c r="DP50" s="621"/>
      <c r="DQ50" s="622"/>
      <c r="DR50" s="617" t="s">
        <v>206</v>
      </c>
      <c r="DS50" s="618"/>
      <c r="DT50" s="618"/>
      <c r="DU50" s="618"/>
      <c r="DV50" s="618"/>
      <c r="DW50" s="618"/>
      <c r="DX50" s="651"/>
    </row>
    <row r="51" spans="2:128" ht="11.25" customHeight="1" x14ac:dyDescent="0.2">
      <c r="B51" s="181"/>
      <c r="C51" s="181"/>
      <c r="D51" s="181"/>
      <c r="E51" s="181"/>
      <c r="F51" s="181"/>
      <c r="G51" s="181"/>
      <c r="H51" s="181"/>
      <c r="I51" s="181"/>
      <c r="J51" s="181"/>
      <c r="K51" s="181"/>
      <c r="L51" s="181"/>
      <c r="M51" s="181"/>
      <c r="N51" s="181"/>
      <c r="O51" s="181"/>
      <c r="P51" s="181"/>
      <c r="Q51" s="181"/>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1"/>
      <c r="AQ51" s="191"/>
      <c r="AR51" s="187"/>
      <c r="AS51" s="187"/>
      <c r="AT51" s="187"/>
      <c r="AU51" s="187"/>
      <c r="AV51" s="187"/>
      <c r="AW51" s="187"/>
      <c r="AX51" s="187"/>
      <c r="AY51" s="187"/>
      <c r="AZ51" s="187"/>
      <c r="BA51" s="187"/>
      <c r="BB51" s="187"/>
      <c r="BC51" s="187"/>
      <c r="BD51" s="191"/>
      <c r="BE51" s="191"/>
      <c r="BF51" s="191"/>
      <c r="BG51" s="191"/>
      <c r="BH51" s="191"/>
      <c r="BI51" s="191"/>
      <c r="BJ51" s="191"/>
      <c r="BK51" s="191"/>
      <c r="BL51" s="191"/>
      <c r="BM51" s="191"/>
      <c r="BN51" s="191"/>
      <c r="BO51" s="191"/>
      <c r="BP51" s="191"/>
      <c r="BQ51" s="191"/>
      <c r="BR51" s="191"/>
      <c r="BS51" s="191"/>
      <c r="BT51" s="191"/>
      <c r="BU51" s="191"/>
      <c r="BV51" s="191"/>
      <c r="BW51" s="191"/>
      <c r="BY51" s="611" t="s">
        <v>316</v>
      </c>
      <c r="BZ51" s="612"/>
      <c r="CA51" s="612"/>
      <c r="CB51" s="612"/>
      <c r="CC51" s="612"/>
      <c r="CD51" s="612"/>
      <c r="CE51" s="612"/>
      <c r="CF51" s="612"/>
      <c r="CG51" s="612"/>
      <c r="CH51" s="612"/>
      <c r="CI51" s="612"/>
      <c r="CJ51" s="612"/>
      <c r="CK51" s="612"/>
      <c r="CL51" s="613"/>
      <c r="CM51" s="614">
        <v>11565830</v>
      </c>
      <c r="CN51" s="615"/>
      <c r="CO51" s="615"/>
      <c r="CP51" s="615"/>
      <c r="CQ51" s="615"/>
      <c r="CR51" s="615"/>
      <c r="CS51" s="615"/>
      <c r="CT51" s="616"/>
      <c r="CU51" s="617">
        <v>1</v>
      </c>
      <c r="CV51" s="618"/>
      <c r="CW51" s="618"/>
      <c r="CX51" s="619"/>
      <c r="CY51" s="620">
        <v>784128</v>
      </c>
      <c r="CZ51" s="621"/>
      <c r="DA51" s="621"/>
      <c r="DB51" s="621"/>
      <c r="DC51" s="621"/>
      <c r="DD51" s="621"/>
      <c r="DE51" s="621"/>
      <c r="DF51" s="622"/>
      <c r="DG51" s="620">
        <v>153681</v>
      </c>
      <c r="DH51" s="621"/>
      <c r="DI51" s="621"/>
      <c r="DJ51" s="621"/>
      <c r="DK51" s="621"/>
      <c r="DL51" s="621"/>
      <c r="DM51" s="621"/>
      <c r="DN51" s="621"/>
      <c r="DO51" s="621"/>
      <c r="DP51" s="621"/>
      <c r="DQ51" s="622"/>
      <c r="DR51" s="617">
        <v>0</v>
      </c>
      <c r="DS51" s="618"/>
      <c r="DT51" s="618"/>
      <c r="DU51" s="618"/>
      <c r="DV51" s="618"/>
      <c r="DW51" s="618"/>
      <c r="DX51" s="651"/>
    </row>
    <row r="52" spans="2:128" ht="11.25" customHeight="1" x14ac:dyDescent="0.2">
      <c r="B52" s="195"/>
      <c r="C52" s="181"/>
      <c r="D52" s="181"/>
      <c r="E52" s="181"/>
      <c r="F52" s="181"/>
      <c r="G52" s="181"/>
      <c r="H52" s="181"/>
      <c r="I52" s="181"/>
      <c r="J52" s="181"/>
      <c r="K52" s="181"/>
      <c r="L52" s="181"/>
      <c r="M52" s="181"/>
      <c r="N52" s="181"/>
      <c r="O52" s="181"/>
      <c r="P52" s="181"/>
      <c r="Q52" s="181"/>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1"/>
      <c r="AQ52" s="652"/>
      <c r="AR52" s="652"/>
      <c r="AS52" s="652"/>
      <c r="AT52" s="652"/>
      <c r="AU52" s="652"/>
      <c r="AV52" s="652"/>
      <c r="AW52" s="652"/>
      <c r="AX52" s="652"/>
      <c r="AY52" s="652"/>
      <c r="AZ52" s="652"/>
      <c r="BA52" s="652"/>
      <c r="BB52" s="652"/>
      <c r="BC52" s="652"/>
      <c r="BD52" s="652"/>
      <c r="BE52" s="652"/>
      <c r="BF52" s="652"/>
      <c r="BG52" s="652"/>
      <c r="BH52" s="652"/>
      <c r="BI52" s="652"/>
      <c r="BJ52" s="652"/>
      <c r="BK52" s="652"/>
      <c r="BL52" s="652"/>
      <c r="BM52" s="652"/>
      <c r="BN52" s="652"/>
      <c r="BO52" s="652"/>
      <c r="BP52" s="652"/>
      <c r="BQ52" s="652"/>
      <c r="BR52" s="652"/>
      <c r="BS52" s="652"/>
      <c r="BT52" s="652"/>
      <c r="BU52" s="652"/>
      <c r="BV52" s="652"/>
      <c r="BW52" s="652"/>
      <c r="BY52" s="611" t="s">
        <v>317</v>
      </c>
      <c r="BZ52" s="612"/>
      <c r="CA52" s="612"/>
      <c r="CB52" s="612"/>
      <c r="CC52" s="612"/>
      <c r="CD52" s="612"/>
      <c r="CE52" s="612"/>
      <c r="CF52" s="612"/>
      <c r="CG52" s="612"/>
      <c r="CH52" s="612"/>
      <c r="CI52" s="612"/>
      <c r="CJ52" s="612"/>
      <c r="CK52" s="612"/>
      <c r="CL52" s="613"/>
      <c r="CM52" s="614" t="s">
        <v>206</v>
      </c>
      <c r="CN52" s="621"/>
      <c r="CO52" s="621"/>
      <c r="CP52" s="621"/>
      <c r="CQ52" s="621"/>
      <c r="CR52" s="621"/>
      <c r="CS52" s="621"/>
      <c r="CT52" s="622"/>
      <c r="CU52" s="617" t="s">
        <v>111</v>
      </c>
      <c r="CV52" s="618"/>
      <c r="CW52" s="618"/>
      <c r="CX52" s="619"/>
      <c r="CY52" s="620" t="s">
        <v>206</v>
      </c>
      <c r="CZ52" s="621"/>
      <c r="DA52" s="621"/>
      <c r="DB52" s="621"/>
      <c r="DC52" s="621"/>
      <c r="DD52" s="621"/>
      <c r="DE52" s="621"/>
      <c r="DF52" s="622"/>
      <c r="DG52" s="620" t="s">
        <v>206</v>
      </c>
      <c r="DH52" s="621"/>
      <c r="DI52" s="621"/>
      <c r="DJ52" s="621"/>
      <c r="DK52" s="621"/>
      <c r="DL52" s="621"/>
      <c r="DM52" s="621"/>
      <c r="DN52" s="621"/>
      <c r="DO52" s="621"/>
      <c r="DP52" s="621"/>
      <c r="DQ52" s="622"/>
      <c r="DR52" s="617" t="s">
        <v>111</v>
      </c>
      <c r="DS52" s="618"/>
      <c r="DT52" s="618"/>
      <c r="DU52" s="618"/>
      <c r="DV52" s="618"/>
      <c r="DW52" s="618"/>
      <c r="DX52" s="651"/>
    </row>
    <row r="53" spans="2:128" ht="11.25" customHeight="1" x14ac:dyDescent="0.2">
      <c r="B53" s="196"/>
      <c r="AP53" s="191"/>
      <c r="AQ53" s="187"/>
      <c r="AR53" s="187"/>
      <c r="AS53" s="187"/>
      <c r="AT53" s="187"/>
      <c r="AU53" s="187"/>
      <c r="AV53" s="187"/>
      <c r="AW53" s="187"/>
      <c r="AX53" s="187"/>
      <c r="AY53" s="187"/>
      <c r="AZ53" s="644"/>
      <c r="BA53" s="644"/>
      <c r="BB53" s="644"/>
      <c r="BC53" s="644"/>
      <c r="BD53" s="187"/>
      <c r="BE53" s="187"/>
      <c r="BF53" s="187"/>
      <c r="BG53" s="187"/>
      <c r="BH53" s="187"/>
      <c r="BI53" s="187"/>
      <c r="BJ53" s="187"/>
      <c r="BK53" s="187"/>
      <c r="BL53" s="187"/>
      <c r="BM53" s="187"/>
      <c r="BN53" s="187"/>
      <c r="BO53" s="187"/>
      <c r="BP53" s="187"/>
      <c r="BQ53" s="187"/>
      <c r="BR53" s="187"/>
      <c r="BS53" s="644"/>
      <c r="BT53" s="644"/>
      <c r="BU53" s="644"/>
      <c r="BV53" s="644"/>
      <c r="BW53" s="644"/>
      <c r="BY53" s="611" t="s">
        <v>318</v>
      </c>
      <c r="BZ53" s="612"/>
      <c r="CA53" s="612"/>
      <c r="CB53" s="612"/>
      <c r="CC53" s="612"/>
      <c r="CD53" s="612"/>
      <c r="CE53" s="612"/>
      <c r="CF53" s="612"/>
      <c r="CG53" s="612"/>
      <c r="CH53" s="612"/>
      <c r="CI53" s="612"/>
      <c r="CJ53" s="612"/>
      <c r="CK53" s="612"/>
      <c r="CL53" s="613"/>
      <c r="CM53" s="614">
        <v>170976247</v>
      </c>
      <c r="CN53" s="615"/>
      <c r="CO53" s="615"/>
      <c r="CP53" s="615"/>
      <c r="CQ53" s="615"/>
      <c r="CR53" s="615"/>
      <c r="CS53" s="615"/>
      <c r="CT53" s="616"/>
      <c r="CU53" s="617">
        <v>14.8</v>
      </c>
      <c r="CV53" s="618"/>
      <c r="CW53" s="618"/>
      <c r="CX53" s="619"/>
      <c r="CY53" s="620">
        <v>30034999</v>
      </c>
      <c r="CZ53" s="621"/>
      <c r="DA53" s="621"/>
      <c r="DB53" s="621"/>
      <c r="DC53" s="621"/>
      <c r="DD53" s="621"/>
      <c r="DE53" s="621"/>
      <c r="DF53" s="622"/>
      <c r="DG53" s="623"/>
      <c r="DH53" s="624"/>
      <c r="DI53" s="624"/>
      <c r="DJ53" s="624"/>
      <c r="DK53" s="624"/>
      <c r="DL53" s="624"/>
      <c r="DM53" s="624"/>
      <c r="DN53" s="624"/>
      <c r="DO53" s="624"/>
      <c r="DP53" s="624"/>
      <c r="DQ53" s="625"/>
      <c r="DR53" s="608"/>
      <c r="DS53" s="609"/>
      <c r="DT53" s="609"/>
      <c r="DU53" s="609"/>
      <c r="DV53" s="609"/>
      <c r="DW53" s="609"/>
      <c r="DX53" s="610"/>
    </row>
    <row r="54" spans="2:128" ht="11.25" customHeight="1" x14ac:dyDescent="0.2">
      <c r="AP54" s="187"/>
      <c r="AQ54" s="191"/>
      <c r="AR54" s="191"/>
      <c r="AS54" s="191"/>
      <c r="AT54" s="191"/>
      <c r="AU54" s="191"/>
      <c r="AV54" s="191"/>
      <c r="AW54" s="191"/>
      <c r="AX54" s="191"/>
      <c r="AY54" s="187"/>
      <c r="AZ54" s="644"/>
      <c r="BA54" s="644"/>
      <c r="BB54" s="644"/>
      <c r="BC54" s="644"/>
      <c r="BD54" s="187"/>
      <c r="BE54" s="187"/>
      <c r="BF54" s="187"/>
      <c r="BG54" s="187"/>
      <c r="BH54" s="187"/>
      <c r="BI54" s="187"/>
      <c r="BJ54" s="187"/>
      <c r="BK54" s="187"/>
      <c r="BL54" s="187"/>
      <c r="BM54" s="187"/>
      <c r="BN54" s="187"/>
      <c r="BO54" s="187"/>
      <c r="BP54" s="187"/>
      <c r="BQ54" s="187"/>
      <c r="BR54" s="187"/>
      <c r="BS54" s="644"/>
      <c r="BT54" s="644"/>
      <c r="BU54" s="644"/>
      <c r="BV54" s="644"/>
      <c r="BW54" s="644"/>
      <c r="BY54" s="611" t="s">
        <v>319</v>
      </c>
      <c r="BZ54" s="612"/>
      <c r="CA54" s="612"/>
      <c r="CB54" s="612"/>
      <c r="CC54" s="612"/>
      <c r="CD54" s="612"/>
      <c r="CE54" s="612"/>
      <c r="CF54" s="612"/>
      <c r="CG54" s="612"/>
      <c r="CH54" s="612"/>
      <c r="CI54" s="612"/>
      <c r="CJ54" s="612"/>
      <c r="CK54" s="612"/>
      <c r="CL54" s="613"/>
      <c r="CM54" s="614">
        <v>3831098</v>
      </c>
      <c r="CN54" s="615"/>
      <c r="CO54" s="615"/>
      <c r="CP54" s="615"/>
      <c r="CQ54" s="615"/>
      <c r="CR54" s="615"/>
      <c r="CS54" s="615"/>
      <c r="CT54" s="616"/>
      <c r="CU54" s="617">
        <v>0.3</v>
      </c>
      <c r="CV54" s="618"/>
      <c r="CW54" s="618"/>
      <c r="CX54" s="619"/>
      <c r="CY54" s="620">
        <v>1689899</v>
      </c>
      <c r="CZ54" s="621"/>
      <c r="DA54" s="621"/>
      <c r="DB54" s="621"/>
      <c r="DC54" s="621"/>
      <c r="DD54" s="621"/>
      <c r="DE54" s="621"/>
      <c r="DF54" s="622"/>
      <c r="DG54" s="623"/>
      <c r="DH54" s="624"/>
      <c r="DI54" s="624"/>
      <c r="DJ54" s="624"/>
      <c r="DK54" s="624"/>
      <c r="DL54" s="624"/>
      <c r="DM54" s="624"/>
      <c r="DN54" s="624"/>
      <c r="DO54" s="624"/>
      <c r="DP54" s="624"/>
      <c r="DQ54" s="625"/>
      <c r="DR54" s="608"/>
      <c r="DS54" s="609"/>
      <c r="DT54" s="609"/>
      <c r="DU54" s="609"/>
      <c r="DV54" s="609"/>
      <c r="DW54" s="609"/>
      <c r="DX54" s="610"/>
    </row>
    <row r="55" spans="2:128" ht="11.25" customHeight="1" x14ac:dyDescent="0.2">
      <c r="AP55" s="187"/>
      <c r="AQ55" s="191"/>
      <c r="AR55" s="191"/>
      <c r="AS55" s="191"/>
      <c r="AT55" s="191"/>
      <c r="AU55" s="191"/>
      <c r="AV55" s="191"/>
      <c r="AW55" s="191"/>
      <c r="AX55" s="191"/>
      <c r="AY55" s="187"/>
      <c r="AZ55" s="644"/>
      <c r="BA55" s="644"/>
      <c r="BB55" s="644"/>
      <c r="BC55" s="644"/>
      <c r="BD55" s="187"/>
      <c r="BE55" s="187"/>
      <c r="BF55" s="187"/>
      <c r="BG55" s="187"/>
      <c r="BH55" s="187"/>
      <c r="BI55" s="187"/>
      <c r="BJ55" s="187"/>
      <c r="BK55" s="187"/>
      <c r="BL55" s="187"/>
      <c r="BM55" s="187"/>
      <c r="BN55" s="187"/>
      <c r="BO55" s="187"/>
      <c r="BP55" s="187"/>
      <c r="BQ55" s="187"/>
      <c r="BR55" s="187"/>
      <c r="BS55" s="644"/>
      <c r="BT55" s="644"/>
      <c r="BU55" s="644"/>
      <c r="BV55" s="644"/>
      <c r="BW55" s="644"/>
      <c r="BY55" s="645" t="s">
        <v>302</v>
      </c>
      <c r="BZ55" s="646"/>
      <c r="CA55" s="611" t="s">
        <v>320</v>
      </c>
      <c r="CB55" s="612"/>
      <c r="CC55" s="612"/>
      <c r="CD55" s="612"/>
      <c r="CE55" s="612"/>
      <c r="CF55" s="612"/>
      <c r="CG55" s="612"/>
      <c r="CH55" s="612"/>
      <c r="CI55" s="612"/>
      <c r="CJ55" s="612"/>
      <c r="CK55" s="612"/>
      <c r="CL55" s="613"/>
      <c r="CM55" s="614">
        <v>169841304</v>
      </c>
      <c r="CN55" s="615"/>
      <c r="CO55" s="615"/>
      <c r="CP55" s="615"/>
      <c r="CQ55" s="615"/>
      <c r="CR55" s="615"/>
      <c r="CS55" s="615"/>
      <c r="CT55" s="616"/>
      <c r="CU55" s="617">
        <v>14.7</v>
      </c>
      <c r="CV55" s="618"/>
      <c r="CW55" s="618"/>
      <c r="CX55" s="619"/>
      <c r="CY55" s="620">
        <v>30024857</v>
      </c>
      <c r="CZ55" s="621"/>
      <c r="DA55" s="621"/>
      <c r="DB55" s="621"/>
      <c r="DC55" s="621"/>
      <c r="DD55" s="621"/>
      <c r="DE55" s="621"/>
      <c r="DF55" s="622"/>
      <c r="DG55" s="623"/>
      <c r="DH55" s="624"/>
      <c r="DI55" s="624"/>
      <c r="DJ55" s="624"/>
      <c r="DK55" s="624"/>
      <c r="DL55" s="624"/>
      <c r="DM55" s="624"/>
      <c r="DN55" s="624"/>
      <c r="DO55" s="624"/>
      <c r="DP55" s="624"/>
      <c r="DQ55" s="625"/>
      <c r="DR55" s="608"/>
      <c r="DS55" s="609"/>
      <c r="DT55" s="609"/>
      <c r="DU55" s="609"/>
      <c r="DV55" s="609"/>
      <c r="DW55" s="609"/>
      <c r="DX55" s="610"/>
    </row>
    <row r="56" spans="2:128" ht="11.25" customHeight="1" x14ac:dyDescent="0.2">
      <c r="AP56" s="187"/>
      <c r="AQ56" s="191"/>
      <c r="AR56" s="191"/>
      <c r="AS56" s="191"/>
      <c r="AT56" s="191"/>
      <c r="AU56" s="191"/>
      <c r="AV56" s="191"/>
      <c r="AW56" s="191"/>
      <c r="AX56" s="191"/>
      <c r="AY56" s="187"/>
      <c r="AZ56" s="188"/>
      <c r="BA56" s="188"/>
      <c r="BB56" s="188"/>
      <c r="BC56" s="188"/>
      <c r="BD56" s="187"/>
      <c r="BE56" s="187"/>
      <c r="BF56" s="187"/>
      <c r="BG56" s="187"/>
      <c r="BH56" s="187"/>
      <c r="BI56" s="187"/>
      <c r="BJ56" s="187"/>
      <c r="BK56" s="187"/>
      <c r="BL56" s="187"/>
      <c r="BM56" s="187"/>
      <c r="BN56" s="187"/>
      <c r="BO56" s="187"/>
      <c r="BP56" s="187"/>
      <c r="BQ56" s="187"/>
      <c r="BR56" s="187"/>
      <c r="BS56" s="188"/>
      <c r="BT56" s="188"/>
      <c r="BU56" s="188"/>
      <c r="BV56" s="188"/>
      <c r="BW56" s="188"/>
      <c r="BY56" s="647"/>
      <c r="BZ56" s="648"/>
      <c r="CA56" s="611" t="s">
        <v>321</v>
      </c>
      <c r="CB56" s="612"/>
      <c r="CC56" s="612"/>
      <c r="CD56" s="612"/>
      <c r="CE56" s="612"/>
      <c r="CF56" s="612"/>
      <c r="CG56" s="612"/>
      <c r="CH56" s="612"/>
      <c r="CI56" s="612"/>
      <c r="CJ56" s="612"/>
      <c r="CK56" s="612"/>
      <c r="CL56" s="613"/>
      <c r="CM56" s="614">
        <v>85758040</v>
      </c>
      <c r="CN56" s="615"/>
      <c r="CO56" s="615"/>
      <c r="CP56" s="615"/>
      <c r="CQ56" s="615"/>
      <c r="CR56" s="615"/>
      <c r="CS56" s="615"/>
      <c r="CT56" s="616"/>
      <c r="CU56" s="617">
        <v>7.4</v>
      </c>
      <c r="CV56" s="618"/>
      <c r="CW56" s="618"/>
      <c r="CX56" s="619"/>
      <c r="CY56" s="620">
        <v>2754021</v>
      </c>
      <c r="CZ56" s="621"/>
      <c r="DA56" s="621"/>
      <c r="DB56" s="621"/>
      <c r="DC56" s="621"/>
      <c r="DD56" s="621"/>
      <c r="DE56" s="621"/>
      <c r="DF56" s="622"/>
      <c r="DG56" s="623"/>
      <c r="DH56" s="624"/>
      <c r="DI56" s="624"/>
      <c r="DJ56" s="624"/>
      <c r="DK56" s="624"/>
      <c r="DL56" s="624"/>
      <c r="DM56" s="624"/>
      <c r="DN56" s="624"/>
      <c r="DO56" s="624"/>
      <c r="DP56" s="624"/>
      <c r="DQ56" s="625"/>
      <c r="DR56" s="608"/>
      <c r="DS56" s="609"/>
      <c r="DT56" s="609"/>
      <c r="DU56" s="609"/>
      <c r="DV56" s="609"/>
      <c r="DW56" s="609"/>
      <c r="DX56" s="610"/>
    </row>
    <row r="57" spans="2:128" ht="11.25" customHeight="1" x14ac:dyDescent="0.2">
      <c r="AP57" s="187"/>
      <c r="AQ57" s="191"/>
      <c r="AR57" s="191"/>
      <c r="AS57" s="191"/>
      <c r="AT57" s="191"/>
      <c r="AU57" s="191"/>
      <c r="AV57" s="191"/>
      <c r="AW57" s="191"/>
      <c r="AX57" s="191"/>
      <c r="AY57" s="187"/>
      <c r="AZ57" s="188"/>
      <c r="BA57" s="188"/>
      <c r="BB57" s="188"/>
      <c r="BC57" s="188"/>
      <c r="BD57" s="197"/>
      <c r="BE57" s="197"/>
      <c r="BF57" s="197"/>
      <c r="BG57" s="197"/>
      <c r="BH57" s="197"/>
      <c r="BI57" s="197"/>
      <c r="BJ57" s="187"/>
      <c r="BK57" s="187"/>
      <c r="BL57" s="187"/>
      <c r="BM57" s="187"/>
      <c r="BN57" s="187"/>
      <c r="BO57" s="187"/>
      <c r="BP57" s="187"/>
      <c r="BQ57" s="187"/>
      <c r="BR57" s="187"/>
      <c r="BS57" s="188"/>
      <c r="BT57" s="188"/>
      <c r="BU57" s="188"/>
      <c r="BV57" s="188"/>
      <c r="BW57" s="188"/>
      <c r="BY57" s="647"/>
      <c r="BZ57" s="648"/>
      <c r="CA57" s="611" t="s">
        <v>322</v>
      </c>
      <c r="CB57" s="612"/>
      <c r="CC57" s="612"/>
      <c r="CD57" s="612"/>
      <c r="CE57" s="612"/>
      <c r="CF57" s="612"/>
      <c r="CG57" s="612"/>
      <c r="CH57" s="612"/>
      <c r="CI57" s="612"/>
      <c r="CJ57" s="612"/>
      <c r="CK57" s="612"/>
      <c r="CL57" s="613"/>
      <c r="CM57" s="614">
        <v>70814993</v>
      </c>
      <c r="CN57" s="615"/>
      <c r="CO57" s="615"/>
      <c r="CP57" s="615"/>
      <c r="CQ57" s="615"/>
      <c r="CR57" s="615"/>
      <c r="CS57" s="615"/>
      <c r="CT57" s="616"/>
      <c r="CU57" s="617">
        <v>6.1</v>
      </c>
      <c r="CV57" s="618"/>
      <c r="CW57" s="618"/>
      <c r="CX57" s="619"/>
      <c r="CY57" s="620">
        <v>27213365</v>
      </c>
      <c r="CZ57" s="621"/>
      <c r="DA57" s="621"/>
      <c r="DB57" s="621"/>
      <c r="DC57" s="621"/>
      <c r="DD57" s="621"/>
      <c r="DE57" s="621"/>
      <c r="DF57" s="622"/>
      <c r="DG57" s="623"/>
      <c r="DH57" s="624"/>
      <c r="DI57" s="624"/>
      <c r="DJ57" s="624"/>
      <c r="DK57" s="624"/>
      <c r="DL57" s="624"/>
      <c r="DM57" s="624"/>
      <c r="DN57" s="624"/>
      <c r="DO57" s="624"/>
      <c r="DP57" s="624"/>
      <c r="DQ57" s="625"/>
      <c r="DR57" s="608"/>
      <c r="DS57" s="609"/>
      <c r="DT57" s="609"/>
      <c r="DU57" s="609"/>
      <c r="DV57" s="609"/>
      <c r="DW57" s="609"/>
      <c r="DX57" s="610"/>
    </row>
    <row r="58" spans="2:128" ht="11.25" customHeight="1" x14ac:dyDescent="0.2">
      <c r="AP58" s="187"/>
      <c r="AQ58" s="187"/>
      <c r="AR58" s="187"/>
      <c r="AS58" s="187"/>
      <c r="AT58" s="187"/>
      <c r="AU58" s="187"/>
      <c r="AV58" s="187"/>
      <c r="AW58" s="187"/>
      <c r="AX58" s="187"/>
      <c r="AY58" s="187"/>
      <c r="AZ58" s="188"/>
      <c r="BA58" s="188"/>
      <c r="BB58" s="188"/>
      <c r="BC58" s="188"/>
      <c r="BD58" s="197"/>
      <c r="BE58" s="197"/>
      <c r="BF58" s="197"/>
      <c r="BG58" s="197"/>
      <c r="BH58" s="197"/>
      <c r="BI58" s="197"/>
      <c r="BJ58" s="187"/>
      <c r="BK58" s="187"/>
      <c r="BL58" s="187"/>
      <c r="BM58" s="187"/>
      <c r="BN58" s="187"/>
      <c r="BO58" s="187"/>
      <c r="BP58" s="187"/>
      <c r="BQ58" s="187"/>
      <c r="BR58" s="187"/>
      <c r="BS58" s="188"/>
      <c r="BT58" s="188"/>
      <c r="BU58" s="188"/>
      <c r="BV58" s="188"/>
      <c r="BW58" s="188"/>
      <c r="BY58" s="647"/>
      <c r="BZ58" s="648"/>
      <c r="CA58" s="611" t="s">
        <v>323</v>
      </c>
      <c r="CB58" s="612"/>
      <c r="CC58" s="612"/>
      <c r="CD58" s="612"/>
      <c r="CE58" s="612"/>
      <c r="CF58" s="612"/>
      <c r="CG58" s="612"/>
      <c r="CH58" s="612"/>
      <c r="CI58" s="612"/>
      <c r="CJ58" s="612"/>
      <c r="CK58" s="612"/>
      <c r="CL58" s="613"/>
      <c r="CM58" s="614">
        <v>1134943</v>
      </c>
      <c r="CN58" s="615"/>
      <c r="CO58" s="615"/>
      <c r="CP58" s="615"/>
      <c r="CQ58" s="615"/>
      <c r="CR58" s="615"/>
      <c r="CS58" s="615"/>
      <c r="CT58" s="616"/>
      <c r="CU58" s="617">
        <v>0.1</v>
      </c>
      <c r="CV58" s="618"/>
      <c r="CW58" s="618"/>
      <c r="CX58" s="619"/>
      <c r="CY58" s="620">
        <v>10142</v>
      </c>
      <c r="CZ58" s="621"/>
      <c r="DA58" s="621"/>
      <c r="DB58" s="621"/>
      <c r="DC58" s="621"/>
      <c r="DD58" s="621"/>
      <c r="DE58" s="621"/>
      <c r="DF58" s="622"/>
      <c r="DG58" s="623"/>
      <c r="DH58" s="624"/>
      <c r="DI58" s="624"/>
      <c r="DJ58" s="624"/>
      <c r="DK58" s="624"/>
      <c r="DL58" s="624"/>
      <c r="DM58" s="624"/>
      <c r="DN58" s="624"/>
      <c r="DO58" s="624"/>
      <c r="DP58" s="624"/>
      <c r="DQ58" s="625"/>
      <c r="DR58" s="608"/>
      <c r="DS58" s="609"/>
      <c r="DT58" s="609"/>
      <c r="DU58" s="609"/>
      <c r="DV58" s="609"/>
      <c r="DW58" s="609"/>
      <c r="DX58" s="610"/>
    </row>
    <row r="59" spans="2:128" ht="11.25" customHeight="1" x14ac:dyDescent="0.2">
      <c r="AP59" s="187"/>
      <c r="AQ59" s="187"/>
      <c r="AR59" s="187"/>
      <c r="AS59" s="187"/>
      <c r="AT59" s="187"/>
      <c r="AU59" s="187"/>
      <c r="AV59" s="187"/>
      <c r="AW59" s="187"/>
      <c r="AX59" s="187"/>
      <c r="AY59" s="187"/>
      <c r="AZ59" s="188"/>
      <c r="BA59" s="188"/>
      <c r="BB59" s="188"/>
      <c r="BC59" s="188"/>
      <c r="BD59" s="197"/>
      <c r="BE59" s="197"/>
      <c r="BF59" s="197"/>
      <c r="BG59" s="197"/>
      <c r="BH59" s="197"/>
      <c r="BI59" s="197"/>
      <c r="BJ59" s="187"/>
      <c r="BK59" s="187"/>
      <c r="BL59" s="187"/>
      <c r="BM59" s="187"/>
      <c r="BN59" s="187"/>
      <c r="BO59" s="187"/>
      <c r="BP59" s="187"/>
      <c r="BQ59" s="187"/>
      <c r="BR59" s="187"/>
      <c r="BS59" s="188"/>
      <c r="BT59" s="188"/>
      <c r="BU59" s="188"/>
      <c r="BV59" s="188"/>
      <c r="BW59" s="188"/>
      <c r="BY59" s="649"/>
      <c r="BZ59" s="650"/>
      <c r="CA59" s="611" t="s">
        <v>324</v>
      </c>
      <c r="CB59" s="612"/>
      <c r="CC59" s="612"/>
      <c r="CD59" s="612"/>
      <c r="CE59" s="612"/>
      <c r="CF59" s="612"/>
      <c r="CG59" s="612"/>
      <c r="CH59" s="612"/>
      <c r="CI59" s="612"/>
      <c r="CJ59" s="612"/>
      <c r="CK59" s="612"/>
      <c r="CL59" s="613"/>
      <c r="CM59" s="614" t="s">
        <v>111</v>
      </c>
      <c r="CN59" s="615"/>
      <c r="CO59" s="615"/>
      <c r="CP59" s="615"/>
      <c r="CQ59" s="615"/>
      <c r="CR59" s="615"/>
      <c r="CS59" s="615"/>
      <c r="CT59" s="616"/>
      <c r="CU59" s="617" t="s">
        <v>111</v>
      </c>
      <c r="CV59" s="618"/>
      <c r="CW59" s="618"/>
      <c r="CX59" s="619"/>
      <c r="CY59" s="620" t="s">
        <v>206</v>
      </c>
      <c r="CZ59" s="621"/>
      <c r="DA59" s="621"/>
      <c r="DB59" s="621"/>
      <c r="DC59" s="621"/>
      <c r="DD59" s="621"/>
      <c r="DE59" s="621"/>
      <c r="DF59" s="622"/>
      <c r="DG59" s="623"/>
      <c r="DH59" s="624"/>
      <c r="DI59" s="624"/>
      <c r="DJ59" s="624"/>
      <c r="DK59" s="624"/>
      <c r="DL59" s="624"/>
      <c r="DM59" s="624"/>
      <c r="DN59" s="624"/>
      <c r="DO59" s="624"/>
      <c r="DP59" s="624"/>
      <c r="DQ59" s="625"/>
      <c r="DR59" s="608"/>
      <c r="DS59" s="609"/>
      <c r="DT59" s="609"/>
      <c r="DU59" s="609"/>
      <c r="DV59" s="609"/>
      <c r="DW59" s="609"/>
      <c r="DX59" s="610"/>
    </row>
    <row r="60" spans="2:128" ht="11.25" customHeight="1" x14ac:dyDescent="0.2">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187"/>
      <c r="BV60" s="187"/>
      <c r="BW60" s="187"/>
      <c r="BY60" s="626" t="s">
        <v>325</v>
      </c>
      <c r="BZ60" s="627"/>
      <c r="CA60" s="627"/>
      <c r="CB60" s="627"/>
      <c r="CC60" s="627"/>
      <c r="CD60" s="627"/>
      <c r="CE60" s="627"/>
      <c r="CF60" s="627"/>
      <c r="CG60" s="627"/>
      <c r="CH60" s="627"/>
      <c r="CI60" s="627"/>
      <c r="CJ60" s="627"/>
      <c r="CK60" s="627"/>
      <c r="CL60" s="628"/>
      <c r="CM60" s="629">
        <v>1155598609</v>
      </c>
      <c r="CN60" s="630"/>
      <c r="CO60" s="630"/>
      <c r="CP60" s="630"/>
      <c r="CQ60" s="630"/>
      <c r="CR60" s="630"/>
      <c r="CS60" s="630"/>
      <c r="CT60" s="631"/>
      <c r="CU60" s="632">
        <v>100</v>
      </c>
      <c r="CV60" s="633"/>
      <c r="CW60" s="633"/>
      <c r="CX60" s="634"/>
      <c r="CY60" s="635">
        <v>894248401</v>
      </c>
      <c r="CZ60" s="636"/>
      <c r="DA60" s="636"/>
      <c r="DB60" s="636"/>
      <c r="DC60" s="636"/>
      <c r="DD60" s="636"/>
      <c r="DE60" s="636"/>
      <c r="DF60" s="637"/>
      <c r="DG60" s="638"/>
      <c r="DH60" s="639"/>
      <c r="DI60" s="639"/>
      <c r="DJ60" s="639"/>
      <c r="DK60" s="639"/>
      <c r="DL60" s="639"/>
      <c r="DM60" s="639"/>
      <c r="DN60" s="639"/>
      <c r="DO60" s="639"/>
      <c r="DP60" s="639"/>
      <c r="DQ60" s="640"/>
      <c r="DR60" s="641"/>
      <c r="DS60" s="642"/>
      <c r="DT60" s="642"/>
      <c r="DU60" s="642"/>
      <c r="DV60" s="642"/>
      <c r="DW60" s="642"/>
      <c r="DX60" s="643"/>
    </row>
    <row r="61" spans="2:128" ht="11.25" customHeight="1" x14ac:dyDescent="0.2">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row>
    <row r="62" spans="2:128" ht="11.25" customHeight="1" x14ac:dyDescent="0.2">
      <c r="AP62" s="197"/>
      <c r="AQ62" s="197"/>
      <c r="AR62" s="197"/>
      <c r="AS62" s="197"/>
      <c r="AT62" s="198"/>
      <c r="AU62" s="187"/>
      <c r="AV62" s="187"/>
      <c r="AW62" s="187"/>
      <c r="AX62" s="187"/>
      <c r="AY62" s="187"/>
      <c r="AZ62" s="187"/>
      <c r="BA62" s="187"/>
      <c r="BB62" s="187"/>
      <c r="BC62" s="187"/>
      <c r="BD62" s="189"/>
      <c r="BE62" s="189"/>
      <c r="BF62" s="189"/>
      <c r="BG62" s="189"/>
      <c r="BH62" s="189"/>
      <c r="BI62" s="189"/>
      <c r="BJ62" s="189"/>
      <c r="BK62" s="189"/>
      <c r="BL62" s="189"/>
      <c r="BM62" s="189"/>
      <c r="BN62" s="189"/>
      <c r="BO62" s="189"/>
      <c r="BP62" s="189"/>
      <c r="BQ62" s="189"/>
      <c r="BR62" s="189"/>
      <c r="BS62" s="189"/>
      <c r="BT62" s="189"/>
      <c r="BU62" s="189"/>
      <c r="BV62" s="189"/>
      <c r="BW62" s="189"/>
    </row>
    <row r="63" spans="2:128" ht="11.25" customHeight="1" x14ac:dyDescent="0.2">
      <c r="AP63" s="197"/>
      <c r="AQ63" s="197"/>
      <c r="AR63" s="197"/>
      <c r="AS63" s="197"/>
      <c r="AT63" s="198"/>
      <c r="AU63" s="187"/>
      <c r="AV63" s="187"/>
      <c r="AW63" s="187"/>
      <c r="AX63" s="187"/>
      <c r="AY63" s="187"/>
      <c r="AZ63" s="187"/>
      <c r="BA63" s="187"/>
      <c r="BB63" s="187"/>
      <c r="BC63" s="187"/>
      <c r="BD63" s="189"/>
      <c r="BE63" s="189"/>
      <c r="BF63" s="189"/>
      <c r="BG63" s="189"/>
      <c r="BH63" s="189"/>
      <c r="BI63" s="189"/>
      <c r="BJ63" s="189"/>
      <c r="BK63" s="189"/>
      <c r="BL63" s="189"/>
      <c r="BM63" s="189"/>
      <c r="BN63" s="189"/>
      <c r="BO63" s="189"/>
      <c r="BP63" s="189"/>
      <c r="BQ63" s="189"/>
      <c r="BR63" s="189"/>
      <c r="BS63" s="189"/>
      <c r="BT63" s="189"/>
      <c r="BU63" s="189"/>
      <c r="BV63" s="189"/>
      <c r="BW63" s="189"/>
    </row>
    <row r="64" spans="2:128" ht="11.25" customHeight="1" x14ac:dyDescent="0.2">
      <c r="AP64" s="197"/>
      <c r="AQ64" s="197"/>
      <c r="AR64" s="197"/>
      <c r="AS64" s="197"/>
      <c r="AT64" s="198"/>
      <c r="AU64" s="187"/>
      <c r="AV64" s="187"/>
      <c r="AW64" s="187"/>
      <c r="AX64" s="187"/>
      <c r="AY64" s="187"/>
      <c r="AZ64" s="187"/>
      <c r="BA64" s="187"/>
      <c r="BB64" s="187"/>
      <c r="BC64" s="187"/>
      <c r="BD64" s="189"/>
      <c r="BE64" s="189"/>
      <c r="BF64" s="189"/>
      <c r="BG64" s="189"/>
      <c r="BH64" s="189"/>
      <c r="BI64" s="189"/>
      <c r="BJ64" s="189"/>
      <c r="BK64" s="189"/>
      <c r="BL64" s="189"/>
      <c r="BM64" s="189"/>
      <c r="BN64" s="189"/>
      <c r="BO64" s="189"/>
      <c r="BP64" s="189"/>
      <c r="BQ64" s="189"/>
      <c r="BR64" s="189"/>
      <c r="BS64" s="189"/>
      <c r="BT64" s="189"/>
      <c r="BU64" s="189"/>
      <c r="BV64" s="189"/>
      <c r="BW64" s="189"/>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bgT7svw/nJemypxvjaEwB7BCUZCsVGTjPU13RnvyPW/k2IpQWvvWwMhREfUJi+6IiQ7yzdC1eBRxI8cKwS1mSQ==" saltValue="RsH9ZeBK+ONsq+ugQiz1Mg=="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46" customWidth="1"/>
    <col min="131" max="131" width="1.6640625" style="246" customWidth="1"/>
    <col min="132" max="16384" width="9" style="246" hidden="1"/>
  </cols>
  <sheetData>
    <row r="1" spans="1:131" s="204" customFormat="1" ht="11.25" customHeight="1" thickBot="1" x14ac:dyDescent="0.25">
      <c r="A1" s="199"/>
      <c r="B1" s="199"/>
      <c r="C1" s="199"/>
      <c r="D1" s="199"/>
      <c r="E1" s="199"/>
      <c r="F1" s="199"/>
      <c r="G1" s="199"/>
      <c r="H1" s="199"/>
      <c r="I1" s="199"/>
      <c r="J1" s="199"/>
      <c r="K1" s="199"/>
      <c r="L1" s="199"/>
      <c r="M1" s="199"/>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1"/>
      <c r="DQ1" s="202"/>
      <c r="DR1" s="202"/>
      <c r="DS1" s="202"/>
      <c r="DT1" s="202"/>
      <c r="DU1" s="202"/>
      <c r="DV1" s="202"/>
      <c r="DW1" s="202"/>
      <c r="DX1" s="202"/>
      <c r="DY1" s="202"/>
      <c r="DZ1" s="202"/>
      <c r="EA1" s="203"/>
    </row>
    <row r="2" spans="1:131" s="208" customFormat="1" ht="26.25" customHeight="1" thickBot="1" x14ac:dyDescent="0.25">
      <c r="A2" s="205" t="s">
        <v>326</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1175" t="s">
        <v>327</v>
      </c>
      <c r="DK2" s="1176"/>
      <c r="DL2" s="1176"/>
      <c r="DM2" s="1176"/>
      <c r="DN2" s="1176"/>
      <c r="DO2" s="1177"/>
      <c r="DP2" s="206"/>
      <c r="DQ2" s="1175" t="s">
        <v>328</v>
      </c>
      <c r="DR2" s="1176"/>
      <c r="DS2" s="1176"/>
      <c r="DT2" s="1176"/>
      <c r="DU2" s="1176"/>
      <c r="DV2" s="1176"/>
      <c r="DW2" s="1176"/>
      <c r="DX2" s="1176"/>
      <c r="DY2" s="1176"/>
      <c r="DZ2" s="1177"/>
      <c r="EA2" s="207"/>
    </row>
    <row r="3" spans="1:131" s="204" customFormat="1" ht="11.25" customHeight="1" x14ac:dyDescent="0.2">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3"/>
    </row>
    <row r="4" spans="1:131" s="212" customFormat="1" ht="26.25" customHeight="1" thickBot="1" x14ac:dyDescent="0.25">
      <c r="A4" s="1110" t="s">
        <v>329</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209"/>
      <c r="BA4" s="209"/>
      <c r="BB4" s="209"/>
      <c r="BC4" s="209"/>
      <c r="BD4" s="209"/>
      <c r="BE4" s="210"/>
      <c r="BF4" s="210"/>
      <c r="BG4" s="210"/>
      <c r="BH4" s="210"/>
      <c r="BI4" s="210"/>
      <c r="BJ4" s="210"/>
      <c r="BK4" s="210"/>
      <c r="BL4" s="210"/>
      <c r="BM4" s="210"/>
      <c r="BN4" s="210"/>
      <c r="BO4" s="210"/>
      <c r="BP4" s="210"/>
      <c r="BQ4" s="209" t="s">
        <v>330</v>
      </c>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11"/>
    </row>
    <row r="5" spans="1:131" s="212" customFormat="1" ht="26.25" customHeight="1" x14ac:dyDescent="0.2">
      <c r="A5" s="1001" t="s">
        <v>331</v>
      </c>
      <c r="B5" s="1002"/>
      <c r="C5" s="1002"/>
      <c r="D5" s="1002"/>
      <c r="E5" s="1002"/>
      <c r="F5" s="1002"/>
      <c r="G5" s="1002"/>
      <c r="H5" s="1002"/>
      <c r="I5" s="1002"/>
      <c r="J5" s="1002"/>
      <c r="K5" s="1002"/>
      <c r="L5" s="1002"/>
      <c r="M5" s="1002"/>
      <c r="N5" s="1002"/>
      <c r="O5" s="1002"/>
      <c r="P5" s="1003"/>
      <c r="Q5" s="1007" t="s">
        <v>332</v>
      </c>
      <c r="R5" s="1008"/>
      <c r="S5" s="1008"/>
      <c r="T5" s="1008"/>
      <c r="U5" s="1009"/>
      <c r="V5" s="1007" t="s">
        <v>333</v>
      </c>
      <c r="W5" s="1008"/>
      <c r="X5" s="1008"/>
      <c r="Y5" s="1008"/>
      <c r="Z5" s="1009"/>
      <c r="AA5" s="1007" t="s">
        <v>334</v>
      </c>
      <c r="AB5" s="1008"/>
      <c r="AC5" s="1008"/>
      <c r="AD5" s="1008"/>
      <c r="AE5" s="1008"/>
      <c r="AF5" s="1178" t="s">
        <v>335</v>
      </c>
      <c r="AG5" s="1008"/>
      <c r="AH5" s="1008"/>
      <c r="AI5" s="1008"/>
      <c r="AJ5" s="1023"/>
      <c r="AK5" s="1008" t="s">
        <v>336</v>
      </c>
      <c r="AL5" s="1008"/>
      <c r="AM5" s="1008"/>
      <c r="AN5" s="1008"/>
      <c r="AO5" s="1009"/>
      <c r="AP5" s="1007" t="s">
        <v>337</v>
      </c>
      <c r="AQ5" s="1008"/>
      <c r="AR5" s="1008"/>
      <c r="AS5" s="1008"/>
      <c r="AT5" s="1009"/>
      <c r="AU5" s="1007" t="s">
        <v>338</v>
      </c>
      <c r="AV5" s="1008"/>
      <c r="AW5" s="1008"/>
      <c r="AX5" s="1008"/>
      <c r="AY5" s="1023"/>
      <c r="AZ5" s="213"/>
      <c r="BA5" s="213"/>
      <c r="BB5" s="213"/>
      <c r="BC5" s="213"/>
      <c r="BD5" s="213"/>
      <c r="BE5" s="214"/>
      <c r="BF5" s="214"/>
      <c r="BG5" s="214"/>
      <c r="BH5" s="214"/>
      <c r="BI5" s="214"/>
      <c r="BJ5" s="214"/>
      <c r="BK5" s="214"/>
      <c r="BL5" s="214"/>
      <c r="BM5" s="214"/>
      <c r="BN5" s="214"/>
      <c r="BO5" s="214"/>
      <c r="BP5" s="214"/>
      <c r="BQ5" s="1001" t="s">
        <v>339</v>
      </c>
      <c r="BR5" s="1002"/>
      <c r="BS5" s="1002"/>
      <c r="BT5" s="1002"/>
      <c r="BU5" s="1002"/>
      <c r="BV5" s="1002"/>
      <c r="BW5" s="1002"/>
      <c r="BX5" s="1002"/>
      <c r="BY5" s="1002"/>
      <c r="BZ5" s="1002"/>
      <c r="CA5" s="1002"/>
      <c r="CB5" s="1002"/>
      <c r="CC5" s="1002"/>
      <c r="CD5" s="1002"/>
      <c r="CE5" s="1002"/>
      <c r="CF5" s="1002"/>
      <c r="CG5" s="1003"/>
      <c r="CH5" s="1007" t="s">
        <v>340</v>
      </c>
      <c r="CI5" s="1008"/>
      <c r="CJ5" s="1008"/>
      <c r="CK5" s="1008"/>
      <c r="CL5" s="1009"/>
      <c r="CM5" s="1007" t="s">
        <v>341</v>
      </c>
      <c r="CN5" s="1008"/>
      <c r="CO5" s="1008"/>
      <c r="CP5" s="1008"/>
      <c r="CQ5" s="1009"/>
      <c r="CR5" s="1007" t="s">
        <v>342</v>
      </c>
      <c r="CS5" s="1008"/>
      <c r="CT5" s="1008"/>
      <c r="CU5" s="1008"/>
      <c r="CV5" s="1009"/>
      <c r="CW5" s="1007" t="s">
        <v>343</v>
      </c>
      <c r="CX5" s="1008"/>
      <c r="CY5" s="1008"/>
      <c r="CZ5" s="1008"/>
      <c r="DA5" s="1009"/>
      <c r="DB5" s="1007" t="s">
        <v>344</v>
      </c>
      <c r="DC5" s="1008"/>
      <c r="DD5" s="1008"/>
      <c r="DE5" s="1008"/>
      <c r="DF5" s="1009"/>
      <c r="DG5" s="1163" t="s">
        <v>345</v>
      </c>
      <c r="DH5" s="1164"/>
      <c r="DI5" s="1164"/>
      <c r="DJ5" s="1164"/>
      <c r="DK5" s="1165"/>
      <c r="DL5" s="1163" t="s">
        <v>346</v>
      </c>
      <c r="DM5" s="1164"/>
      <c r="DN5" s="1164"/>
      <c r="DO5" s="1164"/>
      <c r="DP5" s="1165"/>
      <c r="DQ5" s="1007" t="s">
        <v>347</v>
      </c>
      <c r="DR5" s="1008"/>
      <c r="DS5" s="1008"/>
      <c r="DT5" s="1008"/>
      <c r="DU5" s="1009"/>
      <c r="DV5" s="1007" t="s">
        <v>338</v>
      </c>
      <c r="DW5" s="1008"/>
      <c r="DX5" s="1008"/>
      <c r="DY5" s="1008"/>
      <c r="DZ5" s="1023"/>
      <c r="EA5" s="211"/>
    </row>
    <row r="6" spans="1:131" s="212" customFormat="1" ht="26.25" customHeight="1" thickBot="1" x14ac:dyDescent="0.25">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79"/>
      <c r="AG6" s="1011"/>
      <c r="AH6" s="1011"/>
      <c r="AI6" s="1011"/>
      <c r="AJ6" s="1024"/>
      <c r="AK6" s="1011"/>
      <c r="AL6" s="1011"/>
      <c r="AM6" s="1011"/>
      <c r="AN6" s="1011"/>
      <c r="AO6" s="1012"/>
      <c r="AP6" s="1010"/>
      <c r="AQ6" s="1011"/>
      <c r="AR6" s="1011"/>
      <c r="AS6" s="1011"/>
      <c r="AT6" s="1012"/>
      <c r="AU6" s="1010"/>
      <c r="AV6" s="1011"/>
      <c r="AW6" s="1011"/>
      <c r="AX6" s="1011"/>
      <c r="AY6" s="1024"/>
      <c r="AZ6" s="209"/>
      <c r="BA6" s="209"/>
      <c r="BB6" s="209"/>
      <c r="BC6" s="209"/>
      <c r="BD6" s="209"/>
      <c r="BE6" s="210"/>
      <c r="BF6" s="210"/>
      <c r="BG6" s="210"/>
      <c r="BH6" s="210"/>
      <c r="BI6" s="210"/>
      <c r="BJ6" s="210"/>
      <c r="BK6" s="210"/>
      <c r="BL6" s="210"/>
      <c r="BM6" s="210"/>
      <c r="BN6" s="210"/>
      <c r="BO6" s="210"/>
      <c r="BP6" s="210"/>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66"/>
      <c r="DH6" s="1167"/>
      <c r="DI6" s="1167"/>
      <c r="DJ6" s="1167"/>
      <c r="DK6" s="1168"/>
      <c r="DL6" s="1166"/>
      <c r="DM6" s="1167"/>
      <c r="DN6" s="1167"/>
      <c r="DO6" s="1167"/>
      <c r="DP6" s="1168"/>
      <c r="DQ6" s="1010"/>
      <c r="DR6" s="1011"/>
      <c r="DS6" s="1011"/>
      <c r="DT6" s="1011"/>
      <c r="DU6" s="1012"/>
      <c r="DV6" s="1010"/>
      <c r="DW6" s="1011"/>
      <c r="DX6" s="1011"/>
      <c r="DY6" s="1011"/>
      <c r="DZ6" s="1024"/>
      <c r="EA6" s="211"/>
    </row>
    <row r="7" spans="1:131" s="212" customFormat="1" ht="26.25" customHeight="1" thickTop="1" x14ac:dyDescent="0.2">
      <c r="A7" s="215">
        <v>1</v>
      </c>
      <c r="B7" s="1094" t="s">
        <v>539</v>
      </c>
      <c r="C7" s="1095"/>
      <c r="D7" s="1095"/>
      <c r="E7" s="1095"/>
      <c r="F7" s="1095"/>
      <c r="G7" s="1095"/>
      <c r="H7" s="1095"/>
      <c r="I7" s="1095"/>
      <c r="J7" s="1095"/>
      <c r="K7" s="1095"/>
      <c r="L7" s="1095"/>
      <c r="M7" s="1095"/>
      <c r="N7" s="1095"/>
      <c r="O7" s="1095"/>
      <c r="P7" s="1096"/>
      <c r="Q7" s="1169">
        <v>1227774</v>
      </c>
      <c r="R7" s="1170"/>
      <c r="S7" s="1170"/>
      <c r="T7" s="1170"/>
      <c r="U7" s="1170"/>
      <c r="V7" s="1170">
        <v>1214905</v>
      </c>
      <c r="W7" s="1170"/>
      <c r="X7" s="1170"/>
      <c r="Y7" s="1170"/>
      <c r="Z7" s="1170"/>
      <c r="AA7" s="1170">
        <f t="shared" ref="AA7:AA16" si="0">Q7-V7</f>
        <v>12869</v>
      </c>
      <c r="AB7" s="1170"/>
      <c r="AC7" s="1170"/>
      <c r="AD7" s="1170"/>
      <c r="AE7" s="1171"/>
      <c r="AF7" s="1172">
        <v>5018</v>
      </c>
      <c r="AG7" s="1173"/>
      <c r="AH7" s="1173"/>
      <c r="AI7" s="1173"/>
      <c r="AJ7" s="1174"/>
      <c r="AK7" s="1156">
        <v>30879</v>
      </c>
      <c r="AL7" s="1157"/>
      <c r="AM7" s="1157"/>
      <c r="AN7" s="1157"/>
      <c r="AO7" s="1157"/>
      <c r="AP7" s="1157">
        <v>3198761</v>
      </c>
      <c r="AQ7" s="1157"/>
      <c r="AR7" s="1157"/>
      <c r="AS7" s="1157"/>
      <c r="AT7" s="1157"/>
      <c r="AU7" s="1158"/>
      <c r="AV7" s="1158"/>
      <c r="AW7" s="1158"/>
      <c r="AX7" s="1158"/>
      <c r="AY7" s="1159"/>
      <c r="AZ7" s="209"/>
      <c r="BA7" s="209"/>
      <c r="BB7" s="209"/>
      <c r="BC7" s="209"/>
      <c r="BD7" s="209"/>
      <c r="BE7" s="210"/>
      <c r="BF7" s="210"/>
      <c r="BG7" s="210"/>
      <c r="BH7" s="210"/>
      <c r="BI7" s="210"/>
      <c r="BJ7" s="210"/>
      <c r="BK7" s="210"/>
      <c r="BL7" s="210"/>
      <c r="BM7" s="210"/>
      <c r="BN7" s="210"/>
      <c r="BO7" s="210"/>
      <c r="BP7" s="210"/>
      <c r="BQ7" s="216">
        <v>1</v>
      </c>
      <c r="BR7" s="217"/>
      <c r="BS7" s="1160" t="s">
        <v>558</v>
      </c>
      <c r="BT7" s="1161"/>
      <c r="BU7" s="1161"/>
      <c r="BV7" s="1161"/>
      <c r="BW7" s="1161"/>
      <c r="BX7" s="1161"/>
      <c r="BY7" s="1161"/>
      <c r="BZ7" s="1161"/>
      <c r="CA7" s="1161"/>
      <c r="CB7" s="1161"/>
      <c r="CC7" s="1161"/>
      <c r="CD7" s="1161"/>
      <c r="CE7" s="1161"/>
      <c r="CF7" s="1161"/>
      <c r="CG7" s="1162"/>
      <c r="CH7" s="1153">
        <v>-157</v>
      </c>
      <c r="CI7" s="1154"/>
      <c r="CJ7" s="1154"/>
      <c r="CK7" s="1154"/>
      <c r="CL7" s="1155"/>
      <c r="CM7" s="1153">
        <v>176</v>
      </c>
      <c r="CN7" s="1154"/>
      <c r="CO7" s="1154"/>
      <c r="CP7" s="1154"/>
      <c r="CQ7" s="1155"/>
      <c r="CR7" s="1153">
        <v>40</v>
      </c>
      <c r="CS7" s="1154"/>
      <c r="CT7" s="1154"/>
      <c r="CU7" s="1154"/>
      <c r="CV7" s="1155"/>
      <c r="CW7" s="1153">
        <v>0</v>
      </c>
      <c r="CX7" s="1154"/>
      <c r="CY7" s="1154"/>
      <c r="CZ7" s="1154"/>
      <c r="DA7" s="1155"/>
      <c r="DB7" s="1153"/>
      <c r="DC7" s="1154"/>
      <c r="DD7" s="1154"/>
      <c r="DE7" s="1154"/>
      <c r="DF7" s="1155"/>
      <c r="DG7" s="1153"/>
      <c r="DH7" s="1154"/>
      <c r="DI7" s="1154"/>
      <c r="DJ7" s="1154"/>
      <c r="DK7" s="1155"/>
      <c r="DL7" s="1153"/>
      <c r="DM7" s="1154"/>
      <c r="DN7" s="1154"/>
      <c r="DO7" s="1154"/>
      <c r="DP7" s="1155"/>
      <c r="DQ7" s="1153"/>
      <c r="DR7" s="1154"/>
      <c r="DS7" s="1154"/>
      <c r="DT7" s="1154"/>
      <c r="DU7" s="1155"/>
      <c r="DV7" s="1180"/>
      <c r="DW7" s="1181"/>
      <c r="DX7" s="1181"/>
      <c r="DY7" s="1181"/>
      <c r="DZ7" s="1182"/>
      <c r="EA7" s="211"/>
    </row>
    <row r="8" spans="1:131" s="212" customFormat="1" ht="26.25" customHeight="1" x14ac:dyDescent="0.2">
      <c r="A8" s="218">
        <v>2</v>
      </c>
      <c r="B8" s="1048" t="s">
        <v>546</v>
      </c>
      <c r="C8" s="1049"/>
      <c r="D8" s="1049"/>
      <c r="E8" s="1049"/>
      <c r="F8" s="1049"/>
      <c r="G8" s="1049"/>
      <c r="H8" s="1049"/>
      <c r="I8" s="1049"/>
      <c r="J8" s="1049"/>
      <c r="K8" s="1049"/>
      <c r="L8" s="1049"/>
      <c r="M8" s="1049"/>
      <c r="N8" s="1049"/>
      <c r="O8" s="1049"/>
      <c r="P8" s="1050"/>
      <c r="Q8" s="1055">
        <v>423261</v>
      </c>
      <c r="R8" s="1052"/>
      <c r="S8" s="1052"/>
      <c r="T8" s="1052"/>
      <c r="U8" s="1052"/>
      <c r="V8" s="1052">
        <v>423261</v>
      </c>
      <c r="W8" s="1052"/>
      <c r="X8" s="1052"/>
      <c r="Y8" s="1052"/>
      <c r="Z8" s="1052"/>
      <c r="AA8" s="1052">
        <f t="shared" si="0"/>
        <v>0</v>
      </c>
      <c r="AB8" s="1052"/>
      <c r="AC8" s="1052"/>
      <c r="AD8" s="1052"/>
      <c r="AE8" s="1056"/>
      <c r="AF8" s="1147" t="s">
        <v>487</v>
      </c>
      <c r="AG8" s="1148"/>
      <c r="AH8" s="1148"/>
      <c r="AI8" s="1148"/>
      <c r="AJ8" s="1149"/>
      <c r="AK8" s="1142">
        <v>260297</v>
      </c>
      <c r="AL8" s="1143"/>
      <c r="AM8" s="1143"/>
      <c r="AN8" s="1143"/>
      <c r="AO8" s="1143"/>
      <c r="AP8" s="1145" t="s">
        <v>547</v>
      </c>
      <c r="AQ8" s="1146"/>
      <c r="AR8" s="1146"/>
      <c r="AS8" s="1146"/>
      <c r="AT8" s="1082"/>
      <c r="AU8" s="1137"/>
      <c r="AV8" s="1137"/>
      <c r="AW8" s="1137"/>
      <c r="AX8" s="1137"/>
      <c r="AY8" s="1138"/>
      <c r="AZ8" s="209"/>
      <c r="BA8" s="209"/>
      <c r="BB8" s="209"/>
      <c r="BC8" s="209"/>
      <c r="BD8" s="209"/>
      <c r="BE8" s="210"/>
      <c r="BF8" s="210"/>
      <c r="BG8" s="210"/>
      <c r="BH8" s="210"/>
      <c r="BI8" s="210"/>
      <c r="BJ8" s="210"/>
      <c r="BK8" s="210"/>
      <c r="BL8" s="210"/>
      <c r="BM8" s="210"/>
      <c r="BN8" s="210"/>
      <c r="BO8" s="210"/>
      <c r="BP8" s="210"/>
      <c r="BQ8" s="219">
        <v>2</v>
      </c>
      <c r="BR8" s="220"/>
      <c r="BS8" s="1057" t="s">
        <v>559</v>
      </c>
      <c r="BT8" s="1058"/>
      <c r="BU8" s="1058"/>
      <c r="BV8" s="1058"/>
      <c r="BW8" s="1058"/>
      <c r="BX8" s="1058"/>
      <c r="BY8" s="1058"/>
      <c r="BZ8" s="1058"/>
      <c r="CA8" s="1058"/>
      <c r="CB8" s="1058"/>
      <c r="CC8" s="1058"/>
      <c r="CD8" s="1058"/>
      <c r="CE8" s="1058"/>
      <c r="CF8" s="1058"/>
      <c r="CG8" s="1059"/>
      <c r="CH8" s="995">
        <v>56</v>
      </c>
      <c r="CI8" s="996"/>
      <c r="CJ8" s="996"/>
      <c r="CK8" s="996"/>
      <c r="CL8" s="997"/>
      <c r="CM8" s="995">
        <v>1386</v>
      </c>
      <c r="CN8" s="996"/>
      <c r="CO8" s="996"/>
      <c r="CP8" s="996"/>
      <c r="CQ8" s="997"/>
      <c r="CR8" s="995">
        <v>900</v>
      </c>
      <c r="CS8" s="996"/>
      <c r="CT8" s="996"/>
      <c r="CU8" s="996"/>
      <c r="CV8" s="997"/>
      <c r="CW8" s="995">
        <v>0</v>
      </c>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11"/>
    </row>
    <row r="9" spans="1:131" s="212" customFormat="1" ht="26.25" customHeight="1" x14ac:dyDescent="0.2">
      <c r="A9" s="218">
        <v>3</v>
      </c>
      <c r="B9" s="1048" t="s">
        <v>548</v>
      </c>
      <c r="C9" s="1049"/>
      <c r="D9" s="1049"/>
      <c r="E9" s="1049"/>
      <c r="F9" s="1049"/>
      <c r="G9" s="1049"/>
      <c r="H9" s="1049"/>
      <c r="I9" s="1049"/>
      <c r="J9" s="1049"/>
      <c r="K9" s="1049"/>
      <c r="L9" s="1049"/>
      <c r="M9" s="1049"/>
      <c r="N9" s="1049"/>
      <c r="O9" s="1049"/>
      <c r="P9" s="1050"/>
      <c r="Q9" s="1055">
        <v>4701</v>
      </c>
      <c r="R9" s="1052"/>
      <c r="S9" s="1052"/>
      <c r="T9" s="1052"/>
      <c r="U9" s="1052"/>
      <c r="V9" s="1052">
        <v>4701</v>
      </c>
      <c r="W9" s="1052"/>
      <c r="X9" s="1052"/>
      <c r="Y9" s="1052"/>
      <c r="Z9" s="1052"/>
      <c r="AA9" s="1052">
        <f t="shared" si="0"/>
        <v>0</v>
      </c>
      <c r="AB9" s="1052"/>
      <c r="AC9" s="1052"/>
      <c r="AD9" s="1052"/>
      <c r="AE9" s="1056"/>
      <c r="AF9" s="1147" t="s">
        <v>487</v>
      </c>
      <c r="AG9" s="1148"/>
      <c r="AH9" s="1148"/>
      <c r="AI9" s="1148"/>
      <c r="AJ9" s="1149"/>
      <c r="AK9" s="1082" t="s">
        <v>547</v>
      </c>
      <c r="AL9" s="1144"/>
      <c r="AM9" s="1144"/>
      <c r="AN9" s="1144"/>
      <c r="AO9" s="1144"/>
      <c r="AP9" s="1145" t="s">
        <v>547</v>
      </c>
      <c r="AQ9" s="1146"/>
      <c r="AR9" s="1146"/>
      <c r="AS9" s="1146"/>
      <c r="AT9" s="1082"/>
      <c r="AU9" s="1137"/>
      <c r="AV9" s="1137"/>
      <c r="AW9" s="1137"/>
      <c r="AX9" s="1137"/>
      <c r="AY9" s="1138"/>
      <c r="AZ9" s="209"/>
      <c r="BA9" s="209"/>
      <c r="BB9" s="209"/>
      <c r="BC9" s="209"/>
      <c r="BD9" s="209"/>
      <c r="BE9" s="210"/>
      <c r="BF9" s="210"/>
      <c r="BG9" s="210"/>
      <c r="BH9" s="210"/>
      <c r="BI9" s="210"/>
      <c r="BJ9" s="210"/>
      <c r="BK9" s="210"/>
      <c r="BL9" s="210"/>
      <c r="BM9" s="210"/>
      <c r="BN9" s="210"/>
      <c r="BO9" s="210"/>
      <c r="BP9" s="210"/>
      <c r="BQ9" s="219">
        <v>3</v>
      </c>
      <c r="BR9" s="220"/>
      <c r="BS9" s="1057" t="s">
        <v>560</v>
      </c>
      <c r="BT9" s="1058"/>
      <c r="BU9" s="1058"/>
      <c r="BV9" s="1058"/>
      <c r="BW9" s="1058"/>
      <c r="BX9" s="1058"/>
      <c r="BY9" s="1058"/>
      <c r="BZ9" s="1058"/>
      <c r="CA9" s="1058"/>
      <c r="CB9" s="1058"/>
      <c r="CC9" s="1058"/>
      <c r="CD9" s="1058"/>
      <c r="CE9" s="1058"/>
      <c r="CF9" s="1058"/>
      <c r="CG9" s="1059"/>
      <c r="CH9" s="995">
        <v>-34</v>
      </c>
      <c r="CI9" s="996"/>
      <c r="CJ9" s="996"/>
      <c r="CK9" s="996"/>
      <c r="CL9" s="997"/>
      <c r="CM9" s="995">
        <v>1485</v>
      </c>
      <c r="CN9" s="996"/>
      <c r="CO9" s="996"/>
      <c r="CP9" s="996"/>
      <c r="CQ9" s="997"/>
      <c r="CR9" s="995">
        <v>1320</v>
      </c>
      <c r="CS9" s="996"/>
      <c r="CT9" s="996"/>
      <c r="CU9" s="996"/>
      <c r="CV9" s="997"/>
      <c r="CW9" s="995">
        <v>215</v>
      </c>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11"/>
    </row>
    <row r="10" spans="1:131" s="212" customFormat="1" ht="26.25" customHeight="1" x14ac:dyDescent="0.2">
      <c r="A10" s="218">
        <v>4</v>
      </c>
      <c r="B10" s="1048" t="s">
        <v>542</v>
      </c>
      <c r="C10" s="1049"/>
      <c r="D10" s="1049"/>
      <c r="E10" s="1049"/>
      <c r="F10" s="1049"/>
      <c r="G10" s="1049"/>
      <c r="H10" s="1049"/>
      <c r="I10" s="1049"/>
      <c r="J10" s="1049"/>
      <c r="K10" s="1049"/>
      <c r="L10" s="1049"/>
      <c r="M10" s="1049"/>
      <c r="N10" s="1049"/>
      <c r="O10" s="1049"/>
      <c r="P10" s="1050"/>
      <c r="Q10" s="1055">
        <v>280</v>
      </c>
      <c r="R10" s="1052"/>
      <c r="S10" s="1052"/>
      <c r="T10" s="1052"/>
      <c r="U10" s="1052"/>
      <c r="V10" s="1052">
        <v>18</v>
      </c>
      <c r="W10" s="1052"/>
      <c r="X10" s="1052"/>
      <c r="Y10" s="1052"/>
      <c r="Z10" s="1052"/>
      <c r="AA10" s="1052">
        <f t="shared" si="0"/>
        <v>262</v>
      </c>
      <c r="AB10" s="1052"/>
      <c r="AC10" s="1052"/>
      <c r="AD10" s="1052"/>
      <c r="AE10" s="1056"/>
      <c r="AF10" s="1139">
        <v>237</v>
      </c>
      <c r="AG10" s="1140"/>
      <c r="AH10" s="1140"/>
      <c r="AI10" s="1140"/>
      <c r="AJ10" s="1141"/>
      <c r="AK10" s="1082" t="s">
        <v>547</v>
      </c>
      <c r="AL10" s="1144"/>
      <c r="AM10" s="1144"/>
      <c r="AN10" s="1144"/>
      <c r="AO10" s="1144"/>
      <c r="AP10" s="1145" t="s">
        <v>547</v>
      </c>
      <c r="AQ10" s="1146"/>
      <c r="AR10" s="1146"/>
      <c r="AS10" s="1146"/>
      <c r="AT10" s="1082"/>
      <c r="AU10" s="1137"/>
      <c r="AV10" s="1137"/>
      <c r="AW10" s="1137"/>
      <c r="AX10" s="1137"/>
      <c r="AY10" s="1138"/>
      <c r="AZ10" s="209"/>
      <c r="BA10" s="209"/>
      <c r="BB10" s="209"/>
      <c r="BC10" s="209"/>
      <c r="BD10" s="209"/>
      <c r="BE10" s="210"/>
      <c r="BF10" s="210"/>
      <c r="BG10" s="210"/>
      <c r="BH10" s="210"/>
      <c r="BI10" s="210"/>
      <c r="BJ10" s="210"/>
      <c r="BK10" s="210"/>
      <c r="BL10" s="210"/>
      <c r="BM10" s="210"/>
      <c r="BN10" s="210"/>
      <c r="BO10" s="210"/>
      <c r="BP10" s="210"/>
      <c r="BQ10" s="219">
        <v>4</v>
      </c>
      <c r="BR10" s="220"/>
      <c r="BS10" s="1057" t="s">
        <v>561</v>
      </c>
      <c r="BT10" s="1058"/>
      <c r="BU10" s="1058"/>
      <c r="BV10" s="1058"/>
      <c r="BW10" s="1058"/>
      <c r="BX10" s="1058"/>
      <c r="BY10" s="1058"/>
      <c r="BZ10" s="1058"/>
      <c r="CA10" s="1058"/>
      <c r="CB10" s="1058"/>
      <c r="CC10" s="1058"/>
      <c r="CD10" s="1058"/>
      <c r="CE10" s="1058"/>
      <c r="CF10" s="1058"/>
      <c r="CG10" s="1059"/>
      <c r="CH10" s="995">
        <v>-3</v>
      </c>
      <c r="CI10" s="996"/>
      <c r="CJ10" s="996"/>
      <c r="CK10" s="996"/>
      <c r="CL10" s="997"/>
      <c r="CM10" s="995">
        <v>975</v>
      </c>
      <c r="CN10" s="996"/>
      <c r="CO10" s="996"/>
      <c r="CP10" s="996"/>
      <c r="CQ10" s="997"/>
      <c r="CR10" s="995">
        <v>806</v>
      </c>
      <c r="CS10" s="996"/>
      <c r="CT10" s="996"/>
      <c r="CU10" s="996"/>
      <c r="CV10" s="997"/>
      <c r="CW10" s="995">
        <v>2</v>
      </c>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11"/>
    </row>
    <row r="11" spans="1:131" s="212" customFormat="1" ht="26.25" customHeight="1" x14ac:dyDescent="0.2">
      <c r="A11" s="218">
        <v>5</v>
      </c>
      <c r="B11" s="1048" t="s">
        <v>604</v>
      </c>
      <c r="C11" s="1049"/>
      <c r="D11" s="1049"/>
      <c r="E11" s="1049"/>
      <c r="F11" s="1049"/>
      <c r="G11" s="1049"/>
      <c r="H11" s="1049"/>
      <c r="I11" s="1049"/>
      <c r="J11" s="1049"/>
      <c r="K11" s="1049"/>
      <c r="L11" s="1049"/>
      <c r="M11" s="1049"/>
      <c r="N11" s="1049"/>
      <c r="O11" s="1049"/>
      <c r="P11" s="1050"/>
      <c r="Q11" s="1055">
        <v>690</v>
      </c>
      <c r="R11" s="1052"/>
      <c r="S11" s="1052"/>
      <c r="T11" s="1052"/>
      <c r="U11" s="1052"/>
      <c r="V11" s="1052">
        <v>615</v>
      </c>
      <c r="W11" s="1052"/>
      <c r="X11" s="1052"/>
      <c r="Y11" s="1052"/>
      <c r="Z11" s="1052"/>
      <c r="AA11" s="1052">
        <f t="shared" si="0"/>
        <v>75</v>
      </c>
      <c r="AB11" s="1052"/>
      <c r="AC11" s="1052"/>
      <c r="AD11" s="1052"/>
      <c r="AE11" s="1056"/>
      <c r="AF11" s="1139">
        <v>57</v>
      </c>
      <c r="AG11" s="1140"/>
      <c r="AH11" s="1140"/>
      <c r="AI11" s="1140"/>
      <c r="AJ11" s="1141"/>
      <c r="AK11" s="1142">
        <v>54</v>
      </c>
      <c r="AL11" s="1143"/>
      <c r="AM11" s="1143"/>
      <c r="AN11" s="1143"/>
      <c r="AO11" s="1143"/>
      <c r="AP11" s="1143">
        <v>3546</v>
      </c>
      <c r="AQ11" s="1143"/>
      <c r="AR11" s="1143"/>
      <c r="AS11" s="1143"/>
      <c r="AT11" s="1143"/>
      <c r="AU11" s="1137"/>
      <c r="AV11" s="1137"/>
      <c r="AW11" s="1137"/>
      <c r="AX11" s="1137"/>
      <c r="AY11" s="1138"/>
      <c r="AZ11" s="209"/>
      <c r="BA11" s="209"/>
      <c r="BB11" s="209"/>
      <c r="BC11" s="209"/>
      <c r="BD11" s="209"/>
      <c r="BE11" s="210"/>
      <c r="BF11" s="210"/>
      <c r="BG11" s="210"/>
      <c r="BH11" s="210"/>
      <c r="BI11" s="210"/>
      <c r="BJ11" s="210"/>
      <c r="BK11" s="210"/>
      <c r="BL11" s="210"/>
      <c r="BM11" s="210"/>
      <c r="BN11" s="210"/>
      <c r="BO11" s="210"/>
      <c r="BP11" s="210"/>
      <c r="BQ11" s="219">
        <v>5</v>
      </c>
      <c r="BR11" s="220"/>
      <c r="BS11" s="1057" t="s">
        <v>562</v>
      </c>
      <c r="BT11" s="1058"/>
      <c r="BU11" s="1058"/>
      <c r="BV11" s="1058"/>
      <c r="BW11" s="1058"/>
      <c r="BX11" s="1058"/>
      <c r="BY11" s="1058"/>
      <c r="BZ11" s="1058"/>
      <c r="CA11" s="1058"/>
      <c r="CB11" s="1058"/>
      <c r="CC11" s="1058"/>
      <c r="CD11" s="1058"/>
      <c r="CE11" s="1058"/>
      <c r="CF11" s="1058"/>
      <c r="CG11" s="1059"/>
      <c r="CH11" s="995">
        <v>2</v>
      </c>
      <c r="CI11" s="996"/>
      <c r="CJ11" s="996"/>
      <c r="CK11" s="996"/>
      <c r="CL11" s="997"/>
      <c r="CM11" s="995">
        <v>1152</v>
      </c>
      <c r="CN11" s="996"/>
      <c r="CO11" s="996"/>
      <c r="CP11" s="996"/>
      <c r="CQ11" s="997"/>
      <c r="CR11" s="995">
        <v>134</v>
      </c>
      <c r="CS11" s="996"/>
      <c r="CT11" s="996"/>
      <c r="CU11" s="996"/>
      <c r="CV11" s="997"/>
      <c r="CW11" s="995">
        <v>86</v>
      </c>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11"/>
    </row>
    <row r="12" spans="1:131" s="212" customFormat="1" ht="26.25" customHeight="1" x14ac:dyDescent="0.2">
      <c r="A12" s="218">
        <v>6</v>
      </c>
      <c r="B12" s="1048" t="s">
        <v>549</v>
      </c>
      <c r="C12" s="1049"/>
      <c r="D12" s="1049"/>
      <c r="E12" s="1049"/>
      <c r="F12" s="1049"/>
      <c r="G12" s="1049"/>
      <c r="H12" s="1049"/>
      <c r="I12" s="1049"/>
      <c r="J12" s="1049"/>
      <c r="K12" s="1049"/>
      <c r="L12" s="1049"/>
      <c r="M12" s="1049"/>
      <c r="N12" s="1049"/>
      <c r="O12" s="1049"/>
      <c r="P12" s="1050"/>
      <c r="Q12" s="1055">
        <v>658</v>
      </c>
      <c r="R12" s="1052"/>
      <c r="S12" s="1052"/>
      <c r="T12" s="1052"/>
      <c r="U12" s="1052"/>
      <c r="V12" s="1052">
        <v>658</v>
      </c>
      <c r="W12" s="1052"/>
      <c r="X12" s="1052"/>
      <c r="Y12" s="1052"/>
      <c r="Z12" s="1052"/>
      <c r="AA12" s="1052">
        <f t="shared" si="0"/>
        <v>0</v>
      </c>
      <c r="AB12" s="1052"/>
      <c r="AC12" s="1052"/>
      <c r="AD12" s="1052"/>
      <c r="AE12" s="1056"/>
      <c r="AF12" s="1147">
        <v>0</v>
      </c>
      <c r="AG12" s="1148"/>
      <c r="AH12" s="1148"/>
      <c r="AI12" s="1148"/>
      <c r="AJ12" s="1149"/>
      <c r="AK12" s="1142">
        <v>126</v>
      </c>
      <c r="AL12" s="1143"/>
      <c r="AM12" s="1143"/>
      <c r="AN12" s="1143"/>
      <c r="AO12" s="1143"/>
      <c r="AP12" s="1145" t="s">
        <v>547</v>
      </c>
      <c r="AQ12" s="1146"/>
      <c r="AR12" s="1146"/>
      <c r="AS12" s="1146"/>
      <c r="AT12" s="1082"/>
      <c r="AU12" s="1137"/>
      <c r="AV12" s="1137"/>
      <c r="AW12" s="1137"/>
      <c r="AX12" s="1137"/>
      <c r="AY12" s="1138"/>
      <c r="AZ12" s="209"/>
      <c r="BA12" s="209"/>
      <c r="BB12" s="209"/>
      <c r="BC12" s="209"/>
      <c r="BD12" s="209"/>
      <c r="BE12" s="210"/>
      <c r="BF12" s="210"/>
      <c r="BG12" s="210"/>
      <c r="BH12" s="210"/>
      <c r="BI12" s="210"/>
      <c r="BJ12" s="210"/>
      <c r="BK12" s="210"/>
      <c r="BL12" s="210"/>
      <c r="BM12" s="210"/>
      <c r="BN12" s="210"/>
      <c r="BO12" s="210"/>
      <c r="BP12" s="210"/>
      <c r="BQ12" s="219">
        <v>6</v>
      </c>
      <c r="BR12" s="220"/>
      <c r="BS12" s="1057" t="s">
        <v>563</v>
      </c>
      <c r="BT12" s="1058"/>
      <c r="BU12" s="1058"/>
      <c r="BV12" s="1058"/>
      <c r="BW12" s="1058"/>
      <c r="BX12" s="1058"/>
      <c r="BY12" s="1058"/>
      <c r="BZ12" s="1058"/>
      <c r="CA12" s="1058"/>
      <c r="CB12" s="1058"/>
      <c r="CC12" s="1058"/>
      <c r="CD12" s="1058"/>
      <c r="CE12" s="1058"/>
      <c r="CF12" s="1058"/>
      <c r="CG12" s="1059"/>
      <c r="CH12" s="995">
        <v>0</v>
      </c>
      <c r="CI12" s="996"/>
      <c r="CJ12" s="996"/>
      <c r="CK12" s="996"/>
      <c r="CL12" s="997"/>
      <c r="CM12" s="995">
        <v>359</v>
      </c>
      <c r="CN12" s="996"/>
      <c r="CO12" s="996"/>
      <c r="CP12" s="996"/>
      <c r="CQ12" s="997"/>
      <c r="CR12" s="995">
        <v>245</v>
      </c>
      <c r="CS12" s="996"/>
      <c r="CT12" s="996"/>
      <c r="CU12" s="996"/>
      <c r="CV12" s="997"/>
      <c r="CW12" s="995">
        <v>107</v>
      </c>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11"/>
    </row>
    <row r="13" spans="1:131" s="212" customFormat="1" ht="26.25" customHeight="1" x14ac:dyDescent="0.2">
      <c r="A13" s="218">
        <v>7</v>
      </c>
      <c r="B13" s="1048" t="s">
        <v>550</v>
      </c>
      <c r="C13" s="1049"/>
      <c r="D13" s="1049"/>
      <c r="E13" s="1049"/>
      <c r="F13" s="1049"/>
      <c r="G13" s="1049"/>
      <c r="H13" s="1049"/>
      <c r="I13" s="1049"/>
      <c r="J13" s="1049"/>
      <c r="K13" s="1049"/>
      <c r="L13" s="1049"/>
      <c r="M13" s="1049"/>
      <c r="N13" s="1049"/>
      <c r="O13" s="1049"/>
      <c r="P13" s="1050"/>
      <c r="Q13" s="1055">
        <v>12096</v>
      </c>
      <c r="R13" s="1052"/>
      <c r="S13" s="1052"/>
      <c r="T13" s="1052"/>
      <c r="U13" s="1052"/>
      <c r="V13" s="1052">
        <v>9829</v>
      </c>
      <c r="W13" s="1052"/>
      <c r="X13" s="1052"/>
      <c r="Y13" s="1052"/>
      <c r="Z13" s="1052"/>
      <c r="AA13" s="1052">
        <f t="shared" si="0"/>
        <v>2267</v>
      </c>
      <c r="AB13" s="1052"/>
      <c r="AC13" s="1052"/>
      <c r="AD13" s="1052"/>
      <c r="AE13" s="1056"/>
      <c r="AF13" s="1139">
        <v>422</v>
      </c>
      <c r="AG13" s="1140"/>
      <c r="AH13" s="1140"/>
      <c r="AI13" s="1140"/>
      <c r="AJ13" s="1141"/>
      <c r="AK13" s="1142">
        <v>59</v>
      </c>
      <c r="AL13" s="1143"/>
      <c r="AM13" s="1143"/>
      <c r="AN13" s="1143"/>
      <c r="AO13" s="1143"/>
      <c r="AP13" s="1143">
        <v>8626</v>
      </c>
      <c r="AQ13" s="1143"/>
      <c r="AR13" s="1143"/>
      <c r="AS13" s="1143"/>
      <c r="AT13" s="1143"/>
      <c r="AU13" s="1137"/>
      <c r="AV13" s="1137"/>
      <c r="AW13" s="1137"/>
      <c r="AX13" s="1137"/>
      <c r="AY13" s="1138"/>
      <c r="AZ13" s="209"/>
      <c r="BA13" s="209"/>
      <c r="BB13" s="209"/>
      <c r="BC13" s="209"/>
      <c r="BD13" s="209"/>
      <c r="BE13" s="210"/>
      <c r="BF13" s="210"/>
      <c r="BG13" s="210"/>
      <c r="BH13" s="210"/>
      <c r="BI13" s="210"/>
      <c r="BJ13" s="210"/>
      <c r="BK13" s="210"/>
      <c r="BL13" s="210"/>
      <c r="BM13" s="210"/>
      <c r="BN13" s="210"/>
      <c r="BO13" s="210"/>
      <c r="BP13" s="210"/>
      <c r="BQ13" s="219">
        <v>7</v>
      </c>
      <c r="BR13" s="220"/>
      <c r="BS13" s="1150" t="s">
        <v>564</v>
      </c>
      <c r="BT13" s="1151"/>
      <c r="BU13" s="1151"/>
      <c r="BV13" s="1151"/>
      <c r="BW13" s="1151"/>
      <c r="BX13" s="1151"/>
      <c r="BY13" s="1151"/>
      <c r="BZ13" s="1151"/>
      <c r="CA13" s="1151"/>
      <c r="CB13" s="1151"/>
      <c r="CC13" s="1151"/>
      <c r="CD13" s="1151"/>
      <c r="CE13" s="1151"/>
      <c r="CF13" s="1151"/>
      <c r="CG13" s="1152"/>
      <c r="CH13" s="995">
        <v>1</v>
      </c>
      <c r="CI13" s="996"/>
      <c r="CJ13" s="996"/>
      <c r="CK13" s="996"/>
      <c r="CL13" s="997"/>
      <c r="CM13" s="995">
        <v>124</v>
      </c>
      <c r="CN13" s="996"/>
      <c r="CO13" s="996"/>
      <c r="CP13" s="996"/>
      <c r="CQ13" s="997"/>
      <c r="CR13" s="995">
        <v>20</v>
      </c>
      <c r="CS13" s="996"/>
      <c r="CT13" s="996"/>
      <c r="CU13" s="996"/>
      <c r="CV13" s="997"/>
      <c r="CW13" s="995">
        <v>2</v>
      </c>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11"/>
    </row>
    <row r="14" spans="1:131" s="212" customFormat="1" ht="26.25" customHeight="1" x14ac:dyDescent="0.2">
      <c r="A14" s="218">
        <v>8</v>
      </c>
      <c r="B14" s="1048" t="s">
        <v>543</v>
      </c>
      <c r="C14" s="1049"/>
      <c r="D14" s="1049"/>
      <c r="E14" s="1049"/>
      <c r="F14" s="1049"/>
      <c r="G14" s="1049"/>
      <c r="H14" s="1049"/>
      <c r="I14" s="1049"/>
      <c r="J14" s="1049"/>
      <c r="K14" s="1049"/>
      <c r="L14" s="1049"/>
      <c r="M14" s="1049"/>
      <c r="N14" s="1049"/>
      <c r="O14" s="1049"/>
      <c r="P14" s="1050"/>
      <c r="Q14" s="1055">
        <v>241</v>
      </c>
      <c r="R14" s="1052"/>
      <c r="S14" s="1052"/>
      <c r="T14" s="1052"/>
      <c r="U14" s="1052"/>
      <c r="V14" s="1052">
        <v>19</v>
      </c>
      <c r="W14" s="1052"/>
      <c r="X14" s="1052"/>
      <c r="Y14" s="1052"/>
      <c r="Z14" s="1052"/>
      <c r="AA14" s="1052">
        <f t="shared" si="0"/>
        <v>222</v>
      </c>
      <c r="AB14" s="1052"/>
      <c r="AC14" s="1052"/>
      <c r="AD14" s="1052"/>
      <c r="AE14" s="1056"/>
      <c r="AF14" s="1139">
        <v>207</v>
      </c>
      <c r="AG14" s="1140"/>
      <c r="AH14" s="1140"/>
      <c r="AI14" s="1140"/>
      <c r="AJ14" s="1141"/>
      <c r="AK14" s="1142">
        <v>0</v>
      </c>
      <c r="AL14" s="1143"/>
      <c r="AM14" s="1143"/>
      <c r="AN14" s="1143"/>
      <c r="AO14" s="1143"/>
      <c r="AP14" s="1145" t="s">
        <v>547</v>
      </c>
      <c r="AQ14" s="1146"/>
      <c r="AR14" s="1146"/>
      <c r="AS14" s="1146"/>
      <c r="AT14" s="1082"/>
      <c r="AU14" s="1137"/>
      <c r="AV14" s="1137"/>
      <c r="AW14" s="1137"/>
      <c r="AX14" s="1137"/>
      <c r="AY14" s="1138"/>
      <c r="AZ14" s="209"/>
      <c r="BA14" s="209"/>
      <c r="BB14" s="209"/>
      <c r="BC14" s="209"/>
      <c r="BD14" s="209"/>
      <c r="BE14" s="210"/>
      <c r="BF14" s="210"/>
      <c r="BG14" s="210"/>
      <c r="BH14" s="210"/>
      <c r="BI14" s="210"/>
      <c r="BJ14" s="210"/>
      <c r="BK14" s="210"/>
      <c r="BL14" s="210"/>
      <c r="BM14" s="210"/>
      <c r="BN14" s="210"/>
      <c r="BO14" s="210"/>
      <c r="BP14" s="210"/>
      <c r="BQ14" s="219">
        <v>8</v>
      </c>
      <c r="BR14" s="220"/>
      <c r="BS14" s="1150" t="s">
        <v>565</v>
      </c>
      <c r="BT14" s="1151"/>
      <c r="BU14" s="1151"/>
      <c r="BV14" s="1151"/>
      <c r="BW14" s="1151"/>
      <c r="BX14" s="1151"/>
      <c r="BY14" s="1151"/>
      <c r="BZ14" s="1151"/>
      <c r="CA14" s="1151"/>
      <c r="CB14" s="1151"/>
      <c r="CC14" s="1151"/>
      <c r="CD14" s="1151"/>
      <c r="CE14" s="1151"/>
      <c r="CF14" s="1151"/>
      <c r="CG14" s="1152"/>
      <c r="CH14" s="995">
        <v>2</v>
      </c>
      <c r="CI14" s="996"/>
      <c r="CJ14" s="996"/>
      <c r="CK14" s="996"/>
      <c r="CL14" s="997"/>
      <c r="CM14" s="995">
        <v>327</v>
      </c>
      <c r="CN14" s="996"/>
      <c r="CO14" s="996"/>
      <c r="CP14" s="996"/>
      <c r="CQ14" s="997"/>
      <c r="CR14" s="995">
        <v>150</v>
      </c>
      <c r="CS14" s="996"/>
      <c r="CT14" s="996"/>
      <c r="CU14" s="996"/>
      <c r="CV14" s="997"/>
      <c r="CW14" s="995">
        <v>0</v>
      </c>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11"/>
    </row>
    <row r="15" spans="1:131" s="212" customFormat="1" ht="26.25" customHeight="1" x14ac:dyDescent="0.2">
      <c r="A15" s="218">
        <v>9</v>
      </c>
      <c r="B15" s="1048" t="s">
        <v>551</v>
      </c>
      <c r="C15" s="1049"/>
      <c r="D15" s="1049"/>
      <c r="E15" s="1049"/>
      <c r="F15" s="1049"/>
      <c r="G15" s="1049"/>
      <c r="H15" s="1049"/>
      <c r="I15" s="1049"/>
      <c r="J15" s="1049"/>
      <c r="K15" s="1049"/>
      <c r="L15" s="1049"/>
      <c r="M15" s="1049"/>
      <c r="N15" s="1049"/>
      <c r="O15" s="1049"/>
      <c r="P15" s="1050"/>
      <c r="Q15" s="1055">
        <v>11840</v>
      </c>
      <c r="R15" s="1052"/>
      <c r="S15" s="1052"/>
      <c r="T15" s="1052"/>
      <c r="U15" s="1052"/>
      <c r="V15" s="1052">
        <v>11655</v>
      </c>
      <c r="W15" s="1052"/>
      <c r="X15" s="1052"/>
      <c r="Y15" s="1052"/>
      <c r="Z15" s="1052"/>
      <c r="AA15" s="1052">
        <f t="shared" si="0"/>
        <v>185</v>
      </c>
      <c r="AB15" s="1052"/>
      <c r="AC15" s="1052"/>
      <c r="AD15" s="1052"/>
      <c r="AE15" s="1056"/>
      <c r="AF15" s="1139">
        <v>141</v>
      </c>
      <c r="AG15" s="1140"/>
      <c r="AH15" s="1140"/>
      <c r="AI15" s="1140"/>
      <c r="AJ15" s="1141"/>
      <c r="AK15" s="1142">
        <v>2735</v>
      </c>
      <c r="AL15" s="1143"/>
      <c r="AM15" s="1143"/>
      <c r="AN15" s="1143"/>
      <c r="AO15" s="1143"/>
      <c r="AP15" s="1143">
        <v>24578</v>
      </c>
      <c r="AQ15" s="1143"/>
      <c r="AR15" s="1143"/>
      <c r="AS15" s="1143"/>
      <c r="AT15" s="1143"/>
      <c r="AU15" s="1137"/>
      <c r="AV15" s="1137"/>
      <c r="AW15" s="1137"/>
      <c r="AX15" s="1137"/>
      <c r="AY15" s="1138"/>
      <c r="AZ15" s="209"/>
      <c r="BA15" s="209"/>
      <c r="BB15" s="209"/>
      <c r="BC15" s="209"/>
      <c r="BD15" s="209"/>
      <c r="BE15" s="210"/>
      <c r="BF15" s="210"/>
      <c r="BG15" s="210"/>
      <c r="BH15" s="210"/>
      <c r="BI15" s="210"/>
      <c r="BJ15" s="210"/>
      <c r="BK15" s="210"/>
      <c r="BL15" s="210"/>
      <c r="BM15" s="210"/>
      <c r="BN15" s="210"/>
      <c r="BO15" s="210"/>
      <c r="BP15" s="210"/>
      <c r="BQ15" s="219">
        <v>9</v>
      </c>
      <c r="BR15" s="220"/>
      <c r="BS15" s="1057" t="s">
        <v>566</v>
      </c>
      <c r="BT15" s="1058"/>
      <c r="BU15" s="1058"/>
      <c r="BV15" s="1058"/>
      <c r="BW15" s="1058"/>
      <c r="BX15" s="1058"/>
      <c r="BY15" s="1058"/>
      <c r="BZ15" s="1058"/>
      <c r="CA15" s="1058"/>
      <c r="CB15" s="1058"/>
      <c r="CC15" s="1058"/>
      <c r="CD15" s="1058"/>
      <c r="CE15" s="1058"/>
      <c r="CF15" s="1058"/>
      <c r="CG15" s="1059"/>
      <c r="CH15" s="995">
        <v>3</v>
      </c>
      <c r="CI15" s="996"/>
      <c r="CJ15" s="996"/>
      <c r="CK15" s="996"/>
      <c r="CL15" s="997"/>
      <c r="CM15" s="995">
        <v>99</v>
      </c>
      <c r="CN15" s="996"/>
      <c r="CO15" s="996"/>
      <c r="CP15" s="996"/>
      <c r="CQ15" s="997"/>
      <c r="CR15" s="995">
        <v>76</v>
      </c>
      <c r="CS15" s="996"/>
      <c r="CT15" s="996"/>
      <c r="CU15" s="996"/>
      <c r="CV15" s="997"/>
      <c r="CW15" s="995">
        <v>37</v>
      </c>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11"/>
    </row>
    <row r="16" spans="1:131" s="212" customFormat="1" ht="26.25" customHeight="1" x14ac:dyDescent="0.2">
      <c r="A16" s="218">
        <v>10</v>
      </c>
      <c r="B16" s="1048" t="s">
        <v>552</v>
      </c>
      <c r="C16" s="1049"/>
      <c r="D16" s="1049"/>
      <c r="E16" s="1049"/>
      <c r="F16" s="1049"/>
      <c r="G16" s="1049"/>
      <c r="H16" s="1049"/>
      <c r="I16" s="1049"/>
      <c r="J16" s="1049"/>
      <c r="K16" s="1049"/>
      <c r="L16" s="1049"/>
      <c r="M16" s="1049"/>
      <c r="N16" s="1049"/>
      <c r="O16" s="1049"/>
      <c r="P16" s="1050"/>
      <c r="Q16" s="1055">
        <v>1660</v>
      </c>
      <c r="R16" s="1052"/>
      <c r="S16" s="1052"/>
      <c r="T16" s="1052"/>
      <c r="U16" s="1052"/>
      <c r="V16" s="1052">
        <v>1660</v>
      </c>
      <c r="W16" s="1052"/>
      <c r="X16" s="1052"/>
      <c r="Y16" s="1052"/>
      <c r="Z16" s="1052"/>
      <c r="AA16" s="1052">
        <f t="shared" si="0"/>
        <v>0</v>
      </c>
      <c r="AB16" s="1052"/>
      <c r="AC16" s="1052"/>
      <c r="AD16" s="1052"/>
      <c r="AE16" s="1056"/>
      <c r="AF16" s="1147" t="s">
        <v>487</v>
      </c>
      <c r="AG16" s="1148"/>
      <c r="AH16" s="1148"/>
      <c r="AI16" s="1148"/>
      <c r="AJ16" s="1149"/>
      <c r="AK16" s="1082" t="s">
        <v>547</v>
      </c>
      <c r="AL16" s="1144"/>
      <c r="AM16" s="1144"/>
      <c r="AN16" s="1144"/>
      <c r="AO16" s="1144"/>
      <c r="AP16" s="1145" t="s">
        <v>547</v>
      </c>
      <c r="AQ16" s="1146"/>
      <c r="AR16" s="1146"/>
      <c r="AS16" s="1146"/>
      <c r="AT16" s="1082"/>
      <c r="AU16" s="1137"/>
      <c r="AV16" s="1137"/>
      <c r="AW16" s="1137"/>
      <c r="AX16" s="1137"/>
      <c r="AY16" s="1138"/>
      <c r="AZ16" s="209"/>
      <c r="BA16" s="209"/>
      <c r="BB16" s="209"/>
      <c r="BC16" s="209"/>
      <c r="BD16" s="209"/>
      <c r="BE16" s="210"/>
      <c r="BF16" s="210"/>
      <c r="BG16" s="210"/>
      <c r="BH16" s="210"/>
      <c r="BI16" s="210"/>
      <c r="BJ16" s="210"/>
      <c r="BK16" s="210"/>
      <c r="BL16" s="210"/>
      <c r="BM16" s="210"/>
      <c r="BN16" s="210"/>
      <c r="BO16" s="210"/>
      <c r="BP16" s="210"/>
      <c r="BQ16" s="219">
        <v>10</v>
      </c>
      <c r="BR16" s="220"/>
      <c r="BS16" s="1057" t="s">
        <v>597</v>
      </c>
      <c r="BT16" s="1058"/>
      <c r="BU16" s="1058"/>
      <c r="BV16" s="1058"/>
      <c r="BW16" s="1058"/>
      <c r="BX16" s="1058"/>
      <c r="BY16" s="1058"/>
      <c r="BZ16" s="1058"/>
      <c r="CA16" s="1058"/>
      <c r="CB16" s="1058"/>
      <c r="CC16" s="1058"/>
      <c r="CD16" s="1058"/>
      <c r="CE16" s="1058"/>
      <c r="CF16" s="1058"/>
      <c r="CG16" s="1059"/>
      <c r="CH16" s="995">
        <v>-1</v>
      </c>
      <c r="CI16" s="996"/>
      <c r="CJ16" s="996"/>
      <c r="CK16" s="996"/>
      <c r="CL16" s="997"/>
      <c r="CM16" s="995">
        <v>137</v>
      </c>
      <c r="CN16" s="996"/>
      <c r="CO16" s="996"/>
      <c r="CP16" s="996"/>
      <c r="CQ16" s="997"/>
      <c r="CR16" s="995">
        <v>3</v>
      </c>
      <c r="CS16" s="996"/>
      <c r="CT16" s="996"/>
      <c r="CU16" s="996"/>
      <c r="CV16" s="997"/>
      <c r="CW16" s="995">
        <v>32</v>
      </c>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11"/>
    </row>
    <row r="17" spans="1:131" s="212" customFormat="1" ht="26.25" customHeight="1" x14ac:dyDescent="0.2">
      <c r="A17" s="218">
        <v>11</v>
      </c>
      <c r="B17" s="1048"/>
      <c r="C17" s="1049"/>
      <c r="D17" s="1049"/>
      <c r="E17" s="1049"/>
      <c r="F17" s="1049"/>
      <c r="G17" s="1049"/>
      <c r="H17" s="1049"/>
      <c r="I17" s="1049"/>
      <c r="J17" s="1049"/>
      <c r="K17" s="1049"/>
      <c r="L17" s="1049"/>
      <c r="M17" s="1049"/>
      <c r="N17" s="1049"/>
      <c r="O17" s="1049"/>
      <c r="P17" s="1050"/>
      <c r="Q17" s="1055"/>
      <c r="R17" s="1052"/>
      <c r="S17" s="1052"/>
      <c r="T17" s="1052"/>
      <c r="U17" s="1052"/>
      <c r="V17" s="1052"/>
      <c r="W17" s="1052"/>
      <c r="X17" s="1052"/>
      <c r="Y17" s="1052"/>
      <c r="Z17" s="1052"/>
      <c r="AA17" s="1052"/>
      <c r="AB17" s="1052"/>
      <c r="AC17" s="1052"/>
      <c r="AD17" s="1052"/>
      <c r="AE17" s="1056"/>
      <c r="AF17" s="1139"/>
      <c r="AG17" s="1140"/>
      <c r="AH17" s="1140"/>
      <c r="AI17" s="1140"/>
      <c r="AJ17" s="1141"/>
      <c r="AK17" s="1142"/>
      <c r="AL17" s="1143"/>
      <c r="AM17" s="1143"/>
      <c r="AN17" s="1143"/>
      <c r="AO17" s="1143"/>
      <c r="AP17" s="1143"/>
      <c r="AQ17" s="1143"/>
      <c r="AR17" s="1143"/>
      <c r="AS17" s="1143"/>
      <c r="AT17" s="1143"/>
      <c r="AU17" s="1137"/>
      <c r="AV17" s="1137"/>
      <c r="AW17" s="1137"/>
      <c r="AX17" s="1137"/>
      <c r="AY17" s="1138"/>
      <c r="AZ17" s="209"/>
      <c r="BA17" s="209"/>
      <c r="BB17" s="209"/>
      <c r="BC17" s="209"/>
      <c r="BD17" s="209"/>
      <c r="BE17" s="210"/>
      <c r="BF17" s="210"/>
      <c r="BG17" s="210"/>
      <c r="BH17" s="210"/>
      <c r="BI17" s="210"/>
      <c r="BJ17" s="210"/>
      <c r="BK17" s="210"/>
      <c r="BL17" s="210"/>
      <c r="BM17" s="210"/>
      <c r="BN17" s="210"/>
      <c r="BO17" s="210"/>
      <c r="BP17" s="210"/>
      <c r="BQ17" s="219">
        <v>11</v>
      </c>
      <c r="BR17" s="220"/>
      <c r="BS17" s="1057" t="s">
        <v>567</v>
      </c>
      <c r="BT17" s="1058"/>
      <c r="BU17" s="1058"/>
      <c r="BV17" s="1058"/>
      <c r="BW17" s="1058"/>
      <c r="BX17" s="1058"/>
      <c r="BY17" s="1058"/>
      <c r="BZ17" s="1058"/>
      <c r="CA17" s="1058"/>
      <c r="CB17" s="1058"/>
      <c r="CC17" s="1058"/>
      <c r="CD17" s="1058"/>
      <c r="CE17" s="1058"/>
      <c r="CF17" s="1058"/>
      <c r="CG17" s="1059"/>
      <c r="CH17" s="995">
        <v>-162</v>
      </c>
      <c r="CI17" s="996"/>
      <c r="CJ17" s="996"/>
      <c r="CK17" s="996"/>
      <c r="CL17" s="997"/>
      <c r="CM17" s="995">
        <v>8026</v>
      </c>
      <c r="CN17" s="996"/>
      <c r="CO17" s="996"/>
      <c r="CP17" s="996"/>
      <c r="CQ17" s="997"/>
      <c r="CR17" s="995">
        <v>7123</v>
      </c>
      <c r="CS17" s="996"/>
      <c r="CT17" s="996"/>
      <c r="CU17" s="996"/>
      <c r="CV17" s="997"/>
      <c r="CW17" s="995">
        <v>593</v>
      </c>
      <c r="CX17" s="996"/>
      <c r="CY17" s="996"/>
      <c r="CZ17" s="996"/>
      <c r="DA17" s="997"/>
      <c r="DB17" s="995">
        <v>1612</v>
      </c>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11"/>
    </row>
    <row r="18" spans="1:131" s="212" customFormat="1" ht="26.25" customHeight="1" x14ac:dyDescent="0.2">
      <c r="A18" s="218">
        <v>12</v>
      </c>
      <c r="B18" s="1048"/>
      <c r="C18" s="1049"/>
      <c r="D18" s="1049"/>
      <c r="E18" s="1049"/>
      <c r="F18" s="1049"/>
      <c r="G18" s="1049"/>
      <c r="H18" s="1049"/>
      <c r="I18" s="1049"/>
      <c r="J18" s="1049"/>
      <c r="K18" s="1049"/>
      <c r="L18" s="1049"/>
      <c r="M18" s="1049"/>
      <c r="N18" s="1049"/>
      <c r="O18" s="1049"/>
      <c r="P18" s="1050"/>
      <c r="Q18" s="1055"/>
      <c r="R18" s="1052"/>
      <c r="S18" s="1052"/>
      <c r="T18" s="1052"/>
      <c r="U18" s="1052"/>
      <c r="V18" s="1052"/>
      <c r="W18" s="1052"/>
      <c r="X18" s="1052"/>
      <c r="Y18" s="1052"/>
      <c r="Z18" s="1052"/>
      <c r="AA18" s="1052"/>
      <c r="AB18" s="1052"/>
      <c r="AC18" s="1052"/>
      <c r="AD18" s="1052"/>
      <c r="AE18" s="1056"/>
      <c r="AF18" s="1139"/>
      <c r="AG18" s="1140"/>
      <c r="AH18" s="1140"/>
      <c r="AI18" s="1140"/>
      <c r="AJ18" s="1141"/>
      <c r="AK18" s="1142"/>
      <c r="AL18" s="1143"/>
      <c r="AM18" s="1143"/>
      <c r="AN18" s="1143"/>
      <c r="AO18" s="1143"/>
      <c r="AP18" s="1143"/>
      <c r="AQ18" s="1143"/>
      <c r="AR18" s="1143"/>
      <c r="AS18" s="1143"/>
      <c r="AT18" s="1143"/>
      <c r="AU18" s="1137"/>
      <c r="AV18" s="1137"/>
      <c r="AW18" s="1137"/>
      <c r="AX18" s="1137"/>
      <c r="AY18" s="1138"/>
      <c r="AZ18" s="209"/>
      <c r="BA18" s="209"/>
      <c r="BB18" s="209"/>
      <c r="BC18" s="209"/>
      <c r="BD18" s="209"/>
      <c r="BE18" s="210"/>
      <c r="BF18" s="210"/>
      <c r="BG18" s="210"/>
      <c r="BH18" s="210"/>
      <c r="BI18" s="210"/>
      <c r="BJ18" s="210"/>
      <c r="BK18" s="210"/>
      <c r="BL18" s="210"/>
      <c r="BM18" s="210"/>
      <c r="BN18" s="210"/>
      <c r="BO18" s="210"/>
      <c r="BP18" s="210"/>
      <c r="BQ18" s="219">
        <v>12</v>
      </c>
      <c r="BR18" s="220"/>
      <c r="BS18" s="1057" t="s">
        <v>568</v>
      </c>
      <c r="BT18" s="1058"/>
      <c r="BU18" s="1058"/>
      <c r="BV18" s="1058"/>
      <c r="BW18" s="1058"/>
      <c r="BX18" s="1058"/>
      <c r="BY18" s="1058"/>
      <c r="BZ18" s="1058"/>
      <c r="CA18" s="1058"/>
      <c r="CB18" s="1058"/>
      <c r="CC18" s="1058"/>
      <c r="CD18" s="1058"/>
      <c r="CE18" s="1058"/>
      <c r="CF18" s="1058"/>
      <c r="CG18" s="1059"/>
      <c r="CH18" s="995">
        <v>16</v>
      </c>
      <c r="CI18" s="996"/>
      <c r="CJ18" s="996"/>
      <c r="CK18" s="996"/>
      <c r="CL18" s="997"/>
      <c r="CM18" s="995">
        <v>1223</v>
      </c>
      <c r="CN18" s="996"/>
      <c r="CO18" s="996"/>
      <c r="CP18" s="996"/>
      <c r="CQ18" s="997"/>
      <c r="CR18" s="995">
        <v>11</v>
      </c>
      <c r="CS18" s="996"/>
      <c r="CT18" s="996"/>
      <c r="CU18" s="996"/>
      <c r="CV18" s="997"/>
      <c r="CW18" s="995">
        <v>1</v>
      </c>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11"/>
    </row>
    <row r="19" spans="1:131" s="212" customFormat="1" ht="26.25" customHeight="1" x14ac:dyDescent="0.2">
      <c r="A19" s="218">
        <v>13</v>
      </c>
      <c r="B19" s="1048"/>
      <c r="C19" s="1049"/>
      <c r="D19" s="1049"/>
      <c r="E19" s="1049"/>
      <c r="F19" s="1049"/>
      <c r="G19" s="1049"/>
      <c r="H19" s="1049"/>
      <c r="I19" s="1049"/>
      <c r="J19" s="1049"/>
      <c r="K19" s="1049"/>
      <c r="L19" s="1049"/>
      <c r="M19" s="1049"/>
      <c r="N19" s="1049"/>
      <c r="O19" s="1049"/>
      <c r="P19" s="1050"/>
      <c r="Q19" s="1055"/>
      <c r="R19" s="1052"/>
      <c r="S19" s="1052"/>
      <c r="T19" s="1052"/>
      <c r="U19" s="1052"/>
      <c r="V19" s="1052"/>
      <c r="W19" s="1052"/>
      <c r="X19" s="1052"/>
      <c r="Y19" s="1052"/>
      <c r="Z19" s="1052"/>
      <c r="AA19" s="1052"/>
      <c r="AB19" s="1052"/>
      <c r="AC19" s="1052"/>
      <c r="AD19" s="1052"/>
      <c r="AE19" s="1056"/>
      <c r="AF19" s="1139"/>
      <c r="AG19" s="1140"/>
      <c r="AH19" s="1140"/>
      <c r="AI19" s="1140"/>
      <c r="AJ19" s="1141"/>
      <c r="AK19" s="1142"/>
      <c r="AL19" s="1143"/>
      <c r="AM19" s="1143"/>
      <c r="AN19" s="1143"/>
      <c r="AO19" s="1143"/>
      <c r="AP19" s="1143"/>
      <c r="AQ19" s="1143"/>
      <c r="AR19" s="1143"/>
      <c r="AS19" s="1143"/>
      <c r="AT19" s="1143"/>
      <c r="AU19" s="1137"/>
      <c r="AV19" s="1137"/>
      <c r="AW19" s="1137"/>
      <c r="AX19" s="1137"/>
      <c r="AY19" s="1138"/>
      <c r="AZ19" s="209"/>
      <c r="BA19" s="209"/>
      <c r="BB19" s="209"/>
      <c r="BC19" s="209"/>
      <c r="BD19" s="209"/>
      <c r="BE19" s="210"/>
      <c r="BF19" s="210"/>
      <c r="BG19" s="210"/>
      <c r="BH19" s="210"/>
      <c r="BI19" s="210"/>
      <c r="BJ19" s="210"/>
      <c r="BK19" s="210"/>
      <c r="BL19" s="210"/>
      <c r="BM19" s="210"/>
      <c r="BN19" s="210"/>
      <c r="BO19" s="210"/>
      <c r="BP19" s="210"/>
      <c r="BQ19" s="219">
        <v>13</v>
      </c>
      <c r="BR19" s="220"/>
      <c r="BS19" s="1060" t="s">
        <v>569</v>
      </c>
      <c r="BT19" s="1061"/>
      <c r="BU19" s="1061"/>
      <c r="BV19" s="1061"/>
      <c r="BW19" s="1061"/>
      <c r="BX19" s="1061"/>
      <c r="BY19" s="1061"/>
      <c r="BZ19" s="1061"/>
      <c r="CA19" s="1061"/>
      <c r="CB19" s="1061"/>
      <c r="CC19" s="1061"/>
      <c r="CD19" s="1061"/>
      <c r="CE19" s="1061"/>
      <c r="CF19" s="1061"/>
      <c r="CG19" s="1062"/>
      <c r="CH19" s="995">
        <v>0</v>
      </c>
      <c r="CI19" s="996"/>
      <c r="CJ19" s="996"/>
      <c r="CK19" s="996"/>
      <c r="CL19" s="997"/>
      <c r="CM19" s="995">
        <v>109</v>
      </c>
      <c r="CN19" s="996"/>
      <c r="CO19" s="996"/>
      <c r="CP19" s="996"/>
      <c r="CQ19" s="997"/>
      <c r="CR19" s="995">
        <v>35</v>
      </c>
      <c r="CS19" s="996"/>
      <c r="CT19" s="996"/>
      <c r="CU19" s="996"/>
      <c r="CV19" s="997"/>
      <c r="CW19" s="995">
        <v>0</v>
      </c>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11"/>
    </row>
    <row r="20" spans="1:131" s="212" customFormat="1" ht="26.25" customHeight="1" x14ac:dyDescent="0.2">
      <c r="A20" s="218">
        <v>14</v>
      </c>
      <c r="B20" s="1048"/>
      <c r="C20" s="1049"/>
      <c r="D20" s="1049"/>
      <c r="E20" s="1049"/>
      <c r="F20" s="1049"/>
      <c r="G20" s="1049"/>
      <c r="H20" s="1049"/>
      <c r="I20" s="1049"/>
      <c r="J20" s="1049"/>
      <c r="K20" s="1049"/>
      <c r="L20" s="1049"/>
      <c r="M20" s="1049"/>
      <c r="N20" s="1049"/>
      <c r="O20" s="1049"/>
      <c r="P20" s="1050"/>
      <c r="Q20" s="1055"/>
      <c r="R20" s="1052"/>
      <c r="S20" s="1052"/>
      <c r="T20" s="1052"/>
      <c r="U20" s="1052"/>
      <c r="V20" s="1052"/>
      <c r="W20" s="1052"/>
      <c r="X20" s="1052"/>
      <c r="Y20" s="1052"/>
      <c r="Z20" s="1052"/>
      <c r="AA20" s="1052"/>
      <c r="AB20" s="1052"/>
      <c r="AC20" s="1052"/>
      <c r="AD20" s="1052"/>
      <c r="AE20" s="1056"/>
      <c r="AF20" s="1139"/>
      <c r="AG20" s="1140"/>
      <c r="AH20" s="1140"/>
      <c r="AI20" s="1140"/>
      <c r="AJ20" s="1141"/>
      <c r="AK20" s="1142"/>
      <c r="AL20" s="1143"/>
      <c r="AM20" s="1143"/>
      <c r="AN20" s="1143"/>
      <c r="AO20" s="1143"/>
      <c r="AP20" s="1143"/>
      <c r="AQ20" s="1143"/>
      <c r="AR20" s="1143"/>
      <c r="AS20" s="1143"/>
      <c r="AT20" s="1143"/>
      <c r="AU20" s="1137"/>
      <c r="AV20" s="1137"/>
      <c r="AW20" s="1137"/>
      <c r="AX20" s="1137"/>
      <c r="AY20" s="1138"/>
      <c r="AZ20" s="209"/>
      <c r="BA20" s="209"/>
      <c r="BB20" s="209"/>
      <c r="BC20" s="209"/>
      <c r="BD20" s="209"/>
      <c r="BE20" s="210"/>
      <c r="BF20" s="210"/>
      <c r="BG20" s="210"/>
      <c r="BH20" s="210"/>
      <c r="BI20" s="210"/>
      <c r="BJ20" s="210"/>
      <c r="BK20" s="210"/>
      <c r="BL20" s="210"/>
      <c r="BM20" s="210"/>
      <c r="BN20" s="210"/>
      <c r="BO20" s="210"/>
      <c r="BP20" s="210"/>
      <c r="BQ20" s="219">
        <v>14</v>
      </c>
      <c r="BR20" s="220"/>
      <c r="BS20" s="1060" t="s">
        <v>570</v>
      </c>
      <c r="BT20" s="1061"/>
      <c r="BU20" s="1061"/>
      <c r="BV20" s="1061"/>
      <c r="BW20" s="1061"/>
      <c r="BX20" s="1061"/>
      <c r="BY20" s="1061"/>
      <c r="BZ20" s="1061"/>
      <c r="CA20" s="1061"/>
      <c r="CB20" s="1061"/>
      <c r="CC20" s="1061"/>
      <c r="CD20" s="1061"/>
      <c r="CE20" s="1061"/>
      <c r="CF20" s="1061"/>
      <c r="CG20" s="1062"/>
      <c r="CH20" s="995">
        <v>90</v>
      </c>
      <c r="CI20" s="996"/>
      <c r="CJ20" s="996"/>
      <c r="CK20" s="996"/>
      <c r="CL20" s="997"/>
      <c r="CM20" s="995">
        <v>1036</v>
      </c>
      <c r="CN20" s="996"/>
      <c r="CO20" s="996"/>
      <c r="CP20" s="996"/>
      <c r="CQ20" s="997"/>
      <c r="CR20" s="995">
        <v>50</v>
      </c>
      <c r="CS20" s="996"/>
      <c r="CT20" s="996"/>
      <c r="CU20" s="996"/>
      <c r="CV20" s="997"/>
      <c r="CW20" s="995">
        <v>0</v>
      </c>
      <c r="CX20" s="996"/>
      <c r="CY20" s="996"/>
      <c r="CZ20" s="996"/>
      <c r="DA20" s="997"/>
      <c r="DB20" s="995">
        <v>223</v>
      </c>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11"/>
    </row>
    <row r="21" spans="1:131" s="212" customFormat="1" ht="26.25" customHeight="1" thickBot="1" x14ac:dyDescent="0.25">
      <c r="A21" s="218">
        <v>15</v>
      </c>
      <c r="B21" s="1048"/>
      <c r="C21" s="1049"/>
      <c r="D21" s="1049"/>
      <c r="E21" s="1049"/>
      <c r="F21" s="1049"/>
      <c r="G21" s="1049"/>
      <c r="H21" s="1049"/>
      <c r="I21" s="1049"/>
      <c r="J21" s="1049"/>
      <c r="K21" s="1049"/>
      <c r="L21" s="1049"/>
      <c r="M21" s="1049"/>
      <c r="N21" s="1049"/>
      <c r="O21" s="1049"/>
      <c r="P21" s="1050"/>
      <c r="Q21" s="1055"/>
      <c r="R21" s="1052"/>
      <c r="S21" s="1052"/>
      <c r="T21" s="1052"/>
      <c r="U21" s="1052"/>
      <c r="V21" s="1052"/>
      <c r="W21" s="1052"/>
      <c r="X21" s="1052"/>
      <c r="Y21" s="1052"/>
      <c r="Z21" s="1052"/>
      <c r="AA21" s="1052"/>
      <c r="AB21" s="1052"/>
      <c r="AC21" s="1052"/>
      <c r="AD21" s="1052"/>
      <c r="AE21" s="1056"/>
      <c r="AF21" s="1139"/>
      <c r="AG21" s="1140"/>
      <c r="AH21" s="1140"/>
      <c r="AI21" s="1140"/>
      <c r="AJ21" s="1141"/>
      <c r="AK21" s="1142"/>
      <c r="AL21" s="1143"/>
      <c r="AM21" s="1143"/>
      <c r="AN21" s="1143"/>
      <c r="AO21" s="1143"/>
      <c r="AP21" s="1143"/>
      <c r="AQ21" s="1143"/>
      <c r="AR21" s="1143"/>
      <c r="AS21" s="1143"/>
      <c r="AT21" s="1143"/>
      <c r="AU21" s="1137"/>
      <c r="AV21" s="1137"/>
      <c r="AW21" s="1137"/>
      <c r="AX21" s="1137"/>
      <c r="AY21" s="1138"/>
      <c r="AZ21" s="209"/>
      <c r="BA21" s="209"/>
      <c r="BB21" s="209"/>
      <c r="BC21" s="209"/>
      <c r="BD21" s="209"/>
      <c r="BE21" s="210"/>
      <c r="BF21" s="210"/>
      <c r="BG21" s="210"/>
      <c r="BH21" s="210"/>
      <c r="BI21" s="210"/>
      <c r="BJ21" s="210"/>
      <c r="BK21" s="210"/>
      <c r="BL21" s="210"/>
      <c r="BM21" s="210"/>
      <c r="BN21" s="210"/>
      <c r="BO21" s="210"/>
      <c r="BP21" s="210"/>
      <c r="BQ21" s="219">
        <v>15</v>
      </c>
      <c r="BR21" s="220"/>
      <c r="BS21" s="1057" t="s">
        <v>571</v>
      </c>
      <c r="BT21" s="1058"/>
      <c r="BU21" s="1058"/>
      <c r="BV21" s="1058"/>
      <c r="BW21" s="1058"/>
      <c r="BX21" s="1058"/>
      <c r="BY21" s="1058"/>
      <c r="BZ21" s="1058"/>
      <c r="CA21" s="1058"/>
      <c r="CB21" s="1058"/>
      <c r="CC21" s="1058"/>
      <c r="CD21" s="1058"/>
      <c r="CE21" s="1058"/>
      <c r="CF21" s="1058"/>
      <c r="CG21" s="1059"/>
      <c r="CH21" s="995">
        <v>-26</v>
      </c>
      <c r="CI21" s="996"/>
      <c r="CJ21" s="996"/>
      <c r="CK21" s="996"/>
      <c r="CL21" s="997"/>
      <c r="CM21" s="995">
        <v>1806</v>
      </c>
      <c r="CN21" s="996"/>
      <c r="CO21" s="996"/>
      <c r="CP21" s="996"/>
      <c r="CQ21" s="997"/>
      <c r="CR21" s="995">
        <v>2193</v>
      </c>
      <c r="CS21" s="996"/>
      <c r="CT21" s="996"/>
      <c r="CU21" s="996"/>
      <c r="CV21" s="997"/>
      <c r="CW21" s="995">
        <v>0</v>
      </c>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11"/>
    </row>
    <row r="22" spans="1:131" s="212" customFormat="1" ht="26.25" customHeight="1" x14ac:dyDescent="0.2">
      <c r="A22" s="218">
        <v>16</v>
      </c>
      <c r="B22" s="1128"/>
      <c r="C22" s="1129"/>
      <c r="D22" s="1129"/>
      <c r="E22" s="1129"/>
      <c r="F22" s="1129"/>
      <c r="G22" s="1129"/>
      <c r="H22" s="1129"/>
      <c r="I22" s="1129"/>
      <c r="J22" s="1129"/>
      <c r="K22" s="1129"/>
      <c r="L22" s="1129"/>
      <c r="M22" s="1129"/>
      <c r="N22" s="1129"/>
      <c r="O22" s="1129"/>
      <c r="P22" s="1130"/>
      <c r="Q22" s="1131"/>
      <c r="R22" s="1132"/>
      <c r="S22" s="1132"/>
      <c r="T22" s="1132"/>
      <c r="U22" s="1132"/>
      <c r="V22" s="1132"/>
      <c r="W22" s="1132"/>
      <c r="X22" s="1132"/>
      <c r="Y22" s="1132"/>
      <c r="Z22" s="1132"/>
      <c r="AA22" s="1132"/>
      <c r="AB22" s="1132"/>
      <c r="AC22" s="1132"/>
      <c r="AD22" s="1132"/>
      <c r="AE22" s="1133"/>
      <c r="AF22" s="1134"/>
      <c r="AG22" s="1135"/>
      <c r="AH22" s="1135"/>
      <c r="AI22" s="1135"/>
      <c r="AJ22" s="1136"/>
      <c r="AK22" s="1124"/>
      <c r="AL22" s="1125"/>
      <c r="AM22" s="1125"/>
      <c r="AN22" s="1125"/>
      <c r="AO22" s="1125"/>
      <c r="AP22" s="1125"/>
      <c r="AQ22" s="1125"/>
      <c r="AR22" s="1125"/>
      <c r="AS22" s="1125"/>
      <c r="AT22" s="1125"/>
      <c r="AU22" s="1126"/>
      <c r="AV22" s="1126"/>
      <c r="AW22" s="1126"/>
      <c r="AX22" s="1126"/>
      <c r="AY22" s="1127"/>
      <c r="AZ22" s="1039" t="s">
        <v>349</v>
      </c>
      <c r="BA22" s="1039"/>
      <c r="BB22" s="1039"/>
      <c r="BC22" s="1039"/>
      <c r="BD22" s="1040"/>
      <c r="BE22" s="210"/>
      <c r="BF22" s="210"/>
      <c r="BG22" s="210"/>
      <c r="BH22" s="210"/>
      <c r="BI22" s="210"/>
      <c r="BJ22" s="210"/>
      <c r="BK22" s="210"/>
      <c r="BL22" s="210"/>
      <c r="BM22" s="210"/>
      <c r="BN22" s="210"/>
      <c r="BO22" s="210"/>
      <c r="BP22" s="210"/>
      <c r="BQ22" s="219">
        <v>16</v>
      </c>
      <c r="BR22" s="220"/>
      <c r="BS22" s="1057" t="s">
        <v>572</v>
      </c>
      <c r="BT22" s="1058"/>
      <c r="BU22" s="1058"/>
      <c r="BV22" s="1058"/>
      <c r="BW22" s="1058"/>
      <c r="BX22" s="1058"/>
      <c r="BY22" s="1058"/>
      <c r="BZ22" s="1058"/>
      <c r="CA22" s="1058"/>
      <c r="CB22" s="1058"/>
      <c r="CC22" s="1058"/>
      <c r="CD22" s="1058"/>
      <c r="CE22" s="1058"/>
      <c r="CF22" s="1058"/>
      <c r="CG22" s="1059"/>
      <c r="CH22" s="995">
        <v>135</v>
      </c>
      <c r="CI22" s="996"/>
      <c r="CJ22" s="996"/>
      <c r="CK22" s="996"/>
      <c r="CL22" s="997"/>
      <c r="CM22" s="995">
        <v>11199</v>
      </c>
      <c r="CN22" s="996"/>
      <c r="CO22" s="996"/>
      <c r="CP22" s="996"/>
      <c r="CQ22" s="997"/>
      <c r="CR22" s="995">
        <v>300</v>
      </c>
      <c r="CS22" s="996"/>
      <c r="CT22" s="996"/>
      <c r="CU22" s="996"/>
      <c r="CV22" s="997"/>
      <c r="CW22" s="995">
        <v>0</v>
      </c>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11"/>
    </row>
    <row r="23" spans="1:131" s="212" customFormat="1" ht="26.25" customHeight="1" thickBot="1" x14ac:dyDescent="0.25">
      <c r="A23" s="221" t="s">
        <v>350</v>
      </c>
      <c r="B23" s="944" t="s">
        <v>351</v>
      </c>
      <c r="C23" s="945"/>
      <c r="D23" s="945"/>
      <c r="E23" s="945"/>
      <c r="F23" s="945"/>
      <c r="G23" s="945"/>
      <c r="H23" s="945"/>
      <c r="I23" s="945"/>
      <c r="J23" s="945"/>
      <c r="K23" s="945"/>
      <c r="L23" s="945"/>
      <c r="M23" s="945"/>
      <c r="N23" s="945"/>
      <c r="O23" s="945"/>
      <c r="P23" s="946"/>
      <c r="Q23" s="1115">
        <v>1683201</v>
      </c>
      <c r="R23" s="1116"/>
      <c r="S23" s="1116"/>
      <c r="T23" s="1116"/>
      <c r="U23" s="1116"/>
      <c r="V23" s="1116">
        <v>1667321</v>
      </c>
      <c r="W23" s="1116"/>
      <c r="X23" s="1116"/>
      <c r="Y23" s="1116"/>
      <c r="Z23" s="1116"/>
      <c r="AA23" s="1116">
        <f t="shared" ref="AA23" si="1">Q23-V23</f>
        <v>15880</v>
      </c>
      <c r="AB23" s="1116"/>
      <c r="AC23" s="1116"/>
      <c r="AD23" s="1116"/>
      <c r="AE23" s="1117"/>
      <c r="AF23" s="1118">
        <v>6084</v>
      </c>
      <c r="AG23" s="1116"/>
      <c r="AH23" s="1116"/>
      <c r="AI23" s="1116"/>
      <c r="AJ23" s="1119"/>
      <c r="AK23" s="1120"/>
      <c r="AL23" s="1121"/>
      <c r="AM23" s="1121"/>
      <c r="AN23" s="1121"/>
      <c r="AO23" s="1121"/>
      <c r="AP23" s="1116">
        <v>3235511</v>
      </c>
      <c r="AQ23" s="1116"/>
      <c r="AR23" s="1116"/>
      <c r="AS23" s="1116"/>
      <c r="AT23" s="1116"/>
      <c r="AU23" s="1122"/>
      <c r="AV23" s="1122"/>
      <c r="AW23" s="1122"/>
      <c r="AX23" s="1122"/>
      <c r="AY23" s="1123"/>
      <c r="AZ23" s="1112" t="s">
        <v>352</v>
      </c>
      <c r="BA23" s="1113"/>
      <c r="BB23" s="1113"/>
      <c r="BC23" s="1113"/>
      <c r="BD23" s="1114"/>
      <c r="BE23" s="210"/>
      <c r="BF23" s="210"/>
      <c r="BG23" s="210"/>
      <c r="BH23" s="210"/>
      <c r="BI23" s="210"/>
      <c r="BJ23" s="210"/>
      <c r="BK23" s="210"/>
      <c r="BL23" s="210"/>
      <c r="BM23" s="210"/>
      <c r="BN23" s="210"/>
      <c r="BO23" s="210"/>
      <c r="BP23" s="210"/>
      <c r="BQ23" s="219">
        <v>17</v>
      </c>
      <c r="BR23" s="220"/>
      <c r="BS23" s="1057" t="s">
        <v>598</v>
      </c>
      <c r="BT23" s="1058"/>
      <c r="BU23" s="1058"/>
      <c r="BV23" s="1058"/>
      <c r="BW23" s="1058"/>
      <c r="BX23" s="1058"/>
      <c r="BY23" s="1058"/>
      <c r="BZ23" s="1058"/>
      <c r="CA23" s="1058"/>
      <c r="CB23" s="1058"/>
      <c r="CC23" s="1058"/>
      <c r="CD23" s="1058"/>
      <c r="CE23" s="1058"/>
      <c r="CF23" s="1058"/>
      <c r="CG23" s="1059"/>
      <c r="CH23" s="995">
        <v>3</v>
      </c>
      <c r="CI23" s="996"/>
      <c r="CJ23" s="996"/>
      <c r="CK23" s="996"/>
      <c r="CL23" s="997"/>
      <c r="CM23" s="995">
        <v>212</v>
      </c>
      <c r="CN23" s="996"/>
      <c r="CO23" s="996"/>
      <c r="CP23" s="996"/>
      <c r="CQ23" s="997"/>
      <c r="CR23" s="995">
        <v>20</v>
      </c>
      <c r="CS23" s="996"/>
      <c r="CT23" s="996"/>
      <c r="CU23" s="996"/>
      <c r="CV23" s="997"/>
      <c r="CW23" s="995">
        <v>0</v>
      </c>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11"/>
    </row>
    <row r="24" spans="1:131" s="212" customFormat="1" ht="26.25" customHeight="1" x14ac:dyDescent="0.2">
      <c r="A24" s="1111" t="s">
        <v>353</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209"/>
      <c r="BA24" s="209"/>
      <c r="BB24" s="209"/>
      <c r="BC24" s="209"/>
      <c r="BD24" s="209"/>
      <c r="BE24" s="210"/>
      <c r="BF24" s="210"/>
      <c r="BG24" s="210"/>
      <c r="BH24" s="210"/>
      <c r="BI24" s="210"/>
      <c r="BJ24" s="210"/>
      <c r="BK24" s="210"/>
      <c r="BL24" s="210"/>
      <c r="BM24" s="210"/>
      <c r="BN24" s="210"/>
      <c r="BO24" s="210"/>
      <c r="BP24" s="210"/>
      <c r="BQ24" s="219">
        <v>18</v>
      </c>
      <c r="BR24" s="220"/>
      <c r="BS24" s="1057" t="s">
        <v>573</v>
      </c>
      <c r="BT24" s="1058"/>
      <c r="BU24" s="1058"/>
      <c r="BV24" s="1058"/>
      <c r="BW24" s="1058"/>
      <c r="BX24" s="1058"/>
      <c r="BY24" s="1058"/>
      <c r="BZ24" s="1058"/>
      <c r="CA24" s="1058"/>
      <c r="CB24" s="1058"/>
      <c r="CC24" s="1058"/>
      <c r="CD24" s="1058"/>
      <c r="CE24" s="1058"/>
      <c r="CF24" s="1058"/>
      <c r="CG24" s="1059"/>
      <c r="CH24" s="995">
        <v>0</v>
      </c>
      <c r="CI24" s="996"/>
      <c r="CJ24" s="996"/>
      <c r="CK24" s="996"/>
      <c r="CL24" s="997"/>
      <c r="CM24" s="995">
        <v>57</v>
      </c>
      <c r="CN24" s="996"/>
      <c r="CO24" s="996"/>
      <c r="CP24" s="996"/>
      <c r="CQ24" s="997"/>
      <c r="CR24" s="995">
        <v>50</v>
      </c>
      <c r="CS24" s="996"/>
      <c r="CT24" s="996"/>
      <c r="CU24" s="996"/>
      <c r="CV24" s="997"/>
      <c r="CW24" s="995">
        <v>170</v>
      </c>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11"/>
    </row>
    <row r="25" spans="1:131" s="204" customFormat="1" ht="26.25" customHeight="1" thickBot="1" x14ac:dyDescent="0.25">
      <c r="A25" s="1110" t="s">
        <v>354</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209"/>
      <c r="BK25" s="209"/>
      <c r="BL25" s="209"/>
      <c r="BM25" s="209"/>
      <c r="BN25" s="209"/>
      <c r="BO25" s="222"/>
      <c r="BP25" s="222"/>
      <c r="BQ25" s="219">
        <v>19</v>
      </c>
      <c r="BR25" s="220"/>
      <c r="BS25" s="1057" t="s">
        <v>574</v>
      </c>
      <c r="BT25" s="1058"/>
      <c r="BU25" s="1058"/>
      <c r="BV25" s="1058"/>
      <c r="BW25" s="1058"/>
      <c r="BX25" s="1058"/>
      <c r="BY25" s="1058"/>
      <c r="BZ25" s="1058"/>
      <c r="CA25" s="1058"/>
      <c r="CB25" s="1058"/>
      <c r="CC25" s="1058"/>
      <c r="CD25" s="1058"/>
      <c r="CE25" s="1058"/>
      <c r="CF25" s="1058"/>
      <c r="CG25" s="1059"/>
      <c r="CH25" s="995">
        <v>0</v>
      </c>
      <c r="CI25" s="996"/>
      <c r="CJ25" s="996"/>
      <c r="CK25" s="996"/>
      <c r="CL25" s="997"/>
      <c r="CM25" s="995">
        <v>2104</v>
      </c>
      <c r="CN25" s="996"/>
      <c r="CO25" s="996"/>
      <c r="CP25" s="996"/>
      <c r="CQ25" s="997"/>
      <c r="CR25" s="995">
        <v>2000</v>
      </c>
      <c r="CS25" s="996"/>
      <c r="CT25" s="996"/>
      <c r="CU25" s="996"/>
      <c r="CV25" s="997"/>
      <c r="CW25" s="995">
        <v>0</v>
      </c>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03"/>
    </row>
    <row r="26" spans="1:131" s="204" customFormat="1" ht="26.25" customHeight="1" x14ac:dyDescent="0.2">
      <c r="A26" s="1001" t="s">
        <v>331</v>
      </c>
      <c r="B26" s="1002"/>
      <c r="C26" s="1002"/>
      <c r="D26" s="1002"/>
      <c r="E26" s="1002"/>
      <c r="F26" s="1002"/>
      <c r="G26" s="1002"/>
      <c r="H26" s="1002"/>
      <c r="I26" s="1002"/>
      <c r="J26" s="1002"/>
      <c r="K26" s="1002"/>
      <c r="L26" s="1002"/>
      <c r="M26" s="1002"/>
      <c r="N26" s="1002"/>
      <c r="O26" s="1002"/>
      <c r="P26" s="1003"/>
      <c r="Q26" s="1007" t="s">
        <v>355</v>
      </c>
      <c r="R26" s="1008"/>
      <c r="S26" s="1008"/>
      <c r="T26" s="1008"/>
      <c r="U26" s="1009"/>
      <c r="V26" s="1007" t="s">
        <v>356</v>
      </c>
      <c r="W26" s="1008"/>
      <c r="X26" s="1008"/>
      <c r="Y26" s="1008"/>
      <c r="Z26" s="1009"/>
      <c r="AA26" s="1007" t="s">
        <v>357</v>
      </c>
      <c r="AB26" s="1008"/>
      <c r="AC26" s="1008"/>
      <c r="AD26" s="1008"/>
      <c r="AE26" s="1008"/>
      <c r="AF26" s="1106" t="s">
        <v>358</v>
      </c>
      <c r="AG26" s="1014"/>
      <c r="AH26" s="1014"/>
      <c r="AI26" s="1014"/>
      <c r="AJ26" s="1107"/>
      <c r="AK26" s="1008" t="s">
        <v>359</v>
      </c>
      <c r="AL26" s="1008"/>
      <c r="AM26" s="1008"/>
      <c r="AN26" s="1008"/>
      <c r="AO26" s="1009"/>
      <c r="AP26" s="1007" t="s">
        <v>360</v>
      </c>
      <c r="AQ26" s="1008"/>
      <c r="AR26" s="1008"/>
      <c r="AS26" s="1008"/>
      <c r="AT26" s="1009"/>
      <c r="AU26" s="1007" t="s">
        <v>361</v>
      </c>
      <c r="AV26" s="1008"/>
      <c r="AW26" s="1008"/>
      <c r="AX26" s="1008"/>
      <c r="AY26" s="1009"/>
      <c r="AZ26" s="1007" t="s">
        <v>362</v>
      </c>
      <c r="BA26" s="1008"/>
      <c r="BB26" s="1008"/>
      <c r="BC26" s="1008"/>
      <c r="BD26" s="1009"/>
      <c r="BE26" s="1007" t="s">
        <v>338</v>
      </c>
      <c r="BF26" s="1008"/>
      <c r="BG26" s="1008"/>
      <c r="BH26" s="1008"/>
      <c r="BI26" s="1023"/>
      <c r="BJ26" s="209"/>
      <c r="BK26" s="209"/>
      <c r="BL26" s="209"/>
      <c r="BM26" s="209"/>
      <c r="BN26" s="209"/>
      <c r="BO26" s="222"/>
      <c r="BP26" s="222"/>
      <c r="BQ26" s="219">
        <v>20</v>
      </c>
      <c r="BR26" s="220"/>
      <c r="BS26" s="1103" t="s">
        <v>575</v>
      </c>
      <c r="BT26" s="1104"/>
      <c r="BU26" s="1104"/>
      <c r="BV26" s="1104"/>
      <c r="BW26" s="1104"/>
      <c r="BX26" s="1104"/>
      <c r="BY26" s="1104"/>
      <c r="BZ26" s="1104"/>
      <c r="CA26" s="1104"/>
      <c r="CB26" s="1104"/>
      <c r="CC26" s="1104"/>
      <c r="CD26" s="1104"/>
      <c r="CE26" s="1104"/>
      <c r="CF26" s="1104"/>
      <c r="CG26" s="1105"/>
      <c r="CH26" s="995">
        <v>-1</v>
      </c>
      <c r="CI26" s="996"/>
      <c r="CJ26" s="996"/>
      <c r="CK26" s="996"/>
      <c r="CL26" s="997"/>
      <c r="CM26" s="995">
        <v>303</v>
      </c>
      <c r="CN26" s="996"/>
      <c r="CO26" s="996"/>
      <c r="CP26" s="996"/>
      <c r="CQ26" s="997"/>
      <c r="CR26" s="995">
        <v>10</v>
      </c>
      <c r="CS26" s="996"/>
      <c r="CT26" s="996"/>
      <c r="CU26" s="996"/>
      <c r="CV26" s="997"/>
      <c r="CW26" s="995">
        <v>63</v>
      </c>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03"/>
    </row>
    <row r="27" spans="1:131" s="204" customFormat="1" ht="26.25" customHeight="1" thickBot="1" x14ac:dyDescent="0.25">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108"/>
      <c r="AG27" s="1017"/>
      <c r="AH27" s="1017"/>
      <c r="AI27" s="1017"/>
      <c r="AJ27" s="1109"/>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9"/>
      <c r="BK27" s="209"/>
      <c r="BL27" s="209"/>
      <c r="BM27" s="209"/>
      <c r="BN27" s="209"/>
      <c r="BO27" s="222"/>
      <c r="BP27" s="222"/>
      <c r="BQ27" s="219">
        <v>21</v>
      </c>
      <c r="BR27" s="220"/>
      <c r="BS27" s="1057" t="s">
        <v>576</v>
      </c>
      <c r="BT27" s="1058"/>
      <c r="BU27" s="1058"/>
      <c r="BV27" s="1058"/>
      <c r="BW27" s="1058"/>
      <c r="BX27" s="1058"/>
      <c r="BY27" s="1058"/>
      <c r="BZ27" s="1058"/>
      <c r="CA27" s="1058"/>
      <c r="CB27" s="1058"/>
      <c r="CC27" s="1058"/>
      <c r="CD27" s="1058"/>
      <c r="CE27" s="1058"/>
      <c r="CF27" s="1058"/>
      <c r="CG27" s="1059"/>
      <c r="CH27" s="995">
        <v>6</v>
      </c>
      <c r="CI27" s="996"/>
      <c r="CJ27" s="996"/>
      <c r="CK27" s="996"/>
      <c r="CL27" s="997"/>
      <c r="CM27" s="995">
        <v>230</v>
      </c>
      <c r="CN27" s="996"/>
      <c r="CO27" s="996"/>
      <c r="CP27" s="996"/>
      <c r="CQ27" s="997"/>
      <c r="CR27" s="995">
        <v>195</v>
      </c>
      <c r="CS27" s="996"/>
      <c r="CT27" s="996"/>
      <c r="CU27" s="996"/>
      <c r="CV27" s="997"/>
      <c r="CW27" s="995">
        <v>2</v>
      </c>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03"/>
    </row>
    <row r="28" spans="1:131" s="204" customFormat="1" ht="26.25" customHeight="1" thickTop="1" x14ac:dyDescent="0.2">
      <c r="A28" s="223">
        <v>1</v>
      </c>
      <c r="B28" s="1094" t="s">
        <v>538</v>
      </c>
      <c r="C28" s="1095"/>
      <c r="D28" s="1095"/>
      <c r="E28" s="1095"/>
      <c r="F28" s="1095"/>
      <c r="G28" s="1095"/>
      <c r="H28" s="1095"/>
      <c r="I28" s="1095"/>
      <c r="J28" s="1095"/>
      <c r="K28" s="1095"/>
      <c r="L28" s="1095"/>
      <c r="M28" s="1095"/>
      <c r="N28" s="1095"/>
      <c r="O28" s="1095"/>
      <c r="P28" s="1096"/>
      <c r="Q28" s="1097">
        <v>4465</v>
      </c>
      <c r="R28" s="1098"/>
      <c r="S28" s="1098"/>
      <c r="T28" s="1098"/>
      <c r="U28" s="1098"/>
      <c r="V28" s="1098">
        <v>4170</v>
      </c>
      <c r="W28" s="1098"/>
      <c r="X28" s="1098"/>
      <c r="Y28" s="1098"/>
      <c r="Z28" s="1098"/>
      <c r="AA28" s="1098">
        <f t="shared" ref="AA28:AA33" si="2">Q28-V28</f>
        <v>295</v>
      </c>
      <c r="AB28" s="1098"/>
      <c r="AC28" s="1098"/>
      <c r="AD28" s="1098"/>
      <c r="AE28" s="1099"/>
      <c r="AF28" s="1100">
        <v>8823</v>
      </c>
      <c r="AG28" s="1098"/>
      <c r="AH28" s="1098"/>
      <c r="AI28" s="1098"/>
      <c r="AJ28" s="1101"/>
      <c r="AK28" s="1102" t="s">
        <v>547</v>
      </c>
      <c r="AL28" s="1087"/>
      <c r="AM28" s="1087"/>
      <c r="AN28" s="1087"/>
      <c r="AO28" s="1087"/>
      <c r="AP28" s="1087">
        <v>9023</v>
      </c>
      <c r="AQ28" s="1087"/>
      <c r="AR28" s="1087"/>
      <c r="AS28" s="1087"/>
      <c r="AT28" s="1087"/>
      <c r="AU28" s="1086" t="s">
        <v>547</v>
      </c>
      <c r="AV28" s="1087"/>
      <c r="AW28" s="1087"/>
      <c r="AX28" s="1087"/>
      <c r="AY28" s="1087"/>
      <c r="AZ28" s="1086" t="s">
        <v>547</v>
      </c>
      <c r="BA28" s="1087"/>
      <c r="BB28" s="1087"/>
      <c r="BC28" s="1087"/>
      <c r="BD28" s="1087"/>
      <c r="BE28" s="1088" t="s">
        <v>363</v>
      </c>
      <c r="BF28" s="1089"/>
      <c r="BG28" s="1089"/>
      <c r="BH28" s="1089"/>
      <c r="BI28" s="1090"/>
      <c r="BJ28" s="209"/>
      <c r="BK28" s="209"/>
      <c r="BL28" s="209"/>
      <c r="BM28" s="209"/>
      <c r="BN28" s="209"/>
      <c r="BO28" s="222"/>
      <c r="BP28" s="222"/>
      <c r="BQ28" s="219">
        <v>22</v>
      </c>
      <c r="BR28" s="220"/>
      <c r="BS28" s="1057" t="s">
        <v>577</v>
      </c>
      <c r="BT28" s="1058"/>
      <c r="BU28" s="1058"/>
      <c r="BV28" s="1058"/>
      <c r="BW28" s="1058"/>
      <c r="BX28" s="1058"/>
      <c r="BY28" s="1058"/>
      <c r="BZ28" s="1058"/>
      <c r="CA28" s="1058"/>
      <c r="CB28" s="1058"/>
      <c r="CC28" s="1058"/>
      <c r="CD28" s="1058"/>
      <c r="CE28" s="1058"/>
      <c r="CF28" s="1058"/>
      <c r="CG28" s="1059"/>
      <c r="CH28" s="1091">
        <v>-6</v>
      </c>
      <c r="CI28" s="1092"/>
      <c r="CJ28" s="1092"/>
      <c r="CK28" s="1092"/>
      <c r="CL28" s="1093"/>
      <c r="CM28" s="995">
        <v>3716</v>
      </c>
      <c r="CN28" s="996"/>
      <c r="CO28" s="996"/>
      <c r="CP28" s="996"/>
      <c r="CQ28" s="997"/>
      <c r="CR28" s="1083">
        <v>1575</v>
      </c>
      <c r="CS28" s="1084"/>
      <c r="CT28" s="1084"/>
      <c r="CU28" s="1084"/>
      <c r="CV28" s="1085"/>
      <c r="CW28" s="995">
        <v>3</v>
      </c>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03"/>
    </row>
    <row r="29" spans="1:131" s="204" customFormat="1" ht="26.25" customHeight="1" x14ac:dyDescent="0.2">
      <c r="A29" s="223">
        <v>2</v>
      </c>
      <c r="B29" s="1048" t="s">
        <v>537</v>
      </c>
      <c r="C29" s="1049"/>
      <c r="D29" s="1049"/>
      <c r="E29" s="1049"/>
      <c r="F29" s="1049"/>
      <c r="G29" s="1049"/>
      <c r="H29" s="1049"/>
      <c r="I29" s="1049"/>
      <c r="J29" s="1049"/>
      <c r="K29" s="1049"/>
      <c r="L29" s="1049"/>
      <c r="M29" s="1049"/>
      <c r="N29" s="1049"/>
      <c r="O29" s="1049"/>
      <c r="P29" s="1050"/>
      <c r="Q29" s="1073">
        <v>6505</v>
      </c>
      <c r="R29" s="985"/>
      <c r="S29" s="985"/>
      <c r="T29" s="985"/>
      <c r="U29" s="985"/>
      <c r="V29" s="985">
        <v>5268</v>
      </c>
      <c r="W29" s="985"/>
      <c r="X29" s="985"/>
      <c r="Y29" s="985"/>
      <c r="Z29" s="985"/>
      <c r="AA29" s="985">
        <f t="shared" si="2"/>
        <v>1237</v>
      </c>
      <c r="AB29" s="985"/>
      <c r="AC29" s="985"/>
      <c r="AD29" s="985"/>
      <c r="AE29" s="1074"/>
      <c r="AF29" s="1075">
        <v>11387</v>
      </c>
      <c r="AG29" s="985"/>
      <c r="AH29" s="985"/>
      <c r="AI29" s="985"/>
      <c r="AJ29" s="1076"/>
      <c r="AK29" s="1069">
        <v>41</v>
      </c>
      <c r="AL29" s="984"/>
      <c r="AM29" s="984"/>
      <c r="AN29" s="984"/>
      <c r="AO29" s="984"/>
      <c r="AP29" s="984">
        <v>14615</v>
      </c>
      <c r="AQ29" s="984"/>
      <c r="AR29" s="984"/>
      <c r="AS29" s="984"/>
      <c r="AT29" s="984"/>
      <c r="AU29" s="1077" t="s">
        <v>547</v>
      </c>
      <c r="AV29" s="984"/>
      <c r="AW29" s="984"/>
      <c r="AX29" s="984"/>
      <c r="AY29" s="984"/>
      <c r="AZ29" s="1077" t="s">
        <v>547</v>
      </c>
      <c r="BA29" s="984"/>
      <c r="BB29" s="984"/>
      <c r="BC29" s="984"/>
      <c r="BD29" s="984"/>
      <c r="BE29" s="1071" t="s">
        <v>364</v>
      </c>
      <c r="BF29" s="973"/>
      <c r="BG29" s="973"/>
      <c r="BH29" s="973"/>
      <c r="BI29" s="1072"/>
      <c r="BJ29" s="209"/>
      <c r="BK29" s="209"/>
      <c r="BL29" s="209"/>
      <c r="BM29" s="209"/>
      <c r="BN29" s="209"/>
      <c r="BO29" s="222"/>
      <c r="BP29" s="222"/>
      <c r="BQ29" s="219">
        <v>23</v>
      </c>
      <c r="BR29" s="220"/>
      <c r="BS29" s="1057" t="s">
        <v>578</v>
      </c>
      <c r="BT29" s="1058"/>
      <c r="BU29" s="1058"/>
      <c r="BV29" s="1058"/>
      <c r="BW29" s="1058"/>
      <c r="BX29" s="1058"/>
      <c r="BY29" s="1058"/>
      <c r="BZ29" s="1058"/>
      <c r="CA29" s="1058"/>
      <c r="CB29" s="1058"/>
      <c r="CC29" s="1058"/>
      <c r="CD29" s="1058"/>
      <c r="CE29" s="1058"/>
      <c r="CF29" s="1058"/>
      <c r="CG29" s="1059"/>
      <c r="CH29" s="995">
        <v>-23</v>
      </c>
      <c r="CI29" s="996"/>
      <c r="CJ29" s="996"/>
      <c r="CK29" s="996"/>
      <c r="CL29" s="997"/>
      <c r="CM29" s="995">
        <v>2464</v>
      </c>
      <c r="CN29" s="996"/>
      <c r="CO29" s="996"/>
      <c r="CP29" s="996"/>
      <c r="CQ29" s="997"/>
      <c r="CR29" s="995">
        <v>20</v>
      </c>
      <c r="CS29" s="996"/>
      <c r="CT29" s="996"/>
      <c r="CU29" s="996"/>
      <c r="CV29" s="997"/>
      <c r="CW29" s="995">
        <v>0</v>
      </c>
      <c r="CX29" s="996"/>
      <c r="CY29" s="996"/>
      <c r="CZ29" s="996"/>
      <c r="DA29" s="997"/>
      <c r="DB29" s="995"/>
      <c r="DC29" s="996"/>
      <c r="DD29" s="996"/>
      <c r="DE29" s="996"/>
      <c r="DF29" s="997"/>
      <c r="DG29" s="995">
        <v>1055</v>
      </c>
      <c r="DH29" s="996"/>
      <c r="DI29" s="996"/>
      <c r="DJ29" s="996"/>
      <c r="DK29" s="997"/>
      <c r="DL29" s="995"/>
      <c r="DM29" s="996"/>
      <c r="DN29" s="996"/>
      <c r="DO29" s="996"/>
      <c r="DP29" s="997"/>
      <c r="DQ29" s="995"/>
      <c r="DR29" s="996"/>
      <c r="DS29" s="996"/>
      <c r="DT29" s="996"/>
      <c r="DU29" s="997"/>
      <c r="DV29" s="998"/>
      <c r="DW29" s="999"/>
      <c r="DX29" s="999"/>
      <c r="DY29" s="999"/>
      <c r="DZ29" s="1000"/>
      <c r="EA29" s="203"/>
    </row>
    <row r="30" spans="1:131" s="204" customFormat="1" ht="26.25" customHeight="1" x14ac:dyDescent="0.2">
      <c r="A30" s="223">
        <v>3</v>
      </c>
      <c r="B30" s="1048" t="s">
        <v>536</v>
      </c>
      <c r="C30" s="1049"/>
      <c r="D30" s="1049"/>
      <c r="E30" s="1049"/>
      <c r="F30" s="1049"/>
      <c r="G30" s="1049"/>
      <c r="H30" s="1049"/>
      <c r="I30" s="1049"/>
      <c r="J30" s="1049"/>
      <c r="K30" s="1049"/>
      <c r="L30" s="1049"/>
      <c r="M30" s="1049"/>
      <c r="N30" s="1049"/>
      <c r="O30" s="1049"/>
      <c r="P30" s="1050"/>
      <c r="Q30" s="1073">
        <v>34057</v>
      </c>
      <c r="R30" s="985"/>
      <c r="S30" s="985"/>
      <c r="T30" s="985"/>
      <c r="U30" s="985"/>
      <c r="V30" s="985">
        <v>34153</v>
      </c>
      <c r="W30" s="985"/>
      <c r="X30" s="985"/>
      <c r="Y30" s="985"/>
      <c r="Z30" s="985"/>
      <c r="AA30" s="985">
        <f t="shared" si="2"/>
        <v>-96</v>
      </c>
      <c r="AB30" s="985"/>
      <c r="AC30" s="985"/>
      <c r="AD30" s="985"/>
      <c r="AE30" s="1074"/>
      <c r="AF30" s="1078">
        <v>12135</v>
      </c>
      <c r="AG30" s="1079"/>
      <c r="AH30" s="1079"/>
      <c r="AI30" s="1079"/>
      <c r="AJ30" s="1080"/>
      <c r="AK30" s="1082">
        <v>6602</v>
      </c>
      <c r="AL30" s="985"/>
      <c r="AM30" s="985"/>
      <c r="AN30" s="985"/>
      <c r="AO30" s="985"/>
      <c r="AP30" s="1079">
        <v>38091</v>
      </c>
      <c r="AQ30" s="1079"/>
      <c r="AR30" s="1079"/>
      <c r="AS30" s="1079"/>
      <c r="AT30" s="1079"/>
      <c r="AU30" s="985">
        <v>23010</v>
      </c>
      <c r="AV30" s="985"/>
      <c r="AW30" s="985"/>
      <c r="AX30" s="985"/>
      <c r="AY30" s="985"/>
      <c r="AZ30" s="1070" t="s">
        <v>487</v>
      </c>
      <c r="BA30" s="1070"/>
      <c r="BB30" s="1070"/>
      <c r="BC30" s="1070"/>
      <c r="BD30" s="1070"/>
      <c r="BE30" s="1071" t="s">
        <v>363</v>
      </c>
      <c r="BF30" s="973"/>
      <c r="BG30" s="973"/>
      <c r="BH30" s="973"/>
      <c r="BI30" s="1072"/>
      <c r="BJ30" s="209"/>
      <c r="BK30" s="209"/>
      <c r="BL30" s="209"/>
      <c r="BM30" s="209"/>
      <c r="BN30" s="209"/>
      <c r="BO30" s="222"/>
      <c r="BP30" s="222"/>
      <c r="BQ30" s="219">
        <v>24</v>
      </c>
      <c r="BR30" s="220"/>
      <c r="BS30" s="1060" t="s">
        <v>579</v>
      </c>
      <c r="BT30" s="1061"/>
      <c r="BU30" s="1061"/>
      <c r="BV30" s="1061"/>
      <c r="BW30" s="1061"/>
      <c r="BX30" s="1061"/>
      <c r="BY30" s="1061"/>
      <c r="BZ30" s="1061"/>
      <c r="CA30" s="1061"/>
      <c r="CB30" s="1061"/>
      <c r="CC30" s="1061"/>
      <c r="CD30" s="1061"/>
      <c r="CE30" s="1061"/>
      <c r="CF30" s="1061"/>
      <c r="CG30" s="1062"/>
      <c r="CH30" s="995">
        <v>-104</v>
      </c>
      <c r="CI30" s="996"/>
      <c r="CJ30" s="996"/>
      <c r="CK30" s="996"/>
      <c r="CL30" s="997"/>
      <c r="CM30" s="995">
        <v>14025</v>
      </c>
      <c r="CN30" s="996"/>
      <c r="CO30" s="996"/>
      <c r="CP30" s="996"/>
      <c r="CQ30" s="997"/>
      <c r="CR30" s="995">
        <v>7523</v>
      </c>
      <c r="CS30" s="996"/>
      <c r="CT30" s="996"/>
      <c r="CU30" s="996"/>
      <c r="CV30" s="997"/>
      <c r="CW30" s="995">
        <v>0</v>
      </c>
      <c r="CX30" s="996"/>
      <c r="CY30" s="996"/>
      <c r="CZ30" s="996"/>
      <c r="DA30" s="997"/>
      <c r="DB30" s="995"/>
      <c r="DC30" s="996"/>
      <c r="DD30" s="996"/>
      <c r="DE30" s="996"/>
      <c r="DF30" s="997"/>
      <c r="DG30" s="995">
        <v>1124</v>
      </c>
      <c r="DH30" s="996"/>
      <c r="DI30" s="996"/>
      <c r="DJ30" s="996"/>
      <c r="DK30" s="997"/>
      <c r="DL30" s="995"/>
      <c r="DM30" s="996"/>
      <c r="DN30" s="996"/>
      <c r="DO30" s="996"/>
      <c r="DP30" s="997"/>
      <c r="DQ30" s="995"/>
      <c r="DR30" s="996"/>
      <c r="DS30" s="996"/>
      <c r="DT30" s="996"/>
      <c r="DU30" s="997"/>
      <c r="DV30" s="998"/>
      <c r="DW30" s="999"/>
      <c r="DX30" s="999"/>
      <c r="DY30" s="999"/>
      <c r="DZ30" s="1000"/>
      <c r="EA30" s="203"/>
    </row>
    <row r="31" spans="1:131" s="204" customFormat="1" ht="26.25" customHeight="1" x14ac:dyDescent="0.2">
      <c r="A31" s="223">
        <v>4</v>
      </c>
      <c r="B31" s="1048" t="s">
        <v>540</v>
      </c>
      <c r="C31" s="1049"/>
      <c r="D31" s="1049"/>
      <c r="E31" s="1049"/>
      <c r="F31" s="1049"/>
      <c r="G31" s="1049"/>
      <c r="H31" s="1049"/>
      <c r="I31" s="1049"/>
      <c r="J31" s="1049"/>
      <c r="K31" s="1049"/>
      <c r="L31" s="1049"/>
      <c r="M31" s="1049"/>
      <c r="N31" s="1049"/>
      <c r="O31" s="1049"/>
      <c r="P31" s="1050"/>
      <c r="Q31" s="1073">
        <v>27</v>
      </c>
      <c r="R31" s="985"/>
      <c r="S31" s="985"/>
      <c r="T31" s="985"/>
      <c r="U31" s="985"/>
      <c r="V31" s="985">
        <v>82</v>
      </c>
      <c r="W31" s="985"/>
      <c r="X31" s="985"/>
      <c r="Y31" s="985"/>
      <c r="Z31" s="985"/>
      <c r="AA31" s="985">
        <f t="shared" si="2"/>
        <v>-55</v>
      </c>
      <c r="AB31" s="985"/>
      <c r="AC31" s="985"/>
      <c r="AD31" s="985"/>
      <c r="AE31" s="1074"/>
      <c r="AF31" s="1078">
        <v>3713</v>
      </c>
      <c r="AG31" s="1079"/>
      <c r="AH31" s="1079"/>
      <c r="AI31" s="1079"/>
      <c r="AJ31" s="1080"/>
      <c r="AK31" s="1081" t="s">
        <v>547</v>
      </c>
      <c r="AL31" s="984"/>
      <c r="AM31" s="984"/>
      <c r="AN31" s="984"/>
      <c r="AO31" s="984"/>
      <c r="AP31" s="1077" t="s">
        <v>547</v>
      </c>
      <c r="AQ31" s="984"/>
      <c r="AR31" s="984"/>
      <c r="AS31" s="984"/>
      <c r="AT31" s="984"/>
      <c r="AU31" s="1077" t="s">
        <v>547</v>
      </c>
      <c r="AV31" s="984"/>
      <c r="AW31" s="984"/>
      <c r="AX31" s="984"/>
      <c r="AY31" s="984"/>
      <c r="AZ31" s="1077" t="s">
        <v>547</v>
      </c>
      <c r="BA31" s="984"/>
      <c r="BB31" s="984"/>
      <c r="BC31" s="984"/>
      <c r="BD31" s="984"/>
      <c r="BE31" s="1071" t="s">
        <v>365</v>
      </c>
      <c r="BF31" s="973"/>
      <c r="BG31" s="973"/>
      <c r="BH31" s="973"/>
      <c r="BI31" s="1072"/>
      <c r="BJ31" s="209"/>
      <c r="BK31" s="209"/>
      <c r="BL31" s="209"/>
      <c r="BM31" s="209"/>
      <c r="BN31" s="209"/>
      <c r="BO31" s="222"/>
      <c r="BP31" s="222"/>
      <c r="BQ31" s="219">
        <v>25</v>
      </c>
      <c r="BR31" s="220" t="s">
        <v>596</v>
      </c>
      <c r="BS31" s="1057" t="s">
        <v>580</v>
      </c>
      <c r="BT31" s="1058"/>
      <c r="BU31" s="1058"/>
      <c r="BV31" s="1058"/>
      <c r="BW31" s="1058"/>
      <c r="BX31" s="1058"/>
      <c r="BY31" s="1058"/>
      <c r="BZ31" s="1058"/>
      <c r="CA31" s="1058"/>
      <c r="CB31" s="1058"/>
      <c r="CC31" s="1058"/>
      <c r="CD31" s="1058"/>
      <c r="CE31" s="1058"/>
      <c r="CF31" s="1058"/>
      <c r="CG31" s="1059"/>
      <c r="CH31" s="995">
        <v>-55</v>
      </c>
      <c r="CI31" s="996"/>
      <c r="CJ31" s="996"/>
      <c r="CK31" s="996"/>
      <c r="CL31" s="997"/>
      <c r="CM31" s="995">
        <v>570</v>
      </c>
      <c r="CN31" s="996"/>
      <c r="CO31" s="996"/>
      <c r="CP31" s="996"/>
      <c r="CQ31" s="997"/>
      <c r="CR31" s="995">
        <v>50</v>
      </c>
      <c r="CS31" s="996"/>
      <c r="CT31" s="996"/>
      <c r="CU31" s="996"/>
      <c r="CV31" s="997"/>
      <c r="CW31" s="995">
        <v>0</v>
      </c>
      <c r="CX31" s="996"/>
      <c r="CY31" s="996"/>
      <c r="CZ31" s="996"/>
      <c r="DA31" s="997"/>
      <c r="DB31" s="995"/>
      <c r="DC31" s="996"/>
      <c r="DD31" s="996"/>
      <c r="DE31" s="996"/>
      <c r="DF31" s="997"/>
      <c r="DG31" s="995"/>
      <c r="DH31" s="996"/>
      <c r="DI31" s="996"/>
      <c r="DJ31" s="996"/>
      <c r="DK31" s="997"/>
      <c r="DL31" s="995">
        <v>125</v>
      </c>
      <c r="DM31" s="996"/>
      <c r="DN31" s="996"/>
      <c r="DO31" s="996"/>
      <c r="DP31" s="997"/>
      <c r="DQ31" s="995">
        <v>38</v>
      </c>
      <c r="DR31" s="996"/>
      <c r="DS31" s="996"/>
      <c r="DT31" s="996"/>
      <c r="DU31" s="997"/>
      <c r="DV31" s="998"/>
      <c r="DW31" s="999"/>
      <c r="DX31" s="999"/>
      <c r="DY31" s="999"/>
      <c r="DZ31" s="1000"/>
      <c r="EA31" s="203"/>
    </row>
    <row r="32" spans="1:131" s="204" customFormat="1" ht="26.25" customHeight="1" x14ac:dyDescent="0.2">
      <c r="A32" s="223">
        <v>5</v>
      </c>
      <c r="B32" s="1048" t="s">
        <v>553</v>
      </c>
      <c r="C32" s="1049"/>
      <c r="D32" s="1049"/>
      <c r="E32" s="1049"/>
      <c r="F32" s="1049"/>
      <c r="G32" s="1049"/>
      <c r="H32" s="1049"/>
      <c r="I32" s="1049"/>
      <c r="J32" s="1049"/>
      <c r="K32" s="1049"/>
      <c r="L32" s="1049"/>
      <c r="M32" s="1049"/>
      <c r="N32" s="1049"/>
      <c r="O32" s="1049"/>
      <c r="P32" s="1050"/>
      <c r="Q32" s="1073">
        <v>5729</v>
      </c>
      <c r="R32" s="985"/>
      <c r="S32" s="985"/>
      <c r="T32" s="985"/>
      <c r="U32" s="985"/>
      <c r="V32" s="985">
        <v>5628</v>
      </c>
      <c r="W32" s="985"/>
      <c r="X32" s="985"/>
      <c r="Y32" s="985"/>
      <c r="Z32" s="985"/>
      <c r="AA32" s="985">
        <f t="shared" si="2"/>
        <v>101</v>
      </c>
      <c r="AB32" s="985"/>
      <c r="AC32" s="985"/>
      <c r="AD32" s="985"/>
      <c r="AE32" s="1074"/>
      <c r="AF32" s="1075" t="s">
        <v>547</v>
      </c>
      <c r="AG32" s="985"/>
      <c r="AH32" s="985"/>
      <c r="AI32" s="985"/>
      <c r="AJ32" s="1076"/>
      <c r="AK32" s="1069">
        <v>1386</v>
      </c>
      <c r="AL32" s="984"/>
      <c r="AM32" s="984"/>
      <c r="AN32" s="984"/>
      <c r="AO32" s="984"/>
      <c r="AP32" s="984">
        <v>9821</v>
      </c>
      <c r="AQ32" s="984"/>
      <c r="AR32" s="984"/>
      <c r="AS32" s="984"/>
      <c r="AT32" s="984"/>
      <c r="AU32" s="984">
        <v>6728</v>
      </c>
      <c r="AV32" s="984"/>
      <c r="AW32" s="984"/>
      <c r="AX32" s="984"/>
      <c r="AY32" s="984"/>
      <c r="AZ32" s="1070" t="s">
        <v>547</v>
      </c>
      <c r="BA32" s="1070"/>
      <c r="BB32" s="1070"/>
      <c r="BC32" s="1070"/>
      <c r="BD32" s="1070"/>
      <c r="BE32" s="1071" t="s">
        <v>367</v>
      </c>
      <c r="BF32" s="973"/>
      <c r="BG32" s="973"/>
      <c r="BH32" s="973"/>
      <c r="BI32" s="1072"/>
      <c r="BJ32" s="209"/>
      <c r="BK32" s="209"/>
      <c r="BL32" s="209"/>
      <c r="BM32" s="209"/>
      <c r="BN32" s="209"/>
      <c r="BO32" s="222"/>
      <c r="BP32" s="222"/>
      <c r="BQ32" s="219">
        <v>26</v>
      </c>
      <c r="BR32" s="220"/>
      <c r="BS32" s="1057" t="s">
        <v>581</v>
      </c>
      <c r="BT32" s="1058"/>
      <c r="BU32" s="1058"/>
      <c r="BV32" s="1058"/>
      <c r="BW32" s="1058"/>
      <c r="BX32" s="1058"/>
      <c r="BY32" s="1058"/>
      <c r="BZ32" s="1058"/>
      <c r="CA32" s="1058"/>
      <c r="CB32" s="1058"/>
      <c r="CC32" s="1058"/>
      <c r="CD32" s="1058"/>
      <c r="CE32" s="1058"/>
      <c r="CF32" s="1058"/>
      <c r="CG32" s="1059"/>
      <c r="CH32" s="995">
        <v>459</v>
      </c>
      <c r="CI32" s="996"/>
      <c r="CJ32" s="996"/>
      <c r="CK32" s="996"/>
      <c r="CL32" s="997"/>
      <c r="CM32" s="995">
        <v>7990</v>
      </c>
      <c r="CN32" s="996"/>
      <c r="CO32" s="996"/>
      <c r="CP32" s="996"/>
      <c r="CQ32" s="997"/>
      <c r="CR32" s="995">
        <v>50</v>
      </c>
      <c r="CS32" s="996"/>
      <c r="CT32" s="996"/>
      <c r="CU32" s="996"/>
      <c r="CV32" s="997"/>
      <c r="CW32" s="995">
        <v>0</v>
      </c>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03"/>
    </row>
    <row r="33" spans="1:131" s="204" customFormat="1" ht="26.25" customHeight="1" x14ac:dyDescent="0.2">
      <c r="A33" s="223">
        <v>6</v>
      </c>
      <c r="B33" s="1048" t="s">
        <v>554</v>
      </c>
      <c r="C33" s="1049"/>
      <c r="D33" s="1049"/>
      <c r="E33" s="1049"/>
      <c r="F33" s="1049"/>
      <c r="G33" s="1049"/>
      <c r="H33" s="1049"/>
      <c r="I33" s="1049"/>
      <c r="J33" s="1049"/>
      <c r="K33" s="1049"/>
      <c r="L33" s="1049"/>
      <c r="M33" s="1049"/>
      <c r="N33" s="1049"/>
      <c r="O33" s="1049"/>
      <c r="P33" s="1050"/>
      <c r="Q33" s="1073">
        <v>10100</v>
      </c>
      <c r="R33" s="985"/>
      <c r="S33" s="985"/>
      <c r="T33" s="985"/>
      <c r="U33" s="985"/>
      <c r="V33" s="985">
        <v>9968</v>
      </c>
      <c r="W33" s="985"/>
      <c r="X33" s="985"/>
      <c r="Y33" s="985"/>
      <c r="Z33" s="985"/>
      <c r="AA33" s="985">
        <f t="shared" si="2"/>
        <v>132</v>
      </c>
      <c r="AB33" s="985"/>
      <c r="AC33" s="985"/>
      <c r="AD33" s="985"/>
      <c r="AE33" s="1074"/>
      <c r="AF33" s="1075" t="s">
        <v>547</v>
      </c>
      <c r="AG33" s="985"/>
      <c r="AH33" s="985"/>
      <c r="AI33" s="985"/>
      <c r="AJ33" s="1076"/>
      <c r="AK33" s="1069">
        <v>75</v>
      </c>
      <c r="AL33" s="984"/>
      <c r="AM33" s="984"/>
      <c r="AN33" s="984"/>
      <c r="AO33" s="984"/>
      <c r="AP33" s="984">
        <v>27176</v>
      </c>
      <c r="AQ33" s="984"/>
      <c r="AR33" s="984"/>
      <c r="AS33" s="984"/>
      <c r="AT33" s="984"/>
      <c r="AU33" s="984">
        <v>2077</v>
      </c>
      <c r="AV33" s="984"/>
      <c r="AW33" s="984"/>
      <c r="AX33" s="984"/>
      <c r="AY33" s="984"/>
      <c r="AZ33" s="1070" t="s">
        <v>547</v>
      </c>
      <c r="BA33" s="1070"/>
      <c r="BB33" s="1070"/>
      <c r="BC33" s="1070"/>
      <c r="BD33" s="1070"/>
      <c r="BE33" s="1071" t="s">
        <v>367</v>
      </c>
      <c r="BF33" s="973"/>
      <c r="BG33" s="973"/>
      <c r="BH33" s="973"/>
      <c r="BI33" s="1072"/>
      <c r="BJ33" s="209"/>
      <c r="BK33" s="209"/>
      <c r="BL33" s="209"/>
      <c r="BM33" s="209"/>
      <c r="BN33" s="209"/>
      <c r="BO33" s="222"/>
      <c r="BP33" s="222"/>
      <c r="BQ33" s="219">
        <v>27</v>
      </c>
      <c r="BR33" s="220"/>
      <c r="BS33" s="1057" t="s">
        <v>582</v>
      </c>
      <c r="BT33" s="1058"/>
      <c r="BU33" s="1058"/>
      <c r="BV33" s="1058"/>
      <c r="BW33" s="1058"/>
      <c r="BX33" s="1058"/>
      <c r="BY33" s="1058"/>
      <c r="BZ33" s="1058"/>
      <c r="CA33" s="1058"/>
      <c r="CB33" s="1058"/>
      <c r="CC33" s="1058"/>
      <c r="CD33" s="1058"/>
      <c r="CE33" s="1058"/>
      <c r="CF33" s="1058"/>
      <c r="CG33" s="1059"/>
      <c r="CH33" s="995">
        <v>183</v>
      </c>
      <c r="CI33" s="996"/>
      <c r="CJ33" s="996"/>
      <c r="CK33" s="996"/>
      <c r="CL33" s="997"/>
      <c r="CM33" s="995">
        <v>9800</v>
      </c>
      <c r="CN33" s="996"/>
      <c r="CO33" s="996"/>
      <c r="CP33" s="996"/>
      <c r="CQ33" s="997"/>
      <c r="CR33" s="995">
        <v>15</v>
      </c>
      <c r="CS33" s="996"/>
      <c r="CT33" s="996"/>
      <c r="CU33" s="996"/>
      <c r="CV33" s="997"/>
      <c r="CW33" s="995">
        <v>0</v>
      </c>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03"/>
    </row>
    <row r="34" spans="1:131" s="204" customFormat="1" ht="26.25" customHeight="1" x14ac:dyDescent="0.2">
      <c r="A34" s="223">
        <v>7</v>
      </c>
      <c r="B34" s="1048"/>
      <c r="C34" s="1049"/>
      <c r="D34" s="1049"/>
      <c r="E34" s="1049"/>
      <c r="F34" s="1049"/>
      <c r="G34" s="1049"/>
      <c r="H34" s="1049"/>
      <c r="I34" s="1049"/>
      <c r="J34" s="1049"/>
      <c r="K34" s="1049"/>
      <c r="L34" s="1049"/>
      <c r="M34" s="1049"/>
      <c r="N34" s="1049"/>
      <c r="O34" s="1049"/>
      <c r="P34" s="1050"/>
      <c r="Q34" s="1055"/>
      <c r="R34" s="1052"/>
      <c r="S34" s="1052"/>
      <c r="T34" s="1052"/>
      <c r="U34" s="1052"/>
      <c r="V34" s="1052"/>
      <c r="W34" s="1052"/>
      <c r="X34" s="1052"/>
      <c r="Y34" s="1052"/>
      <c r="Z34" s="1052"/>
      <c r="AA34" s="1052"/>
      <c r="AB34" s="1052"/>
      <c r="AC34" s="1052"/>
      <c r="AD34" s="1052"/>
      <c r="AE34" s="1056"/>
      <c r="AF34" s="1051"/>
      <c r="AG34" s="1052"/>
      <c r="AH34" s="1052"/>
      <c r="AI34" s="1052"/>
      <c r="AJ34" s="1053"/>
      <c r="AK34" s="978"/>
      <c r="AL34" s="969"/>
      <c r="AM34" s="969"/>
      <c r="AN34" s="969"/>
      <c r="AO34" s="969"/>
      <c r="AP34" s="969"/>
      <c r="AQ34" s="969"/>
      <c r="AR34" s="969"/>
      <c r="AS34" s="969"/>
      <c r="AT34" s="969"/>
      <c r="AU34" s="969"/>
      <c r="AV34" s="969"/>
      <c r="AW34" s="969"/>
      <c r="AX34" s="969"/>
      <c r="AY34" s="969"/>
      <c r="AZ34" s="1054"/>
      <c r="BA34" s="1054"/>
      <c r="BB34" s="1054"/>
      <c r="BC34" s="1054"/>
      <c r="BD34" s="1054"/>
      <c r="BE34" s="1046"/>
      <c r="BF34" s="1046"/>
      <c r="BG34" s="1046"/>
      <c r="BH34" s="1046"/>
      <c r="BI34" s="1047"/>
      <c r="BJ34" s="209"/>
      <c r="BK34" s="209"/>
      <c r="BL34" s="209"/>
      <c r="BM34" s="209"/>
      <c r="BN34" s="209"/>
      <c r="BO34" s="222"/>
      <c r="BP34" s="222"/>
      <c r="BQ34" s="219">
        <v>28</v>
      </c>
      <c r="BR34" s="220"/>
      <c r="BS34" s="1057" t="s">
        <v>583</v>
      </c>
      <c r="BT34" s="1058"/>
      <c r="BU34" s="1058"/>
      <c r="BV34" s="1058"/>
      <c r="BW34" s="1058"/>
      <c r="BX34" s="1058"/>
      <c r="BY34" s="1058"/>
      <c r="BZ34" s="1058"/>
      <c r="CA34" s="1058"/>
      <c r="CB34" s="1058"/>
      <c r="CC34" s="1058"/>
      <c r="CD34" s="1058"/>
      <c r="CE34" s="1058"/>
      <c r="CF34" s="1058"/>
      <c r="CG34" s="1059"/>
      <c r="CH34" s="995">
        <v>26</v>
      </c>
      <c r="CI34" s="996"/>
      <c r="CJ34" s="996"/>
      <c r="CK34" s="996"/>
      <c r="CL34" s="997"/>
      <c r="CM34" s="995">
        <v>983</v>
      </c>
      <c r="CN34" s="996"/>
      <c r="CO34" s="996"/>
      <c r="CP34" s="996"/>
      <c r="CQ34" s="997"/>
      <c r="CR34" s="995">
        <v>10</v>
      </c>
      <c r="CS34" s="996"/>
      <c r="CT34" s="996"/>
      <c r="CU34" s="996"/>
      <c r="CV34" s="997"/>
      <c r="CW34" s="995">
        <v>0</v>
      </c>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03"/>
    </row>
    <row r="35" spans="1:131" s="204" customFormat="1" ht="26.25" customHeight="1" x14ac:dyDescent="0.2">
      <c r="A35" s="223">
        <v>8</v>
      </c>
      <c r="B35" s="1048"/>
      <c r="C35" s="1049"/>
      <c r="D35" s="1049"/>
      <c r="E35" s="1049"/>
      <c r="F35" s="1049"/>
      <c r="G35" s="1049"/>
      <c r="H35" s="1049"/>
      <c r="I35" s="1049"/>
      <c r="J35" s="1049"/>
      <c r="K35" s="1049"/>
      <c r="L35" s="1049"/>
      <c r="M35" s="1049"/>
      <c r="N35" s="1049"/>
      <c r="O35" s="1049"/>
      <c r="P35" s="1050"/>
      <c r="Q35" s="1055"/>
      <c r="R35" s="1052"/>
      <c r="S35" s="1052"/>
      <c r="T35" s="1052"/>
      <c r="U35" s="1052"/>
      <c r="V35" s="1052"/>
      <c r="W35" s="1052"/>
      <c r="X35" s="1052"/>
      <c r="Y35" s="1052"/>
      <c r="Z35" s="1052"/>
      <c r="AA35" s="1052"/>
      <c r="AB35" s="1052"/>
      <c r="AC35" s="1052"/>
      <c r="AD35" s="1052"/>
      <c r="AE35" s="1056"/>
      <c r="AF35" s="1051"/>
      <c r="AG35" s="1052"/>
      <c r="AH35" s="1052"/>
      <c r="AI35" s="1052"/>
      <c r="AJ35" s="1053"/>
      <c r="AK35" s="978"/>
      <c r="AL35" s="969"/>
      <c r="AM35" s="969"/>
      <c r="AN35" s="969"/>
      <c r="AO35" s="969"/>
      <c r="AP35" s="969"/>
      <c r="AQ35" s="969"/>
      <c r="AR35" s="969"/>
      <c r="AS35" s="969"/>
      <c r="AT35" s="969"/>
      <c r="AU35" s="969"/>
      <c r="AV35" s="969"/>
      <c r="AW35" s="969"/>
      <c r="AX35" s="969"/>
      <c r="AY35" s="969"/>
      <c r="AZ35" s="1054"/>
      <c r="BA35" s="1054"/>
      <c r="BB35" s="1054"/>
      <c r="BC35" s="1054"/>
      <c r="BD35" s="1054"/>
      <c r="BE35" s="1046"/>
      <c r="BF35" s="1046"/>
      <c r="BG35" s="1046"/>
      <c r="BH35" s="1046"/>
      <c r="BI35" s="1047"/>
      <c r="BJ35" s="209"/>
      <c r="BK35" s="209"/>
      <c r="BL35" s="209"/>
      <c r="BM35" s="209"/>
      <c r="BN35" s="209"/>
      <c r="BO35" s="222"/>
      <c r="BP35" s="222"/>
      <c r="BQ35" s="219">
        <v>29</v>
      </c>
      <c r="BR35" s="220"/>
      <c r="BS35" s="1060" t="s">
        <v>584</v>
      </c>
      <c r="BT35" s="1061"/>
      <c r="BU35" s="1061"/>
      <c r="BV35" s="1061"/>
      <c r="BW35" s="1061"/>
      <c r="BX35" s="1061"/>
      <c r="BY35" s="1061"/>
      <c r="BZ35" s="1061"/>
      <c r="CA35" s="1061"/>
      <c r="CB35" s="1061"/>
      <c r="CC35" s="1061"/>
      <c r="CD35" s="1061"/>
      <c r="CE35" s="1061"/>
      <c r="CF35" s="1061"/>
      <c r="CG35" s="1062"/>
      <c r="CH35" s="995">
        <v>15</v>
      </c>
      <c r="CI35" s="996"/>
      <c r="CJ35" s="996"/>
      <c r="CK35" s="996"/>
      <c r="CL35" s="997"/>
      <c r="CM35" s="995">
        <v>346</v>
      </c>
      <c r="CN35" s="996"/>
      <c r="CO35" s="996"/>
      <c r="CP35" s="996"/>
      <c r="CQ35" s="997"/>
      <c r="CR35" s="995">
        <v>10</v>
      </c>
      <c r="CS35" s="996"/>
      <c r="CT35" s="996"/>
      <c r="CU35" s="996"/>
      <c r="CV35" s="997"/>
      <c r="CW35" s="995">
        <v>0</v>
      </c>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03"/>
    </row>
    <row r="36" spans="1:131" s="204" customFormat="1" ht="26.25" customHeight="1" x14ac:dyDescent="0.2">
      <c r="A36" s="223">
        <v>9</v>
      </c>
      <c r="B36" s="1048"/>
      <c r="C36" s="1049"/>
      <c r="D36" s="1049"/>
      <c r="E36" s="1049"/>
      <c r="F36" s="1049"/>
      <c r="G36" s="1049"/>
      <c r="H36" s="1049"/>
      <c r="I36" s="1049"/>
      <c r="J36" s="1049"/>
      <c r="K36" s="1049"/>
      <c r="L36" s="1049"/>
      <c r="M36" s="1049"/>
      <c r="N36" s="1049"/>
      <c r="O36" s="1049"/>
      <c r="P36" s="1050"/>
      <c r="Q36" s="1055"/>
      <c r="R36" s="1052"/>
      <c r="S36" s="1052"/>
      <c r="T36" s="1052"/>
      <c r="U36" s="1052"/>
      <c r="V36" s="1052"/>
      <c r="W36" s="1052"/>
      <c r="X36" s="1052"/>
      <c r="Y36" s="1052"/>
      <c r="Z36" s="1052"/>
      <c r="AA36" s="1052"/>
      <c r="AB36" s="1052"/>
      <c r="AC36" s="1052"/>
      <c r="AD36" s="1052"/>
      <c r="AE36" s="1056"/>
      <c r="AF36" s="1051"/>
      <c r="AG36" s="1052"/>
      <c r="AH36" s="1052"/>
      <c r="AI36" s="1052"/>
      <c r="AJ36" s="1053"/>
      <c r="AK36" s="978"/>
      <c r="AL36" s="969"/>
      <c r="AM36" s="969"/>
      <c r="AN36" s="969"/>
      <c r="AO36" s="969"/>
      <c r="AP36" s="969"/>
      <c r="AQ36" s="969"/>
      <c r="AR36" s="969"/>
      <c r="AS36" s="969"/>
      <c r="AT36" s="969"/>
      <c r="AU36" s="969"/>
      <c r="AV36" s="969"/>
      <c r="AW36" s="969"/>
      <c r="AX36" s="969"/>
      <c r="AY36" s="969"/>
      <c r="AZ36" s="1054"/>
      <c r="BA36" s="1054"/>
      <c r="BB36" s="1054"/>
      <c r="BC36" s="1054"/>
      <c r="BD36" s="1054"/>
      <c r="BE36" s="1046"/>
      <c r="BF36" s="1046"/>
      <c r="BG36" s="1046"/>
      <c r="BH36" s="1046"/>
      <c r="BI36" s="1047"/>
      <c r="BJ36" s="209"/>
      <c r="BK36" s="209"/>
      <c r="BL36" s="209"/>
      <c r="BM36" s="209"/>
      <c r="BN36" s="209"/>
      <c r="BO36" s="222"/>
      <c r="BP36" s="222"/>
      <c r="BQ36" s="219">
        <v>30</v>
      </c>
      <c r="BR36" s="220"/>
      <c r="BS36" s="1060" t="s">
        <v>585</v>
      </c>
      <c r="BT36" s="1061"/>
      <c r="BU36" s="1061"/>
      <c r="BV36" s="1061"/>
      <c r="BW36" s="1061"/>
      <c r="BX36" s="1061"/>
      <c r="BY36" s="1061"/>
      <c r="BZ36" s="1061"/>
      <c r="CA36" s="1061"/>
      <c r="CB36" s="1061"/>
      <c r="CC36" s="1061"/>
      <c r="CD36" s="1061"/>
      <c r="CE36" s="1061"/>
      <c r="CF36" s="1061"/>
      <c r="CG36" s="1062"/>
      <c r="CH36" s="995">
        <v>45</v>
      </c>
      <c r="CI36" s="996"/>
      <c r="CJ36" s="996"/>
      <c r="CK36" s="996"/>
      <c r="CL36" s="997"/>
      <c r="CM36" s="995">
        <v>1044</v>
      </c>
      <c r="CN36" s="996"/>
      <c r="CO36" s="996"/>
      <c r="CP36" s="996"/>
      <c r="CQ36" s="997"/>
      <c r="CR36" s="995">
        <v>16</v>
      </c>
      <c r="CS36" s="996"/>
      <c r="CT36" s="996"/>
      <c r="CU36" s="996"/>
      <c r="CV36" s="997"/>
      <c r="CW36" s="995">
        <v>0</v>
      </c>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03"/>
    </row>
    <row r="37" spans="1:131" s="204" customFormat="1" ht="26.25" customHeight="1" x14ac:dyDescent="0.2">
      <c r="A37" s="223">
        <v>10</v>
      </c>
      <c r="B37" s="1048"/>
      <c r="C37" s="1049"/>
      <c r="D37" s="1049"/>
      <c r="E37" s="1049"/>
      <c r="F37" s="1049"/>
      <c r="G37" s="1049"/>
      <c r="H37" s="1049"/>
      <c r="I37" s="1049"/>
      <c r="J37" s="1049"/>
      <c r="K37" s="1049"/>
      <c r="L37" s="1049"/>
      <c r="M37" s="1049"/>
      <c r="N37" s="1049"/>
      <c r="O37" s="1049"/>
      <c r="P37" s="1050"/>
      <c r="Q37" s="1055"/>
      <c r="R37" s="1052"/>
      <c r="S37" s="1052"/>
      <c r="T37" s="1052"/>
      <c r="U37" s="1052"/>
      <c r="V37" s="1052"/>
      <c r="W37" s="1052"/>
      <c r="X37" s="1052"/>
      <c r="Y37" s="1052"/>
      <c r="Z37" s="1052"/>
      <c r="AA37" s="1052"/>
      <c r="AB37" s="1052"/>
      <c r="AC37" s="1052"/>
      <c r="AD37" s="1052"/>
      <c r="AE37" s="1056"/>
      <c r="AF37" s="1051"/>
      <c r="AG37" s="1052"/>
      <c r="AH37" s="1052"/>
      <c r="AI37" s="1052"/>
      <c r="AJ37" s="1053"/>
      <c r="AK37" s="978"/>
      <c r="AL37" s="969"/>
      <c r="AM37" s="969"/>
      <c r="AN37" s="969"/>
      <c r="AO37" s="969"/>
      <c r="AP37" s="969"/>
      <c r="AQ37" s="969"/>
      <c r="AR37" s="969"/>
      <c r="AS37" s="969"/>
      <c r="AT37" s="969"/>
      <c r="AU37" s="969"/>
      <c r="AV37" s="969"/>
      <c r="AW37" s="969"/>
      <c r="AX37" s="969"/>
      <c r="AY37" s="969"/>
      <c r="AZ37" s="1054"/>
      <c r="BA37" s="1054"/>
      <c r="BB37" s="1054"/>
      <c r="BC37" s="1054"/>
      <c r="BD37" s="1054"/>
      <c r="BE37" s="1046"/>
      <c r="BF37" s="1046"/>
      <c r="BG37" s="1046"/>
      <c r="BH37" s="1046"/>
      <c r="BI37" s="1047"/>
      <c r="BJ37" s="209"/>
      <c r="BK37" s="209"/>
      <c r="BL37" s="209"/>
      <c r="BM37" s="209"/>
      <c r="BN37" s="209"/>
      <c r="BO37" s="222"/>
      <c r="BP37" s="222"/>
      <c r="BQ37" s="219">
        <v>31</v>
      </c>
      <c r="BR37" s="220"/>
      <c r="BS37" s="1060" t="s">
        <v>586</v>
      </c>
      <c r="BT37" s="1061"/>
      <c r="BU37" s="1061"/>
      <c r="BV37" s="1061"/>
      <c r="BW37" s="1061"/>
      <c r="BX37" s="1061"/>
      <c r="BY37" s="1061"/>
      <c r="BZ37" s="1061"/>
      <c r="CA37" s="1061"/>
      <c r="CB37" s="1061"/>
      <c r="CC37" s="1061"/>
      <c r="CD37" s="1061"/>
      <c r="CE37" s="1061"/>
      <c r="CF37" s="1061"/>
      <c r="CG37" s="1062"/>
      <c r="CH37" s="995">
        <v>74</v>
      </c>
      <c r="CI37" s="996"/>
      <c r="CJ37" s="996"/>
      <c r="CK37" s="996"/>
      <c r="CL37" s="997"/>
      <c r="CM37" s="995">
        <v>1336</v>
      </c>
      <c r="CN37" s="996"/>
      <c r="CO37" s="996"/>
      <c r="CP37" s="996"/>
      <c r="CQ37" s="997"/>
      <c r="CR37" s="995">
        <v>10</v>
      </c>
      <c r="CS37" s="996"/>
      <c r="CT37" s="996"/>
      <c r="CU37" s="996"/>
      <c r="CV37" s="997"/>
      <c r="CW37" s="995">
        <v>0</v>
      </c>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03"/>
    </row>
    <row r="38" spans="1:131" s="204" customFormat="1" ht="26.25" customHeight="1" x14ac:dyDescent="0.2">
      <c r="A38" s="223">
        <v>11</v>
      </c>
      <c r="B38" s="1048"/>
      <c r="C38" s="1049"/>
      <c r="D38" s="1049"/>
      <c r="E38" s="1049"/>
      <c r="F38" s="1049"/>
      <c r="G38" s="1049"/>
      <c r="H38" s="1049"/>
      <c r="I38" s="1049"/>
      <c r="J38" s="1049"/>
      <c r="K38" s="1049"/>
      <c r="L38" s="1049"/>
      <c r="M38" s="1049"/>
      <c r="N38" s="1049"/>
      <c r="O38" s="1049"/>
      <c r="P38" s="1050"/>
      <c r="Q38" s="1055"/>
      <c r="R38" s="1052"/>
      <c r="S38" s="1052"/>
      <c r="T38" s="1052"/>
      <c r="U38" s="1052"/>
      <c r="V38" s="1052"/>
      <c r="W38" s="1052"/>
      <c r="X38" s="1052"/>
      <c r="Y38" s="1052"/>
      <c r="Z38" s="1052"/>
      <c r="AA38" s="1052"/>
      <c r="AB38" s="1052"/>
      <c r="AC38" s="1052"/>
      <c r="AD38" s="1052"/>
      <c r="AE38" s="1056"/>
      <c r="AF38" s="1051"/>
      <c r="AG38" s="1052"/>
      <c r="AH38" s="1052"/>
      <c r="AI38" s="1052"/>
      <c r="AJ38" s="1053"/>
      <c r="AK38" s="978"/>
      <c r="AL38" s="969"/>
      <c r="AM38" s="969"/>
      <c r="AN38" s="969"/>
      <c r="AO38" s="969"/>
      <c r="AP38" s="969"/>
      <c r="AQ38" s="969"/>
      <c r="AR38" s="969"/>
      <c r="AS38" s="969"/>
      <c r="AT38" s="969"/>
      <c r="AU38" s="969"/>
      <c r="AV38" s="969"/>
      <c r="AW38" s="969"/>
      <c r="AX38" s="969"/>
      <c r="AY38" s="969"/>
      <c r="AZ38" s="1054"/>
      <c r="BA38" s="1054"/>
      <c r="BB38" s="1054"/>
      <c r="BC38" s="1054"/>
      <c r="BD38" s="1054"/>
      <c r="BE38" s="1046"/>
      <c r="BF38" s="1046"/>
      <c r="BG38" s="1046"/>
      <c r="BH38" s="1046"/>
      <c r="BI38" s="1047"/>
      <c r="BJ38" s="209"/>
      <c r="BK38" s="209"/>
      <c r="BL38" s="209"/>
      <c r="BM38" s="209"/>
      <c r="BN38" s="209"/>
      <c r="BO38" s="222"/>
      <c r="BP38" s="222"/>
      <c r="BQ38" s="219">
        <v>32</v>
      </c>
      <c r="BR38" s="220"/>
      <c r="BS38" s="1066" t="s">
        <v>587</v>
      </c>
      <c r="BT38" s="1067"/>
      <c r="BU38" s="1067"/>
      <c r="BV38" s="1067"/>
      <c r="BW38" s="1067"/>
      <c r="BX38" s="1067"/>
      <c r="BY38" s="1067"/>
      <c r="BZ38" s="1067"/>
      <c r="CA38" s="1067"/>
      <c r="CB38" s="1067"/>
      <c r="CC38" s="1067"/>
      <c r="CD38" s="1067"/>
      <c r="CE38" s="1067"/>
      <c r="CF38" s="1067"/>
      <c r="CG38" s="1068"/>
      <c r="CH38" s="995">
        <v>-1</v>
      </c>
      <c r="CI38" s="996"/>
      <c r="CJ38" s="996"/>
      <c r="CK38" s="996"/>
      <c r="CL38" s="997"/>
      <c r="CM38" s="995">
        <v>922</v>
      </c>
      <c r="CN38" s="996"/>
      <c r="CO38" s="996"/>
      <c r="CP38" s="996"/>
      <c r="CQ38" s="997"/>
      <c r="CR38" s="995">
        <v>660</v>
      </c>
      <c r="CS38" s="996"/>
      <c r="CT38" s="996"/>
      <c r="CU38" s="996"/>
      <c r="CV38" s="997"/>
      <c r="CW38" s="995">
        <v>0</v>
      </c>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03"/>
    </row>
    <row r="39" spans="1:131" s="204" customFormat="1" ht="26.25" customHeight="1" x14ac:dyDescent="0.2">
      <c r="A39" s="223">
        <v>12</v>
      </c>
      <c r="B39" s="1048"/>
      <c r="C39" s="1049"/>
      <c r="D39" s="1049"/>
      <c r="E39" s="1049"/>
      <c r="F39" s="1049"/>
      <c r="G39" s="1049"/>
      <c r="H39" s="1049"/>
      <c r="I39" s="1049"/>
      <c r="J39" s="1049"/>
      <c r="K39" s="1049"/>
      <c r="L39" s="1049"/>
      <c r="M39" s="1049"/>
      <c r="N39" s="1049"/>
      <c r="O39" s="1049"/>
      <c r="P39" s="1050"/>
      <c r="Q39" s="1055"/>
      <c r="R39" s="1052"/>
      <c r="S39" s="1052"/>
      <c r="T39" s="1052"/>
      <c r="U39" s="1052"/>
      <c r="V39" s="1052"/>
      <c r="W39" s="1052"/>
      <c r="X39" s="1052"/>
      <c r="Y39" s="1052"/>
      <c r="Z39" s="1052"/>
      <c r="AA39" s="1052"/>
      <c r="AB39" s="1052"/>
      <c r="AC39" s="1052"/>
      <c r="AD39" s="1052"/>
      <c r="AE39" s="1056"/>
      <c r="AF39" s="1051"/>
      <c r="AG39" s="1052"/>
      <c r="AH39" s="1052"/>
      <c r="AI39" s="1052"/>
      <c r="AJ39" s="1053"/>
      <c r="AK39" s="978"/>
      <c r="AL39" s="969"/>
      <c r="AM39" s="969"/>
      <c r="AN39" s="969"/>
      <c r="AO39" s="969"/>
      <c r="AP39" s="969"/>
      <c r="AQ39" s="969"/>
      <c r="AR39" s="969"/>
      <c r="AS39" s="969"/>
      <c r="AT39" s="969"/>
      <c r="AU39" s="969"/>
      <c r="AV39" s="969"/>
      <c r="AW39" s="969"/>
      <c r="AX39" s="969"/>
      <c r="AY39" s="969"/>
      <c r="AZ39" s="1054"/>
      <c r="BA39" s="1054"/>
      <c r="BB39" s="1054"/>
      <c r="BC39" s="1054"/>
      <c r="BD39" s="1054"/>
      <c r="BE39" s="1046"/>
      <c r="BF39" s="1046"/>
      <c r="BG39" s="1046"/>
      <c r="BH39" s="1046"/>
      <c r="BI39" s="1047"/>
      <c r="BJ39" s="209"/>
      <c r="BK39" s="209"/>
      <c r="BL39" s="209"/>
      <c r="BM39" s="209"/>
      <c r="BN39" s="209"/>
      <c r="BO39" s="222"/>
      <c r="BP39" s="222"/>
      <c r="BQ39" s="219">
        <v>33</v>
      </c>
      <c r="BR39" s="220"/>
      <c r="BS39" s="1063" t="s">
        <v>588</v>
      </c>
      <c r="BT39" s="1064"/>
      <c r="BU39" s="1064"/>
      <c r="BV39" s="1064"/>
      <c r="BW39" s="1064"/>
      <c r="BX39" s="1064"/>
      <c r="BY39" s="1064"/>
      <c r="BZ39" s="1064"/>
      <c r="CA39" s="1064"/>
      <c r="CB39" s="1064"/>
      <c r="CC39" s="1064"/>
      <c r="CD39" s="1064"/>
      <c r="CE39" s="1064"/>
      <c r="CF39" s="1064"/>
      <c r="CG39" s="1065"/>
      <c r="CH39" s="995">
        <v>-5</v>
      </c>
      <c r="CI39" s="996"/>
      <c r="CJ39" s="996"/>
      <c r="CK39" s="996"/>
      <c r="CL39" s="997"/>
      <c r="CM39" s="995">
        <v>268</v>
      </c>
      <c r="CN39" s="996"/>
      <c r="CO39" s="996"/>
      <c r="CP39" s="996"/>
      <c r="CQ39" s="997"/>
      <c r="CR39" s="995">
        <v>100</v>
      </c>
      <c r="CS39" s="996"/>
      <c r="CT39" s="996"/>
      <c r="CU39" s="996"/>
      <c r="CV39" s="997"/>
      <c r="CW39" s="995">
        <v>0</v>
      </c>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03"/>
    </row>
    <row r="40" spans="1:131" s="204" customFormat="1" ht="26.25" customHeight="1" x14ac:dyDescent="0.2">
      <c r="A40" s="218">
        <v>13</v>
      </c>
      <c r="B40" s="1048"/>
      <c r="C40" s="1049"/>
      <c r="D40" s="1049"/>
      <c r="E40" s="1049"/>
      <c r="F40" s="1049"/>
      <c r="G40" s="1049"/>
      <c r="H40" s="1049"/>
      <c r="I40" s="1049"/>
      <c r="J40" s="1049"/>
      <c r="K40" s="1049"/>
      <c r="L40" s="1049"/>
      <c r="M40" s="1049"/>
      <c r="N40" s="1049"/>
      <c r="O40" s="1049"/>
      <c r="P40" s="1050"/>
      <c r="Q40" s="1055"/>
      <c r="R40" s="1052"/>
      <c r="S40" s="1052"/>
      <c r="T40" s="1052"/>
      <c r="U40" s="1052"/>
      <c r="V40" s="1052"/>
      <c r="W40" s="1052"/>
      <c r="X40" s="1052"/>
      <c r="Y40" s="1052"/>
      <c r="Z40" s="1052"/>
      <c r="AA40" s="1052"/>
      <c r="AB40" s="1052"/>
      <c r="AC40" s="1052"/>
      <c r="AD40" s="1052"/>
      <c r="AE40" s="1056"/>
      <c r="AF40" s="1051"/>
      <c r="AG40" s="1052"/>
      <c r="AH40" s="1052"/>
      <c r="AI40" s="1052"/>
      <c r="AJ40" s="1053"/>
      <c r="AK40" s="978"/>
      <c r="AL40" s="969"/>
      <c r="AM40" s="969"/>
      <c r="AN40" s="969"/>
      <c r="AO40" s="969"/>
      <c r="AP40" s="969"/>
      <c r="AQ40" s="969"/>
      <c r="AR40" s="969"/>
      <c r="AS40" s="969"/>
      <c r="AT40" s="969"/>
      <c r="AU40" s="969"/>
      <c r="AV40" s="969"/>
      <c r="AW40" s="969"/>
      <c r="AX40" s="969"/>
      <c r="AY40" s="969"/>
      <c r="AZ40" s="1054"/>
      <c r="BA40" s="1054"/>
      <c r="BB40" s="1054"/>
      <c r="BC40" s="1054"/>
      <c r="BD40" s="1054"/>
      <c r="BE40" s="1046"/>
      <c r="BF40" s="1046"/>
      <c r="BG40" s="1046"/>
      <c r="BH40" s="1046"/>
      <c r="BI40" s="1047"/>
      <c r="BJ40" s="209"/>
      <c r="BK40" s="209"/>
      <c r="BL40" s="209"/>
      <c r="BM40" s="209"/>
      <c r="BN40" s="209"/>
      <c r="BO40" s="222"/>
      <c r="BP40" s="222"/>
      <c r="BQ40" s="219">
        <v>34</v>
      </c>
      <c r="BR40" s="220"/>
      <c r="BS40" s="1057" t="s">
        <v>589</v>
      </c>
      <c r="BT40" s="1058"/>
      <c r="BU40" s="1058"/>
      <c r="BV40" s="1058"/>
      <c r="BW40" s="1058"/>
      <c r="BX40" s="1058"/>
      <c r="BY40" s="1058"/>
      <c r="BZ40" s="1058"/>
      <c r="CA40" s="1058"/>
      <c r="CB40" s="1058"/>
      <c r="CC40" s="1058"/>
      <c r="CD40" s="1058"/>
      <c r="CE40" s="1058"/>
      <c r="CF40" s="1058"/>
      <c r="CG40" s="1059"/>
      <c r="CH40" s="995">
        <v>2</v>
      </c>
      <c r="CI40" s="996"/>
      <c r="CJ40" s="996"/>
      <c r="CK40" s="996"/>
      <c r="CL40" s="997"/>
      <c r="CM40" s="995">
        <v>397</v>
      </c>
      <c r="CN40" s="996"/>
      <c r="CO40" s="996"/>
      <c r="CP40" s="996"/>
      <c r="CQ40" s="997"/>
      <c r="CR40" s="995">
        <v>393</v>
      </c>
      <c r="CS40" s="996"/>
      <c r="CT40" s="996"/>
      <c r="CU40" s="996"/>
      <c r="CV40" s="997"/>
      <c r="CW40" s="995">
        <v>5</v>
      </c>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03"/>
    </row>
    <row r="41" spans="1:131" s="204" customFormat="1" ht="26.25" customHeight="1" x14ac:dyDescent="0.2">
      <c r="A41" s="218">
        <v>14</v>
      </c>
      <c r="B41" s="1048"/>
      <c r="C41" s="1049"/>
      <c r="D41" s="1049"/>
      <c r="E41" s="1049"/>
      <c r="F41" s="1049"/>
      <c r="G41" s="1049"/>
      <c r="H41" s="1049"/>
      <c r="I41" s="1049"/>
      <c r="J41" s="1049"/>
      <c r="K41" s="1049"/>
      <c r="L41" s="1049"/>
      <c r="M41" s="1049"/>
      <c r="N41" s="1049"/>
      <c r="O41" s="1049"/>
      <c r="P41" s="1050"/>
      <c r="Q41" s="1055"/>
      <c r="R41" s="1052"/>
      <c r="S41" s="1052"/>
      <c r="T41" s="1052"/>
      <c r="U41" s="1052"/>
      <c r="V41" s="1052"/>
      <c r="W41" s="1052"/>
      <c r="X41" s="1052"/>
      <c r="Y41" s="1052"/>
      <c r="Z41" s="1052"/>
      <c r="AA41" s="1052"/>
      <c r="AB41" s="1052"/>
      <c r="AC41" s="1052"/>
      <c r="AD41" s="1052"/>
      <c r="AE41" s="1056"/>
      <c r="AF41" s="1051"/>
      <c r="AG41" s="1052"/>
      <c r="AH41" s="1052"/>
      <c r="AI41" s="1052"/>
      <c r="AJ41" s="1053"/>
      <c r="AK41" s="978"/>
      <c r="AL41" s="969"/>
      <c r="AM41" s="969"/>
      <c r="AN41" s="969"/>
      <c r="AO41" s="969"/>
      <c r="AP41" s="969"/>
      <c r="AQ41" s="969"/>
      <c r="AR41" s="969"/>
      <c r="AS41" s="969"/>
      <c r="AT41" s="969"/>
      <c r="AU41" s="969"/>
      <c r="AV41" s="969"/>
      <c r="AW41" s="969"/>
      <c r="AX41" s="969"/>
      <c r="AY41" s="969"/>
      <c r="AZ41" s="1054"/>
      <c r="BA41" s="1054"/>
      <c r="BB41" s="1054"/>
      <c r="BC41" s="1054"/>
      <c r="BD41" s="1054"/>
      <c r="BE41" s="1046"/>
      <c r="BF41" s="1046"/>
      <c r="BG41" s="1046"/>
      <c r="BH41" s="1046"/>
      <c r="BI41" s="1047"/>
      <c r="BJ41" s="209"/>
      <c r="BK41" s="209"/>
      <c r="BL41" s="209"/>
      <c r="BM41" s="209"/>
      <c r="BN41" s="209"/>
      <c r="BO41" s="222"/>
      <c r="BP41" s="222"/>
      <c r="BQ41" s="219">
        <v>35</v>
      </c>
      <c r="BR41" s="220"/>
      <c r="BS41" s="1057" t="s">
        <v>590</v>
      </c>
      <c r="BT41" s="1058"/>
      <c r="BU41" s="1058"/>
      <c r="BV41" s="1058"/>
      <c r="BW41" s="1058"/>
      <c r="BX41" s="1058"/>
      <c r="BY41" s="1058"/>
      <c r="BZ41" s="1058"/>
      <c r="CA41" s="1058"/>
      <c r="CB41" s="1058"/>
      <c r="CC41" s="1058"/>
      <c r="CD41" s="1058"/>
      <c r="CE41" s="1058"/>
      <c r="CF41" s="1058"/>
      <c r="CG41" s="1059"/>
      <c r="CH41" s="995">
        <v>94</v>
      </c>
      <c r="CI41" s="996"/>
      <c r="CJ41" s="996"/>
      <c r="CK41" s="996"/>
      <c r="CL41" s="997"/>
      <c r="CM41" s="995">
        <v>20258</v>
      </c>
      <c r="CN41" s="996"/>
      <c r="CO41" s="996"/>
      <c r="CP41" s="996"/>
      <c r="CQ41" s="997"/>
      <c r="CR41" s="995">
        <v>22361</v>
      </c>
      <c r="CS41" s="996"/>
      <c r="CT41" s="996"/>
      <c r="CU41" s="996"/>
      <c r="CV41" s="997"/>
      <c r="CW41" s="995">
        <v>4492</v>
      </c>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03"/>
    </row>
    <row r="42" spans="1:131" s="204" customFormat="1" ht="26.25" customHeight="1" x14ac:dyDescent="0.2">
      <c r="A42" s="218">
        <v>15</v>
      </c>
      <c r="B42" s="1048"/>
      <c r="C42" s="1049"/>
      <c r="D42" s="1049"/>
      <c r="E42" s="1049"/>
      <c r="F42" s="1049"/>
      <c r="G42" s="1049"/>
      <c r="H42" s="1049"/>
      <c r="I42" s="1049"/>
      <c r="J42" s="1049"/>
      <c r="K42" s="1049"/>
      <c r="L42" s="1049"/>
      <c r="M42" s="1049"/>
      <c r="N42" s="1049"/>
      <c r="O42" s="1049"/>
      <c r="P42" s="1050"/>
      <c r="Q42" s="1055"/>
      <c r="R42" s="1052"/>
      <c r="S42" s="1052"/>
      <c r="T42" s="1052"/>
      <c r="U42" s="1052"/>
      <c r="V42" s="1052"/>
      <c r="W42" s="1052"/>
      <c r="X42" s="1052"/>
      <c r="Y42" s="1052"/>
      <c r="Z42" s="1052"/>
      <c r="AA42" s="1052"/>
      <c r="AB42" s="1052"/>
      <c r="AC42" s="1052"/>
      <c r="AD42" s="1052"/>
      <c r="AE42" s="1056"/>
      <c r="AF42" s="1051"/>
      <c r="AG42" s="1052"/>
      <c r="AH42" s="1052"/>
      <c r="AI42" s="1052"/>
      <c r="AJ42" s="1053"/>
      <c r="AK42" s="978"/>
      <c r="AL42" s="969"/>
      <c r="AM42" s="969"/>
      <c r="AN42" s="969"/>
      <c r="AO42" s="969"/>
      <c r="AP42" s="969"/>
      <c r="AQ42" s="969"/>
      <c r="AR42" s="969"/>
      <c r="AS42" s="969"/>
      <c r="AT42" s="969"/>
      <c r="AU42" s="969"/>
      <c r="AV42" s="969"/>
      <c r="AW42" s="969"/>
      <c r="AX42" s="969"/>
      <c r="AY42" s="969"/>
      <c r="AZ42" s="1054"/>
      <c r="BA42" s="1054"/>
      <c r="BB42" s="1054"/>
      <c r="BC42" s="1054"/>
      <c r="BD42" s="1054"/>
      <c r="BE42" s="1046"/>
      <c r="BF42" s="1046"/>
      <c r="BG42" s="1046"/>
      <c r="BH42" s="1046"/>
      <c r="BI42" s="1047"/>
      <c r="BJ42" s="209"/>
      <c r="BK42" s="209"/>
      <c r="BL42" s="209"/>
      <c r="BM42" s="209"/>
      <c r="BN42" s="209"/>
      <c r="BO42" s="222"/>
      <c r="BP42" s="222"/>
      <c r="BQ42" s="219">
        <v>36</v>
      </c>
      <c r="BR42" s="220"/>
      <c r="BS42" s="1060" t="s">
        <v>591</v>
      </c>
      <c r="BT42" s="1061"/>
      <c r="BU42" s="1061"/>
      <c r="BV42" s="1061"/>
      <c r="BW42" s="1061"/>
      <c r="BX42" s="1061"/>
      <c r="BY42" s="1061"/>
      <c r="BZ42" s="1061"/>
      <c r="CA42" s="1061"/>
      <c r="CB42" s="1061"/>
      <c r="CC42" s="1061"/>
      <c r="CD42" s="1061"/>
      <c r="CE42" s="1061"/>
      <c r="CF42" s="1061"/>
      <c r="CG42" s="1062"/>
      <c r="CH42" s="995">
        <v>828</v>
      </c>
      <c r="CI42" s="996"/>
      <c r="CJ42" s="996"/>
      <c r="CK42" s="996"/>
      <c r="CL42" s="997"/>
      <c r="CM42" s="995">
        <v>14952</v>
      </c>
      <c r="CN42" s="996"/>
      <c r="CO42" s="996"/>
      <c r="CP42" s="996"/>
      <c r="CQ42" s="997"/>
      <c r="CR42" s="995">
        <v>6823</v>
      </c>
      <c r="CS42" s="996"/>
      <c r="CT42" s="996"/>
      <c r="CU42" s="996"/>
      <c r="CV42" s="997"/>
      <c r="CW42" s="995">
        <v>7180</v>
      </c>
      <c r="CX42" s="996"/>
      <c r="CY42" s="996"/>
      <c r="CZ42" s="996"/>
      <c r="DA42" s="997"/>
      <c r="DB42" s="995">
        <v>42670</v>
      </c>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03"/>
    </row>
    <row r="43" spans="1:131" s="204" customFormat="1" ht="26.25" customHeight="1" x14ac:dyDescent="0.2">
      <c r="A43" s="218">
        <v>16</v>
      </c>
      <c r="B43" s="1048"/>
      <c r="C43" s="1049"/>
      <c r="D43" s="1049"/>
      <c r="E43" s="1049"/>
      <c r="F43" s="1049"/>
      <c r="G43" s="1049"/>
      <c r="H43" s="1049"/>
      <c r="I43" s="1049"/>
      <c r="J43" s="1049"/>
      <c r="K43" s="1049"/>
      <c r="L43" s="1049"/>
      <c r="M43" s="1049"/>
      <c r="N43" s="1049"/>
      <c r="O43" s="1049"/>
      <c r="P43" s="1050"/>
      <c r="Q43" s="1055"/>
      <c r="R43" s="1052"/>
      <c r="S43" s="1052"/>
      <c r="T43" s="1052"/>
      <c r="U43" s="1052"/>
      <c r="V43" s="1052"/>
      <c r="W43" s="1052"/>
      <c r="X43" s="1052"/>
      <c r="Y43" s="1052"/>
      <c r="Z43" s="1052"/>
      <c r="AA43" s="1052"/>
      <c r="AB43" s="1052"/>
      <c r="AC43" s="1052"/>
      <c r="AD43" s="1052"/>
      <c r="AE43" s="1056"/>
      <c r="AF43" s="1051"/>
      <c r="AG43" s="1052"/>
      <c r="AH43" s="1052"/>
      <c r="AI43" s="1052"/>
      <c r="AJ43" s="1053"/>
      <c r="AK43" s="978"/>
      <c r="AL43" s="969"/>
      <c r="AM43" s="969"/>
      <c r="AN43" s="969"/>
      <c r="AO43" s="969"/>
      <c r="AP43" s="969"/>
      <c r="AQ43" s="969"/>
      <c r="AR43" s="969"/>
      <c r="AS43" s="969"/>
      <c r="AT43" s="969"/>
      <c r="AU43" s="969"/>
      <c r="AV43" s="969"/>
      <c r="AW43" s="969"/>
      <c r="AX43" s="969"/>
      <c r="AY43" s="969"/>
      <c r="AZ43" s="1054"/>
      <c r="BA43" s="1054"/>
      <c r="BB43" s="1054"/>
      <c r="BC43" s="1054"/>
      <c r="BD43" s="1054"/>
      <c r="BE43" s="1046"/>
      <c r="BF43" s="1046"/>
      <c r="BG43" s="1046"/>
      <c r="BH43" s="1046"/>
      <c r="BI43" s="1047"/>
      <c r="BJ43" s="209"/>
      <c r="BK43" s="209"/>
      <c r="BL43" s="209"/>
      <c r="BM43" s="209"/>
      <c r="BN43" s="209"/>
      <c r="BO43" s="222"/>
      <c r="BP43" s="222"/>
      <c r="BQ43" s="219">
        <v>37</v>
      </c>
      <c r="BR43" s="220"/>
      <c r="BS43" s="1057" t="s">
        <v>592</v>
      </c>
      <c r="BT43" s="1058"/>
      <c r="BU43" s="1058"/>
      <c r="BV43" s="1058"/>
      <c r="BW43" s="1058"/>
      <c r="BX43" s="1058"/>
      <c r="BY43" s="1058"/>
      <c r="BZ43" s="1058"/>
      <c r="CA43" s="1058"/>
      <c r="CB43" s="1058"/>
      <c r="CC43" s="1058"/>
      <c r="CD43" s="1058"/>
      <c r="CE43" s="1058"/>
      <c r="CF43" s="1058"/>
      <c r="CG43" s="1059"/>
      <c r="CH43" s="995">
        <v>65</v>
      </c>
      <c r="CI43" s="996"/>
      <c r="CJ43" s="996"/>
      <c r="CK43" s="996"/>
      <c r="CL43" s="997"/>
      <c r="CM43" s="995">
        <v>13793</v>
      </c>
      <c r="CN43" s="996"/>
      <c r="CO43" s="996"/>
      <c r="CP43" s="996"/>
      <c r="CQ43" s="997"/>
      <c r="CR43" s="995">
        <v>16810</v>
      </c>
      <c r="CS43" s="996"/>
      <c r="CT43" s="996"/>
      <c r="CU43" s="996"/>
      <c r="CV43" s="997"/>
      <c r="CW43" s="995">
        <v>1547</v>
      </c>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03"/>
    </row>
    <row r="44" spans="1:131" s="204" customFormat="1" ht="26.25" customHeight="1" x14ac:dyDescent="0.2">
      <c r="A44" s="218">
        <v>17</v>
      </c>
      <c r="B44" s="1048"/>
      <c r="C44" s="1049"/>
      <c r="D44" s="1049"/>
      <c r="E44" s="1049"/>
      <c r="F44" s="1049"/>
      <c r="G44" s="1049"/>
      <c r="H44" s="1049"/>
      <c r="I44" s="1049"/>
      <c r="J44" s="1049"/>
      <c r="K44" s="1049"/>
      <c r="L44" s="1049"/>
      <c r="M44" s="1049"/>
      <c r="N44" s="1049"/>
      <c r="O44" s="1049"/>
      <c r="P44" s="1050"/>
      <c r="Q44" s="1055"/>
      <c r="R44" s="1052"/>
      <c r="S44" s="1052"/>
      <c r="T44" s="1052"/>
      <c r="U44" s="1052"/>
      <c r="V44" s="1052"/>
      <c r="W44" s="1052"/>
      <c r="X44" s="1052"/>
      <c r="Y44" s="1052"/>
      <c r="Z44" s="1052"/>
      <c r="AA44" s="1052"/>
      <c r="AB44" s="1052"/>
      <c r="AC44" s="1052"/>
      <c r="AD44" s="1052"/>
      <c r="AE44" s="1056"/>
      <c r="AF44" s="1051"/>
      <c r="AG44" s="1052"/>
      <c r="AH44" s="1052"/>
      <c r="AI44" s="1052"/>
      <c r="AJ44" s="1053"/>
      <c r="AK44" s="978"/>
      <c r="AL44" s="969"/>
      <c r="AM44" s="969"/>
      <c r="AN44" s="969"/>
      <c r="AO44" s="969"/>
      <c r="AP44" s="969"/>
      <c r="AQ44" s="969"/>
      <c r="AR44" s="969"/>
      <c r="AS44" s="969"/>
      <c r="AT44" s="969"/>
      <c r="AU44" s="969"/>
      <c r="AV44" s="969"/>
      <c r="AW44" s="969"/>
      <c r="AX44" s="969"/>
      <c r="AY44" s="969"/>
      <c r="AZ44" s="1054"/>
      <c r="BA44" s="1054"/>
      <c r="BB44" s="1054"/>
      <c r="BC44" s="1054"/>
      <c r="BD44" s="1054"/>
      <c r="BE44" s="1046"/>
      <c r="BF44" s="1046"/>
      <c r="BG44" s="1046"/>
      <c r="BH44" s="1046"/>
      <c r="BI44" s="1047"/>
      <c r="BJ44" s="209"/>
      <c r="BK44" s="209"/>
      <c r="BL44" s="209"/>
      <c r="BM44" s="209"/>
      <c r="BN44" s="209"/>
      <c r="BO44" s="222"/>
      <c r="BP44" s="222"/>
      <c r="BQ44" s="219">
        <v>38</v>
      </c>
      <c r="BR44" s="220"/>
      <c r="BS44" s="1057" t="s">
        <v>593</v>
      </c>
      <c r="BT44" s="1058"/>
      <c r="BU44" s="1058"/>
      <c r="BV44" s="1058"/>
      <c r="BW44" s="1058"/>
      <c r="BX44" s="1058"/>
      <c r="BY44" s="1058"/>
      <c r="BZ44" s="1058"/>
      <c r="CA44" s="1058"/>
      <c r="CB44" s="1058"/>
      <c r="CC44" s="1058"/>
      <c r="CD44" s="1058"/>
      <c r="CE44" s="1058"/>
      <c r="CF44" s="1058"/>
      <c r="CG44" s="1059"/>
      <c r="CH44" s="995">
        <v>-1</v>
      </c>
      <c r="CI44" s="996"/>
      <c r="CJ44" s="996"/>
      <c r="CK44" s="996"/>
      <c r="CL44" s="997"/>
      <c r="CM44" s="995">
        <v>161</v>
      </c>
      <c r="CN44" s="996"/>
      <c r="CO44" s="996"/>
      <c r="CP44" s="996"/>
      <c r="CQ44" s="997"/>
      <c r="CR44" s="995">
        <v>26</v>
      </c>
      <c r="CS44" s="996"/>
      <c r="CT44" s="996"/>
      <c r="CU44" s="996"/>
      <c r="CV44" s="997"/>
      <c r="CW44" s="995">
        <v>12</v>
      </c>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03"/>
    </row>
    <row r="45" spans="1:131" s="204" customFormat="1" ht="26.25" customHeight="1" x14ac:dyDescent="0.2">
      <c r="A45" s="218">
        <v>18</v>
      </c>
      <c r="B45" s="1048"/>
      <c r="C45" s="1049"/>
      <c r="D45" s="1049"/>
      <c r="E45" s="1049"/>
      <c r="F45" s="1049"/>
      <c r="G45" s="1049"/>
      <c r="H45" s="1049"/>
      <c r="I45" s="1049"/>
      <c r="J45" s="1049"/>
      <c r="K45" s="1049"/>
      <c r="L45" s="1049"/>
      <c r="M45" s="1049"/>
      <c r="N45" s="1049"/>
      <c r="O45" s="1049"/>
      <c r="P45" s="1050"/>
      <c r="Q45" s="1055"/>
      <c r="R45" s="1052"/>
      <c r="S45" s="1052"/>
      <c r="T45" s="1052"/>
      <c r="U45" s="1052"/>
      <c r="V45" s="1052"/>
      <c r="W45" s="1052"/>
      <c r="X45" s="1052"/>
      <c r="Y45" s="1052"/>
      <c r="Z45" s="1052"/>
      <c r="AA45" s="1052"/>
      <c r="AB45" s="1052"/>
      <c r="AC45" s="1052"/>
      <c r="AD45" s="1052"/>
      <c r="AE45" s="1056"/>
      <c r="AF45" s="1051"/>
      <c r="AG45" s="1052"/>
      <c r="AH45" s="1052"/>
      <c r="AI45" s="1052"/>
      <c r="AJ45" s="1053"/>
      <c r="AK45" s="978"/>
      <c r="AL45" s="969"/>
      <c r="AM45" s="969"/>
      <c r="AN45" s="969"/>
      <c r="AO45" s="969"/>
      <c r="AP45" s="969"/>
      <c r="AQ45" s="969"/>
      <c r="AR45" s="969"/>
      <c r="AS45" s="969"/>
      <c r="AT45" s="969"/>
      <c r="AU45" s="969"/>
      <c r="AV45" s="969"/>
      <c r="AW45" s="969"/>
      <c r="AX45" s="969"/>
      <c r="AY45" s="969"/>
      <c r="AZ45" s="1054"/>
      <c r="BA45" s="1054"/>
      <c r="BB45" s="1054"/>
      <c r="BC45" s="1054"/>
      <c r="BD45" s="1054"/>
      <c r="BE45" s="1046"/>
      <c r="BF45" s="1046"/>
      <c r="BG45" s="1046"/>
      <c r="BH45" s="1046"/>
      <c r="BI45" s="1047"/>
      <c r="BJ45" s="209"/>
      <c r="BK45" s="209"/>
      <c r="BL45" s="209"/>
      <c r="BM45" s="209"/>
      <c r="BN45" s="209"/>
      <c r="BO45" s="222"/>
      <c r="BP45" s="222"/>
      <c r="BQ45" s="219">
        <v>39</v>
      </c>
      <c r="BR45" s="220"/>
      <c r="BS45" s="1057" t="s">
        <v>594</v>
      </c>
      <c r="BT45" s="1058"/>
      <c r="BU45" s="1058"/>
      <c r="BV45" s="1058"/>
      <c r="BW45" s="1058"/>
      <c r="BX45" s="1058"/>
      <c r="BY45" s="1058"/>
      <c r="BZ45" s="1058"/>
      <c r="CA45" s="1058"/>
      <c r="CB45" s="1058"/>
      <c r="CC45" s="1058"/>
      <c r="CD45" s="1058"/>
      <c r="CE45" s="1058"/>
      <c r="CF45" s="1058"/>
      <c r="CG45" s="1059"/>
      <c r="CH45" s="995">
        <v>0</v>
      </c>
      <c r="CI45" s="996"/>
      <c r="CJ45" s="996"/>
      <c r="CK45" s="996"/>
      <c r="CL45" s="997"/>
      <c r="CM45" s="995">
        <v>100</v>
      </c>
      <c r="CN45" s="996"/>
      <c r="CO45" s="996"/>
      <c r="CP45" s="996"/>
      <c r="CQ45" s="997"/>
      <c r="CR45" s="995">
        <v>100</v>
      </c>
      <c r="CS45" s="996"/>
      <c r="CT45" s="996"/>
      <c r="CU45" s="996"/>
      <c r="CV45" s="997"/>
      <c r="CW45" s="995">
        <v>3</v>
      </c>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03"/>
    </row>
    <row r="46" spans="1:131" s="204" customFormat="1" ht="26.25" customHeight="1" x14ac:dyDescent="0.2">
      <c r="A46" s="218">
        <v>19</v>
      </c>
      <c r="B46" s="1048"/>
      <c r="C46" s="1049"/>
      <c r="D46" s="1049"/>
      <c r="E46" s="1049"/>
      <c r="F46" s="1049"/>
      <c r="G46" s="1049"/>
      <c r="H46" s="1049"/>
      <c r="I46" s="1049"/>
      <c r="J46" s="1049"/>
      <c r="K46" s="1049"/>
      <c r="L46" s="1049"/>
      <c r="M46" s="1049"/>
      <c r="N46" s="1049"/>
      <c r="O46" s="1049"/>
      <c r="P46" s="1050"/>
      <c r="Q46" s="1055"/>
      <c r="R46" s="1052"/>
      <c r="S46" s="1052"/>
      <c r="T46" s="1052"/>
      <c r="U46" s="1052"/>
      <c r="V46" s="1052"/>
      <c r="W46" s="1052"/>
      <c r="X46" s="1052"/>
      <c r="Y46" s="1052"/>
      <c r="Z46" s="1052"/>
      <c r="AA46" s="1052"/>
      <c r="AB46" s="1052"/>
      <c r="AC46" s="1052"/>
      <c r="AD46" s="1052"/>
      <c r="AE46" s="1056"/>
      <c r="AF46" s="1051"/>
      <c r="AG46" s="1052"/>
      <c r="AH46" s="1052"/>
      <c r="AI46" s="1052"/>
      <c r="AJ46" s="1053"/>
      <c r="AK46" s="978"/>
      <c r="AL46" s="969"/>
      <c r="AM46" s="969"/>
      <c r="AN46" s="969"/>
      <c r="AO46" s="969"/>
      <c r="AP46" s="969"/>
      <c r="AQ46" s="969"/>
      <c r="AR46" s="969"/>
      <c r="AS46" s="969"/>
      <c r="AT46" s="969"/>
      <c r="AU46" s="969"/>
      <c r="AV46" s="969"/>
      <c r="AW46" s="969"/>
      <c r="AX46" s="969"/>
      <c r="AY46" s="969"/>
      <c r="AZ46" s="1054"/>
      <c r="BA46" s="1054"/>
      <c r="BB46" s="1054"/>
      <c r="BC46" s="1054"/>
      <c r="BD46" s="1054"/>
      <c r="BE46" s="1046"/>
      <c r="BF46" s="1046"/>
      <c r="BG46" s="1046"/>
      <c r="BH46" s="1046"/>
      <c r="BI46" s="1047"/>
      <c r="BJ46" s="209"/>
      <c r="BK46" s="209"/>
      <c r="BL46" s="209"/>
      <c r="BM46" s="209"/>
      <c r="BN46" s="209"/>
      <c r="BO46" s="222"/>
      <c r="BP46" s="222"/>
      <c r="BQ46" s="219">
        <v>40</v>
      </c>
      <c r="BR46" s="220"/>
      <c r="BS46" s="1057" t="s">
        <v>595</v>
      </c>
      <c r="BT46" s="1058"/>
      <c r="BU46" s="1058"/>
      <c r="BV46" s="1058"/>
      <c r="BW46" s="1058"/>
      <c r="BX46" s="1058"/>
      <c r="BY46" s="1058"/>
      <c r="BZ46" s="1058"/>
      <c r="CA46" s="1058"/>
      <c r="CB46" s="1058"/>
      <c r="CC46" s="1058"/>
      <c r="CD46" s="1058"/>
      <c r="CE46" s="1058"/>
      <c r="CF46" s="1058"/>
      <c r="CG46" s="1059"/>
      <c r="CH46" s="995">
        <v>0</v>
      </c>
      <c r="CI46" s="996"/>
      <c r="CJ46" s="996"/>
      <c r="CK46" s="996"/>
      <c r="CL46" s="997"/>
      <c r="CM46" s="995">
        <v>3</v>
      </c>
      <c r="CN46" s="996"/>
      <c r="CO46" s="996"/>
      <c r="CP46" s="996"/>
      <c r="CQ46" s="997"/>
      <c r="CR46" s="995">
        <v>3</v>
      </c>
      <c r="CS46" s="996"/>
      <c r="CT46" s="996"/>
      <c r="CU46" s="996"/>
      <c r="CV46" s="997"/>
      <c r="CW46" s="995">
        <v>70</v>
      </c>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03"/>
    </row>
    <row r="47" spans="1:131" s="204" customFormat="1" ht="26.25" customHeight="1" x14ac:dyDescent="0.2">
      <c r="A47" s="218">
        <v>20</v>
      </c>
      <c r="B47" s="1048"/>
      <c r="C47" s="1049"/>
      <c r="D47" s="1049"/>
      <c r="E47" s="1049"/>
      <c r="F47" s="1049"/>
      <c r="G47" s="1049"/>
      <c r="H47" s="1049"/>
      <c r="I47" s="1049"/>
      <c r="J47" s="1049"/>
      <c r="K47" s="1049"/>
      <c r="L47" s="1049"/>
      <c r="M47" s="1049"/>
      <c r="N47" s="1049"/>
      <c r="O47" s="1049"/>
      <c r="P47" s="1050"/>
      <c r="Q47" s="1055"/>
      <c r="R47" s="1052"/>
      <c r="S47" s="1052"/>
      <c r="T47" s="1052"/>
      <c r="U47" s="1052"/>
      <c r="V47" s="1052"/>
      <c r="W47" s="1052"/>
      <c r="X47" s="1052"/>
      <c r="Y47" s="1052"/>
      <c r="Z47" s="1052"/>
      <c r="AA47" s="1052"/>
      <c r="AB47" s="1052"/>
      <c r="AC47" s="1052"/>
      <c r="AD47" s="1052"/>
      <c r="AE47" s="1056"/>
      <c r="AF47" s="1051"/>
      <c r="AG47" s="1052"/>
      <c r="AH47" s="1052"/>
      <c r="AI47" s="1052"/>
      <c r="AJ47" s="1053"/>
      <c r="AK47" s="978"/>
      <c r="AL47" s="969"/>
      <c r="AM47" s="969"/>
      <c r="AN47" s="969"/>
      <c r="AO47" s="969"/>
      <c r="AP47" s="969"/>
      <c r="AQ47" s="969"/>
      <c r="AR47" s="969"/>
      <c r="AS47" s="969"/>
      <c r="AT47" s="969"/>
      <c r="AU47" s="969"/>
      <c r="AV47" s="969"/>
      <c r="AW47" s="969"/>
      <c r="AX47" s="969"/>
      <c r="AY47" s="969"/>
      <c r="AZ47" s="1054"/>
      <c r="BA47" s="1054"/>
      <c r="BB47" s="1054"/>
      <c r="BC47" s="1054"/>
      <c r="BD47" s="1054"/>
      <c r="BE47" s="1046"/>
      <c r="BF47" s="1046"/>
      <c r="BG47" s="1046"/>
      <c r="BH47" s="1046"/>
      <c r="BI47" s="1047"/>
      <c r="BJ47" s="209"/>
      <c r="BK47" s="209"/>
      <c r="BL47" s="209"/>
      <c r="BM47" s="209"/>
      <c r="BN47" s="209"/>
      <c r="BO47" s="222"/>
      <c r="BP47" s="222"/>
      <c r="BQ47" s="219">
        <v>41</v>
      </c>
      <c r="BR47" s="220"/>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03"/>
    </row>
    <row r="48" spans="1:131" s="204" customFormat="1" ht="26.25" customHeight="1" x14ac:dyDescent="0.2">
      <c r="A48" s="218">
        <v>21</v>
      </c>
      <c r="B48" s="1048"/>
      <c r="C48" s="1049"/>
      <c r="D48" s="1049"/>
      <c r="E48" s="1049"/>
      <c r="F48" s="1049"/>
      <c r="G48" s="1049"/>
      <c r="H48" s="1049"/>
      <c r="I48" s="1049"/>
      <c r="J48" s="1049"/>
      <c r="K48" s="1049"/>
      <c r="L48" s="1049"/>
      <c r="M48" s="1049"/>
      <c r="N48" s="1049"/>
      <c r="O48" s="1049"/>
      <c r="P48" s="1050"/>
      <c r="Q48" s="1055"/>
      <c r="R48" s="1052"/>
      <c r="S48" s="1052"/>
      <c r="T48" s="1052"/>
      <c r="U48" s="1052"/>
      <c r="V48" s="1052"/>
      <c r="W48" s="1052"/>
      <c r="X48" s="1052"/>
      <c r="Y48" s="1052"/>
      <c r="Z48" s="1052"/>
      <c r="AA48" s="1052"/>
      <c r="AB48" s="1052"/>
      <c r="AC48" s="1052"/>
      <c r="AD48" s="1052"/>
      <c r="AE48" s="1056"/>
      <c r="AF48" s="1051"/>
      <c r="AG48" s="1052"/>
      <c r="AH48" s="1052"/>
      <c r="AI48" s="1052"/>
      <c r="AJ48" s="1053"/>
      <c r="AK48" s="978"/>
      <c r="AL48" s="969"/>
      <c r="AM48" s="969"/>
      <c r="AN48" s="969"/>
      <c r="AO48" s="969"/>
      <c r="AP48" s="969"/>
      <c r="AQ48" s="969"/>
      <c r="AR48" s="969"/>
      <c r="AS48" s="969"/>
      <c r="AT48" s="969"/>
      <c r="AU48" s="969"/>
      <c r="AV48" s="969"/>
      <c r="AW48" s="969"/>
      <c r="AX48" s="969"/>
      <c r="AY48" s="969"/>
      <c r="AZ48" s="1054"/>
      <c r="BA48" s="1054"/>
      <c r="BB48" s="1054"/>
      <c r="BC48" s="1054"/>
      <c r="BD48" s="1054"/>
      <c r="BE48" s="1046"/>
      <c r="BF48" s="1046"/>
      <c r="BG48" s="1046"/>
      <c r="BH48" s="1046"/>
      <c r="BI48" s="1047"/>
      <c r="BJ48" s="209"/>
      <c r="BK48" s="209"/>
      <c r="BL48" s="209"/>
      <c r="BM48" s="209"/>
      <c r="BN48" s="209"/>
      <c r="BO48" s="222"/>
      <c r="BP48" s="222"/>
      <c r="BQ48" s="219">
        <v>42</v>
      </c>
      <c r="BR48" s="220"/>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03"/>
    </row>
    <row r="49" spans="1:131" s="204" customFormat="1" ht="26.25" customHeight="1" x14ac:dyDescent="0.2">
      <c r="A49" s="218">
        <v>22</v>
      </c>
      <c r="B49" s="1048"/>
      <c r="C49" s="1049"/>
      <c r="D49" s="1049"/>
      <c r="E49" s="1049"/>
      <c r="F49" s="1049"/>
      <c r="G49" s="1049"/>
      <c r="H49" s="1049"/>
      <c r="I49" s="1049"/>
      <c r="J49" s="1049"/>
      <c r="K49" s="1049"/>
      <c r="L49" s="1049"/>
      <c r="M49" s="1049"/>
      <c r="N49" s="1049"/>
      <c r="O49" s="1049"/>
      <c r="P49" s="1050"/>
      <c r="Q49" s="1055"/>
      <c r="R49" s="1052"/>
      <c r="S49" s="1052"/>
      <c r="T49" s="1052"/>
      <c r="U49" s="1052"/>
      <c r="V49" s="1052"/>
      <c r="W49" s="1052"/>
      <c r="X49" s="1052"/>
      <c r="Y49" s="1052"/>
      <c r="Z49" s="1052"/>
      <c r="AA49" s="1052"/>
      <c r="AB49" s="1052"/>
      <c r="AC49" s="1052"/>
      <c r="AD49" s="1052"/>
      <c r="AE49" s="1056"/>
      <c r="AF49" s="1051"/>
      <c r="AG49" s="1052"/>
      <c r="AH49" s="1052"/>
      <c r="AI49" s="1052"/>
      <c r="AJ49" s="1053"/>
      <c r="AK49" s="978"/>
      <c r="AL49" s="969"/>
      <c r="AM49" s="969"/>
      <c r="AN49" s="969"/>
      <c r="AO49" s="969"/>
      <c r="AP49" s="969"/>
      <c r="AQ49" s="969"/>
      <c r="AR49" s="969"/>
      <c r="AS49" s="969"/>
      <c r="AT49" s="969"/>
      <c r="AU49" s="969"/>
      <c r="AV49" s="969"/>
      <c r="AW49" s="969"/>
      <c r="AX49" s="969"/>
      <c r="AY49" s="969"/>
      <c r="AZ49" s="1054"/>
      <c r="BA49" s="1054"/>
      <c r="BB49" s="1054"/>
      <c r="BC49" s="1054"/>
      <c r="BD49" s="1054"/>
      <c r="BE49" s="1046"/>
      <c r="BF49" s="1046"/>
      <c r="BG49" s="1046"/>
      <c r="BH49" s="1046"/>
      <c r="BI49" s="1047"/>
      <c r="BJ49" s="209"/>
      <c r="BK49" s="209"/>
      <c r="BL49" s="209"/>
      <c r="BM49" s="209"/>
      <c r="BN49" s="209"/>
      <c r="BO49" s="222"/>
      <c r="BP49" s="222"/>
      <c r="BQ49" s="219">
        <v>43</v>
      </c>
      <c r="BR49" s="220"/>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03"/>
    </row>
    <row r="50" spans="1:131" s="204" customFormat="1" ht="26.25" customHeight="1" x14ac:dyDescent="0.2">
      <c r="A50" s="218">
        <v>23</v>
      </c>
      <c r="B50" s="1048"/>
      <c r="C50" s="1049"/>
      <c r="D50" s="1049"/>
      <c r="E50" s="1049"/>
      <c r="F50" s="1049"/>
      <c r="G50" s="1049"/>
      <c r="H50" s="1049"/>
      <c r="I50" s="1049"/>
      <c r="J50" s="1049"/>
      <c r="K50" s="1049"/>
      <c r="L50" s="1049"/>
      <c r="M50" s="1049"/>
      <c r="N50" s="1049"/>
      <c r="O50" s="1049"/>
      <c r="P50" s="1050"/>
      <c r="Q50" s="1044"/>
      <c r="R50" s="1026"/>
      <c r="S50" s="1026"/>
      <c r="T50" s="1026"/>
      <c r="U50" s="1026"/>
      <c r="V50" s="1026"/>
      <c r="W50" s="1026"/>
      <c r="X50" s="1026"/>
      <c r="Y50" s="1026"/>
      <c r="Z50" s="1026"/>
      <c r="AA50" s="1026"/>
      <c r="AB50" s="1026"/>
      <c r="AC50" s="1026"/>
      <c r="AD50" s="1026"/>
      <c r="AE50" s="1045"/>
      <c r="AF50" s="1051"/>
      <c r="AG50" s="1052"/>
      <c r="AH50" s="1052"/>
      <c r="AI50" s="1052"/>
      <c r="AJ50" s="1053"/>
      <c r="AK50" s="1028"/>
      <c r="AL50" s="1026"/>
      <c r="AM50" s="1026"/>
      <c r="AN50" s="1026"/>
      <c r="AO50" s="1026"/>
      <c r="AP50" s="1026"/>
      <c r="AQ50" s="1026"/>
      <c r="AR50" s="1026"/>
      <c r="AS50" s="1026"/>
      <c r="AT50" s="1026"/>
      <c r="AU50" s="1026"/>
      <c r="AV50" s="1026"/>
      <c r="AW50" s="1026"/>
      <c r="AX50" s="1026"/>
      <c r="AY50" s="1026"/>
      <c r="AZ50" s="1029"/>
      <c r="BA50" s="1029"/>
      <c r="BB50" s="1029"/>
      <c r="BC50" s="1029"/>
      <c r="BD50" s="1029"/>
      <c r="BE50" s="1046"/>
      <c r="BF50" s="1046"/>
      <c r="BG50" s="1046"/>
      <c r="BH50" s="1046"/>
      <c r="BI50" s="1047"/>
      <c r="BJ50" s="209"/>
      <c r="BK50" s="209"/>
      <c r="BL50" s="209"/>
      <c r="BM50" s="209"/>
      <c r="BN50" s="209"/>
      <c r="BO50" s="222"/>
      <c r="BP50" s="222"/>
      <c r="BQ50" s="219">
        <v>44</v>
      </c>
      <c r="BR50" s="220"/>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03"/>
    </row>
    <row r="51" spans="1:131" s="204" customFormat="1" ht="26.25" customHeight="1" x14ac:dyDescent="0.2">
      <c r="A51" s="218">
        <v>24</v>
      </c>
      <c r="B51" s="1048"/>
      <c r="C51" s="1049"/>
      <c r="D51" s="1049"/>
      <c r="E51" s="1049"/>
      <c r="F51" s="1049"/>
      <c r="G51" s="1049"/>
      <c r="H51" s="1049"/>
      <c r="I51" s="1049"/>
      <c r="J51" s="1049"/>
      <c r="K51" s="1049"/>
      <c r="L51" s="1049"/>
      <c r="M51" s="1049"/>
      <c r="N51" s="1049"/>
      <c r="O51" s="1049"/>
      <c r="P51" s="1050"/>
      <c r="Q51" s="1044"/>
      <c r="R51" s="1026"/>
      <c r="S51" s="1026"/>
      <c r="T51" s="1026"/>
      <c r="U51" s="1026"/>
      <c r="V51" s="1026"/>
      <c r="W51" s="1026"/>
      <c r="X51" s="1026"/>
      <c r="Y51" s="1026"/>
      <c r="Z51" s="1026"/>
      <c r="AA51" s="1026"/>
      <c r="AB51" s="1026"/>
      <c r="AC51" s="1026"/>
      <c r="AD51" s="1026"/>
      <c r="AE51" s="1045"/>
      <c r="AF51" s="1051"/>
      <c r="AG51" s="1052"/>
      <c r="AH51" s="1052"/>
      <c r="AI51" s="1052"/>
      <c r="AJ51" s="1053"/>
      <c r="AK51" s="1028"/>
      <c r="AL51" s="1026"/>
      <c r="AM51" s="1026"/>
      <c r="AN51" s="1026"/>
      <c r="AO51" s="1026"/>
      <c r="AP51" s="1026"/>
      <c r="AQ51" s="1026"/>
      <c r="AR51" s="1026"/>
      <c r="AS51" s="1026"/>
      <c r="AT51" s="1026"/>
      <c r="AU51" s="1026"/>
      <c r="AV51" s="1026"/>
      <c r="AW51" s="1026"/>
      <c r="AX51" s="1026"/>
      <c r="AY51" s="1026"/>
      <c r="AZ51" s="1029"/>
      <c r="BA51" s="1029"/>
      <c r="BB51" s="1029"/>
      <c r="BC51" s="1029"/>
      <c r="BD51" s="1029"/>
      <c r="BE51" s="1046"/>
      <c r="BF51" s="1046"/>
      <c r="BG51" s="1046"/>
      <c r="BH51" s="1046"/>
      <c r="BI51" s="1047"/>
      <c r="BJ51" s="209"/>
      <c r="BK51" s="209"/>
      <c r="BL51" s="209"/>
      <c r="BM51" s="209"/>
      <c r="BN51" s="209"/>
      <c r="BO51" s="222"/>
      <c r="BP51" s="222"/>
      <c r="BQ51" s="219">
        <v>45</v>
      </c>
      <c r="BR51" s="220"/>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03"/>
    </row>
    <row r="52" spans="1:131" s="204" customFormat="1" ht="26.25" customHeight="1" x14ac:dyDescent="0.2">
      <c r="A52" s="218">
        <v>25</v>
      </c>
      <c r="B52" s="1048"/>
      <c r="C52" s="1049"/>
      <c r="D52" s="1049"/>
      <c r="E52" s="1049"/>
      <c r="F52" s="1049"/>
      <c r="G52" s="1049"/>
      <c r="H52" s="1049"/>
      <c r="I52" s="1049"/>
      <c r="J52" s="1049"/>
      <c r="K52" s="1049"/>
      <c r="L52" s="1049"/>
      <c r="M52" s="1049"/>
      <c r="N52" s="1049"/>
      <c r="O52" s="1049"/>
      <c r="P52" s="1050"/>
      <c r="Q52" s="1044"/>
      <c r="R52" s="1026"/>
      <c r="S52" s="1026"/>
      <c r="T52" s="1026"/>
      <c r="U52" s="1026"/>
      <c r="V52" s="1026"/>
      <c r="W52" s="1026"/>
      <c r="X52" s="1026"/>
      <c r="Y52" s="1026"/>
      <c r="Z52" s="1026"/>
      <c r="AA52" s="1026"/>
      <c r="AB52" s="1026"/>
      <c r="AC52" s="1026"/>
      <c r="AD52" s="1026"/>
      <c r="AE52" s="1045"/>
      <c r="AF52" s="1051"/>
      <c r="AG52" s="1052"/>
      <c r="AH52" s="1052"/>
      <c r="AI52" s="1052"/>
      <c r="AJ52" s="1053"/>
      <c r="AK52" s="1028"/>
      <c r="AL52" s="1026"/>
      <c r="AM52" s="1026"/>
      <c r="AN52" s="1026"/>
      <c r="AO52" s="1026"/>
      <c r="AP52" s="1026"/>
      <c r="AQ52" s="1026"/>
      <c r="AR52" s="1026"/>
      <c r="AS52" s="1026"/>
      <c r="AT52" s="1026"/>
      <c r="AU52" s="1026"/>
      <c r="AV52" s="1026"/>
      <c r="AW52" s="1026"/>
      <c r="AX52" s="1026"/>
      <c r="AY52" s="1026"/>
      <c r="AZ52" s="1029"/>
      <c r="BA52" s="1029"/>
      <c r="BB52" s="1029"/>
      <c r="BC52" s="1029"/>
      <c r="BD52" s="1029"/>
      <c r="BE52" s="1046"/>
      <c r="BF52" s="1046"/>
      <c r="BG52" s="1046"/>
      <c r="BH52" s="1046"/>
      <c r="BI52" s="1047"/>
      <c r="BJ52" s="209"/>
      <c r="BK52" s="209"/>
      <c r="BL52" s="209"/>
      <c r="BM52" s="209"/>
      <c r="BN52" s="209"/>
      <c r="BO52" s="222"/>
      <c r="BP52" s="222"/>
      <c r="BQ52" s="219">
        <v>46</v>
      </c>
      <c r="BR52" s="220"/>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03"/>
    </row>
    <row r="53" spans="1:131" s="204" customFormat="1" ht="26.25" customHeight="1" x14ac:dyDescent="0.2">
      <c r="A53" s="218">
        <v>26</v>
      </c>
      <c r="B53" s="1048"/>
      <c r="C53" s="1049"/>
      <c r="D53" s="1049"/>
      <c r="E53" s="1049"/>
      <c r="F53" s="1049"/>
      <c r="G53" s="1049"/>
      <c r="H53" s="1049"/>
      <c r="I53" s="1049"/>
      <c r="J53" s="1049"/>
      <c r="K53" s="1049"/>
      <c r="L53" s="1049"/>
      <c r="M53" s="1049"/>
      <c r="N53" s="1049"/>
      <c r="O53" s="1049"/>
      <c r="P53" s="1050"/>
      <c r="Q53" s="1044"/>
      <c r="R53" s="1026"/>
      <c r="S53" s="1026"/>
      <c r="T53" s="1026"/>
      <c r="U53" s="1026"/>
      <c r="V53" s="1026"/>
      <c r="W53" s="1026"/>
      <c r="X53" s="1026"/>
      <c r="Y53" s="1026"/>
      <c r="Z53" s="1026"/>
      <c r="AA53" s="1026"/>
      <c r="AB53" s="1026"/>
      <c r="AC53" s="1026"/>
      <c r="AD53" s="1026"/>
      <c r="AE53" s="1045"/>
      <c r="AF53" s="1051"/>
      <c r="AG53" s="1052"/>
      <c r="AH53" s="1052"/>
      <c r="AI53" s="1052"/>
      <c r="AJ53" s="1053"/>
      <c r="AK53" s="1028"/>
      <c r="AL53" s="1026"/>
      <c r="AM53" s="1026"/>
      <c r="AN53" s="1026"/>
      <c r="AO53" s="1026"/>
      <c r="AP53" s="1026"/>
      <c r="AQ53" s="1026"/>
      <c r="AR53" s="1026"/>
      <c r="AS53" s="1026"/>
      <c r="AT53" s="1026"/>
      <c r="AU53" s="1026"/>
      <c r="AV53" s="1026"/>
      <c r="AW53" s="1026"/>
      <c r="AX53" s="1026"/>
      <c r="AY53" s="1026"/>
      <c r="AZ53" s="1029"/>
      <c r="BA53" s="1029"/>
      <c r="BB53" s="1029"/>
      <c r="BC53" s="1029"/>
      <c r="BD53" s="1029"/>
      <c r="BE53" s="1046"/>
      <c r="BF53" s="1046"/>
      <c r="BG53" s="1046"/>
      <c r="BH53" s="1046"/>
      <c r="BI53" s="1047"/>
      <c r="BJ53" s="209"/>
      <c r="BK53" s="209"/>
      <c r="BL53" s="209"/>
      <c r="BM53" s="209"/>
      <c r="BN53" s="209"/>
      <c r="BO53" s="222"/>
      <c r="BP53" s="222"/>
      <c r="BQ53" s="219">
        <v>47</v>
      </c>
      <c r="BR53" s="220"/>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03"/>
    </row>
    <row r="54" spans="1:131" s="204" customFormat="1" ht="26.25" customHeight="1" x14ac:dyDescent="0.2">
      <c r="A54" s="218">
        <v>27</v>
      </c>
      <c r="B54" s="1048"/>
      <c r="C54" s="1049"/>
      <c r="D54" s="1049"/>
      <c r="E54" s="1049"/>
      <c r="F54" s="1049"/>
      <c r="G54" s="1049"/>
      <c r="H54" s="1049"/>
      <c r="I54" s="1049"/>
      <c r="J54" s="1049"/>
      <c r="K54" s="1049"/>
      <c r="L54" s="1049"/>
      <c r="M54" s="1049"/>
      <c r="N54" s="1049"/>
      <c r="O54" s="1049"/>
      <c r="P54" s="1050"/>
      <c r="Q54" s="1044"/>
      <c r="R54" s="1026"/>
      <c r="S54" s="1026"/>
      <c r="T54" s="1026"/>
      <c r="U54" s="1026"/>
      <c r="V54" s="1026"/>
      <c r="W54" s="1026"/>
      <c r="X54" s="1026"/>
      <c r="Y54" s="1026"/>
      <c r="Z54" s="1026"/>
      <c r="AA54" s="1026"/>
      <c r="AB54" s="1026"/>
      <c r="AC54" s="1026"/>
      <c r="AD54" s="1026"/>
      <c r="AE54" s="1045"/>
      <c r="AF54" s="1051"/>
      <c r="AG54" s="1052"/>
      <c r="AH54" s="1052"/>
      <c r="AI54" s="1052"/>
      <c r="AJ54" s="1053"/>
      <c r="AK54" s="1028"/>
      <c r="AL54" s="1026"/>
      <c r="AM54" s="1026"/>
      <c r="AN54" s="1026"/>
      <c r="AO54" s="1026"/>
      <c r="AP54" s="1026"/>
      <c r="AQ54" s="1026"/>
      <c r="AR54" s="1026"/>
      <c r="AS54" s="1026"/>
      <c r="AT54" s="1026"/>
      <c r="AU54" s="1026"/>
      <c r="AV54" s="1026"/>
      <c r="AW54" s="1026"/>
      <c r="AX54" s="1026"/>
      <c r="AY54" s="1026"/>
      <c r="AZ54" s="1029"/>
      <c r="BA54" s="1029"/>
      <c r="BB54" s="1029"/>
      <c r="BC54" s="1029"/>
      <c r="BD54" s="1029"/>
      <c r="BE54" s="1046"/>
      <c r="BF54" s="1046"/>
      <c r="BG54" s="1046"/>
      <c r="BH54" s="1046"/>
      <c r="BI54" s="1047"/>
      <c r="BJ54" s="209"/>
      <c r="BK54" s="209"/>
      <c r="BL54" s="209"/>
      <c r="BM54" s="209"/>
      <c r="BN54" s="209"/>
      <c r="BO54" s="222"/>
      <c r="BP54" s="222"/>
      <c r="BQ54" s="219">
        <v>48</v>
      </c>
      <c r="BR54" s="220"/>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03"/>
    </row>
    <row r="55" spans="1:131" s="204" customFormat="1" ht="26.25" customHeight="1" x14ac:dyDescent="0.2">
      <c r="A55" s="218">
        <v>28</v>
      </c>
      <c r="B55" s="1048"/>
      <c r="C55" s="1049"/>
      <c r="D55" s="1049"/>
      <c r="E55" s="1049"/>
      <c r="F55" s="1049"/>
      <c r="G55" s="1049"/>
      <c r="H55" s="1049"/>
      <c r="I55" s="1049"/>
      <c r="J55" s="1049"/>
      <c r="K55" s="1049"/>
      <c r="L55" s="1049"/>
      <c r="M55" s="1049"/>
      <c r="N55" s="1049"/>
      <c r="O55" s="1049"/>
      <c r="P55" s="1050"/>
      <c r="Q55" s="1044"/>
      <c r="R55" s="1026"/>
      <c r="S55" s="1026"/>
      <c r="T55" s="1026"/>
      <c r="U55" s="1026"/>
      <c r="V55" s="1026"/>
      <c r="W55" s="1026"/>
      <c r="X55" s="1026"/>
      <c r="Y55" s="1026"/>
      <c r="Z55" s="1026"/>
      <c r="AA55" s="1026"/>
      <c r="AB55" s="1026"/>
      <c r="AC55" s="1026"/>
      <c r="AD55" s="1026"/>
      <c r="AE55" s="1045"/>
      <c r="AF55" s="1051"/>
      <c r="AG55" s="1052"/>
      <c r="AH55" s="1052"/>
      <c r="AI55" s="1052"/>
      <c r="AJ55" s="1053"/>
      <c r="AK55" s="1028"/>
      <c r="AL55" s="1026"/>
      <c r="AM55" s="1026"/>
      <c r="AN55" s="1026"/>
      <c r="AO55" s="1026"/>
      <c r="AP55" s="1026"/>
      <c r="AQ55" s="1026"/>
      <c r="AR55" s="1026"/>
      <c r="AS55" s="1026"/>
      <c r="AT55" s="1026"/>
      <c r="AU55" s="1026"/>
      <c r="AV55" s="1026"/>
      <c r="AW55" s="1026"/>
      <c r="AX55" s="1026"/>
      <c r="AY55" s="1026"/>
      <c r="AZ55" s="1029"/>
      <c r="BA55" s="1029"/>
      <c r="BB55" s="1029"/>
      <c r="BC55" s="1029"/>
      <c r="BD55" s="1029"/>
      <c r="BE55" s="1046"/>
      <c r="BF55" s="1046"/>
      <c r="BG55" s="1046"/>
      <c r="BH55" s="1046"/>
      <c r="BI55" s="1047"/>
      <c r="BJ55" s="209"/>
      <c r="BK55" s="209"/>
      <c r="BL55" s="209"/>
      <c r="BM55" s="209"/>
      <c r="BN55" s="209"/>
      <c r="BO55" s="222"/>
      <c r="BP55" s="222"/>
      <c r="BQ55" s="219">
        <v>49</v>
      </c>
      <c r="BR55" s="220"/>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03"/>
    </row>
    <row r="56" spans="1:131" s="204" customFormat="1" ht="26.25" customHeight="1" x14ac:dyDescent="0.2">
      <c r="A56" s="218">
        <v>29</v>
      </c>
      <c r="B56" s="1048"/>
      <c r="C56" s="1049"/>
      <c r="D56" s="1049"/>
      <c r="E56" s="1049"/>
      <c r="F56" s="1049"/>
      <c r="G56" s="1049"/>
      <c r="H56" s="1049"/>
      <c r="I56" s="1049"/>
      <c r="J56" s="1049"/>
      <c r="K56" s="1049"/>
      <c r="L56" s="1049"/>
      <c r="M56" s="1049"/>
      <c r="N56" s="1049"/>
      <c r="O56" s="1049"/>
      <c r="P56" s="1050"/>
      <c r="Q56" s="1044"/>
      <c r="R56" s="1026"/>
      <c r="S56" s="1026"/>
      <c r="T56" s="1026"/>
      <c r="U56" s="1026"/>
      <c r="V56" s="1026"/>
      <c r="W56" s="1026"/>
      <c r="X56" s="1026"/>
      <c r="Y56" s="1026"/>
      <c r="Z56" s="1026"/>
      <c r="AA56" s="1026"/>
      <c r="AB56" s="1026"/>
      <c r="AC56" s="1026"/>
      <c r="AD56" s="1026"/>
      <c r="AE56" s="1045"/>
      <c r="AF56" s="1051"/>
      <c r="AG56" s="1052"/>
      <c r="AH56" s="1052"/>
      <c r="AI56" s="1052"/>
      <c r="AJ56" s="1053"/>
      <c r="AK56" s="1028"/>
      <c r="AL56" s="1026"/>
      <c r="AM56" s="1026"/>
      <c r="AN56" s="1026"/>
      <c r="AO56" s="1026"/>
      <c r="AP56" s="1026"/>
      <c r="AQ56" s="1026"/>
      <c r="AR56" s="1026"/>
      <c r="AS56" s="1026"/>
      <c r="AT56" s="1026"/>
      <c r="AU56" s="1026"/>
      <c r="AV56" s="1026"/>
      <c r="AW56" s="1026"/>
      <c r="AX56" s="1026"/>
      <c r="AY56" s="1026"/>
      <c r="AZ56" s="1029"/>
      <c r="BA56" s="1029"/>
      <c r="BB56" s="1029"/>
      <c r="BC56" s="1029"/>
      <c r="BD56" s="1029"/>
      <c r="BE56" s="1046"/>
      <c r="BF56" s="1046"/>
      <c r="BG56" s="1046"/>
      <c r="BH56" s="1046"/>
      <c r="BI56" s="1047"/>
      <c r="BJ56" s="209"/>
      <c r="BK56" s="209"/>
      <c r="BL56" s="209"/>
      <c r="BM56" s="209"/>
      <c r="BN56" s="209"/>
      <c r="BO56" s="222"/>
      <c r="BP56" s="222"/>
      <c r="BQ56" s="219">
        <v>50</v>
      </c>
      <c r="BR56" s="220"/>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03"/>
    </row>
    <row r="57" spans="1:131" s="204" customFormat="1" ht="26.25" customHeight="1" x14ac:dyDescent="0.2">
      <c r="A57" s="218">
        <v>30</v>
      </c>
      <c r="B57" s="1048"/>
      <c r="C57" s="1049"/>
      <c r="D57" s="1049"/>
      <c r="E57" s="1049"/>
      <c r="F57" s="1049"/>
      <c r="G57" s="1049"/>
      <c r="H57" s="1049"/>
      <c r="I57" s="1049"/>
      <c r="J57" s="1049"/>
      <c r="K57" s="1049"/>
      <c r="L57" s="1049"/>
      <c r="M57" s="1049"/>
      <c r="N57" s="1049"/>
      <c r="O57" s="1049"/>
      <c r="P57" s="1050"/>
      <c r="Q57" s="1044"/>
      <c r="R57" s="1026"/>
      <c r="S57" s="1026"/>
      <c r="T57" s="1026"/>
      <c r="U57" s="1026"/>
      <c r="V57" s="1026"/>
      <c r="W57" s="1026"/>
      <c r="X57" s="1026"/>
      <c r="Y57" s="1026"/>
      <c r="Z57" s="1026"/>
      <c r="AA57" s="1026"/>
      <c r="AB57" s="1026"/>
      <c r="AC57" s="1026"/>
      <c r="AD57" s="1026"/>
      <c r="AE57" s="1045"/>
      <c r="AF57" s="1051"/>
      <c r="AG57" s="1052"/>
      <c r="AH57" s="1052"/>
      <c r="AI57" s="1052"/>
      <c r="AJ57" s="1053"/>
      <c r="AK57" s="1028"/>
      <c r="AL57" s="1026"/>
      <c r="AM57" s="1026"/>
      <c r="AN57" s="1026"/>
      <c r="AO57" s="1026"/>
      <c r="AP57" s="1026"/>
      <c r="AQ57" s="1026"/>
      <c r="AR57" s="1026"/>
      <c r="AS57" s="1026"/>
      <c r="AT57" s="1026"/>
      <c r="AU57" s="1026"/>
      <c r="AV57" s="1026"/>
      <c r="AW57" s="1026"/>
      <c r="AX57" s="1026"/>
      <c r="AY57" s="1026"/>
      <c r="AZ57" s="1029"/>
      <c r="BA57" s="1029"/>
      <c r="BB57" s="1029"/>
      <c r="BC57" s="1029"/>
      <c r="BD57" s="1029"/>
      <c r="BE57" s="1046"/>
      <c r="BF57" s="1046"/>
      <c r="BG57" s="1046"/>
      <c r="BH57" s="1046"/>
      <c r="BI57" s="1047"/>
      <c r="BJ57" s="209"/>
      <c r="BK57" s="209"/>
      <c r="BL57" s="209"/>
      <c r="BM57" s="209"/>
      <c r="BN57" s="209"/>
      <c r="BO57" s="222"/>
      <c r="BP57" s="222"/>
      <c r="BQ57" s="219">
        <v>51</v>
      </c>
      <c r="BR57" s="220"/>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03"/>
    </row>
    <row r="58" spans="1:131" s="204" customFormat="1" ht="26.25" customHeight="1" x14ac:dyDescent="0.2">
      <c r="A58" s="218">
        <v>31</v>
      </c>
      <c r="B58" s="1048"/>
      <c r="C58" s="1049"/>
      <c r="D58" s="1049"/>
      <c r="E58" s="1049"/>
      <c r="F58" s="1049"/>
      <c r="G58" s="1049"/>
      <c r="H58" s="1049"/>
      <c r="I58" s="1049"/>
      <c r="J58" s="1049"/>
      <c r="K58" s="1049"/>
      <c r="L58" s="1049"/>
      <c r="M58" s="1049"/>
      <c r="N58" s="1049"/>
      <c r="O58" s="1049"/>
      <c r="P58" s="1050"/>
      <c r="Q58" s="1044"/>
      <c r="R58" s="1026"/>
      <c r="S58" s="1026"/>
      <c r="T58" s="1026"/>
      <c r="U58" s="1026"/>
      <c r="V58" s="1026"/>
      <c r="W58" s="1026"/>
      <c r="X58" s="1026"/>
      <c r="Y58" s="1026"/>
      <c r="Z58" s="1026"/>
      <c r="AA58" s="1026"/>
      <c r="AB58" s="1026"/>
      <c r="AC58" s="1026"/>
      <c r="AD58" s="1026"/>
      <c r="AE58" s="1045"/>
      <c r="AF58" s="1051"/>
      <c r="AG58" s="1052"/>
      <c r="AH58" s="1052"/>
      <c r="AI58" s="1052"/>
      <c r="AJ58" s="1053"/>
      <c r="AK58" s="1028"/>
      <c r="AL58" s="1026"/>
      <c r="AM58" s="1026"/>
      <c r="AN58" s="1026"/>
      <c r="AO58" s="1026"/>
      <c r="AP58" s="1026"/>
      <c r="AQ58" s="1026"/>
      <c r="AR58" s="1026"/>
      <c r="AS58" s="1026"/>
      <c r="AT58" s="1026"/>
      <c r="AU58" s="1026"/>
      <c r="AV58" s="1026"/>
      <c r="AW58" s="1026"/>
      <c r="AX58" s="1026"/>
      <c r="AY58" s="1026"/>
      <c r="AZ58" s="1029"/>
      <c r="BA58" s="1029"/>
      <c r="BB58" s="1029"/>
      <c r="BC58" s="1029"/>
      <c r="BD58" s="1029"/>
      <c r="BE58" s="1046"/>
      <c r="BF58" s="1046"/>
      <c r="BG58" s="1046"/>
      <c r="BH58" s="1046"/>
      <c r="BI58" s="1047"/>
      <c r="BJ58" s="209"/>
      <c r="BK58" s="209"/>
      <c r="BL58" s="209"/>
      <c r="BM58" s="209"/>
      <c r="BN58" s="209"/>
      <c r="BO58" s="222"/>
      <c r="BP58" s="222"/>
      <c r="BQ58" s="219">
        <v>52</v>
      </c>
      <c r="BR58" s="220"/>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03"/>
    </row>
    <row r="59" spans="1:131" s="204" customFormat="1" ht="26.25" customHeight="1" x14ac:dyDescent="0.2">
      <c r="A59" s="218">
        <v>32</v>
      </c>
      <c r="B59" s="1048"/>
      <c r="C59" s="1049"/>
      <c r="D59" s="1049"/>
      <c r="E59" s="1049"/>
      <c r="F59" s="1049"/>
      <c r="G59" s="1049"/>
      <c r="H59" s="1049"/>
      <c r="I59" s="1049"/>
      <c r="J59" s="1049"/>
      <c r="K59" s="1049"/>
      <c r="L59" s="1049"/>
      <c r="M59" s="1049"/>
      <c r="N59" s="1049"/>
      <c r="O59" s="1049"/>
      <c r="P59" s="1050"/>
      <c r="Q59" s="1044"/>
      <c r="R59" s="1026"/>
      <c r="S59" s="1026"/>
      <c r="T59" s="1026"/>
      <c r="U59" s="1026"/>
      <c r="V59" s="1026"/>
      <c r="W59" s="1026"/>
      <c r="X59" s="1026"/>
      <c r="Y59" s="1026"/>
      <c r="Z59" s="1026"/>
      <c r="AA59" s="1026"/>
      <c r="AB59" s="1026"/>
      <c r="AC59" s="1026"/>
      <c r="AD59" s="1026"/>
      <c r="AE59" s="1045"/>
      <c r="AF59" s="1051"/>
      <c r="AG59" s="1052"/>
      <c r="AH59" s="1052"/>
      <c r="AI59" s="1052"/>
      <c r="AJ59" s="1053"/>
      <c r="AK59" s="1028"/>
      <c r="AL59" s="1026"/>
      <c r="AM59" s="1026"/>
      <c r="AN59" s="1026"/>
      <c r="AO59" s="1026"/>
      <c r="AP59" s="1026"/>
      <c r="AQ59" s="1026"/>
      <c r="AR59" s="1026"/>
      <c r="AS59" s="1026"/>
      <c r="AT59" s="1026"/>
      <c r="AU59" s="1026"/>
      <c r="AV59" s="1026"/>
      <c r="AW59" s="1026"/>
      <c r="AX59" s="1026"/>
      <c r="AY59" s="1026"/>
      <c r="AZ59" s="1029"/>
      <c r="BA59" s="1029"/>
      <c r="BB59" s="1029"/>
      <c r="BC59" s="1029"/>
      <c r="BD59" s="1029"/>
      <c r="BE59" s="1046"/>
      <c r="BF59" s="1046"/>
      <c r="BG59" s="1046"/>
      <c r="BH59" s="1046"/>
      <c r="BI59" s="1047"/>
      <c r="BJ59" s="209"/>
      <c r="BK59" s="209"/>
      <c r="BL59" s="209"/>
      <c r="BM59" s="209"/>
      <c r="BN59" s="209"/>
      <c r="BO59" s="222"/>
      <c r="BP59" s="222"/>
      <c r="BQ59" s="219">
        <v>53</v>
      </c>
      <c r="BR59" s="220"/>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03"/>
    </row>
    <row r="60" spans="1:131" s="204" customFormat="1" ht="26.25" customHeight="1" x14ac:dyDescent="0.2">
      <c r="A60" s="218">
        <v>33</v>
      </c>
      <c r="B60" s="1048"/>
      <c r="C60" s="1049"/>
      <c r="D60" s="1049"/>
      <c r="E60" s="1049"/>
      <c r="F60" s="1049"/>
      <c r="G60" s="1049"/>
      <c r="H60" s="1049"/>
      <c r="I60" s="1049"/>
      <c r="J60" s="1049"/>
      <c r="K60" s="1049"/>
      <c r="L60" s="1049"/>
      <c r="M60" s="1049"/>
      <c r="N60" s="1049"/>
      <c r="O60" s="1049"/>
      <c r="P60" s="1050"/>
      <c r="Q60" s="1044"/>
      <c r="R60" s="1026"/>
      <c r="S60" s="1026"/>
      <c r="T60" s="1026"/>
      <c r="U60" s="1026"/>
      <c r="V60" s="1026"/>
      <c r="W60" s="1026"/>
      <c r="X60" s="1026"/>
      <c r="Y60" s="1026"/>
      <c r="Z60" s="1026"/>
      <c r="AA60" s="1026"/>
      <c r="AB60" s="1026"/>
      <c r="AC60" s="1026"/>
      <c r="AD60" s="1026"/>
      <c r="AE60" s="1045"/>
      <c r="AF60" s="1051"/>
      <c r="AG60" s="1052"/>
      <c r="AH60" s="1052"/>
      <c r="AI60" s="1052"/>
      <c r="AJ60" s="1053"/>
      <c r="AK60" s="1028"/>
      <c r="AL60" s="1026"/>
      <c r="AM60" s="1026"/>
      <c r="AN60" s="1026"/>
      <c r="AO60" s="1026"/>
      <c r="AP60" s="1026"/>
      <c r="AQ60" s="1026"/>
      <c r="AR60" s="1026"/>
      <c r="AS60" s="1026"/>
      <c r="AT60" s="1026"/>
      <c r="AU60" s="1026"/>
      <c r="AV60" s="1026"/>
      <c r="AW60" s="1026"/>
      <c r="AX60" s="1026"/>
      <c r="AY60" s="1026"/>
      <c r="AZ60" s="1029"/>
      <c r="BA60" s="1029"/>
      <c r="BB60" s="1029"/>
      <c r="BC60" s="1029"/>
      <c r="BD60" s="1029"/>
      <c r="BE60" s="1046"/>
      <c r="BF60" s="1046"/>
      <c r="BG60" s="1046"/>
      <c r="BH60" s="1046"/>
      <c r="BI60" s="1047"/>
      <c r="BJ60" s="209"/>
      <c r="BK60" s="209"/>
      <c r="BL60" s="209"/>
      <c r="BM60" s="209"/>
      <c r="BN60" s="209"/>
      <c r="BO60" s="222"/>
      <c r="BP60" s="222"/>
      <c r="BQ60" s="219">
        <v>54</v>
      </c>
      <c r="BR60" s="220"/>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03"/>
    </row>
    <row r="61" spans="1:131" s="204" customFormat="1" ht="26.25" customHeight="1" thickBot="1" x14ac:dyDescent="0.25">
      <c r="A61" s="218">
        <v>34</v>
      </c>
      <c r="B61" s="1048"/>
      <c r="C61" s="1049"/>
      <c r="D61" s="1049"/>
      <c r="E61" s="1049"/>
      <c r="F61" s="1049"/>
      <c r="G61" s="1049"/>
      <c r="H61" s="1049"/>
      <c r="I61" s="1049"/>
      <c r="J61" s="1049"/>
      <c r="K61" s="1049"/>
      <c r="L61" s="1049"/>
      <c r="M61" s="1049"/>
      <c r="N61" s="1049"/>
      <c r="O61" s="1049"/>
      <c r="P61" s="1050"/>
      <c r="Q61" s="1044"/>
      <c r="R61" s="1026"/>
      <c r="S61" s="1026"/>
      <c r="T61" s="1026"/>
      <c r="U61" s="1026"/>
      <c r="V61" s="1026"/>
      <c r="W61" s="1026"/>
      <c r="X61" s="1026"/>
      <c r="Y61" s="1026"/>
      <c r="Z61" s="1026"/>
      <c r="AA61" s="1026"/>
      <c r="AB61" s="1026"/>
      <c r="AC61" s="1026"/>
      <c r="AD61" s="1026"/>
      <c r="AE61" s="1045"/>
      <c r="AF61" s="1051"/>
      <c r="AG61" s="1052"/>
      <c r="AH61" s="1052"/>
      <c r="AI61" s="1052"/>
      <c r="AJ61" s="1053"/>
      <c r="AK61" s="1028"/>
      <c r="AL61" s="1026"/>
      <c r="AM61" s="1026"/>
      <c r="AN61" s="1026"/>
      <c r="AO61" s="1026"/>
      <c r="AP61" s="1026"/>
      <c r="AQ61" s="1026"/>
      <c r="AR61" s="1026"/>
      <c r="AS61" s="1026"/>
      <c r="AT61" s="1026"/>
      <c r="AU61" s="1026"/>
      <c r="AV61" s="1026"/>
      <c r="AW61" s="1026"/>
      <c r="AX61" s="1026"/>
      <c r="AY61" s="1026"/>
      <c r="AZ61" s="1029"/>
      <c r="BA61" s="1029"/>
      <c r="BB61" s="1029"/>
      <c r="BC61" s="1029"/>
      <c r="BD61" s="1029"/>
      <c r="BE61" s="1046"/>
      <c r="BF61" s="1046"/>
      <c r="BG61" s="1046"/>
      <c r="BH61" s="1046"/>
      <c r="BI61" s="1047"/>
      <c r="BJ61" s="209"/>
      <c r="BK61" s="209"/>
      <c r="BL61" s="209"/>
      <c r="BM61" s="209"/>
      <c r="BN61" s="209"/>
      <c r="BO61" s="222"/>
      <c r="BP61" s="222"/>
      <c r="BQ61" s="219">
        <v>55</v>
      </c>
      <c r="BR61" s="220"/>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03"/>
    </row>
    <row r="62" spans="1:131" s="204" customFormat="1" ht="26.25" customHeight="1" x14ac:dyDescent="0.2">
      <c r="A62" s="218">
        <v>35</v>
      </c>
      <c r="B62" s="1041"/>
      <c r="C62" s="1042"/>
      <c r="D62" s="1042"/>
      <c r="E62" s="1042"/>
      <c r="F62" s="1042"/>
      <c r="G62" s="1042"/>
      <c r="H62" s="1042"/>
      <c r="I62" s="1042"/>
      <c r="J62" s="1042"/>
      <c r="K62" s="1042"/>
      <c r="L62" s="1042"/>
      <c r="M62" s="1042"/>
      <c r="N62" s="1042"/>
      <c r="O62" s="1042"/>
      <c r="P62" s="1043"/>
      <c r="Q62" s="1044"/>
      <c r="R62" s="1026"/>
      <c r="S62" s="1026"/>
      <c r="T62" s="1026"/>
      <c r="U62" s="1026"/>
      <c r="V62" s="1026"/>
      <c r="W62" s="1026"/>
      <c r="X62" s="1026"/>
      <c r="Y62" s="1026"/>
      <c r="Z62" s="1026"/>
      <c r="AA62" s="1026"/>
      <c r="AB62" s="1026"/>
      <c r="AC62" s="1026"/>
      <c r="AD62" s="1026"/>
      <c r="AE62" s="1045"/>
      <c r="AF62" s="1025"/>
      <c r="AG62" s="1026"/>
      <c r="AH62" s="1026"/>
      <c r="AI62" s="1026"/>
      <c r="AJ62" s="1027"/>
      <c r="AK62" s="1028"/>
      <c r="AL62" s="1026"/>
      <c r="AM62" s="1026"/>
      <c r="AN62" s="1026"/>
      <c r="AO62" s="1026"/>
      <c r="AP62" s="1026"/>
      <c r="AQ62" s="1026"/>
      <c r="AR62" s="1026"/>
      <c r="AS62" s="1026"/>
      <c r="AT62" s="1026"/>
      <c r="AU62" s="1026"/>
      <c r="AV62" s="1026"/>
      <c r="AW62" s="1026"/>
      <c r="AX62" s="1026"/>
      <c r="AY62" s="1026"/>
      <c r="AZ62" s="1029"/>
      <c r="BA62" s="1029"/>
      <c r="BB62" s="1029"/>
      <c r="BC62" s="1029"/>
      <c r="BD62" s="1029"/>
      <c r="BE62" s="1036"/>
      <c r="BF62" s="1036"/>
      <c r="BG62" s="1036"/>
      <c r="BH62" s="1036"/>
      <c r="BI62" s="1037"/>
      <c r="BJ62" s="1038" t="s">
        <v>368</v>
      </c>
      <c r="BK62" s="1039"/>
      <c r="BL62" s="1039"/>
      <c r="BM62" s="1039"/>
      <c r="BN62" s="1040"/>
      <c r="BO62" s="222"/>
      <c r="BP62" s="222"/>
      <c r="BQ62" s="219">
        <v>56</v>
      </c>
      <c r="BR62" s="220"/>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03"/>
    </row>
    <row r="63" spans="1:131" s="204" customFormat="1" ht="26.25" customHeight="1" thickBot="1" x14ac:dyDescent="0.25">
      <c r="A63" s="221" t="s">
        <v>350</v>
      </c>
      <c r="B63" s="944" t="s">
        <v>369</v>
      </c>
      <c r="C63" s="945"/>
      <c r="D63" s="945"/>
      <c r="E63" s="945"/>
      <c r="F63" s="945"/>
      <c r="G63" s="945"/>
      <c r="H63" s="945"/>
      <c r="I63" s="945"/>
      <c r="J63" s="945"/>
      <c r="K63" s="945"/>
      <c r="L63" s="945"/>
      <c r="M63" s="945"/>
      <c r="N63" s="945"/>
      <c r="O63" s="945"/>
      <c r="P63" s="946"/>
      <c r="Q63" s="960"/>
      <c r="R63" s="961"/>
      <c r="S63" s="961"/>
      <c r="T63" s="961"/>
      <c r="U63" s="961"/>
      <c r="V63" s="961"/>
      <c r="W63" s="961"/>
      <c r="X63" s="961"/>
      <c r="Y63" s="961"/>
      <c r="Z63" s="961"/>
      <c r="AA63" s="961"/>
      <c r="AB63" s="961"/>
      <c r="AC63" s="961"/>
      <c r="AD63" s="961"/>
      <c r="AE63" s="1032"/>
      <c r="AF63" s="1033">
        <v>36058</v>
      </c>
      <c r="AG63" s="957"/>
      <c r="AH63" s="957"/>
      <c r="AI63" s="957"/>
      <c r="AJ63" s="1034"/>
      <c r="AK63" s="1035"/>
      <c r="AL63" s="961"/>
      <c r="AM63" s="961"/>
      <c r="AN63" s="961"/>
      <c r="AO63" s="961"/>
      <c r="AP63" s="957">
        <v>98727</v>
      </c>
      <c r="AQ63" s="957"/>
      <c r="AR63" s="957"/>
      <c r="AS63" s="957"/>
      <c r="AT63" s="957"/>
      <c r="AU63" s="957">
        <v>31815</v>
      </c>
      <c r="AV63" s="957"/>
      <c r="AW63" s="957"/>
      <c r="AX63" s="957"/>
      <c r="AY63" s="957"/>
      <c r="AZ63" s="1030"/>
      <c r="BA63" s="1030"/>
      <c r="BB63" s="1030"/>
      <c r="BC63" s="1030"/>
      <c r="BD63" s="1030"/>
      <c r="BE63" s="958"/>
      <c r="BF63" s="958"/>
      <c r="BG63" s="958"/>
      <c r="BH63" s="958"/>
      <c r="BI63" s="959"/>
      <c r="BJ63" s="1031" t="s">
        <v>370</v>
      </c>
      <c r="BK63" s="934"/>
      <c r="BL63" s="934"/>
      <c r="BM63" s="934"/>
      <c r="BN63" s="935"/>
      <c r="BO63" s="222"/>
      <c r="BP63" s="222"/>
      <c r="BQ63" s="219">
        <v>57</v>
      </c>
      <c r="BR63" s="220"/>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03"/>
    </row>
    <row r="64" spans="1:131" s="204" customFormat="1" ht="26.25" customHeight="1" x14ac:dyDescent="0.2">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19">
        <v>58</v>
      </c>
      <c r="BR64" s="220"/>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03"/>
    </row>
    <row r="65" spans="1:131" s="204" customFormat="1" ht="26.25" customHeight="1" thickBot="1" x14ac:dyDescent="0.25">
      <c r="A65" s="209" t="s">
        <v>371</v>
      </c>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22"/>
      <c r="BF65" s="222"/>
      <c r="BG65" s="222"/>
      <c r="BH65" s="222"/>
      <c r="BI65" s="222"/>
      <c r="BJ65" s="222"/>
      <c r="BK65" s="222"/>
      <c r="BL65" s="222"/>
      <c r="BM65" s="222"/>
      <c r="BN65" s="222"/>
      <c r="BO65" s="222"/>
      <c r="BP65" s="222"/>
      <c r="BQ65" s="219">
        <v>59</v>
      </c>
      <c r="BR65" s="220"/>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03"/>
    </row>
    <row r="66" spans="1:131" s="204" customFormat="1" ht="26.25" customHeight="1" x14ac:dyDescent="0.2">
      <c r="A66" s="1001" t="s">
        <v>372</v>
      </c>
      <c r="B66" s="1002"/>
      <c r="C66" s="1002"/>
      <c r="D66" s="1002"/>
      <c r="E66" s="1002"/>
      <c r="F66" s="1002"/>
      <c r="G66" s="1002"/>
      <c r="H66" s="1002"/>
      <c r="I66" s="1002"/>
      <c r="J66" s="1002"/>
      <c r="K66" s="1002"/>
      <c r="L66" s="1002"/>
      <c r="M66" s="1002"/>
      <c r="N66" s="1002"/>
      <c r="O66" s="1002"/>
      <c r="P66" s="1003"/>
      <c r="Q66" s="1007" t="s">
        <v>355</v>
      </c>
      <c r="R66" s="1008"/>
      <c r="S66" s="1008"/>
      <c r="T66" s="1008"/>
      <c r="U66" s="1009"/>
      <c r="V66" s="1007" t="s">
        <v>373</v>
      </c>
      <c r="W66" s="1008"/>
      <c r="X66" s="1008"/>
      <c r="Y66" s="1008"/>
      <c r="Z66" s="1009"/>
      <c r="AA66" s="1007" t="s">
        <v>374</v>
      </c>
      <c r="AB66" s="1008"/>
      <c r="AC66" s="1008"/>
      <c r="AD66" s="1008"/>
      <c r="AE66" s="1009"/>
      <c r="AF66" s="1013" t="s">
        <v>375</v>
      </c>
      <c r="AG66" s="1014"/>
      <c r="AH66" s="1014"/>
      <c r="AI66" s="1014"/>
      <c r="AJ66" s="1015"/>
      <c r="AK66" s="1007" t="s">
        <v>376</v>
      </c>
      <c r="AL66" s="1002"/>
      <c r="AM66" s="1002"/>
      <c r="AN66" s="1002"/>
      <c r="AO66" s="1003"/>
      <c r="AP66" s="1007" t="s">
        <v>377</v>
      </c>
      <c r="AQ66" s="1008"/>
      <c r="AR66" s="1008"/>
      <c r="AS66" s="1008"/>
      <c r="AT66" s="1009"/>
      <c r="AU66" s="1007" t="s">
        <v>378</v>
      </c>
      <c r="AV66" s="1008"/>
      <c r="AW66" s="1008"/>
      <c r="AX66" s="1008"/>
      <c r="AY66" s="1009"/>
      <c r="AZ66" s="1007" t="s">
        <v>338</v>
      </c>
      <c r="BA66" s="1008"/>
      <c r="BB66" s="1008"/>
      <c r="BC66" s="1008"/>
      <c r="BD66" s="1023"/>
      <c r="BE66" s="222"/>
      <c r="BF66" s="222"/>
      <c r="BG66" s="222"/>
      <c r="BH66" s="222"/>
      <c r="BI66" s="222"/>
      <c r="BJ66" s="222"/>
      <c r="BK66" s="222"/>
      <c r="BL66" s="222"/>
      <c r="BM66" s="222"/>
      <c r="BN66" s="222"/>
      <c r="BO66" s="222"/>
      <c r="BP66" s="222"/>
      <c r="BQ66" s="219">
        <v>60</v>
      </c>
      <c r="BR66" s="224"/>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1"/>
      <c r="DW66" s="942"/>
      <c r="DX66" s="942"/>
      <c r="DY66" s="942"/>
      <c r="DZ66" s="943"/>
      <c r="EA66" s="203"/>
    </row>
    <row r="67" spans="1:131" s="204" customFormat="1" ht="26.25" customHeight="1" thickBot="1" x14ac:dyDescent="0.25">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22"/>
      <c r="BF67" s="222"/>
      <c r="BG67" s="222"/>
      <c r="BH67" s="222"/>
      <c r="BI67" s="222"/>
      <c r="BJ67" s="222"/>
      <c r="BK67" s="222"/>
      <c r="BL67" s="222"/>
      <c r="BM67" s="222"/>
      <c r="BN67" s="222"/>
      <c r="BO67" s="222"/>
      <c r="BP67" s="222"/>
      <c r="BQ67" s="219">
        <v>61</v>
      </c>
      <c r="BR67" s="224"/>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1"/>
      <c r="DW67" s="942"/>
      <c r="DX67" s="942"/>
      <c r="DY67" s="942"/>
      <c r="DZ67" s="943"/>
      <c r="EA67" s="203"/>
    </row>
    <row r="68" spans="1:131" s="204" customFormat="1" ht="26.25" customHeight="1" thickTop="1" x14ac:dyDescent="0.2">
      <c r="A68" s="215">
        <v>1</v>
      </c>
      <c r="B68" s="991" t="s">
        <v>555</v>
      </c>
      <c r="C68" s="992"/>
      <c r="D68" s="992"/>
      <c r="E68" s="992"/>
      <c r="F68" s="992"/>
      <c r="G68" s="992"/>
      <c r="H68" s="992"/>
      <c r="I68" s="992"/>
      <c r="J68" s="992"/>
      <c r="K68" s="992"/>
      <c r="L68" s="992"/>
      <c r="M68" s="992"/>
      <c r="N68" s="992"/>
      <c r="O68" s="992"/>
      <c r="P68" s="993"/>
      <c r="Q68" s="994">
        <v>298</v>
      </c>
      <c r="R68" s="988"/>
      <c r="S68" s="988"/>
      <c r="T68" s="988"/>
      <c r="U68" s="988"/>
      <c r="V68" s="988">
        <v>287</v>
      </c>
      <c r="W68" s="988"/>
      <c r="X68" s="988"/>
      <c r="Y68" s="988"/>
      <c r="Z68" s="988"/>
      <c r="AA68" s="988">
        <v>11</v>
      </c>
      <c r="AB68" s="988"/>
      <c r="AC68" s="988"/>
      <c r="AD68" s="988"/>
      <c r="AE68" s="988"/>
      <c r="AF68" s="988">
        <v>11</v>
      </c>
      <c r="AG68" s="988"/>
      <c r="AH68" s="988"/>
      <c r="AI68" s="988"/>
      <c r="AJ68" s="988"/>
      <c r="AK68" s="988" t="s">
        <v>547</v>
      </c>
      <c r="AL68" s="988"/>
      <c r="AM68" s="988"/>
      <c r="AN68" s="988"/>
      <c r="AO68" s="988"/>
      <c r="AP68" s="988" t="s">
        <v>547</v>
      </c>
      <c r="AQ68" s="988"/>
      <c r="AR68" s="988"/>
      <c r="AS68" s="988"/>
      <c r="AT68" s="988"/>
      <c r="AU68" s="988" t="s">
        <v>547</v>
      </c>
      <c r="AV68" s="988"/>
      <c r="AW68" s="988"/>
      <c r="AX68" s="988"/>
      <c r="AY68" s="988"/>
      <c r="AZ68" s="989"/>
      <c r="BA68" s="989"/>
      <c r="BB68" s="989"/>
      <c r="BC68" s="989"/>
      <c r="BD68" s="990"/>
      <c r="BE68" s="222"/>
      <c r="BF68" s="222"/>
      <c r="BG68" s="222"/>
      <c r="BH68" s="222"/>
      <c r="BI68" s="222"/>
      <c r="BJ68" s="222"/>
      <c r="BK68" s="222"/>
      <c r="BL68" s="222"/>
      <c r="BM68" s="222"/>
      <c r="BN68" s="222"/>
      <c r="BO68" s="222"/>
      <c r="BP68" s="222"/>
      <c r="BQ68" s="219">
        <v>62</v>
      </c>
      <c r="BR68" s="224"/>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1"/>
      <c r="DW68" s="942"/>
      <c r="DX68" s="942"/>
      <c r="DY68" s="942"/>
      <c r="DZ68" s="943"/>
      <c r="EA68" s="203"/>
    </row>
    <row r="69" spans="1:131" s="204" customFormat="1" ht="26.25" customHeight="1" x14ac:dyDescent="0.2">
      <c r="A69" s="218">
        <v>2</v>
      </c>
      <c r="B69" s="980" t="s">
        <v>556</v>
      </c>
      <c r="C69" s="981"/>
      <c r="D69" s="981"/>
      <c r="E69" s="981"/>
      <c r="F69" s="981"/>
      <c r="G69" s="981"/>
      <c r="H69" s="981"/>
      <c r="I69" s="981"/>
      <c r="J69" s="981"/>
      <c r="K69" s="981"/>
      <c r="L69" s="981"/>
      <c r="M69" s="981"/>
      <c r="N69" s="981"/>
      <c r="O69" s="981"/>
      <c r="P69" s="982"/>
      <c r="Q69" s="983">
        <v>4153</v>
      </c>
      <c r="R69" s="984"/>
      <c r="S69" s="984"/>
      <c r="T69" s="984"/>
      <c r="U69" s="984"/>
      <c r="V69" s="984">
        <v>3656</v>
      </c>
      <c r="W69" s="984"/>
      <c r="X69" s="984"/>
      <c r="Y69" s="984"/>
      <c r="Z69" s="984"/>
      <c r="AA69" s="984">
        <v>497</v>
      </c>
      <c r="AB69" s="984"/>
      <c r="AC69" s="984"/>
      <c r="AD69" s="984"/>
      <c r="AE69" s="984"/>
      <c r="AF69" s="984">
        <v>3033</v>
      </c>
      <c r="AG69" s="984"/>
      <c r="AH69" s="984"/>
      <c r="AI69" s="984"/>
      <c r="AJ69" s="984"/>
      <c r="AK69" s="985" t="s">
        <v>547</v>
      </c>
      <c r="AL69" s="985"/>
      <c r="AM69" s="985"/>
      <c r="AN69" s="985"/>
      <c r="AO69" s="985"/>
      <c r="AP69" s="985">
        <v>8339</v>
      </c>
      <c r="AQ69" s="985"/>
      <c r="AR69" s="985"/>
      <c r="AS69" s="985"/>
      <c r="AT69" s="985"/>
      <c r="AU69" s="985" t="s">
        <v>547</v>
      </c>
      <c r="AV69" s="985"/>
      <c r="AW69" s="985"/>
      <c r="AX69" s="985"/>
      <c r="AY69" s="985"/>
      <c r="AZ69" s="986" t="s">
        <v>557</v>
      </c>
      <c r="BA69" s="986"/>
      <c r="BB69" s="986"/>
      <c r="BC69" s="986"/>
      <c r="BD69" s="987"/>
      <c r="BE69" s="222"/>
      <c r="BF69" s="222"/>
      <c r="BG69" s="222"/>
      <c r="BH69" s="222"/>
      <c r="BI69" s="222"/>
      <c r="BJ69" s="222"/>
      <c r="BK69" s="222"/>
      <c r="BL69" s="222"/>
      <c r="BM69" s="222"/>
      <c r="BN69" s="222"/>
      <c r="BO69" s="222"/>
      <c r="BP69" s="222"/>
      <c r="BQ69" s="219">
        <v>63</v>
      </c>
      <c r="BR69" s="224"/>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1"/>
      <c r="DW69" s="942"/>
      <c r="DX69" s="942"/>
      <c r="DY69" s="942"/>
      <c r="DZ69" s="943"/>
      <c r="EA69" s="203"/>
    </row>
    <row r="70" spans="1:131" s="204" customFormat="1" ht="26.25" customHeight="1" x14ac:dyDescent="0.2">
      <c r="A70" s="218">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22"/>
      <c r="BF70" s="222"/>
      <c r="BG70" s="222"/>
      <c r="BH70" s="222"/>
      <c r="BI70" s="222"/>
      <c r="BJ70" s="222"/>
      <c r="BK70" s="222"/>
      <c r="BL70" s="222"/>
      <c r="BM70" s="222"/>
      <c r="BN70" s="222"/>
      <c r="BO70" s="222"/>
      <c r="BP70" s="222"/>
      <c r="BQ70" s="219">
        <v>64</v>
      </c>
      <c r="BR70" s="224"/>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1"/>
      <c r="DW70" s="942"/>
      <c r="DX70" s="942"/>
      <c r="DY70" s="942"/>
      <c r="DZ70" s="943"/>
      <c r="EA70" s="203"/>
    </row>
    <row r="71" spans="1:131" s="204" customFormat="1" ht="26.25" customHeight="1" x14ac:dyDescent="0.2">
      <c r="A71" s="218">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22"/>
      <c r="BF71" s="222"/>
      <c r="BG71" s="222"/>
      <c r="BH71" s="222"/>
      <c r="BI71" s="222"/>
      <c r="BJ71" s="222"/>
      <c r="BK71" s="222"/>
      <c r="BL71" s="222"/>
      <c r="BM71" s="222"/>
      <c r="BN71" s="222"/>
      <c r="BO71" s="222"/>
      <c r="BP71" s="222"/>
      <c r="BQ71" s="219">
        <v>65</v>
      </c>
      <c r="BR71" s="224"/>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1"/>
      <c r="DW71" s="942"/>
      <c r="DX71" s="942"/>
      <c r="DY71" s="942"/>
      <c r="DZ71" s="943"/>
      <c r="EA71" s="203"/>
    </row>
    <row r="72" spans="1:131" s="204" customFormat="1" ht="26.25" customHeight="1" x14ac:dyDescent="0.2">
      <c r="A72" s="218">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22"/>
      <c r="BF72" s="222"/>
      <c r="BG72" s="222"/>
      <c r="BH72" s="222"/>
      <c r="BI72" s="222"/>
      <c r="BJ72" s="222"/>
      <c r="BK72" s="222"/>
      <c r="BL72" s="222"/>
      <c r="BM72" s="222"/>
      <c r="BN72" s="222"/>
      <c r="BO72" s="222"/>
      <c r="BP72" s="222"/>
      <c r="BQ72" s="219">
        <v>66</v>
      </c>
      <c r="BR72" s="224"/>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1"/>
      <c r="DW72" s="942"/>
      <c r="DX72" s="942"/>
      <c r="DY72" s="942"/>
      <c r="DZ72" s="943"/>
      <c r="EA72" s="203"/>
    </row>
    <row r="73" spans="1:131" s="204" customFormat="1" ht="26.25" customHeight="1" x14ac:dyDescent="0.2">
      <c r="A73" s="218">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22"/>
      <c r="BF73" s="222"/>
      <c r="BG73" s="222"/>
      <c r="BH73" s="222"/>
      <c r="BI73" s="222"/>
      <c r="BJ73" s="222"/>
      <c r="BK73" s="222"/>
      <c r="BL73" s="222"/>
      <c r="BM73" s="222"/>
      <c r="BN73" s="222"/>
      <c r="BO73" s="222"/>
      <c r="BP73" s="222"/>
      <c r="BQ73" s="219">
        <v>67</v>
      </c>
      <c r="BR73" s="224"/>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1"/>
      <c r="DW73" s="942"/>
      <c r="DX73" s="942"/>
      <c r="DY73" s="942"/>
      <c r="DZ73" s="943"/>
      <c r="EA73" s="203"/>
    </row>
    <row r="74" spans="1:131" s="204" customFormat="1" ht="26.25" customHeight="1" x14ac:dyDescent="0.2">
      <c r="A74" s="218">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22"/>
      <c r="BF74" s="222"/>
      <c r="BG74" s="222"/>
      <c r="BH74" s="222"/>
      <c r="BI74" s="222"/>
      <c r="BJ74" s="222"/>
      <c r="BK74" s="222"/>
      <c r="BL74" s="222"/>
      <c r="BM74" s="222"/>
      <c r="BN74" s="222"/>
      <c r="BO74" s="222"/>
      <c r="BP74" s="222"/>
      <c r="BQ74" s="219">
        <v>68</v>
      </c>
      <c r="BR74" s="224"/>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1"/>
      <c r="DW74" s="942"/>
      <c r="DX74" s="942"/>
      <c r="DY74" s="942"/>
      <c r="DZ74" s="943"/>
      <c r="EA74" s="203"/>
    </row>
    <row r="75" spans="1:131" s="204" customFormat="1" ht="26.25" customHeight="1" x14ac:dyDescent="0.2">
      <c r="A75" s="218">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22"/>
      <c r="BF75" s="222"/>
      <c r="BG75" s="222"/>
      <c r="BH75" s="222"/>
      <c r="BI75" s="222"/>
      <c r="BJ75" s="222"/>
      <c r="BK75" s="222"/>
      <c r="BL75" s="222"/>
      <c r="BM75" s="222"/>
      <c r="BN75" s="222"/>
      <c r="BO75" s="222"/>
      <c r="BP75" s="222"/>
      <c r="BQ75" s="219">
        <v>69</v>
      </c>
      <c r="BR75" s="224"/>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1"/>
      <c r="DW75" s="942"/>
      <c r="DX75" s="942"/>
      <c r="DY75" s="942"/>
      <c r="DZ75" s="943"/>
      <c r="EA75" s="203"/>
    </row>
    <row r="76" spans="1:131" s="204" customFormat="1" ht="26.25" customHeight="1" x14ac:dyDescent="0.2">
      <c r="A76" s="218">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22"/>
      <c r="BF76" s="222"/>
      <c r="BG76" s="222"/>
      <c r="BH76" s="222"/>
      <c r="BI76" s="222"/>
      <c r="BJ76" s="222"/>
      <c r="BK76" s="222"/>
      <c r="BL76" s="222"/>
      <c r="BM76" s="222"/>
      <c r="BN76" s="222"/>
      <c r="BO76" s="222"/>
      <c r="BP76" s="222"/>
      <c r="BQ76" s="219">
        <v>70</v>
      </c>
      <c r="BR76" s="224"/>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1"/>
      <c r="DW76" s="942"/>
      <c r="DX76" s="942"/>
      <c r="DY76" s="942"/>
      <c r="DZ76" s="943"/>
      <c r="EA76" s="203"/>
    </row>
    <row r="77" spans="1:131" s="204" customFormat="1" ht="26.25" customHeight="1" x14ac:dyDescent="0.2">
      <c r="A77" s="218">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22"/>
      <c r="BF77" s="222"/>
      <c r="BG77" s="222"/>
      <c r="BH77" s="222"/>
      <c r="BI77" s="222"/>
      <c r="BJ77" s="222"/>
      <c r="BK77" s="222"/>
      <c r="BL77" s="222"/>
      <c r="BM77" s="222"/>
      <c r="BN77" s="222"/>
      <c r="BO77" s="222"/>
      <c r="BP77" s="222"/>
      <c r="BQ77" s="219">
        <v>71</v>
      </c>
      <c r="BR77" s="224"/>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1"/>
      <c r="DW77" s="942"/>
      <c r="DX77" s="942"/>
      <c r="DY77" s="942"/>
      <c r="DZ77" s="943"/>
      <c r="EA77" s="203"/>
    </row>
    <row r="78" spans="1:131" s="204" customFormat="1" ht="26.25" customHeight="1" x14ac:dyDescent="0.2">
      <c r="A78" s="218">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22"/>
      <c r="BF78" s="222"/>
      <c r="BG78" s="222"/>
      <c r="BH78" s="222"/>
      <c r="BI78" s="222"/>
      <c r="BJ78" s="225"/>
      <c r="BK78" s="225"/>
      <c r="BL78" s="225"/>
      <c r="BM78" s="225"/>
      <c r="BN78" s="225"/>
      <c r="BO78" s="222"/>
      <c r="BP78" s="222"/>
      <c r="BQ78" s="219">
        <v>72</v>
      </c>
      <c r="BR78" s="224"/>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1"/>
      <c r="DW78" s="942"/>
      <c r="DX78" s="942"/>
      <c r="DY78" s="942"/>
      <c r="DZ78" s="943"/>
      <c r="EA78" s="203"/>
    </row>
    <row r="79" spans="1:131" s="204" customFormat="1" ht="26.25" hidden="1" customHeight="1" x14ac:dyDescent="0.2">
      <c r="A79" s="218">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22"/>
      <c r="BF79" s="222"/>
      <c r="BG79" s="222"/>
      <c r="BH79" s="222"/>
      <c r="BI79" s="222"/>
      <c r="BJ79" s="225"/>
      <c r="BK79" s="225"/>
      <c r="BL79" s="225"/>
      <c r="BM79" s="225"/>
      <c r="BN79" s="225"/>
      <c r="BO79" s="222"/>
      <c r="BP79" s="222"/>
      <c r="BQ79" s="219">
        <v>73</v>
      </c>
      <c r="BR79" s="224"/>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1"/>
      <c r="DW79" s="942"/>
      <c r="DX79" s="942"/>
      <c r="DY79" s="942"/>
      <c r="DZ79" s="943"/>
      <c r="EA79" s="203"/>
    </row>
    <row r="80" spans="1:131" s="204" customFormat="1" ht="26.25" hidden="1" customHeight="1" x14ac:dyDescent="0.2">
      <c r="A80" s="218">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22"/>
      <c r="BF80" s="222"/>
      <c r="BG80" s="222"/>
      <c r="BH80" s="222"/>
      <c r="BI80" s="222"/>
      <c r="BJ80" s="222"/>
      <c r="BK80" s="222"/>
      <c r="BL80" s="222"/>
      <c r="BM80" s="222"/>
      <c r="BN80" s="222"/>
      <c r="BO80" s="222"/>
      <c r="BP80" s="222"/>
      <c r="BQ80" s="219">
        <v>74</v>
      </c>
      <c r="BR80" s="224"/>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1"/>
      <c r="DW80" s="942"/>
      <c r="DX80" s="942"/>
      <c r="DY80" s="942"/>
      <c r="DZ80" s="943"/>
      <c r="EA80" s="203"/>
    </row>
    <row r="81" spans="1:131" s="204" customFormat="1" ht="26.25" hidden="1" customHeight="1" x14ac:dyDescent="0.2">
      <c r="A81" s="218">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22"/>
      <c r="BF81" s="222"/>
      <c r="BG81" s="222"/>
      <c r="BH81" s="222"/>
      <c r="BI81" s="222"/>
      <c r="BJ81" s="222"/>
      <c r="BK81" s="222"/>
      <c r="BL81" s="222"/>
      <c r="BM81" s="222"/>
      <c r="BN81" s="222"/>
      <c r="BO81" s="222"/>
      <c r="BP81" s="222"/>
      <c r="BQ81" s="219">
        <v>75</v>
      </c>
      <c r="BR81" s="224"/>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1"/>
      <c r="DW81" s="942"/>
      <c r="DX81" s="942"/>
      <c r="DY81" s="942"/>
      <c r="DZ81" s="943"/>
      <c r="EA81" s="203"/>
    </row>
    <row r="82" spans="1:131" s="204" customFormat="1" ht="26.25" hidden="1" customHeight="1" x14ac:dyDescent="0.2">
      <c r="A82" s="218">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22"/>
      <c r="BF82" s="222"/>
      <c r="BG82" s="222"/>
      <c r="BH82" s="222"/>
      <c r="BI82" s="222"/>
      <c r="BJ82" s="222"/>
      <c r="BK82" s="222"/>
      <c r="BL82" s="222"/>
      <c r="BM82" s="222"/>
      <c r="BN82" s="222"/>
      <c r="BO82" s="222"/>
      <c r="BP82" s="222"/>
      <c r="BQ82" s="219">
        <v>76</v>
      </c>
      <c r="BR82" s="224"/>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1"/>
      <c r="DW82" s="942"/>
      <c r="DX82" s="942"/>
      <c r="DY82" s="942"/>
      <c r="DZ82" s="943"/>
      <c r="EA82" s="203"/>
    </row>
    <row r="83" spans="1:131" s="204" customFormat="1" ht="26.25" hidden="1" customHeight="1" x14ac:dyDescent="0.2">
      <c r="A83" s="218">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22"/>
      <c r="BF83" s="222"/>
      <c r="BG83" s="222"/>
      <c r="BH83" s="222"/>
      <c r="BI83" s="222"/>
      <c r="BJ83" s="222"/>
      <c r="BK83" s="222"/>
      <c r="BL83" s="222"/>
      <c r="BM83" s="222"/>
      <c r="BN83" s="222"/>
      <c r="BO83" s="222"/>
      <c r="BP83" s="222"/>
      <c r="BQ83" s="219">
        <v>77</v>
      </c>
      <c r="BR83" s="224"/>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1"/>
      <c r="DW83" s="942"/>
      <c r="DX83" s="942"/>
      <c r="DY83" s="942"/>
      <c r="DZ83" s="943"/>
      <c r="EA83" s="203"/>
    </row>
    <row r="84" spans="1:131" s="204" customFormat="1" ht="26.25" hidden="1" customHeight="1" x14ac:dyDescent="0.2">
      <c r="A84" s="218">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22"/>
      <c r="BF84" s="222"/>
      <c r="BG84" s="222"/>
      <c r="BH84" s="222"/>
      <c r="BI84" s="222"/>
      <c r="BJ84" s="222"/>
      <c r="BK84" s="222"/>
      <c r="BL84" s="222"/>
      <c r="BM84" s="222"/>
      <c r="BN84" s="222"/>
      <c r="BO84" s="222"/>
      <c r="BP84" s="222"/>
      <c r="BQ84" s="219">
        <v>78</v>
      </c>
      <c r="BR84" s="224"/>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1"/>
      <c r="DW84" s="942"/>
      <c r="DX84" s="942"/>
      <c r="DY84" s="942"/>
      <c r="DZ84" s="943"/>
      <c r="EA84" s="203"/>
    </row>
    <row r="85" spans="1:131" s="204" customFormat="1" ht="26.25" hidden="1" customHeight="1" x14ac:dyDescent="0.2">
      <c r="A85" s="218">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22"/>
      <c r="BF85" s="222"/>
      <c r="BG85" s="222"/>
      <c r="BH85" s="222"/>
      <c r="BI85" s="222"/>
      <c r="BJ85" s="222"/>
      <c r="BK85" s="222"/>
      <c r="BL85" s="222"/>
      <c r="BM85" s="222"/>
      <c r="BN85" s="222"/>
      <c r="BO85" s="222"/>
      <c r="BP85" s="222"/>
      <c r="BQ85" s="219">
        <v>79</v>
      </c>
      <c r="BR85" s="224"/>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1"/>
      <c r="DW85" s="942"/>
      <c r="DX85" s="942"/>
      <c r="DY85" s="942"/>
      <c r="DZ85" s="943"/>
      <c r="EA85" s="203"/>
    </row>
    <row r="86" spans="1:131" s="204" customFormat="1" ht="26.25" hidden="1" customHeight="1" x14ac:dyDescent="0.2">
      <c r="A86" s="218">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22"/>
      <c r="BF86" s="222"/>
      <c r="BG86" s="222"/>
      <c r="BH86" s="222"/>
      <c r="BI86" s="222"/>
      <c r="BJ86" s="222"/>
      <c r="BK86" s="222"/>
      <c r="BL86" s="222"/>
      <c r="BM86" s="222"/>
      <c r="BN86" s="222"/>
      <c r="BO86" s="222"/>
      <c r="BP86" s="222"/>
      <c r="BQ86" s="219">
        <v>80</v>
      </c>
      <c r="BR86" s="224"/>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1"/>
      <c r="DW86" s="942"/>
      <c r="DX86" s="942"/>
      <c r="DY86" s="942"/>
      <c r="DZ86" s="943"/>
      <c r="EA86" s="203"/>
    </row>
    <row r="87" spans="1:131" s="204" customFormat="1" ht="26.25" hidden="1" customHeight="1" x14ac:dyDescent="0.2">
      <c r="A87" s="226">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22"/>
      <c r="BF87" s="222"/>
      <c r="BG87" s="222"/>
      <c r="BH87" s="222"/>
      <c r="BI87" s="222"/>
      <c r="BJ87" s="222"/>
      <c r="BK87" s="222"/>
      <c r="BL87" s="222"/>
      <c r="BM87" s="222"/>
      <c r="BN87" s="222"/>
      <c r="BO87" s="222"/>
      <c r="BP87" s="222"/>
      <c r="BQ87" s="219">
        <v>81</v>
      </c>
      <c r="BR87" s="224"/>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1"/>
      <c r="DW87" s="942"/>
      <c r="DX87" s="942"/>
      <c r="DY87" s="942"/>
      <c r="DZ87" s="943"/>
      <c r="EA87" s="203"/>
    </row>
    <row r="88" spans="1:131" s="204" customFormat="1" ht="26.25" customHeight="1" thickBot="1" x14ac:dyDescent="0.25">
      <c r="A88" s="221" t="s">
        <v>350</v>
      </c>
      <c r="B88" s="944" t="s">
        <v>379</v>
      </c>
      <c r="C88" s="945"/>
      <c r="D88" s="945"/>
      <c r="E88" s="945"/>
      <c r="F88" s="945"/>
      <c r="G88" s="945"/>
      <c r="H88" s="945"/>
      <c r="I88" s="945"/>
      <c r="J88" s="945"/>
      <c r="K88" s="945"/>
      <c r="L88" s="945"/>
      <c r="M88" s="945"/>
      <c r="N88" s="945"/>
      <c r="O88" s="945"/>
      <c r="P88" s="946"/>
      <c r="Q88" s="960"/>
      <c r="R88" s="961"/>
      <c r="S88" s="961"/>
      <c r="T88" s="961"/>
      <c r="U88" s="961"/>
      <c r="V88" s="961"/>
      <c r="W88" s="961"/>
      <c r="X88" s="961"/>
      <c r="Y88" s="961"/>
      <c r="Z88" s="961"/>
      <c r="AA88" s="961"/>
      <c r="AB88" s="961"/>
      <c r="AC88" s="961"/>
      <c r="AD88" s="961"/>
      <c r="AE88" s="961"/>
      <c r="AF88" s="957">
        <f>AF68+AF69</f>
        <v>3044</v>
      </c>
      <c r="AG88" s="957"/>
      <c r="AH88" s="957"/>
      <c r="AI88" s="957"/>
      <c r="AJ88" s="957"/>
      <c r="AK88" s="961"/>
      <c r="AL88" s="961"/>
      <c r="AM88" s="961"/>
      <c r="AN88" s="961"/>
      <c r="AO88" s="961"/>
      <c r="AP88" s="957">
        <f>AP69</f>
        <v>8339</v>
      </c>
      <c r="AQ88" s="957"/>
      <c r="AR88" s="957"/>
      <c r="AS88" s="957"/>
      <c r="AT88" s="957"/>
      <c r="AU88" s="957"/>
      <c r="AV88" s="957"/>
      <c r="AW88" s="957"/>
      <c r="AX88" s="957"/>
      <c r="AY88" s="957"/>
      <c r="AZ88" s="958"/>
      <c r="BA88" s="958"/>
      <c r="BB88" s="958"/>
      <c r="BC88" s="958"/>
      <c r="BD88" s="959"/>
      <c r="BE88" s="222"/>
      <c r="BF88" s="222"/>
      <c r="BG88" s="222"/>
      <c r="BH88" s="222"/>
      <c r="BI88" s="222"/>
      <c r="BJ88" s="222"/>
      <c r="BK88" s="222"/>
      <c r="BL88" s="222"/>
      <c r="BM88" s="222"/>
      <c r="BN88" s="222"/>
      <c r="BO88" s="222"/>
      <c r="BP88" s="222"/>
      <c r="BQ88" s="219">
        <v>82</v>
      </c>
      <c r="BR88" s="224"/>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1"/>
      <c r="DW88" s="942"/>
      <c r="DX88" s="942"/>
      <c r="DY88" s="942"/>
      <c r="DZ88" s="943"/>
      <c r="EA88" s="203"/>
    </row>
    <row r="89" spans="1:131" s="204" customFormat="1" ht="26.25" hidden="1" customHeight="1" x14ac:dyDescent="0.2">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2"/>
      <c r="BF89" s="222"/>
      <c r="BG89" s="222"/>
      <c r="BH89" s="222"/>
      <c r="BI89" s="222"/>
      <c r="BJ89" s="222"/>
      <c r="BK89" s="222"/>
      <c r="BL89" s="222"/>
      <c r="BM89" s="222"/>
      <c r="BN89" s="222"/>
      <c r="BO89" s="222"/>
      <c r="BP89" s="222"/>
      <c r="BQ89" s="219">
        <v>83</v>
      </c>
      <c r="BR89" s="224"/>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1"/>
      <c r="DW89" s="942"/>
      <c r="DX89" s="942"/>
      <c r="DY89" s="942"/>
      <c r="DZ89" s="943"/>
      <c r="EA89" s="203"/>
    </row>
    <row r="90" spans="1:131" s="204" customFormat="1" ht="26.25" hidden="1" customHeight="1" x14ac:dyDescent="0.2">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2"/>
      <c r="BF90" s="222"/>
      <c r="BG90" s="222"/>
      <c r="BH90" s="222"/>
      <c r="BI90" s="222"/>
      <c r="BJ90" s="222"/>
      <c r="BK90" s="222"/>
      <c r="BL90" s="222"/>
      <c r="BM90" s="222"/>
      <c r="BN90" s="222"/>
      <c r="BO90" s="222"/>
      <c r="BP90" s="222"/>
      <c r="BQ90" s="219">
        <v>84</v>
      </c>
      <c r="BR90" s="224"/>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1"/>
      <c r="DW90" s="942"/>
      <c r="DX90" s="942"/>
      <c r="DY90" s="942"/>
      <c r="DZ90" s="943"/>
      <c r="EA90" s="203"/>
    </row>
    <row r="91" spans="1:131" s="204" customFormat="1" ht="26.25" hidden="1" customHeight="1" x14ac:dyDescent="0.2">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2"/>
      <c r="BF91" s="222"/>
      <c r="BG91" s="222"/>
      <c r="BH91" s="222"/>
      <c r="BI91" s="222"/>
      <c r="BJ91" s="222"/>
      <c r="BK91" s="222"/>
      <c r="BL91" s="222"/>
      <c r="BM91" s="222"/>
      <c r="BN91" s="222"/>
      <c r="BO91" s="222"/>
      <c r="BP91" s="222"/>
      <c r="BQ91" s="219">
        <v>85</v>
      </c>
      <c r="BR91" s="224"/>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1"/>
      <c r="DW91" s="942"/>
      <c r="DX91" s="942"/>
      <c r="DY91" s="942"/>
      <c r="DZ91" s="943"/>
      <c r="EA91" s="203"/>
    </row>
    <row r="92" spans="1:131" s="204" customFormat="1" ht="26.25" hidden="1" customHeight="1" x14ac:dyDescent="0.2">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2"/>
      <c r="BF92" s="222"/>
      <c r="BG92" s="222"/>
      <c r="BH92" s="222"/>
      <c r="BI92" s="222"/>
      <c r="BJ92" s="222"/>
      <c r="BK92" s="222"/>
      <c r="BL92" s="222"/>
      <c r="BM92" s="222"/>
      <c r="BN92" s="222"/>
      <c r="BO92" s="222"/>
      <c r="BP92" s="222"/>
      <c r="BQ92" s="219">
        <v>86</v>
      </c>
      <c r="BR92" s="224"/>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1"/>
      <c r="DW92" s="942"/>
      <c r="DX92" s="942"/>
      <c r="DY92" s="942"/>
      <c r="DZ92" s="943"/>
      <c r="EA92" s="203"/>
    </row>
    <row r="93" spans="1:131" s="204" customFormat="1" ht="26.25" hidden="1" customHeight="1" x14ac:dyDescent="0.2">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2"/>
      <c r="BF93" s="222"/>
      <c r="BG93" s="222"/>
      <c r="BH93" s="222"/>
      <c r="BI93" s="222"/>
      <c r="BJ93" s="222"/>
      <c r="BK93" s="222"/>
      <c r="BL93" s="222"/>
      <c r="BM93" s="222"/>
      <c r="BN93" s="222"/>
      <c r="BO93" s="222"/>
      <c r="BP93" s="222"/>
      <c r="BQ93" s="219">
        <v>87</v>
      </c>
      <c r="BR93" s="224"/>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1"/>
      <c r="DW93" s="942"/>
      <c r="DX93" s="942"/>
      <c r="DY93" s="942"/>
      <c r="DZ93" s="943"/>
      <c r="EA93" s="203"/>
    </row>
    <row r="94" spans="1:131" s="204" customFormat="1" ht="26.25" hidden="1" customHeight="1" x14ac:dyDescent="0.2">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2"/>
      <c r="BF94" s="222"/>
      <c r="BG94" s="222"/>
      <c r="BH94" s="222"/>
      <c r="BI94" s="222"/>
      <c r="BJ94" s="222"/>
      <c r="BK94" s="222"/>
      <c r="BL94" s="222"/>
      <c r="BM94" s="222"/>
      <c r="BN94" s="222"/>
      <c r="BO94" s="222"/>
      <c r="BP94" s="222"/>
      <c r="BQ94" s="219">
        <v>88</v>
      </c>
      <c r="BR94" s="224"/>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1"/>
      <c r="DW94" s="942"/>
      <c r="DX94" s="942"/>
      <c r="DY94" s="942"/>
      <c r="DZ94" s="943"/>
      <c r="EA94" s="203"/>
    </row>
    <row r="95" spans="1:131" s="204" customFormat="1" ht="26.25" hidden="1" customHeight="1" x14ac:dyDescent="0.2">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2"/>
      <c r="BF95" s="222"/>
      <c r="BG95" s="222"/>
      <c r="BH95" s="222"/>
      <c r="BI95" s="222"/>
      <c r="BJ95" s="222"/>
      <c r="BK95" s="222"/>
      <c r="BL95" s="222"/>
      <c r="BM95" s="222"/>
      <c r="BN95" s="222"/>
      <c r="BO95" s="222"/>
      <c r="BP95" s="222"/>
      <c r="BQ95" s="219">
        <v>89</v>
      </c>
      <c r="BR95" s="224"/>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1"/>
      <c r="DW95" s="942"/>
      <c r="DX95" s="942"/>
      <c r="DY95" s="942"/>
      <c r="DZ95" s="943"/>
      <c r="EA95" s="203"/>
    </row>
    <row r="96" spans="1:131" s="204" customFormat="1" ht="26.25" hidden="1" customHeight="1" x14ac:dyDescent="0.2">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2"/>
      <c r="BF96" s="222"/>
      <c r="BG96" s="222"/>
      <c r="BH96" s="222"/>
      <c r="BI96" s="222"/>
      <c r="BJ96" s="222"/>
      <c r="BK96" s="222"/>
      <c r="BL96" s="222"/>
      <c r="BM96" s="222"/>
      <c r="BN96" s="222"/>
      <c r="BO96" s="222"/>
      <c r="BP96" s="222"/>
      <c r="BQ96" s="219">
        <v>90</v>
      </c>
      <c r="BR96" s="224"/>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1"/>
      <c r="DW96" s="942"/>
      <c r="DX96" s="942"/>
      <c r="DY96" s="942"/>
      <c r="DZ96" s="943"/>
      <c r="EA96" s="203"/>
    </row>
    <row r="97" spans="1:131" s="204" customFormat="1" ht="26.25" hidden="1" customHeight="1" x14ac:dyDescent="0.2">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2"/>
      <c r="BF97" s="222"/>
      <c r="BG97" s="222"/>
      <c r="BH97" s="222"/>
      <c r="BI97" s="222"/>
      <c r="BJ97" s="222"/>
      <c r="BK97" s="222"/>
      <c r="BL97" s="222"/>
      <c r="BM97" s="222"/>
      <c r="BN97" s="222"/>
      <c r="BO97" s="222"/>
      <c r="BP97" s="222"/>
      <c r="BQ97" s="219">
        <v>91</v>
      </c>
      <c r="BR97" s="224"/>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1"/>
      <c r="DW97" s="942"/>
      <c r="DX97" s="942"/>
      <c r="DY97" s="942"/>
      <c r="DZ97" s="943"/>
      <c r="EA97" s="203"/>
    </row>
    <row r="98" spans="1:131" s="204" customFormat="1" ht="26.25" hidden="1" customHeight="1" x14ac:dyDescent="0.2">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2"/>
      <c r="BF98" s="222"/>
      <c r="BG98" s="222"/>
      <c r="BH98" s="222"/>
      <c r="BI98" s="222"/>
      <c r="BJ98" s="222"/>
      <c r="BK98" s="222"/>
      <c r="BL98" s="222"/>
      <c r="BM98" s="222"/>
      <c r="BN98" s="222"/>
      <c r="BO98" s="222"/>
      <c r="BP98" s="222"/>
      <c r="BQ98" s="219">
        <v>92</v>
      </c>
      <c r="BR98" s="224"/>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1"/>
      <c r="DW98" s="942"/>
      <c r="DX98" s="942"/>
      <c r="DY98" s="942"/>
      <c r="DZ98" s="943"/>
      <c r="EA98" s="203"/>
    </row>
    <row r="99" spans="1:131" s="204" customFormat="1" ht="26.25" hidden="1" customHeight="1" x14ac:dyDescent="0.2">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2"/>
      <c r="BF99" s="222"/>
      <c r="BG99" s="222"/>
      <c r="BH99" s="222"/>
      <c r="BI99" s="222"/>
      <c r="BJ99" s="222"/>
      <c r="BK99" s="222"/>
      <c r="BL99" s="222"/>
      <c r="BM99" s="222"/>
      <c r="BN99" s="222"/>
      <c r="BO99" s="222"/>
      <c r="BP99" s="222"/>
      <c r="BQ99" s="219">
        <v>93</v>
      </c>
      <c r="BR99" s="224"/>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1"/>
      <c r="DW99" s="942"/>
      <c r="DX99" s="942"/>
      <c r="DY99" s="942"/>
      <c r="DZ99" s="943"/>
      <c r="EA99" s="203"/>
    </row>
    <row r="100" spans="1:131" s="204" customFormat="1" ht="26.25" hidden="1" customHeight="1" x14ac:dyDescent="0.2">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2"/>
      <c r="BF100" s="222"/>
      <c r="BG100" s="222"/>
      <c r="BH100" s="222"/>
      <c r="BI100" s="222"/>
      <c r="BJ100" s="222"/>
      <c r="BK100" s="222"/>
      <c r="BL100" s="222"/>
      <c r="BM100" s="222"/>
      <c r="BN100" s="222"/>
      <c r="BO100" s="222"/>
      <c r="BP100" s="222"/>
      <c r="BQ100" s="219">
        <v>94</v>
      </c>
      <c r="BR100" s="224"/>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1"/>
      <c r="DW100" s="942"/>
      <c r="DX100" s="942"/>
      <c r="DY100" s="942"/>
      <c r="DZ100" s="943"/>
      <c r="EA100" s="203"/>
    </row>
    <row r="101" spans="1:131" s="204" customFormat="1" ht="26.25" hidden="1" customHeight="1" x14ac:dyDescent="0.2">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2"/>
      <c r="BF101" s="222"/>
      <c r="BG101" s="222"/>
      <c r="BH101" s="222"/>
      <c r="BI101" s="222"/>
      <c r="BJ101" s="222"/>
      <c r="BK101" s="222"/>
      <c r="BL101" s="222"/>
      <c r="BM101" s="222"/>
      <c r="BN101" s="222"/>
      <c r="BO101" s="222"/>
      <c r="BP101" s="222"/>
      <c r="BQ101" s="219">
        <v>95</v>
      </c>
      <c r="BR101" s="224"/>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1"/>
      <c r="DW101" s="942"/>
      <c r="DX101" s="942"/>
      <c r="DY101" s="942"/>
      <c r="DZ101" s="943"/>
      <c r="EA101" s="203"/>
    </row>
    <row r="102" spans="1:131" s="204" customFormat="1" ht="26.25" customHeight="1" thickBot="1" x14ac:dyDescent="0.25">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2"/>
      <c r="BF102" s="222"/>
      <c r="BG102" s="222"/>
      <c r="BH102" s="222"/>
      <c r="BI102" s="222"/>
      <c r="BJ102" s="222"/>
      <c r="BK102" s="222"/>
      <c r="BL102" s="222"/>
      <c r="BM102" s="222"/>
      <c r="BN102" s="222"/>
      <c r="BO102" s="222"/>
      <c r="BP102" s="222"/>
      <c r="BQ102" s="221" t="s">
        <v>350</v>
      </c>
      <c r="BR102" s="944" t="s">
        <v>380</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33">
        <f>SUM(CR7:CV88)</f>
        <v>72236</v>
      </c>
      <c r="CS102" s="934"/>
      <c r="CT102" s="934"/>
      <c r="CU102" s="934"/>
      <c r="CV102" s="950"/>
      <c r="CW102" s="933">
        <f t="shared" ref="CW102" si="3">SUM(CW7:DA88)</f>
        <v>14622</v>
      </c>
      <c r="CX102" s="934"/>
      <c r="CY102" s="934"/>
      <c r="CZ102" s="934"/>
      <c r="DA102" s="950"/>
      <c r="DB102" s="933">
        <f t="shared" ref="DB102" si="4">SUM(DB7:DF88)</f>
        <v>44505</v>
      </c>
      <c r="DC102" s="934"/>
      <c r="DD102" s="934"/>
      <c r="DE102" s="934"/>
      <c r="DF102" s="950"/>
      <c r="DG102" s="933">
        <f t="shared" ref="DG102" si="5">SUM(DG7:DK88)</f>
        <v>2179</v>
      </c>
      <c r="DH102" s="934"/>
      <c r="DI102" s="934"/>
      <c r="DJ102" s="934"/>
      <c r="DK102" s="950"/>
      <c r="DL102" s="933">
        <f t="shared" ref="DL102" si="6">SUM(DL7:DP88)</f>
        <v>125</v>
      </c>
      <c r="DM102" s="934"/>
      <c r="DN102" s="934"/>
      <c r="DO102" s="934"/>
      <c r="DP102" s="950"/>
      <c r="DQ102" s="933">
        <f t="shared" ref="DQ102" si="7">SUM(DQ7:DU88)</f>
        <v>38</v>
      </c>
      <c r="DR102" s="934"/>
      <c r="DS102" s="934"/>
      <c r="DT102" s="934"/>
      <c r="DU102" s="950"/>
      <c r="DV102" s="933"/>
      <c r="DW102" s="934"/>
      <c r="DX102" s="934"/>
      <c r="DY102" s="934"/>
      <c r="DZ102" s="935"/>
      <c r="EA102" s="203"/>
    </row>
    <row r="103" spans="1:131" s="204" customFormat="1" ht="26.25" customHeight="1" x14ac:dyDescent="0.2">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2"/>
      <c r="BF103" s="222"/>
      <c r="BG103" s="222"/>
      <c r="BH103" s="222"/>
      <c r="BI103" s="222"/>
      <c r="BJ103" s="222"/>
      <c r="BK103" s="222"/>
      <c r="BL103" s="222"/>
      <c r="BM103" s="222"/>
      <c r="BN103" s="222"/>
      <c r="BO103" s="222"/>
      <c r="BP103" s="222"/>
      <c r="BQ103" s="936" t="s">
        <v>381</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03"/>
    </row>
    <row r="104" spans="1:131" s="204" customFormat="1" ht="26.25" customHeight="1" x14ac:dyDescent="0.2">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2"/>
      <c r="BF104" s="222"/>
      <c r="BG104" s="222"/>
      <c r="BH104" s="222"/>
      <c r="BI104" s="222"/>
      <c r="BJ104" s="222"/>
      <c r="BK104" s="222"/>
      <c r="BL104" s="222"/>
      <c r="BM104" s="222"/>
      <c r="BN104" s="222"/>
      <c r="BO104" s="222"/>
      <c r="BP104" s="222"/>
      <c r="BQ104" s="937" t="s">
        <v>382</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03"/>
    </row>
    <row r="105" spans="1:131" s="204" customFormat="1" ht="11.25" customHeight="1" x14ac:dyDescent="0.2">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03"/>
    </row>
    <row r="106" spans="1:131" s="204" customFormat="1" ht="11.25" customHeight="1" x14ac:dyDescent="0.2">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03"/>
    </row>
    <row r="107" spans="1:131" s="203" customFormat="1" ht="26.25" customHeight="1" thickBot="1" x14ac:dyDescent="0.25">
      <c r="A107" s="232" t="s">
        <v>383</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384</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03" customFormat="1" ht="26.25" customHeight="1" x14ac:dyDescent="0.2">
      <c r="A108" s="938" t="s">
        <v>385</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386</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03" customFormat="1" ht="26.25" customHeight="1" x14ac:dyDescent="0.2">
      <c r="A109" s="893" t="s">
        <v>387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388</v>
      </c>
      <c r="AB109" s="894"/>
      <c r="AC109" s="894"/>
      <c r="AD109" s="894"/>
      <c r="AE109" s="895"/>
      <c r="AF109" s="896" t="s">
        <v>293</v>
      </c>
      <c r="AG109" s="894"/>
      <c r="AH109" s="894"/>
      <c r="AI109" s="894"/>
      <c r="AJ109" s="895"/>
      <c r="AK109" s="896" t="s">
        <v>292</v>
      </c>
      <c r="AL109" s="894"/>
      <c r="AM109" s="894"/>
      <c r="AN109" s="894"/>
      <c r="AO109" s="895"/>
      <c r="AP109" s="896" t="s">
        <v>389</v>
      </c>
      <c r="AQ109" s="894"/>
      <c r="AR109" s="894"/>
      <c r="AS109" s="894"/>
      <c r="AT109" s="925"/>
      <c r="AU109" s="893" t="s">
        <v>387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388</v>
      </c>
      <c r="BR109" s="894"/>
      <c r="BS109" s="894"/>
      <c r="BT109" s="894"/>
      <c r="BU109" s="895"/>
      <c r="BV109" s="896" t="s">
        <v>293</v>
      </c>
      <c r="BW109" s="894"/>
      <c r="BX109" s="894"/>
      <c r="BY109" s="894"/>
      <c r="BZ109" s="895"/>
      <c r="CA109" s="896" t="s">
        <v>292</v>
      </c>
      <c r="CB109" s="894"/>
      <c r="CC109" s="894"/>
      <c r="CD109" s="894"/>
      <c r="CE109" s="895"/>
      <c r="CF109" s="932" t="s">
        <v>389</v>
      </c>
      <c r="CG109" s="932"/>
      <c r="CH109" s="932"/>
      <c r="CI109" s="932"/>
      <c r="CJ109" s="932"/>
      <c r="CK109" s="896" t="s">
        <v>390</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388</v>
      </c>
      <c r="DH109" s="894"/>
      <c r="DI109" s="894"/>
      <c r="DJ109" s="894"/>
      <c r="DK109" s="895"/>
      <c r="DL109" s="896" t="s">
        <v>293</v>
      </c>
      <c r="DM109" s="894"/>
      <c r="DN109" s="894"/>
      <c r="DO109" s="894"/>
      <c r="DP109" s="895"/>
      <c r="DQ109" s="896" t="s">
        <v>292</v>
      </c>
      <c r="DR109" s="894"/>
      <c r="DS109" s="894"/>
      <c r="DT109" s="894"/>
      <c r="DU109" s="895"/>
      <c r="DV109" s="896" t="s">
        <v>389</v>
      </c>
      <c r="DW109" s="894"/>
      <c r="DX109" s="894"/>
      <c r="DY109" s="894"/>
      <c r="DZ109" s="925"/>
    </row>
    <row r="110" spans="1:131" s="203" customFormat="1" ht="26.25" customHeight="1" x14ac:dyDescent="0.2">
      <c r="A110" s="794" t="s">
        <v>391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86">
        <v>77422346</v>
      </c>
      <c r="AB110" s="887"/>
      <c r="AC110" s="887"/>
      <c r="AD110" s="887"/>
      <c r="AE110" s="888"/>
      <c r="AF110" s="889">
        <v>76748677</v>
      </c>
      <c r="AG110" s="887"/>
      <c r="AH110" s="887"/>
      <c r="AI110" s="887"/>
      <c r="AJ110" s="888"/>
      <c r="AK110" s="889">
        <v>76567353</v>
      </c>
      <c r="AL110" s="887"/>
      <c r="AM110" s="887"/>
      <c r="AN110" s="887"/>
      <c r="AO110" s="888"/>
      <c r="AP110" s="890">
        <v>13.1</v>
      </c>
      <c r="AQ110" s="891"/>
      <c r="AR110" s="891"/>
      <c r="AS110" s="891"/>
      <c r="AT110" s="892"/>
      <c r="AU110" s="926" t="s">
        <v>63</v>
      </c>
      <c r="AV110" s="927"/>
      <c r="AW110" s="927"/>
      <c r="AX110" s="927"/>
      <c r="AY110" s="927"/>
      <c r="AZ110" s="849" t="s">
        <v>392</v>
      </c>
      <c r="BA110" s="795"/>
      <c r="BB110" s="795"/>
      <c r="BC110" s="795"/>
      <c r="BD110" s="795"/>
      <c r="BE110" s="795"/>
      <c r="BF110" s="795"/>
      <c r="BG110" s="795"/>
      <c r="BH110" s="795"/>
      <c r="BI110" s="795"/>
      <c r="BJ110" s="795"/>
      <c r="BK110" s="795"/>
      <c r="BL110" s="795"/>
      <c r="BM110" s="795"/>
      <c r="BN110" s="795"/>
      <c r="BO110" s="795"/>
      <c r="BP110" s="796"/>
      <c r="BQ110" s="850">
        <v>3141739437</v>
      </c>
      <c r="BR110" s="832"/>
      <c r="BS110" s="832"/>
      <c r="BT110" s="832"/>
      <c r="BU110" s="832"/>
      <c r="BV110" s="832">
        <v>3173684733</v>
      </c>
      <c r="BW110" s="832"/>
      <c r="BX110" s="832"/>
      <c r="BY110" s="832"/>
      <c r="BZ110" s="832"/>
      <c r="CA110" s="832">
        <v>3235511252</v>
      </c>
      <c r="CB110" s="832"/>
      <c r="CC110" s="832"/>
      <c r="CD110" s="832"/>
      <c r="CE110" s="832"/>
      <c r="CF110" s="859">
        <v>553.6</v>
      </c>
      <c r="CG110" s="860"/>
      <c r="CH110" s="860"/>
      <c r="CI110" s="860"/>
      <c r="CJ110" s="860"/>
      <c r="CK110" s="922" t="s">
        <v>393</v>
      </c>
      <c r="CL110" s="806"/>
      <c r="CM110" s="883" t="s">
        <v>394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50">
        <v>9011673</v>
      </c>
      <c r="DH110" s="832"/>
      <c r="DI110" s="832"/>
      <c r="DJ110" s="832"/>
      <c r="DK110" s="832"/>
      <c r="DL110" s="832">
        <v>8096773</v>
      </c>
      <c r="DM110" s="832"/>
      <c r="DN110" s="832"/>
      <c r="DO110" s="832"/>
      <c r="DP110" s="832"/>
      <c r="DQ110" s="832">
        <v>7321289</v>
      </c>
      <c r="DR110" s="832"/>
      <c r="DS110" s="832"/>
      <c r="DT110" s="832"/>
      <c r="DU110" s="832"/>
      <c r="DV110" s="833">
        <v>1.3</v>
      </c>
      <c r="DW110" s="833"/>
      <c r="DX110" s="833"/>
      <c r="DY110" s="833"/>
      <c r="DZ110" s="834"/>
    </row>
    <row r="111" spans="1:131" s="203" customFormat="1" ht="26.25" customHeight="1" x14ac:dyDescent="0.2">
      <c r="A111" s="761" t="s">
        <v>395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4"/>
      <c r="AA111" s="915">
        <v>14497878</v>
      </c>
      <c r="AB111" s="916"/>
      <c r="AC111" s="916"/>
      <c r="AD111" s="916"/>
      <c r="AE111" s="917"/>
      <c r="AF111" s="918">
        <v>10996408</v>
      </c>
      <c r="AG111" s="916"/>
      <c r="AH111" s="916"/>
      <c r="AI111" s="916"/>
      <c r="AJ111" s="917"/>
      <c r="AK111" s="918">
        <v>8349238</v>
      </c>
      <c r="AL111" s="916"/>
      <c r="AM111" s="916"/>
      <c r="AN111" s="916"/>
      <c r="AO111" s="917"/>
      <c r="AP111" s="919">
        <v>1.4</v>
      </c>
      <c r="AQ111" s="920"/>
      <c r="AR111" s="920"/>
      <c r="AS111" s="920"/>
      <c r="AT111" s="921"/>
      <c r="AU111" s="928"/>
      <c r="AV111" s="929"/>
      <c r="AW111" s="929"/>
      <c r="AX111" s="929"/>
      <c r="AY111" s="929"/>
      <c r="AZ111" s="802" t="s">
        <v>396</v>
      </c>
      <c r="BA111" s="737"/>
      <c r="BB111" s="737"/>
      <c r="BC111" s="737"/>
      <c r="BD111" s="737"/>
      <c r="BE111" s="737"/>
      <c r="BF111" s="737"/>
      <c r="BG111" s="737"/>
      <c r="BH111" s="737"/>
      <c r="BI111" s="737"/>
      <c r="BJ111" s="737"/>
      <c r="BK111" s="737"/>
      <c r="BL111" s="737"/>
      <c r="BM111" s="737"/>
      <c r="BN111" s="737"/>
      <c r="BO111" s="737"/>
      <c r="BP111" s="738"/>
      <c r="BQ111" s="803">
        <v>11548323</v>
      </c>
      <c r="BR111" s="804"/>
      <c r="BS111" s="804"/>
      <c r="BT111" s="804"/>
      <c r="BU111" s="804"/>
      <c r="BV111" s="804">
        <v>10474131</v>
      </c>
      <c r="BW111" s="804"/>
      <c r="BX111" s="804"/>
      <c r="BY111" s="804"/>
      <c r="BZ111" s="804"/>
      <c r="CA111" s="804">
        <v>8966662</v>
      </c>
      <c r="CB111" s="804"/>
      <c r="CC111" s="804"/>
      <c r="CD111" s="804"/>
      <c r="CE111" s="804"/>
      <c r="CF111" s="868">
        <v>1.5</v>
      </c>
      <c r="CG111" s="869"/>
      <c r="CH111" s="869"/>
      <c r="CI111" s="869"/>
      <c r="CJ111" s="869"/>
      <c r="CK111" s="923"/>
      <c r="CL111" s="808"/>
      <c r="CM111" s="811" t="s">
        <v>397</v>
      </c>
      <c r="CN111" s="812"/>
      <c r="CO111" s="812"/>
      <c r="CP111" s="812"/>
      <c r="CQ111" s="812"/>
      <c r="CR111" s="812"/>
      <c r="CS111" s="812"/>
      <c r="CT111" s="812"/>
      <c r="CU111" s="812"/>
      <c r="CV111" s="812"/>
      <c r="CW111" s="812"/>
      <c r="CX111" s="812"/>
      <c r="CY111" s="812"/>
      <c r="CZ111" s="812"/>
      <c r="DA111" s="812"/>
      <c r="DB111" s="812"/>
      <c r="DC111" s="812"/>
      <c r="DD111" s="812"/>
      <c r="DE111" s="812"/>
      <c r="DF111" s="813"/>
      <c r="DG111" s="803" t="s">
        <v>398</v>
      </c>
      <c r="DH111" s="804"/>
      <c r="DI111" s="804"/>
      <c r="DJ111" s="804"/>
      <c r="DK111" s="804"/>
      <c r="DL111" s="804" t="s">
        <v>399</v>
      </c>
      <c r="DM111" s="804"/>
      <c r="DN111" s="804"/>
      <c r="DO111" s="804"/>
      <c r="DP111" s="804"/>
      <c r="DQ111" s="804" t="s">
        <v>370</v>
      </c>
      <c r="DR111" s="804"/>
      <c r="DS111" s="804"/>
      <c r="DT111" s="804"/>
      <c r="DU111" s="804"/>
      <c r="DV111" s="781" t="s">
        <v>400</v>
      </c>
      <c r="DW111" s="781"/>
      <c r="DX111" s="781"/>
      <c r="DY111" s="781"/>
      <c r="DZ111" s="782"/>
    </row>
    <row r="112" spans="1:131" s="203" customFormat="1" ht="26.25" customHeight="1" x14ac:dyDescent="0.2">
      <c r="A112" s="908" t="s">
        <v>401</v>
      </c>
      <c r="B112" s="909"/>
      <c r="C112" s="737" t="s">
        <v>402</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66">
        <v>116423303</v>
      </c>
      <c r="AB112" s="767"/>
      <c r="AC112" s="767"/>
      <c r="AD112" s="767"/>
      <c r="AE112" s="768"/>
      <c r="AF112" s="769">
        <v>121509950</v>
      </c>
      <c r="AG112" s="767"/>
      <c r="AH112" s="767"/>
      <c r="AI112" s="767"/>
      <c r="AJ112" s="768"/>
      <c r="AK112" s="769">
        <v>126473337</v>
      </c>
      <c r="AL112" s="767"/>
      <c r="AM112" s="767"/>
      <c r="AN112" s="767"/>
      <c r="AO112" s="768"/>
      <c r="AP112" s="814">
        <v>21.6</v>
      </c>
      <c r="AQ112" s="815"/>
      <c r="AR112" s="815"/>
      <c r="AS112" s="815"/>
      <c r="AT112" s="816"/>
      <c r="AU112" s="928"/>
      <c r="AV112" s="929"/>
      <c r="AW112" s="929"/>
      <c r="AX112" s="929"/>
      <c r="AY112" s="929"/>
      <c r="AZ112" s="802" t="s">
        <v>403</v>
      </c>
      <c r="BA112" s="737"/>
      <c r="BB112" s="737"/>
      <c r="BC112" s="737"/>
      <c r="BD112" s="737"/>
      <c r="BE112" s="737"/>
      <c r="BF112" s="737"/>
      <c r="BG112" s="737"/>
      <c r="BH112" s="737"/>
      <c r="BI112" s="737"/>
      <c r="BJ112" s="737"/>
      <c r="BK112" s="737"/>
      <c r="BL112" s="737"/>
      <c r="BM112" s="737"/>
      <c r="BN112" s="737"/>
      <c r="BO112" s="737"/>
      <c r="BP112" s="738"/>
      <c r="BQ112" s="803">
        <v>45706750</v>
      </c>
      <c r="BR112" s="804"/>
      <c r="BS112" s="804"/>
      <c r="BT112" s="804"/>
      <c r="BU112" s="804"/>
      <c r="BV112" s="804">
        <v>22754642</v>
      </c>
      <c r="BW112" s="804"/>
      <c r="BX112" s="804"/>
      <c r="BY112" s="804"/>
      <c r="BZ112" s="804"/>
      <c r="CA112" s="804">
        <v>31814977</v>
      </c>
      <c r="CB112" s="804"/>
      <c r="CC112" s="804"/>
      <c r="CD112" s="804"/>
      <c r="CE112" s="804"/>
      <c r="CF112" s="868">
        <v>5.4</v>
      </c>
      <c r="CG112" s="869"/>
      <c r="CH112" s="869"/>
      <c r="CI112" s="869"/>
      <c r="CJ112" s="869"/>
      <c r="CK112" s="923"/>
      <c r="CL112" s="808"/>
      <c r="CM112" s="811" t="s">
        <v>404</v>
      </c>
      <c r="CN112" s="812"/>
      <c r="CO112" s="812"/>
      <c r="CP112" s="812"/>
      <c r="CQ112" s="812"/>
      <c r="CR112" s="812"/>
      <c r="CS112" s="812"/>
      <c r="CT112" s="812"/>
      <c r="CU112" s="812"/>
      <c r="CV112" s="812"/>
      <c r="CW112" s="812"/>
      <c r="CX112" s="812"/>
      <c r="CY112" s="812"/>
      <c r="CZ112" s="812"/>
      <c r="DA112" s="812"/>
      <c r="DB112" s="812"/>
      <c r="DC112" s="812"/>
      <c r="DD112" s="812"/>
      <c r="DE112" s="812"/>
      <c r="DF112" s="813"/>
      <c r="DG112" s="803">
        <v>103308</v>
      </c>
      <c r="DH112" s="804"/>
      <c r="DI112" s="804"/>
      <c r="DJ112" s="804"/>
      <c r="DK112" s="804"/>
      <c r="DL112" s="804">
        <v>94878</v>
      </c>
      <c r="DM112" s="804"/>
      <c r="DN112" s="804"/>
      <c r="DO112" s="804"/>
      <c r="DP112" s="804"/>
      <c r="DQ112" s="804">
        <v>86448</v>
      </c>
      <c r="DR112" s="804"/>
      <c r="DS112" s="804"/>
      <c r="DT112" s="804"/>
      <c r="DU112" s="804"/>
      <c r="DV112" s="781">
        <v>0</v>
      </c>
      <c r="DW112" s="781"/>
      <c r="DX112" s="781"/>
      <c r="DY112" s="781"/>
      <c r="DZ112" s="782"/>
    </row>
    <row r="113" spans="1:130" s="203" customFormat="1" ht="26.25" customHeight="1" x14ac:dyDescent="0.2">
      <c r="A113" s="910"/>
      <c r="B113" s="911"/>
      <c r="C113" s="737" t="s">
        <v>405</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66">
        <v>2741763</v>
      </c>
      <c r="AB113" s="767"/>
      <c r="AC113" s="767"/>
      <c r="AD113" s="767"/>
      <c r="AE113" s="768"/>
      <c r="AF113" s="769">
        <v>2132889</v>
      </c>
      <c r="AG113" s="767"/>
      <c r="AH113" s="767"/>
      <c r="AI113" s="767"/>
      <c r="AJ113" s="768"/>
      <c r="AK113" s="769">
        <v>2120957</v>
      </c>
      <c r="AL113" s="767"/>
      <c r="AM113" s="767"/>
      <c r="AN113" s="767"/>
      <c r="AO113" s="768"/>
      <c r="AP113" s="814">
        <v>0.4</v>
      </c>
      <c r="AQ113" s="815"/>
      <c r="AR113" s="815"/>
      <c r="AS113" s="815"/>
      <c r="AT113" s="816"/>
      <c r="AU113" s="928"/>
      <c r="AV113" s="929"/>
      <c r="AW113" s="929"/>
      <c r="AX113" s="929"/>
      <c r="AY113" s="929"/>
      <c r="AZ113" s="802" t="s">
        <v>406</v>
      </c>
      <c r="BA113" s="737"/>
      <c r="BB113" s="737"/>
      <c r="BC113" s="737"/>
      <c r="BD113" s="737"/>
      <c r="BE113" s="737"/>
      <c r="BF113" s="737"/>
      <c r="BG113" s="737"/>
      <c r="BH113" s="737"/>
      <c r="BI113" s="737"/>
      <c r="BJ113" s="737"/>
      <c r="BK113" s="737"/>
      <c r="BL113" s="737"/>
      <c r="BM113" s="737"/>
      <c r="BN113" s="737"/>
      <c r="BO113" s="737"/>
      <c r="BP113" s="738"/>
      <c r="BQ113" s="803" t="s">
        <v>370</v>
      </c>
      <c r="BR113" s="804"/>
      <c r="BS113" s="804"/>
      <c r="BT113" s="804"/>
      <c r="BU113" s="804"/>
      <c r="BV113" s="804" t="s">
        <v>407</v>
      </c>
      <c r="BW113" s="804"/>
      <c r="BX113" s="804"/>
      <c r="BY113" s="804"/>
      <c r="BZ113" s="804"/>
      <c r="CA113" s="804" t="s">
        <v>407</v>
      </c>
      <c r="CB113" s="804"/>
      <c r="CC113" s="804"/>
      <c r="CD113" s="804"/>
      <c r="CE113" s="804"/>
      <c r="CF113" s="868" t="s">
        <v>399</v>
      </c>
      <c r="CG113" s="869"/>
      <c r="CH113" s="869"/>
      <c r="CI113" s="869"/>
      <c r="CJ113" s="869"/>
      <c r="CK113" s="923"/>
      <c r="CL113" s="808"/>
      <c r="CM113" s="811" t="s">
        <v>408</v>
      </c>
      <c r="CN113" s="812"/>
      <c r="CO113" s="812"/>
      <c r="CP113" s="812"/>
      <c r="CQ113" s="812"/>
      <c r="CR113" s="812"/>
      <c r="CS113" s="812"/>
      <c r="CT113" s="812"/>
      <c r="CU113" s="812"/>
      <c r="CV113" s="812"/>
      <c r="CW113" s="812"/>
      <c r="CX113" s="812"/>
      <c r="CY113" s="812"/>
      <c r="CZ113" s="812"/>
      <c r="DA113" s="812"/>
      <c r="DB113" s="812"/>
      <c r="DC113" s="812"/>
      <c r="DD113" s="812"/>
      <c r="DE113" s="812"/>
      <c r="DF113" s="813"/>
      <c r="DG113" s="803" t="s">
        <v>407</v>
      </c>
      <c r="DH113" s="804"/>
      <c r="DI113" s="804"/>
      <c r="DJ113" s="804"/>
      <c r="DK113" s="804"/>
      <c r="DL113" s="804" t="s">
        <v>407</v>
      </c>
      <c r="DM113" s="804"/>
      <c r="DN113" s="804"/>
      <c r="DO113" s="804"/>
      <c r="DP113" s="804"/>
      <c r="DQ113" s="804" t="s">
        <v>370</v>
      </c>
      <c r="DR113" s="804"/>
      <c r="DS113" s="804"/>
      <c r="DT113" s="804"/>
      <c r="DU113" s="804"/>
      <c r="DV113" s="781" t="s">
        <v>370</v>
      </c>
      <c r="DW113" s="781"/>
      <c r="DX113" s="781"/>
      <c r="DY113" s="781"/>
      <c r="DZ113" s="782"/>
    </row>
    <row r="114" spans="1:130" s="203" customFormat="1" ht="26.25" customHeight="1" x14ac:dyDescent="0.2">
      <c r="A114" s="910"/>
      <c r="B114" s="911"/>
      <c r="C114" s="737" t="s">
        <v>409</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66" t="s">
        <v>407</v>
      </c>
      <c r="AB114" s="767"/>
      <c r="AC114" s="767"/>
      <c r="AD114" s="767"/>
      <c r="AE114" s="768"/>
      <c r="AF114" s="769" t="s">
        <v>407</v>
      </c>
      <c r="AG114" s="767"/>
      <c r="AH114" s="767"/>
      <c r="AI114" s="767"/>
      <c r="AJ114" s="768"/>
      <c r="AK114" s="769" t="s">
        <v>370</v>
      </c>
      <c r="AL114" s="767"/>
      <c r="AM114" s="767"/>
      <c r="AN114" s="767"/>
      <c r="AO114" s="768"/>
      <c r="AP114" s="814" t="s">
        <v>399</v>
      </c>
      <c r="AQ114" s="815"/>
      <c r="AR114" s="815"/>
      <c r="AS114" s="815"/>
      <c r="AT114" s="816"/>
      <c r="AU114" s="928"/>
      <c r="AV114" s="929"/>
      <c r="AW114" s="929"/>
      <c r="AX114" s="929"/>
      <c r="AY114" s="929"/>
      <c r="AZ114" s="802" t="s">
        <v>410</v>
      </c>
      <c r="BA114" s="737"/>
      <c r="BB114" s="737"/>
      <c r="BC114" s="737"/>
      <c r="BD114" s="737"/>
      <c r="BE114" s="737"/>
      <c r="BF114" s="737"/>
      <c r="BG114" s="737"/>
      <c r="BH114" s="737"/>
      <c r="BI114" s="737"/>
      <c r="BJ114" s="737"/>
      <c r="BK114" s="737"/>
      <c r="BL114" s="737"/>
      <c r="BM114" s="737"/>
      <c r="BN114" s="737"/>
      <c r="BO114" s="737"/>
      <c r="BP114" s="738"/>
      <c r="BQ114" s="803">
        <v>313696868</v>
      </c>
      <c r="BR114" s="804"/>
      <c r="BS114" s="804"/>
      <c r="BT114" s="804"/>
      <c r="BU114" s="804"/>
      <c r="BV114" s="804">
        <v>311949147</v>
      </c>
      <c r="BW114" s="804"/>
      <c r="BX114" s="804"/>
      <c r="BY114" s="804"/>
      <c r="BZ114" s="804"/>
      <c r="CA114" s="804">
        <v>238501605</v>
      </c>
      <c r="CB114" s="804"/>
      <c r="CC114" s="804"/>
      <c r="CD114" s="804"/>
      <c r="CE114" s="804"/>
      <c r="CF114" s="868">
        <v>40.799999999999997</v>
      </c>
      <c r="CG114" s="869"/>
      <c r="CH114" s="869"/>
      <c r="CI114" s="869"/>
      <c r="CJ114" s="869"/>
      <c r="CK114" s="923"/>
      <c r="CL114" s="808"/>
      <c r="CM114" s="811" t="s">
        <v>411</v>
      </c>
      <c r="CN114" s="812"/>
      <c r="CO114" s="812"/>
      <c r="CP114" s="812"/>
      <c r="CQ114" s="812"/>
      <c r="CR114" s="812"/>
      <c r="CS114" s="812"/>
      <c r="CT114" s="812"/>
      <c r="CU114" s="812"/>
      <c r="CV114" s="812"/>
      <c r="CW114" s="812"/>
      <c r="CX114" s="812"/>
      <c r="CY114" s="812"/>
      <c r="CZ114" s="812"/>
      <c r="DA114" s="812"/>
      <c r="DB114" s="812"/>
      <c r="DC114" s="812"/>
      <c r="DD114" s="812"/>
      <c r="DE114" s="812"/>
      <c r="DF114" s="813"/>
      <c r="DG114" s="803" t="s">
        <v>370</v>
      </c>
      <c r="DH114" s="804"/>
      <c r="DI114" s="804"/>
      <c r="DJ114" s="804"/>
      <c r="DK114" s="804"/>
      <c r="DL114" s="804" t="s">
        <v>370</v>
      </c>
      <c r="DM114" s="804"/>
      <c r="DN114" s="804"/>
      <c r="DO114" s="804"/>
      <c r="DP114" s="804"/>
      <c r="DQ114" s="804" t="s">
        <v>370</v>
      </c>
      <c r="DR114" s="804"/>
      <c r="DS114" s="804"/>
      <c r="DT114" s="804"/>
      <c r="DU114" s="804"/>
      <c r="DV114" s="781" t="s">
        <v>399</v>
      </c>
      <c r="DW114" s="781"/>
      <c r="DX114" s="781"/>
      <c r="DY114" s="781"/>
      <c r="DZ114" s="782"/>
    </row>
    <row r="115" spans="1:130" s="203" customFormat="1" ht="26.25" customHeight="1" x14ac:dyDescent="0.2">
      <c r="A115" s="910"/>
      <c r="B115" s="911"/>
      <c r="C115" s="737" t="s">
        <v>412</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66">
        <v>1662452</v>
      </c>
      <c r="AB115" s="767"/>
      <c r="AC115" s="767"/>
      <c r="AD115" s="767"/>
      <c r="AE115" s="768"/>
      <c r="AF115" s="769">
        <v>1377402</v>
      </c>
      <c r="AG115" s="767"/>
      <c r="AH115" s="767"/>
      <c r="AI115" s="767"/>
      <c r="AJ115" s="768"/>
      <c r="AK115" s="769">
        <v>1220053</v>
      </c>
      <c r="AL115" s="767"/>
      <c r="AM115" s="767"/>
      <c r="AN115" s="767"/>
      <c r="AO115" s="768"/>
      <c r="AP115" s="814">
        <v>0.2</v>
      </c>
      <c r="AQ115" s="815"/>
      <c r="AR115" s="815"/>
      <c r="AS115" s="815"/>
      <c r="AT115" s="816"/>
      <c r="AU115" s="928"/>
      <c r="AV115" s="929"/>
      <c r="AW115" s="929"/>
      <c r="AX115" s="929"/>
      <c r="AY115" s="929"/>
      <c r="AZ115" s="802" t="s">
        <v>413</v>
      </c>
      <c r="BA115" s="737"/>
      <c r="BB115" s="737"/>
      <c r="BC115" s="737"/>
      <c r="BD115" s="737"/>
      <c r="BE115" s="737"/>
      <c r="BF115" s="737"/>
      <c r="BG115" s="737"/>
      <c r="BH115" s="737"/>
      <c r="BI115" s="737"/>
      <c r="BJ115" s="737"/>
      <c r="BK115" s="737"/>
      <c r="BL115" s="737"/>
      <c r="BM115" s="737"/>
      <c r="BN115" s="737"/>
      <c r="BO115" s="737"/>
      <c r="BP115" s="738"/>
      <c r="BQ115" s="803">
        <v>1739940</v>
      </c>
      <c r="BR115" s="804"/>
      <c r="BS115" s="804"/>
      <c r="BT115" s="804"/>
      <c r="BU115" s="804"/>
      <c r="BV115" s="804">
        <v>1622634</v>
      </c>
      <c r="BW115" s="804"/>
      <c r="BX115" s="804"/>
      <c r="BY115" s="804"/>
      <c r="BZ115" s="804"/>
      <c r="CA115" s="804">
        <v>2327269</v>
      </c>
      <c r="CB115" s="804"/>
      <c r="CC115" s="804"/>
      <c r="CD115" s="804"/>
      <c r="CE115" s="804"/>
      <c r="CF115" s="868">
        <v>0.4</v>
      </c>
      <c r="CG115" s="869"/>
      <c r="CH115" s="869"/>
      <c r="CI115" s="869"/>
      <c r="CJ115" s="869"/>
      <c r="CK115" s="923"/>
      <c r="CL115" s="808"/>
      <c r="CM115" s="802" t="s">
        <v>414</v>
      </c>
      <c r="CN115" s="907"/>
      <c r="CO115" s="907"/>
      <c r="CP115" s="907"/>
      <c r="CQ115" s="907"/>
      <c r="CR115" s="907"/>
      <c r="CS115" s="907"/>
      <c r="CT115" s="907"/>
      <c r="CU115" s="907"/>
      <c r="CV115" s="907"/>
      <c r="CW115" s="907"/>
      <c r="CX115" s="907"/>
      <c r="CY115" s="907"/>
      <c r="CZ115" s="907"/>
      <c r="DA115" s="907"/>
      <c r="DB115" s="907"/>
      <c r="DC115" s="907"/>
      <c r="DD115" s="907"/>
      <c r="DE115" s="907"/>
      <c r="DF115" s="738"/>
      <c r="DG115" s="803">
        <v>1133812</v>
      </c>
      <c r="DH115" s="804"/>
      <c r="DI115" s="804"/>
      <c r="DJ115" s="804"/>
      <c r="DK115" s="804"/>
      <c r="DL115" s="804">
        <v>1791601</v>
      </c>
      <c r="DM115" s="804"/>
      <c r="DN115" s="804"/>
      <c r="DO115" s="804"/>
      <c r="DP115" s="804"/>
      <c r="DQ115" s="804">
        <v>1344174</v>
      </c>
      <c r="DR115" s="804"/>
      <c r="DS115" s="804"/>
      <c r="DT115" s="804"/>
      <c r="DU115" s="804"/>
      <c r="DV115" s="781">
        <v>0.2</v>
      </c>
      <c r="DW115" s="781"/>
      <c r="DX115" s="781"/>
      <c r="DY115" s="781"/>
      <c r="DZ115" s="782"/>
    </row>
    <row r="116" spans="1:130" s="203" customFormat="1" ht="26.25" customHeight="1" x14ac:dyDescent="0.2">
      <c r="A116" s="912"/>
      <c r="B116" s="913"/>
      <c r="C116" s="873" t="s">
        <v>415</v>
      </c>
      <c r="D116" s="873"/>
      <c r="E116" s="873"/>
      <c r="F116" s="873"/>
      <c r="G116" s="873"/>
      <c r="H116" s="873"/>
      <c r="I116" s="873"/>
      <c r="J116" s="873"/>
      <c r="K116" s="873"/>
      <c r="L116" s="873"/>
      <c r="M116" s="873"/>
      <c r="N116" s="873"/>
      <c r="O116" s="873"/>
      <c r="P116" s="873"/>
      <c r="Q116" s="873"/>
      <c r="R116" s="873"/>
      <c r="S116" s="873"/>
      <c r="T116" s="873"/>
      <c r="U116" s="873"/>
      <c r="V116" s="873"/>
      <c r="W116" s="873"/>
      <c r="X116" s="873"/>
      <c r="Y116" s="873"/>
      <c r="Z116" s="874"/>
      <c r="AA116" s="766" t="s">
        <v>370</v>
      </c>
      <c r="AB116" s="767"/>
      <c r="AC116" s="767"/>
      <c r="AD116" s="767"/>
      <c r="AE116" s="768"/>
      <c r="AF116" s="769" t="s">
        <v>407</v>
      </c>
      <c r="AG116" s="767"/>
      <c r="AH116" s="767"/>
      <c r="AI116" s="767"/>
      <c r="AJ116" s="768"/>
      <c r="AK116" s="769" t="s">
        <v>399</v>
      </c>
      <c r="AL116" s="767"/>
      <c r="AM116" s="767"/>
      <c r="AN116" s="767"/>
      <c r="AO116" s="768"/>
      <c r="AP116" s="814" t="s">
        <v>407</v>
      </c>
      <c r="AQ116" s="815"/>
      <c r="AR116" s="815"/>
      <c r="AS116" s="815"/>
      <c r="AT116" s="816"/>
      <c r="AU116" s="928"/>
      <c r="AV116" s="929"/>
      <c r="AW116" s="929"/>
      <c r="AX116" s="929"/>
      <c r="AY116" s="929"/>
      <c r="AZ116" s="856" t="s">
        <v>416</v>
      </c>
      <c r="BA116" s="857"/>
      <c r="BB116" s="857"/>
      <c r="BC116" s="857"/>
      <c r="BD116" s="857"/>
      <c r="BE116" s="857"/>
      <c r="BF116" s="857"/>
      <c r="BG116" s="857"/>
      <c r="BH116" s="857"/>
      <c r="BI116" s="857"/>
      <c r="BJ116" s="857"/>
      <c r="BK116" s="857"/>
      <c r="BL116" s="857"/>
      <c r="BM116" s="857"/>
      <c r="BN116" s="857"/>
      <c r="BO116" s="857"/>
      <c r="BP116" s="858"/>
      <c r="BQ116" s="803" t="s">
        <v>407</v>
      </c>
      <c r="BR116" s="804"/>
      <c r="BS116" s="804"/>
      <c r="BT116" s="804"/>
      <c r="BU116" s="804"/>
      <c r="BV116" s="804" t="s">
        <v>407</v>
      </c>
      <c r="BW116" s="804"/>
      <c r="BX116" s="804"/>
      <c r="BY116" s="804"/>
      <c r="BZ116" s="804"/>
      <c r="CA116" s="804" t="s">
        <v>407</v>
      </c>
      <c r="CB116" s="804"/>
      <c r="CC116" s="804"/>
      <c r="CD116" s="804"/>
      <c r="CE116" s="804"/>
      <c r="CF116" s="868" t="s">
        <v>407</v>
      </c>
      <c r="CG116" s="869"/>
      <c r="CH116" s="869"/>
      <c r="CI116" s="869"/>
      <c r="CJ116" s="869"/>
      <c r="CK116" s="923"/>
      <c r="CL116" s="808"/>
      <c r="CM116" s="811" t="s">
        <v>417</v>
      </c>
      <c r="CN116" s="812"/>
      <c r="CO116" s="812"/>
      <c r="CP116" s="812"/>
      <c r="CQ116" s="812"/>
      <c r="CR116" s="812"/>
      <c r="CS116" s="812"/>
      <c r="CT116" s="812"/>
      <c r="CU116" s="812"/>
      <c r="CV116" s="812"/>
      <c r="CW116" s="812"/>
      <c r="CX116" s="812"/>
      <c r="CY116" s="812"/>
      <c r="CZ116" s="812"/>
      <c r="DA116" s="812"/>
      <c r="DB116" s="812"/>
      <c r="DC116" s="812"/>
      <c r="DD116" s="812"/>
      <c r="DE116" s="812"/>
      <c r="DF116" s="813"/>
      <c r="DG116" s="803" t="s">
        <v>370</v>
      </c>
      <c r="DH116" s="804"/>
      <c r="DI116" s="804"/>
      <c r="DJ116" s="804"/>
      <c r="DK116" s="804"/>
      <c r="DL116" s="804" t="s">
        <v>370</v>
      </c>
      <c r="DM116" s="804"/>
      <c r="DN116" s="804"/>
      <c r="DO116" s="804"/>
      <c r="DP116" s="804"/>
      <c r="DQ116" s="804" t="s">
        <v>370</v>
      </c>
      <c r="DR116" s="804"/>
      <c r="DS116" s="804"/>
      <c r="DT116" s="804"/>
      <c r="DU116" s="804"/>
      <c r="DV116" s="781" t="s">
        <v>400</v>
      </c>
      <c r="DW116" s="781"/>
      <c r="DX116" s="781"/>
      <c r="DY116" s="781"/>
      <c r="DZ116" s="782"/>
    </row>
    <row r="117" spans="1:130" s="203" customFormat="1" ht="26.25" customHeight="1" x14ac:dyDescent="0.2">
      <c r="A117" s="893" t="s">
        <v>149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0" t="s">
        <v>418</v>
      </c>
      <c r="Z117" s="895"/>
      <c r="AA117" s="900">
        <v>212747742</v>
      </c>
      <c r="AB117" s="901"/>
      <c r="AC117" s="901"/>
      <c r="AD117" s="901"/>
      <c r="AE117" s="902"/>
      <c r="AF117" s="903">
        <v>212765326</v>
      </c>
      <c r="AG117" s="901"/>
      <c r="AH117" s="901"/>
      <c r="AI117" s="901"/>
      <c r="AJ117" s="902"/>
      <c r="AK117" s="903">
        <v>214730938</v>
      </c>
      <c r="AL117" s="901"/>
      <c r="AM117" s="901"/>
      <c r="AN117" s="901"/>
      <c r="AO117" s="902"/>
      <c r="AP117" s="904"/>
      <c r="AQ117" s="905"/>
      <c r="AR117" s="905"/>
      <c r="AS117" s="905"/>
      <c r="AT117" s="906"/>
      <c r="AU117" s="928"/>
      <c r="AV117" s="929"/>
      <c r="AW117" s="929"/>
      <c r="AX117" s="929"/>
      <c r="AY117" s="929"/>
      <c r="AZ117" s="802" t="s">
        <v>419</v>
      </c>
      <c r="BA117" s="737"/>
      <c r="BB117" s="737"/>
      <c r="BC117" s="737"/>
      <c r="BD117" s="737"/>
      <c r="BE117" s="737"/>
      <c r="BF117" s="737"/>
      <c r="BG117" s="737"/>
      <c r="BH117" s="737"/>
      <c r="BI117" s="737"/>
      <c r="BJ117" s="737"/>
      <c r="BK117" s="737"/>
      <c r="BL117" s="737"/>
      <c r="BM117" s="737"/>
      <c r="BN117" s="737"/>
      <c r="BO117" s="737"/>
      <c r="BP117" s="738"/>
      <c r="BQ117" s="803" t="s">
        <v>407</v>
      </c>
      <c r="BR117" s="804"/>
      <c r="BS117" s="804"/>
      <c r="BT117" s="804"/>
      <c r="BU117" s="804"/>
      <c r="BV117" s="804" t="s">
        <v>407</v>
      </c>
      <c r="BW117" s="804"/>
      <c r="BX117" s="804"/>
      <c r="BY117" s="804"/>
      <c r="BZ117" s="804"/>
      <c r="CA117" s="804" t="s">
        <v>407</v>
      </c>
      <c r="CB117" s="804"/>
      <c r="CC117" s="804"/>
      <c r="CD117" s="804"/>
      <c r="CE117" s="804"/>
      <c r="CF117" s="868" t="s">
        <v>399</v>
      </c>
      <c r="CG117" s="869"/>
      <c r="CH117" s="869"/>
      <c r="CI117" s="869"/>
      <c r="CJ117" s="869"/>
      <c r="CK117" s="923"/>
      <c r="CL117" s="808"/>
      <c r="CM117" s="811" t="s">
        <v>420</v>
      </c>
      <c r="CN117" s="812"/>
      <c r="CO117" s="812"/>
      <c r="CP117" s="812"/>
      <c r="CQ117" s="812"/>
      <c r="CR117" s="812"/>
      <c r="CS117" s="812"/>
      <c r="CT117" s="812"/>
      <c r="CU117" s="812"/>
      <c r="CV117" s="812"/>
      <c r="CW117" s="812"/>
      <c r="CX117" s="812"/>
      <c r="CY117" s="812"/>
      <c r="CZ117" s="812"/>
      <c r="DA117" s="812"/>
      <c r="DB117" s="812"/>
      <c r="DC117" s="812"/>
      <c r="DD117" s="812"/>
      <c r="DE117" s="812"/>
      <c r="DF117" s="813"/>
      <c r="DG117" s="803" t="s">
        <v>407</v>
      </c>
      <c r="DH117" s="804"/>
      <c r="DI117" s="804"/>
      <c r="DJ117" s="804"/>
      <c r="DK117" s="804"/>
      <c r="DL117" s="804" t="s">
        <v>407</v>
      </c>
      <c r="DM117" s="804"/>
      <c r="DN117" s="804"/>
      <c r="DO117" s="804"/>
      <c r="DP117" s="804"/>
      <c r="DQ117" s="804" t="s">
        <v>407</v>
      </c>
      <c r="DR117" s="804"/>
      <c r="DS117" s="804"/>
      <c r="DT117" s="804"/>
      <c r="DU117" s="804"/>
      <c r="DV117" s="781" t="s">
        <v>407</v>
      </c>
      <c r="DW117" s="781"/>
      <c r="DX117" s="781"/>
      <c r="DY117" s="781"/>
      <c r="DZ117" s="782"/>
    </row>
    <row r="118" spans="1:130" s="203" customFormat="1" ht="26.25" customHeight="1" x14ac:dyDescent="0.2">
      <c r="A118" s="893" t="s">
        <v>390</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388</v>
      </c>
      <c r="AB118" s="894"/>
      <c r="AC118" s="894"/>
      <c r="AD118" s="894"/>
      <c r="AE118" s="895"/>
      <c r="AF118" s="896" t="s">
        <v>293</v>
      </c>
      <c r="AG118" s="894"/>
      <c r="AH118" s="894"/>
      <c r="AI118" s="894"/>
      <c r="AJ118" s="895"/>
      <c r="AK118" s="896" t="s">
        <v>292</v>
      </c>
      <c r="AL118" s="894"/>
      <c r="AM118" s="894"/>
      <c r="AN118" s="894"/>
      <c r="AO118" s="895"/>
      <c r="AP118" s="897" t="s">
        <v>389</v>
      </c>
      <c r="AQ118" s="898"/>
      <c r="AR118" s="898"/>
      <c r="AS118" s="898"/>
      <c r="AT118" s="899"/>
      <c r="AU118" s="928"/>
      <c r="AV118" s="929"/>
      <c r="AW118" s="929"/>
      <c r="AX118" s="929"/>
      <c r="AY118" s="929"/>
      <c r="AZ118" s="872" t="s">
        <v>421</v>
      </c>
      <c r="BA118" s="873"/>
      <c r="BB118" s="873"/>
      <c r="BC118" s="873"/>
      <c r="BD118" s="873"/>
      <c r="BE118" s="873"/>
      <c r="BF118" s="873"/>
      <c r="BG118" s="873"/>
      <c r="BH118" s="873"/>
      <c r="BI118" s="873"/>
      <c r="BJ118" s="873"/>
      <c r="BK118" s="873"/>
      <c r="BL118" s="873"/>
      <c r="BM118" s="873"/>
      <c r="BN118" s="873"/>
      <c r="BO118" s="873"/>
      <c r="BP118" s="874"/>
      <c r="BQ118" s="855" t="s">
        <v>399</v>
      </c>
      <c r="BR118" s="835"/>
      <c r="BS118" s="835"/>
      <c r="BT118" s="835"/>
      <c r="BU118" s="835"/>
      <c r="BV118" s="835" t="s">
        <v>348</v>
      </c>
      <c r="BW118" s="835"/>
      <c r="BX118" s="835"/>
      <c r="BY118" s="835"/>
      <c r="BZ118" s="835"/>
      <c r="CA118" s="835" t="s">
        <v>370</v>
      </c>
      <c r="CB118" s="835"/>
      <c r="CC118" s="835"/>
      <c r="CD118" s="835"/>
      <c r="CE118" s="835"/>
      <c r="CF118" s="868" t="s">
        <v>370</v>
      </c>
      <c r="CG118" s="869"/>
      <c r="CH118" s="869"/>
      <c r="CI118" s="869"/>
      <c r="CJ118" s="869"/>
      <c r="CK118" s="923"/>
      <c r="CL118" s="808"/>
      <c r="CM118" s="811" t="s">
        <v>422</v>
      </c>
      <c r="CN118" s="812"/>
      <c r="CO118" s="812"/>
      <c r="CP118" s="812"/>
      <c r="CQ118" s="812"/>
      <c r="CR118" s="812"/>
      <c r="CS118" s="812"/>
      <c r="CT118" s="812"/>
      <c r="CU118" s="812"/>
      <c r="CV118" s="812"/>
      <c r="CW118" s="812"/>
      <c r="CX118" s="812"/>
      <c r="CY118" s="812"/>
      <c r="CZ118" s="812"/>
      <c r="DA118" s="812"/>
      <c r="DB118" s="812"/>
      <c r="DC118" s="812"/>
      <c r="DD118" s="812"/>
      <c r="DE118" s="812"/>
      <c r="DF118" s="813"/>
      <c r="DG118" s="803" t="s">
        <v>423</v>
      </c>
      <c r="DH118" s="804"/>
      <c r="DI118" s="804"/>
      <c r="DJ118" s="804"/>
      <c r="DK118" s="804"/>
      <c r="DL118" s="804" t="s">
        <v>370</v>
      </c>
      <c r="DM118" s="804"/>
      <c r="DN118" s="804"/>
      <c r="DO118" s="804"/>
      <c r="DP118" s="804"/>
      <c r="DQ118" s="804" t="s">
        <v>424</v>
      </c>
      <c r="DR118" s="804"/>
      <c r="DS118" s="804"/>
      <c r="DT118" s="804"/>
      <c r="DU118" s="804"/>
      <c r="DV118" s="781" t="s">
        <v>425</v>
      </c>
      <c r="DW118" s="781"/>
      <c r="DX118" s="781"/>
      <c r="DY118" s="781"/>
      <c r="DZ118" s="782"/>
    </row>
    <row r="119" spans="1:130" s="203" customFormat="1" ht="26.25" customHeight="1" x14ac:dyDescent="0.2">
      <c r="A119" s="805" t="s">
        <v>393</v>
      </c>
      <c r="B119" s="806"/>
      <c r="C119" s="883" t="s">
        <v>394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716401</v>
      </c>
      <c r="AB119" s="887"/>
      <c r="AC119" s="887"/>
      <c r="AD119" s="887"/>
      <c r="AE119" s="888"/>
      <c r="AF119" s="889">
        <v>704527</v>
      </c>
      <c r="AG119" s="887"/>
      <c r="AH119" s="887"/>
      <c r="AI119" s="887"/>
      <c r="AJ119" s="888"/>
      <c r="AK119" s="889">
        <v>705059</v>
      </c>
      <c r="AL119" s="887"/>
      <c r="AM119" s="887"/>
      <c r="AN119" s="887"/>
      <c r="AO119" s="888"/>
      <c r="AP119" s="890">
        <v>0.1</v>
      </c>
      <c r="AQ119" s="891"/>
      <c r="AR119" s="891"/>
      <c r="AS119" s="891"/>
      <c r="AT119" s="892"/>
      <c r="AU119" s="930"/>
      <c r="AV119" s="931"/>
      <c r="AW119" s="931"/>
      <c r="AX119" s="931"/>
      <c r="AY119" s="931"/>
      <c r="AZ119" s="234" t="s">
        <v>149</v>
      </c>
      <c r="BA119" s="234"/>
      <c r="BB119" s="234"/>
      <c r="BC119" s="234"/>
      <c r="BD119" s="234"/>
      <c r="BE119" s="234"/>
      <c r="BF119" s="234"/>
      <c r="BG119" s="234"/>
      <c r="BH119" s="234"/>
      <c r="BI119" s="234"/>
      <c r="BJ119" s="234"/>
      <c r="BK119" s="234"/>
      <c r="BL119" s="234"/>
      <c r="BM119" s="234"/>
      <c r="BN119" s="234"/>
      <c r="BO119" s="870" t="s">
        <v>426</v>
      </c>
      <c r="BP119" s="871"/>
      <c r="BQ119" s="855">
        <v>3514431318</v>
      </c>
      <c r="BR119" s="835"/>
      <c r="BS119" s="835"/>
      <c r="BT119" s="835"/>
      <c r="BU119" s="835"/>
      <c r="BV119" s="835">
        <v>3520485287</v>
      </c>
      <c r="BW119" s="835"/>
      <c r="BX119" s="835"/>
      <c r="BY119" s="835"/>
      <c r="BZ119" s="835"/>
      <c r="CA119" s="835">
        <v>3517121765</v>
      </c>
      <c r="CB119" s="835"/>
      <c r="CC119" s="835"/>
      <c r="CD119" s="835"/>
      <c r="CE119" s="835"/>
      <c r="CF119" s="733"/>
      <c r="CG119" s="734"/>
      <c r="CH119" s="734"/>
      <c r="CI119" s="734"/>
      <c r="CJ119" s="824"/>
      <c r="CK119" s="924"/>
      <c r="CL119" s="810"/>
      <c r="CM119" s="828" t="s">
        <v>427</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03">
        <v>1299530</v>
      </c>
      <c r="DH119" s="804"/>
      <c r="DI119" s="804"/>
      <c r="DJ119" s="804"/>
      <c r="DK119" s="804"/>
      <c r="DL119" s="804">
        <v>490879</v>
      </c>
      <c r="DM119" s="804"/>
      <c r="DN119" s="804"/>
      <c r="DO119" s="804"/>
      <c r="DP119" s="804"/>
      <c r="DQ119" s="804">
        <v>214751</v>
      </c>
      <c r="DR119" s="804"/>
      <c r="DS119" s="804"/>
      <c r="DT119" s="804"/>
      <c r="DU119" s="804"/>
      <c r="DV119" s="781">
        <v>0</v>
      </c>
      <c r="DW119" s="781"/>
      <c r="DX119" s="781"/>
      <c r="DY119" s="781"/>
      <c r="DZ119" s="782"/>
    </row>
    <row r="120" spans="1:130" s="203" customFormat="1" ht="26.25" customHeight="1" x14ac:dyDescent="0.2">
      <c r="A120" s="807"/>
      <c r="B120" s="808"/>
      <c r="C120" s="811" t="s">
        <v>397</v>
      </c>
      <c r="D120" s="812"/>
      <c r="E120" s="812"/>
      <c r="F120" s="812"/>
      <c r="G120" s="812"/>
      <c r="H120" s="812"/>
      <c r="I120" s="812"/>
      <c r="J120" s="812"/>
      <c r="K120" s="812"/>
      <c r="L120" s="812"/>
      <c r="M120" s="812"/>
      <c r="N120" s="812"/>
      <c r="O120" s="812"/>
      <c r="P120" s="812"/>
      <c r="Q120" s="812"/>
      <c r="R120" s="812"/>
      <c r="S120" s="812"/>
      <c r="T120" s="812"/>
      <c r="U120" s="812"/>
      <c r="V120" s="812"/>
      <c r="W120" s="812"/>
      <c r="X120" s="812"/>
      <c r="Y120" s="812"/>
      <c r="Z120" s="813"/>
      <c r="AA120" s="766" t="s">
        <v>370</v>
      </c>
      <c r="AB120" s="767"/>
      <c r="AC120" s="767"/>
      <c r="AD120" s="767"/>
      <c r="AE120" s="768"/>
      <c r="AF120" s="769" t="s">
        <v>428</v>
      </c>
      <c r="AG120" s="767"/>
      <c r="AH120" s="767"/>
      <c r="AI120" s="767"/>
      <c r="AJ120" s="768"/>
      <c r="AK120" s="769" t="s">
        <v>423</v>
      </c>
      <c r="AL120" s="767"/>
      <c r="AM120" s="767"/>
      <c r="AN120" s="767"/>
      <c r="AO120" s="768"/>
      <c r="AP120" s="814" t="s">
        <v>429</v>
      </c>
      <c r="AQ120" s="815"/>
      <c r="AR120" s="815"/>
      <c r="AS120" s="815"/>
      <c r="AT120" s="816"/>
      <c r="AU120" s="875" t="s">
        <v>430</v>
      </c>
      <c r="AV120" s="876"/>
      <c r="AW120" s="876"/>
      <c r="AX120" s="876"/>
      <c r="AY120" s="877"/>
      <c r="AZ120" s="849" t="s">
        <v>431</v>
      </c>
      <c r="BA120" s="795"/>
      <c r="BB120" s="795"/>
      <c r="BC120" s="795"/>
      <c r="BD120" s="795"/>
      <c r="BE120" s="795"/>
      <c r="BF120" s="795"/>
      <c r="BG120" s="795"/>
      <c r="BH120" s="795"/>
      <c r="BI120" s="795"/>
      <c r="BJ120" s="795"/>
      <c r="BK120" s="795"/>
      <c r="BL120" s="795"/>
      <c r="BM120" s="795"/>
      <c r="BN120" s="795"/>
      <c r="BO120" s="795"/>
      <c r="BP120" s="796"/>
      <c r="BQ120" s="850">
        <v>514057990</v>
      </c>
      <c r="BR120" s="832"/>
      <c r="BS120" s="832"/>
      <c r="BT120" s="832"/>
      <c r="BU120" s="832"/>
      <c r="BV120" s="832">
        <v>522646575</v>
      </c>
      <c r="BW120" s="832"/>
      <c r="BX120" s="832"/>
      <c r="BY120" s="832"/>
      <c r="BZ120" s="832"/>
      <c r="CA120" s="832">
        <v>565323638</v>
      </c>
      <c r="CB120" s="832"/>
      <c r="CC120" s="832"/>
      <c r="CD120" s="832"/>
      <c r="CE120" s="832"/>
      <c r="CF120" s="859">
        <v>96.7</v>
      </c>
      <c r="CG120" s="860"/>
      <c r="CH120" s="860"/>
      <c r="CI120" s="860"/>
      <c r="CJ120" s="860"/>
      <c r="CK120" s="861" t="s">
        <v>432</v>
      </c>
      <c r="CL120" s="841"/>
      <c r="CM120" s="841"/>
      <c r="CN120" s="841"/>
      <c r="CO120" s="842"/>
      <c r="CP120" s="865" t="s">
        <v>433</v>
      </c>
      <c r="CQ120" s="866"/>
      <c r="CR120" s="866"/>
      <c r="CS120" s="866"/>
      <c r="CT120" s="866"/>
      <c r="CU120" s="866"/>
      <c r="CV120" s="866"/>
      <c r="CW120" s="866"/>
      <c r="CX120" s="866"/>
      <c r="CY120" s="866"/>
      <c r="CZ120" s="866"/>
      <c r="DA120" s="866"/>
      <c r="DB120" s="866"/>
      <c r="DC120" s="866"/>
      <c r="DD120" s="866"/>
      <c r="DE120" s="866"/>
      <c r="DF120" s="867"/>
      <c r="DG120" s="850">
        <v>25891192</v>
      </c>
      <c r="DH120" s="832"/>
      <c r="DI120" s="832"/>
      <c r="DJ120" s="832"/>
      <c r="DK120" s="832"/>
      <c r="DL120" s="832">
        <v>12235040</v>
      </c>
      <c r="DM120" s="832"/>
      <c r="DN120" s="832"/>
      <c r="DO120" s="832"/>
      <c r="DP120" s="832"/>
      <c r="DQ120" s="832">
        <v>23010182</v>
      </c>
      <c r="DR120" s="832"/>
      <c r="DS120" s="832"/>
      <c r="DT120" s="832"/>
      <c r="DU120" s="832"/>
      <c r="DV120" s="833">
        <v>3.9</v>
      </c>
      <c r="DW120" s="833"/>
      <c r="DX120" s="833"/>
      <c r="DY120" s="833"/>
      <c r="DZ120" s="834"/>
    </row>
    <row r="121" spans="1:130" s="203" customFormat="1" ht="26.25" customHeight="1" x14ac:dyDescent="0.2">
      <c r="A121" s="807"/>
      <c r="B121" s="808"/>
      <c r="C121" s="856" t="s">
        <v>434</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66">
        <v>628</v>
      </c>
      <c r="AB121" s="767"/>
      <c r="AC121" s="767"/>
      <c r="AD121" s="767"/>
      <c r="AE121" s="768"/>
      <c r="AF121" s="769">
        <v>628</v>
      </c>
      <c r="AG121" s="767"/>
      <c r="AH121" s="767"/>
      <c r="AI121" s="767"/>
      <c r="AJ121" s="768"/>
      <c r="AK121" s="769">
        <v>628</v>
      </c>
      <c r="AL121" s="767"/>
      <c r="AM121" s="767"/>
      <c r="AN121" s="767"/>
      <c r="AO121" s="768"/>
      <c r="AP121" s="814">
        <v>0</v>
      </c>
      <c r="AQ121" s="815"/>
      <c r="AR121" s="815"/>
      <c r="AS121" s="815"/>
      <c r="AT121" s="816"/>
      <c r="AU121" s="878"/>
      <c r="AV121" s="879"/>
      <c r="AW121" s="879"/>
      <c r="AX121" s="879"/>
      <c r="AY121" s="880"/>
      <c r="AZ121" s="802" t="s">
        <v>435</v>
      </c>
      <c r="BA121" s="737"/>
      <c r="BB121" s="737"/>
      <c r="BC121" s="737"/>
      <c r="BD121" s="737"/>
      <c r="BE121" s="737"/>
      <c r="BF121" s="737"/>
      <c r="BG121" s="737"/>
      <c r="BH121" s="737"/>
      <c r="BI121" s="737"/>
      <c r="BJ121" s="737"/>
      <c r="BK121" s="737"/>
      <c r="BL121" s="737"/>
      <c r="BM121" s="737"/>
      <c r="BN121" s="737"/>
      <c r="BO121" s="737"/>
      <c r="BP121" s="738"/>
      <c r="BQ121" s="803">
        <v>52979147</v>
      </c>
      <c r="BR121" s="804"/>
      <c r="BS121" s="804"/>
      <c r="BT121" s="804"/>
      <c r="BU121" s="804"/>
      <c r="BV121" s="804">
        <v>49653449</v>
      </c>
      <c r="BW121" s="804"/>
      <c r="BX121" s="804"/>
      <c r="BY121" s="804"/>
      <c r="BZ121" s="804"/>
      <c r="CA121" s="804">
        <v>40154184</v>
      </c>
      <c r="CB121" s="804"/>
      <c r="CC121" s="804"/>
      <c r="CD121" s="804"/>
      <c r="CE121" s="804"/>
      <c r="CF121" s="868">
        <v>6.9</v>
      </c>
      <c r="CG121" s="869"/>
      <c r="CH121" s="869"/>
      <c r="CI121" s="869"/>
      <c r="CJ121" s="869"/>
      <c r="CK121" s="862"/>
      <c r="CL121" s="844"/>
      <c r="CM121" s="844"/>
      <c r="CN121" s="844"/>
      <c r="CO121" s="845"/>
      <c r="CP121" s="825" t="s">
        <v>436</v>
      </c>
      <c r="CQ121" s="826"/>
      <c r="CR121" s="826"/>
      <c r="CS121" s="826"/>
      <c r="CT121" s="826"/>
      <c r="CU121" s="826"/>
      <c r="CV121" s="826"/>
      <c r="CW121" s="826"/>
      <c r="CX121" s="826"/>
      <c r="CY121" s="826"/>
      <c r="CZ121" s="826"/>
      <c r="DA121" s="826"/>
      <c r="DB121" s="826"/>
      <c r="DC121" s="826"/>
      <c r="DD121" s="826"/>
      <c r="DE121" s="826"/>
      <c r="DF121" s="827"/>
      <c r="DG121" s="803">
        <v>17427821</v>
      </c>
      <c r="DH121" s="804"/>
      <c r="DI121" s="804"/>
      <c r="DJ121" s="804"/>
      <c r="DK121" s="804"/>
      <c r="DL121" s="804">
        <v>7713176</v>
      </c>
      <c r="DM121" s="804"/>
      <c r="DN121" s="804"/>
      <c r="DO121" s="804"/>
      <c r="DP121" s="804"/>
      <c r="DQ121" s="804">
        <v>6727584</v>
      </c>
      <c r="DR121" s="804"/>
      <c r="DS121" s="804"/>
      <c r="DT121" s="804"/>
      <c r="DU121" s="804"/>
      <c r="DV121" s="781">
        <v>1.2</v>
      </c>
      <c r="DW121" s="781"/>
      <c r="DX121" s="781"/>
      <c r="DY121" s="781"/>
      <c r="DZ121" s="782"/>
    </row>
    <row r="122" spans="1:130" s="203" customFormat="1" ht="26.25" customHeight="1" x14ac:dyDescent="0.2">
      <c r="A122" s="807"/>
      <c r="B122" s="808"/>
      <c r="C122" s="811" t="s">
        <v>411</v>
      </c>
      <c r="D122" s="812"/>
      <c r="E122" s="812"/>
      <c r="F122" s="812"/>
      <c r="G122" s="812"/>
      <c r="H122" s="812"/>
      <c r="I122" s="812"/>
      <c r="J122" s="812"/>
      <c r="K122" s="812"/>
      <c r="L122" s="812"/>
      <c r="M122" s="812"/>
      <c r="N122" s="812"/>
      <c r="O122" s="812"/>
      <c r="P122" s="812"/>
      <c r="Q122" s="812"/>
      <c r="R122" s="812"/>
      <c r="S122" s="812"/>
      <c r="T122" s="812"/>
      <c r="U122" s="812"/>
      <c r="V122" s="812"/>
      <c r="W122" s="812"/>
      <c r="X122" s="812"/>
      <c r="Y122" s="812"/>
      <c r="Z122" s="813"/>
      <c r="AA122" s="766" t="s">
        <v>437</v>
      </c>
      <c r="AB122" s="767"/>
      <c r="AC122" s="767"/>
      <c r="AD122" s="767"/>
      <c r="AE122" s="768"/>
      <c r="AF122" s="769" t="s">
        <v>438</v>
      </c>
      <c r="AG122" s="767"/>
      <c r="AH122" s="767"/>
      <c r="AI122" s="767"/>
      <c r="AJ122" s="768"/>
      <c r="AK122" s="769" t="s">
        <v>439</v>
      </c>
      <c r="AL122" s="767"/>
      <c r="AM122" s="767"/>
      <c r="AN122" s="767"/>
      <c r="AO122" s="768"/>
      <c r="AP122" s="814" t="s">
        <v>370</v>
      </c>
      <c r="AQ122" s="815"/>
      <c r="AR122" s="815"/>
      <c r="AS122" s="815"/>
      <c r="AT122" s="816"/>
      <c r="AU122" s="878"/>
      <c r="AV122" s="879"/>
      <c r="AW122" s="879"/>
      <c r="AX122" s="879"/>
      <c r="AY122" s="880"/>
      <c r="AZ122" s="872" t="s">
        <v>440</v>
      </c>
      <c r="BA122" s="873"/>
      <c r="BB122" s="873"/>
      <c r="BC122" s="873"/>
      <c r="BD122" s="873"/>
      <c r="BE122" s="873"/>
      <c r="BF122" s="873"/>
      <c r="BG122" s="873"/>
      <c r="BH122" s="873"/>
      <c r="BI122" s="873"/>
      <c r="BJ122" s="873"/>
      <c r="BK122" s="873"/>
      <c r="BL122" s="873"/>
      <c r="BM122" s="873"/>
      <c r="BN122" s="873"/>
      <c r="BO122" s="873"/>
      <c r="BP122" s="874"/>
      <c r="BQ122" s="855">
        <v>1534374835</v>
      </c>
      <c r="BR122" s="835"/>
      <c r="BS122" s="835"/>
      <c r="BT122" s="835"/>
      <c r="BU122" s="835"/>
      <c r="BV122" s="835">
        <v>1521798160</v>
      </c>
      <c r="BW122" s="835"/>
      <c r="BX122" s="835"/>
      <c r="BY122" s="835"/>
      <c r="BZ122" s="835"/>
      <c r="CA122" s="835">
        <v>1518020814</v>
      </c>
      <c r="CB122" s="835"/>
      <c r="CC122" s="835"/>
      <c r="CD122" s="835"/>
      <c r="CE122" s="835"/>
      <c r="CF122" s="836">
        <v>259.7</v>
      </c>
      <c r="CG122" s="837"/>
      <c r="CH122" s="837"/>
      <c r="CI122" s="837"/>
      <c r="CJ122" s="837"/>
      <c r="CK122" s="862"/>
      <c r="CL122" s="844"/>
      <c r="CM122" s="844"/>
      <c r="CN122" s="844"/>
      <c r="CO122" s="845"/>
      <c r="CP122" s="825" t="s">
        <v>441</v>
      </c>
      <c r="CQ122" s="826"/>
      <c r="CR122" s="826"/>
      <c r="CS122" s="826"/>
      <c r="CT122" s="826"/>
      <c r="CU122" s="826"/>
      <c r="CV122" s="826"/>
      <c r="CW122" s="826"/>
      <c r="CX122" s="826"/>
      <c r="CY122" s="826"/>
      <c r="CZ122" s="826"/>
      <c r="DA122" s="826"/>
      <c r="DB122" s="826"/>
      <c r="DC122" s="826"/>
      <c r="DD122" s="826"/>
      <c r="DE122" s="826"/>
      <c r="DF122" s="827"/>
      <c r="DG122" s="803">
        <v>2387737</v>
      </c>
      <c r="DH122" s="804"/>
      <c r="DI122" s="804"/>
      <c r="DJ122" s="804"/>
      <c r="DK122" s="804"/>
      <c r="DL122" s="804">
        <v>2806426</v>
      </c>
      <c r="DM122" s="804"/>
      <c r="DN122" s="804"/>
      <c r="DO122" s="804"/>
      <c r="DP122" s="804"/>
      <c r="DQ122" s="804">
        <v>2077211</v>
      </c>
      <c r="DR122" s="804"/>
      <c r="DS122" s="804"/>
      <c r="DT122" s="804"/>
      <c r="DU122" s="804"/>
      <c r="DV122" s="781">
        <v>0.4</v>
      </c>
      <c r="DW122" s="781"/>
      <c r="DX122" s="781"/>
      <c r="DY122" s="781"/>
      <c r="DZ122" s="782"/>
    </row>
    <row r="123" spans="1:130" s="203" customFormat="1" ht="26.25" customHeight="1" x14ac:dyDescent="0.2">
      <c r="A123" s="807"/>
      <c r="B123" s="808"/>
      <c r="C123" s="811" t="s">
        <v>417</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3"/>
      <c r="AA123" s="766" t="s">
        <v>424</v>
      </c>
      <c r="AB123" s="767"/>
      <c r="AC123" s="767"/>
      <c r="AD123" s="767"/>
      <c r="AE123" s="768"/>
      <c r="AF123" s="769" t="s">
        <v>442</v>
      </c>
      <c r="AG123" s="767"/>
      <c r="AH123" s="767"/>
      <c r="AI123" s="767"/>
      <c r="AJ123" s="768"/>
      <c r="AK123" s="769" t="s">
        <v>366</v>
      </c>
      <c r="AL123" s="767"/>
      <c r="AM123" s="767"/>
      <c r="AN123" s="767"/>
      <c r="AO123" s="768"/>
      <c r="AP123" s="814" t="s">
        <v>370</v>
      </c>
      <c r="AQ123" s="815"/>
      <c r="AR123" s="815"/>
      <c r="AS123" s="815"/>
      <c r="AT123" s="816"/>
      <c r="AU123" s="881"/>
      <c r="AV123" s="882"/>
      <c r="AW123" s="882"/>
      <c r="AX123" s="882"/>
      <c r="AY123" s="882"/>
      <c r="AZ123" s="234" t="s">
        <v>149</v>
      </c>
      <c r="BA123" s="234"/>
      <c r="BB123" s="234"/>
      <c r="BC123" s="234"/>
      <c r="BD123" s="234"/>
      <c r="BE123" s="234"/>
      <c r="BF123" s="234"/>
      <c r="BG123" s="234"/>
      <c r="BH123" s="234"/>
      <c r="BI123" s="234"/>
      <c r="BJ123" s="234"/>
      <c r="BK123" s="234"/>
      <c r="BL123" s="234"/>
      <c r="BM123" s="234"/>
      <c r="BN123" s="234"/>
      <c r="BO123" s="870" t="s">
        <v>443</v>
      </c>
      <c r="BP123" s="871"/>
      <c r="BQ123" s="822">
        <v>2101411972</v>
      </c>
      <c r="BR123" s="823"/>
      <c r="BS123" s="823"/>
      <c r="BT123" s="823"/>
      <c r="BU123" s="823"/>
      <c r="BV123" s="823">
        <v>2094098184</v>
      </c>
      <c r="BW123" s="823"/>
      <c r="BX123" s="823"/>
      <c r="BY123" s="823"/>
      <c r="BZ123" s="823"/>
      <c r="CA123" s="823">
        <v>2123498636</v>
      </c>
      <c r="CB123" s="823"/>
      <c r="CC123" s="823"/>
      <c r="CD123" s="823"/>
      <c r="CE123" s="823"/>
      <c r="CF123" s="733"/>
      <c r="CG123" s="734"/>
      <c r="CH123" s="734"/>
      <c r="CI123" s="734"/>
      <c r="CJ123" s="824"/>
      <c r="CK123" s="862"/>
      <c r="CL123" s="844"/>
      <c r="CM123" s="844"/>
      <c r="CN123" s="844"/>
      <c r="CO123" s="845"/>
      <c r="CP123" s="825" t="s">
        <v>444</v>
      </c>
      <c r="CQ123" s="826"/>
      <c r="CR123" s="826"/>
      <c r="CS123" s="826"/>
      <c r="CT123" s="826"/>
      <c r="CU123" s="826"/>
      <c r="CV123" s="826"/>
      <c r="CW123" s="826"/>
      <c r="CX123" s="826"/>
      <c r="CY123" s="826"/>
      <c r="CZ123" s="826"/>
      <c r="DA123" s="826"/>
      <c r="DB123" s="826"/>
      <c r="DC123" s="826"/>
      <c r="DD123" s="826"/>
      <c r="DE123" s="826"/>
      <c r="DF123" s="827"/>
      <c r="DG123" s="803" t="s">
        <v>425</v>
      </c>
      <c r="DH123" s="804"/>
      <c r="DI123" s="804"/>
      <c r="DJ123" s="804"/>
      <c r="DK123" s="804"/>
      <c r="DL123" s="804" t="s">
        <v>425</v>
      </c>
      <c r="DM123" s="804"/>
      <c r="DN123" s="804"/>
      <c r="DO123" s="804"/>
      <c r="DP123" s="804"/>
      <c r="DQ123" s="804" t="s">
        <v>111</v>
      </c>
      <c r="DR123" s="804"/>
      <c r="DS123" s="804"/>
      <c r="DT123" s="804"/>
      <c r="DU123" s="804"/>
      <c r="DV123" s="781" t="s">
        <v>425</v>
      </c>
      <c r="DW123" s="781"/>
      <c r="DX123" s="781"/>
      <c r="DY123" s="781"/>
      <c r="DZ123" s="782"/>
    </row>
    <row r="124" spans="1:130" s="203" customFormat="1" ht="26.25" customHeight="1" thickBot="1" x14ac:dyDescent="0.25">
      <c r="A124" s="807"/>
      <c r="B124" s="808"/>
      <c r="C124" s="811" t="s">
        <v>420</v>
      </c>
      <c r="D124" s="812"/>
      <c r="E124" s="812"/>
      <c r="F124" s="812"/>
      <c r="G124" s="812"/>
      <c r="H124" s="812"/>
      <c r="I124" s="812"/>
      <c r="J124" s="812"/>
      <c r="K124" s="812"/>
      <c r="L124" s="812"/>
      <c r="M124" s="812"/>
      <c r="N124" s="812"/>
      <c r="O124" s="812"/>
      <c r="P124" s="812"/>
      <c r="Q124" s="812"/>
      <c r="R124" s="812"/>
      <c r="S124" s="812"/>
      <c r="T124" s="812"/>
      <c r="U124" s="812"/>
      <c r="V124" s="812"/>
      <c r="W124" s="812"/>
      <c r="X124" s="812"/>
      <c r="Y124" s="812"/>
      <c r="Z124" s="813"/>
      <c r="AA124" s="766" t="s">
        <v>445</v>
      </c>
      <c r="AB124" s="767"/>
      <c r="AC124" s="767"/>
      <c r="AD124" s="767"/>
      <c r="AE124" s="768"/>
      <c r="AF124" s="769" t="s">
        <v>442</v>
      </c>
      <c r="AG124" s="767"/>
      <c r="AH124" s="767"/>
      <c r="AI124" s="767"/>
      <c r="AJ124" s="768"/>
      <c r="AK124" s="769" t="s">
        <v>111</v>
      </c>
      <c r="AL124" s="767"/>
      <c r="AM124" s="767"/>
      <c r="AN124" s="767"/>
      <c r="AO124" s="768"/>
      <c r="AP124" s="814" t="s">
        <v>446</v>
      </c>
      <c r="AQ124" s="815"/>
      <c r="AR124" s="815"/>
      <c r="AS124" s="815"/>
      <c r="AT124" s="816"/>
      <c r="AU124" s="817" t="s">
        <v>447</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v>223.1</v>
      </c>
      <c r="BR124" s="821"/>
      <c r="BS124" s="821"/>
      <c r="BT124" s="821"/>
      <c r="BU124" s="821"/>
      <c r="BV124" s="821">
        <v>228</v>
      </c>
      <c r="BW124" s="821"/>
      <c r="BX124" s="821"/>
      <c r="BY124" s="821"/>
      <c r="BZ124" s="821"/>
      <c r="CA124" s="821">
        <v>238.4</v>
      </c>
      <c r="CB124" s="821"/>
      <c r="CC124" s="821"/>
      <c r="CD124" s="821"/>
      <c r="CE124" s="821"/>
      <c r="CF124" s="711"/>
      <c r="CG124" s="712"/>
      <c r="CH124" s="712"/>
      <c r="CI124" s="712"/>
      <c r="CJ124" s="851"/>
      <c r="CK124" s="863"/>
      <c r="CL124" s="863"/>
      <c r="CM124" s="863"/>
      <c r="CN124" s="863"/>
      <c r="CO124" s="864"/>
      <c r="CP124" s="852" t="s">
        <v>448</v>
      </c>
      <c r="CQ124" s="853"/>
      <c r="CR124" s="853"/>
      <c r="CS124" s="853"/>
      <c r="CT124" s="853"/>
      <c r="CU124" s="853"/>
      <c r="CV124" s="853"/>
      <c r="CW124" s="853"/>
      <c r="CX124" s="853"/>
      <c r="CY124" s="853"/>
      <c r="CZ124" s="853"/>
      <c r="DA124" s="853"/>
      <c r="DB124" s="853"/>
      <c r="DC124" s="853"/>
      <c r="DD124" s="853"/>
      <c r="DE124" s="853"/>
      <c r="DF124" s="854"/>
      <c r="DG124" s="855" t="s">
        <v>438</v>
      </c>
      <c r="DH124" s="835"/>
      <c r="DI124" s="835"/>
      <c r="DJ124" s="835"/>
      <c r="DK124" s="835"/>
      <c r="DL124" s="835" t="s">
        <v>449</v>
      </c>
      <c r="DM124" s="835"/>
      <c r="DN124" s="835"/>
      <c r="DO124" s="835"/>
      <c r="DP124" s="835"/>
      <c r="DQ124" s="835" t="s">
        <v>429</v>
      </c>
      <c r="DR124" s="835"/>
      <c r="DS124" s="835"/>
      <c r="DT124" s="835"/>
      <c r="DU124" s="835"/>
      <c r="DV124" s="838" t="s">
        <v>366</v>
      </c>
      <c r="DW124" s="838"/>
      <c r="DX124" s="838"/>
      <c r="DY124" s="838"/>
      <c r="DZ124" s="839"/>
    </row>
    <row r="125" spans="1:130" s="203" customFormat="1" ht="26.25" customHeight="1" x14ac:dyDescent="0.2">
      <c r="A125" s="807"/>
      <c r="B125" s="808"/>
      <c r="C125" s="811" t="s">
        <v>422</v>
      </c>
      <c r="D125" s="812"/>
      <c r="E125" s="812"/>
      <c r="F125" s="812"/>
      <c r="G125" s="812"/>
      <c r="H125" s="812"/>
      <c r="I125" s="812"/>
      <c r="J125" s="812"/>
      <c r="K125" s="812"/>
      <c r="L125" s="812"/>
      <c r="M125" s="812"/>
      <c r="N125" s="812"/>
      <c r="O125" s="812"/>
      <c r="P125" s="812"/>
      <c r="Q125" s="812"/>
      <c r="R125" s="812"/>
      <c r="S125" s="812"/>
      <c r="T125" s="812"/>
      <c r="U125" s="812"/>
      <c r="V125" s="812"/>
      <c r="W125" s="812"/>
      <c r="X125" s="812"/>
      <c r="Y125" s="812"/>
      <c r="Z125" s="813"/>
      <c r="AA125" s="766" t="s">
        <v>442</v>
      </c>
      <c r="AB125" s="767"/>
      <c r="AC125" s="767"/>
      <c r="AD125" s="767"/>
      <c r="AE125" s="768"/>
      <c r="AF125" s="769" t="s">
        <v>442</v>
      </c>
      <c r="AG125" s="767"/>
      <c r="AH125" s="767"/>
      <c r="AI125" s="767"/>
      <c r="AJ125" s="768"/>
      <c r="AK125" s="769" t="s">
        <v>439</v>
      </c>
      <c r="AL125" s="767"/>
      <c r="AM125" s="767"/>
      <c r="AN125" s="767"/>
      <c r="AO125" s="768"/>
      <c r="AP125" s="814" t="s">
        <v>348</v>
      </c>
      <c r="AQ125" s="815"/>
      <c r="AR125" s="815"/>
      <c r="AS125" s="815"/>
      <c r="AT125" s="816"/>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7"/>
      <c r="BR125" s="237"/>
      <c r="BS125" s="237"/>
      <c r="BT125" s="237"/>
      <c r="BU125" s="237"/>
      <c r="BV125" s="237"/>
      <c r="BW125" s="237"/>
      <c r="BX125" s="237"/>
      <c r="BY125" s="237"/>
      <c r="BZ125" s="237"/>
      <c r="CA125" s="237"/>
      <c r="CB125" s="237"/>
      <c r="CC125" s="237"/>
      <c r="CD125" s="237"/>
      <c r="CE125" s="237"/>
      <c r="CF125" s="237"/>
      <c r="CG125" s="237"/>
      <c r="CH125" s="237"/>
      <c r="CI125" s="237"/>
      <c r="CJ125" s="238"/>
      <c r="CK125" s="840" t="s">
        <v>450</v>
      </c>
      <c r="CL125" s="841"/>
      <c r="CM125" s="841"/>
      <c r="CN125" s="841"/>
      <c r="CO125" s="842"/>
      <c r="CP125" s="849" t="s">
        <v>451</v>
      </c>
      <c r="CQ125" s="795"/>
      <c r="CR125" s="795"/>
      <c r="CS125" s="795"/>
      <c r="CT125" s="795"/>
      <c r="CU125" s="795"/>
      <c r="CV125" s="795"/>
      <c r="CW125" s="795"/>
      <c r="CX125" s="795"/>
      <c r="CY125" s="795"/>
      <c r="CZ125" s="795"/>
      <c r="DA125" s="795"/>
      <c r="DB125" s="795"/>
      <c r="DC125" s="795"/>
      <c r="DD125" s="795"/>
      <c r="DE125" s="795"/>
      <c r="DF125" s="796"/>
      <c r="DG125" s="850" t="s">
        <v>449</v>
      </c>
      <c r="DH125" s="832"/>
      <c r="DI125" s="832"/>
      <c r="DJ125" s="832"/>
      <c r="DK125" s="832"/>
      <c r="DL125" s="832" t="s">
        <v>437</v>
      </c>
      <c r="DM125" s="832"/>
      <c r="DN125" s="832"/>
      <c r="DO125" s="832"/>
      <c r="DP125" s="832"/>
      <c r="DQ125" s="832" t="s">
        <v>442</v>
      </c>
      <c r="DR125" s="832"/>
      <c r="DS125" s="832"/>
      <c r="DT125" s="832"/>
      <c r="DU125" s="832"/>
      <c r="DV125" s="833" t="s">
        <v>445</v>
      </c>
      <c r="DW125" s="833"/>
      <c r="DX125" s="833"/>
      <c r="DY125" s="833"/>
      <c r="DZ125" s="834"/>
    </row>
    <row r="126" spans="1:130" s="203" customFormat="1" ht="26.25" customHeight="1" thickBot="1" x14ac:dyDescent="0.25">
      <c r="A126" s="807"/>
      <c r="B126" s="808"/>
      <c r="C126" s="811" t="s">
        <v>427</v>
      </c>
      <c r="D126" s="812"/>
      <c r="E126" s="812"/>
      <c r="F126" s="812"/>
      <c r="G126" s="812"/>
      <c r="H126" s="812"/>
      <c r="I126" s="812"/>
      <c r="J126" s="812"/>
      <c r="K126" s="812"/>
      <c r="L126" s="812"/>
      <c r="M126" s="812"/>
      <c r="N126" s="812"/>
      <c r="O126" s="812"/>
      <c r="P126" s="812"/>
      <c r="Q126" s="812"/>
      <c r="R126" s="812"/>
      <c r="S126" s="812"/>
      <c r="T126" s="812"/>
      <c r="U126" s="812"/>
      <c r="V126" s="812"/>
      <c r="W126" s="812"/>
      <c r="X126" s="812"/>
      <c r="Y126" s="812"/>
      <c r="Z126" s="813"/>
      <c r="AA126" s="766">
        <v>945423</v>
      </c>
      <c r="AB126" s="767"/>
      <c r="AC126" s="767"/>
      <c r="AD126" s="767"/>
      <c r="AE126" s="768"/>
      <c r="AF126" s="769">
        <v>672247</v>
      </c>
      <c r="AG126" s="767"/>
      <c r="AH126" s="767"/>
      <c r="AI126" s="767"/>
      <c r="AJ126" s="768"/>
      <c r="AK126" s="769">
        <v>514366</v>
      </c>
      <c r="AL126" s="767"/>
      <c r="AM126" s="767"/>
      <c r="AN126" s="767"/>
      <c r="AO126" s="768"/>
      <c r="AP126" s="814">
        <v>0.1</v>
      </c>
      <c r="AQ126" s="815"/>
      <c r="AR126" s="815"/>
      <c r="AS126" s="815"/>
      <c r="AT126" s="816"/>
      <c r="AU126" s="239"/>
      <c r="AV126" s="239"/>
      <c r="AW126" s="239"/>
      <c r="AX126" s="239"/>
      <c r="AY126" s="239"/>
      <c r="AZ126" s="239"/>
      <c r="BA126" s="239"/>
      <c r="BB126" s="239"/>
      <c r="BC126" s="239"/>
      <c r="BD126" s="239"/>
      <c r="BE126" s="239"/>
      <c r="BF126" s="239"/>
      <c r="BG126" s="239"/>
      <c r="BH126" s="239"/>
      <c r="BI126" s="239"/>
      <c r="BJ126" s="239"/>
      <c r="BK126" s="239"/>
      <c r="BL126" s="239"/>
      <c r="BM126" s="239"/>
      <c r="BN126" s="239"/>
      <c r="BO126" s="239"/>
      <c r="BP126" s="239"/>
      <c r="BQ126" s="239"/>
      <c r="BR126" s="239"/>
      <c r="BS126" s="239"/>
      <c r="BT126" s="239"/>
      <c r="BU126" s="239"/>
      <c r="BV126" s="239"/>
      <c r="BW126" s="239"/>
      <c r="BX126" s="239"/>
      <c r="BY126" s="239"/>
      <c r="BZ126" s="239"/>
      <c r="CA126" s="239"/>
      <c r="CB126" s="239"/>
      <c r="CC126" s="239"/>
      <c r="CD126" s="240"/>
      <c r="CE126" s="240"/>
      <c r="CF126" s="240"/>
      <c r="CG126" s="237"/>
      <c r="CH126" s="237"/>
      <c r="CI126" s="237"/>
      <c r="CJ126" s="238"/>
      <c r="CK126" s="843"/>
      <c r="CL126" s="844"/>
      <c r="CM126" s="844"/>
      <c r="CN126" s="844"/>
      <c r="CO126" s="845"/>
      <c r="CP126" s="802" t="s">
        <v>452</v>
      </c>
      <c r="CQ126" s="737"/>
      <c r="CR126" s="737"/>
      <c r="CS126" s="737"/>
      <c r="CT126" s="737"/>
      <c r="CU126" s="737"/>
      <c r="CV126" s="737"/>
      <c r="CW126" s="737"/>
      <c r="CX126" s="737"/>
      <c r="CY126" s="737"/>
      <c r="CZ126" s="737"/>
      <c r="DA126" s="737"/>
      <c r="DB126" s="737"/>
      <c r="DC126" s="737"/>
      <c r="DD126" s="737"/>
      <c r="DE126" s="737"/>
      <c r="DF126" s="738"/>
      <c r="DG126" s="803" t="s">
        <v>428</v>
      </c>
      <c r="DH126" s="804"/>
      <c r="DI126" s="804"/>
      <c r="DJ126" s="804"/>
      <c r="DK126" s="804"/>
      <c r="DL126" s="804" t="s">
        <v>437</v>
      </c>
      <c r="DM126" s="804"/>
      <c r="DN126" s="804"/>
      <c r="DO126" s="804"/>
      <c r="DP126" s="804"/>
      <c r="DQ126" s="804" t="s">
        <v>442</v>
      </c>
      <c r="DR126" s="804"/>
      <c r="DS126" s="804"/>
      <c r="DT126" s="804"/>
      <c r="DU126" s="804"/>
      <c r="DV126" s="781" t="s">
        <v>437</v>
      </c>
      <c r="DW126" s="781"/>
      <c r="DX126" s="781"/>
      <c r="DY126" s="781"/>
      <c r="DZ126" s="782"/>
    </row>
    <row r="127" spans="1:130" s="203" customFormat="1" ht="26.25" customHeight="1" x14ac:dyDescent="0.2">
      <c r="A127" s="809"/>
      <c r="B127" s="810"/>
      <c r="C127" s="828" t="s">
        <v>453</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66" t="s">
        <v>437</v>
      </c>
      <c r="AB127" s="767"/>
      <c r="AC127" s="767"/>
      <c r="AD127" s="767"/>
      <c r="AE127" s="768"/>
      <c r="AF127" s="769" t="s">
        <v>111</v>
      </c>
      <c r="AG127" s="767"/>
      <c r="AH127" s="767"/>
      <c r="AI127" s="767"/>
      <c r="AJ127" s="768"/>
      <c r="AK127" s="769" t="s">
        <v>428</v>
      </c>
      <c r="AL127" s="767"/>
      <c r="AM127" s="767"/>
      <c r="AN127" s="767"/>
      <c r="AO127" s="768"/>
      <c r="AP127" s="814" t="s">
        <v>366</v>
      </c>
      <c r="AQ127" s="815"/>
      <c r="AR127" s="815"/>
      <c r="AS127" s="815"/>
      <c r="AT127" s="816"/>
      <c r="AU127" s="239"/>
      <c r="AV127" s="239"/>
      <c r="AW127" s="239"/>
      <c r="AX127" s="831" t="s">
        <v>454</v>
      </c>
      <c r="AY127" s="799"/>
      <c r="AZ127" s="799"/>
      <c r="BA127" s="799"/>
      <c r="BB127" s="799"/>
      <c r="BC127" s="799"/>
      <c r="BD127" s="799"/>
      <c r="BE127" s="800"/>
      <c r="BF127" s="798" t="s">
        <v>455</v>
      </c>
      <c r="BG127" s="799"/>
      <c r="BH127" s="799"/>
      <c r="BI127" s="799"/>
      <c r="BJ127" s="799"/>
      <c r="BK127" s="799"/>
      <c r="BL127" s="800"/>
      <c r="BM127" s="798" t="s">
        <v>456</v>
      </c>
      <c r="BN127" s="799"/>
      <c r="BO127" s="799"/>
      <c r="BP127" s="799"/>
      <c r="BQ127" s="799"/>
      <c r="BR127" s="799"/>
      <c r="BS127" s="800"/>
      <c r="BT127" s="798" t="s">
        <v>457</v>
      </c>
      <c r="BU127" s="799"/>
      <c r="BV127" s="799"/>
      <c r="BW127" s="799"/>
      <c r="BX127" s="799"/>
      <c r="BY127" s="799"/>
      <c r="BZ127" s="801"/>
      <c r="CA127" s="239"/>
      <c r="CB127" s="239"/>
      <c r="CC127" s="239"/>
      <c r="CD127" s="240"/>
      <c r="CE127" s="240"/>
      <c r="CF127" s="240"/>
      <c r="CG127" s="237"/>
      <c r="CH127" s="237"/>
      <c r="CI127" s="237"/>
      <c r="CJ127" s="238"/>
      <c r="CK127" s="843"/>
      <c r="CL127" s="844"/>
      <c r="CM127" s="844"/>
      <c r="CN127" s="844"/>
      <c r="CO127" s="845"/>
      <c r="CP127" s="802" t="s">
        <v>458</v>
      </c>
      <c r="CQ127" s="737"/>
      <c r="CR127" s="737"/>
      <c r="CS127" s="737"/>
      <c r="CT127" s="737"/>
      <c r="CU127" s="737"/>
      <c r="CV127" s="737"/>
      <c r="CW127" s="737"/>
      <c r="CX127" s="737"/>
      <c r="CY127" s="737"/>
      <c r="CZ127" s="737"/>
      <c r="DA127" s="737"/>
      <c r="DB127" s="737"/>
      <c r="DC127" s="737"/>
      <c r="DD127" s="737"/>
      <c r="DE127" s="737"/>
      <c r="DF127" s="738"/>
      <c r="DG127" s="803" t="s">
        <v>428</v>
      </c>
      <c r="DH127" s="804"/>
      <c r="DI127" s="804"/>
      <c r="DJ127" s="804"/>
      <c r="DK127" s="804"/>
      <c r="DL127" s="804" t="s">
        <v>438</v>
      </c>
      <c r="DM127" s="804"/>
      <c r="DN127" s="804"/>
      <c r="DO127" s="804"/>
      <c r="DP127" s="804"/>
      <c r="DQ127" s="804" t="s">
        <v>446</v>
      </c>
      <c r="DR127" s="804"/>
      <c r="DS127" s="804"/>
      <c r="DT127" s="804"/>
      <c r="DU127" s="804"/>
      <c r="DV127" s="781" t="s">
        <v>111</v>
      </c>
      <c r="DW127" s="781"/>
      <c r="DX127" s="781"/>
      <c r="DY127" s="781"/>
      <c r="DZ127" s="782"/>
    </row>
    <row r="128" spans="1:130" s="203" customFormat="1" ht="26.25" customHeight="1" thickBot="1" x14ac:dyDescent="0.25">
      <c r="A128" s="783" t="s">
        <v>459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460</v>
      </c>
      <c r="X128" s="785"/>
      <c r="Y128" s="785"/>
      <c r="Z128" s="786"/>
      <c r="AA128" s="787">
        <v>6279160</v>
      </c>
      <c r="AB128" s="788"/>
      <c r="AC128" s="788"/>
      <c r="AD128" s="788"/>
      <c r="AE128" s="789"/>
      <c r="AF128" s="790">
        <v>7874153</v>
      </c>
      <c r="AG128" s="788"/>
      <c r="AH128" s="788"/>
      <c r="AI128" s="788"/>
      <c r="AJ128" s="789"/>
      <c r="AK128" s="790">
        <v>12495044</v>
      </c>
      <c r="AL128" s="788"/>
      <c r="AM128" s="788"/>
      <c r="AN128" s="788"/>
      <c r="AO128" s="789"/>
      <c r="AP128" s="791"/>
      <c r="AQ128" s="792"/>
      <c r="AR128" s="792"/>
      <c r="AS128" s="792"/>
      <c r="AT128" s="793"/>
      <c r="AU128" s="239"/>
      <c r="AV128" s="239"/>
      <c r="AW128" s="239"/>
      <c r="AX128" s="794" t="s">
        <v>461</v>
      </c>
      <c r="AY128" s="795"/>
      <c r="AZ128" s="795"/>
      <c r="BA128" s="795"/>
      <c r="BB128" s="795"/>
      <c r="BC128" s="795"/>
      <c r="BD128" s="795"/>
      <c r="BE128" s="796"/>
      <c r="BF128" s="773" t="s">
        <v>462</v>
      </c>
      <c r="BG128" s="774"/>
      <c r="BH128" s="774"/>
      <c r="BI128" s="774"/>
      <c r="BJ128" s="774"/>
      <c r="BK128" s="774"/>
      <c r="BL128" s="797"/>
      <c r="BM128" s="773">
        <v>3.75</v>
      </c>
      <c r="BN128" s="774"/>
      <c r="BO128" s="774"/>
      <c r="BP128" s="774"/>
      <c r="BQ128" s="774"/>
      <c r="BR128" s="774"/>
      <c r="BS128" s="797"/>
      <c r="BT128" s="773">
        <v>5</v>
      </c>
      <c r="BU128" s="774"/>
      <c r="BV128" s="774"/>
      <c r="BW128" s="774"/>
      <c r="BX128" s="774"/>
      <c r="BY128" s="774"/>
      <c r="BZ128" s="775"/>
      <c r="CA128" s="240"/>
      <c r="CB128" s="240"/>
      <c r="CC128" s="240"/>
      <c r="CD128" s="240"/>
      <c r="CE128" s="240"/>
      <c r="CF128" s="240"/>
      <c r="CG128" s="237"/>
      <c r="CH128" s="237"/>
      <c r="CI128" s="237"/>
      <c r="CJ128" s="238"/>
      <c r="CK128" s="846"/>
      <c r="CL128" s="847"/>
      <c r="CM128" s="847"/>
      <c r="CN128" s="847"/>
      <c r="CO128" s="848"/>
      <c r="CP128" s="776" t="s">
        <v>463</v>
      </c>
      <c r="CQ128" s="715"/>
      <c r="CR128" s="715"/>
      <c r="CS128" s="715"/>
      <c r="CT128" s="715"/>
      <c r="CU128" s="715"/>
      <c r="CV128" s="715"/>
      <c r="CW128" s="715"/>
      <c r="CX128" s="715"/>
      <c r="CY128" s="715"/>
      <c r="CZ128" s="715"/>
      <c r="DA128" s="715"/>
      <c r="DB128" s="715"/>
      <c r="DC128" s="715"/>
      <c r="DD128" s="715"/>
      <c r="DE128" s="715"/>
      <c r="DF128" s="716"/>
      <c r="DG128" s="777">
        <v>1739940</v>
      </c>
      <c r="DH128" s="778"/>
      <c r="DI128" s="778"/>
      <c r="DJ128" s="778"/>
      <c r="DK128" s="778"/>
      <c r="DL128" s="778">
        <v>1622634</v>
      </c>
      <c r="DM128" s="778"/>
      <c r="DN128" s="778"/>
      <c r="DO128" s="778"/>
      <c r="DP128" s="778"/>
      <c r="DQ128" s="778">
        <v>2327269</v>
      </c>
      <c r="DR128" s="778"/>
      <c r="DS128" s="778"/>
      <c r="DT128" s="778"/>
      <c r="DU128" s="778"/>
      <c r="DV128" s="779">
        <v>0.4</v>
      </c>
      <c r="DW128" s="779"/>
      <c r="DX128" s="779"/>
      <c r="DY128" s="779"/>
      <c r="DZ128" s="780"/>
    </row>
    <row r="129" spans="1:131" s="203" customFormat="1" ht="26.25" customHeight="1" x14ac:dyDescent="0.2">
      <c r="A129" s="761" t="s">
        <v>93</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464</v>
      </c>
      <c r="X129" s="764"/>
      <c r="Y129" s="764"/>
      <c r="Z129" s="765"/>
      <c r="AA129" s="766">
        <v>754662925</v>
      </c>
      <c r="AB129" s="767"/>
      <c r="AC129" s="767"/>
      <c r="AD129" s="767"/>
      <c r="AE129" s="768"/>
      <c r="AF129" s="769">
        <v>747215058</v>
      </c>
      <c r="AG129" s="767"/>
      <c r="AH129" s="767"/>
      <c r="AI129" s="767"/>
      <c r="AJ129" s="768"/>
      <c r="AK129" s="769">
        <v>707240493</v>
      </c>
      <c r="AL129" s="767"/>
      <c r="AM129" s="767"/>
      <c r="AN129" s="767"/>
      <c r="AO129" s="768"/>
      <c r="AP129" s="770"/>
      <c r="AQ129" s="771"/>
      <c r="AR129" s="771"/>
      <c r="AS129" s="771"/>
      <c r="AT129" s="772"/>
      <c r="AU129" s="241"/>
      <c r="AV129" s="241"/>
      <c r="AW129" s="241"/>
      <c r="AX129" s="736" t="s">
        <v>465</v>
      </c>
      <c r="AY129" s="737"/>
      <c r="AZ129" s="737"/>
      <c r="BA129" s="737"/>
      <c r="BB129" s="737"/>
      <c r="BC129" s="737"/>
      <c r="BD129" s="737"/>
      <c r="BE129" s="738"/>
      <c r="BF129" s="756" t="s">
        <v>437</v>
      </c>
      <c r="BG129" s="757"/>
      <c r="BH129" s="757"/>
      <c r="BI129" s="757"/>
      <c r="BJ129" s="757"/>
      <c r="BK129" s="757"/>
      <c r="BL129" s="758"/>
      <c r="BM129" s="756">
        <v>8.75</v>
      </c>
      <c r="BN129" s="757"/>
      <c r="BO129" s="757"/>
      <c r="BP129" s="757"/>
      <c r="BQ129" s="757"/>
      <c r="BR129" s="757"/>
      <c r="BS129" s="758"/>
      <c r="BT129" s="756">
        <v>15</v>
      </c>
      <c r="BU129" s="759"/>
      <c r="BV129" s="759"/>
      <c r="BW129" s="759"/>
      <c r="BX129" s="759"/>
      <c r="BY129" s="759"/>
      <c r="BZ129" s="760"/>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0"/>
      <c r="DQ129" s="210"/>
      <c r="DR129" s="210"/>
      <c r="DS129" s="210"/>
      <c r="DT129" s="210"/>
      <c r="DU129" s="210"/>
      <c r="DV129" s="210"/>
      <c r="DW129" s="210"/>
      <c r="DX129" s="210"/>
      <c r="DY129" s="210"/>
      <c r="DZ129" s="214"/>
    </row>
    <row r="130" spans="1:131" s="203" customFormat="1" ht="26.25" customHeight="1" x14ac:dyDescent="0.2">
      <c r="A130" s="761" t="s">
        <v>466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467</v>
      </c>
      <c r="X130" s="764"/>
      <c r="Y130" s="764"/>
      <c r="Z130" s="765"/>
      <c r="AA130" s="766">
        <v>121513235</v>
      </c>
      <c r="AB130" s="767"/>
      <c r="AC130" s="767"/>
      <c r="AD130" s="767"/>
      <c r="AE130" s="768"/>
      <c r="AF130" s="769">
        <v>121822407</v>
      </c>
      <c r="AG130" s="767"/>
      <c r="AH130" s="767"/>
      <c r="AI130" s="767"/>
      <c r="AJ130" s="768"/>
      <c r="AK130" s="769">
        <v>122816299</v>
      </c>
      <c r="AL130" s="767"/>
      <c r="AM130" s="767"/>
      <c r="AN130" s="767"/>
      <c r="AO130" s="768"/>
      <c r="AP130" s="770"/>
      <c r="AQ130" s="771"/>
      <c r="AR130" s="771"/>
      <c r="AS130" s="771"/>
      <c r="AT130" s="772"/>
      <c r="AU130" s="241"/>
      <c r="AV130" s="241"/>
      <c r="AW130" s="241"/>
      <c r="AX130" s="736" t="s">
        <v>468</v>
      </c>
      <c r="AY130" s="737"/>
      <c r="AZ130" s="737"/>
      <c r="BA130" s="737"/>
      <c r="BB130" s="737"/>
      <c r="BC130" s="737"/>
      <c r="BD130" s="737"/>
      <c r="BE130" s="738"/>
      <c r="BF130" s="739">
        <v>13.4</v>
      </c>
      <c r="BG130" s="740"/>
      <c r="BH130" s="740"/>
      <c r="BI130" s="740"/>
      <c r="BJ130" s="740"/>
      <c r="BK130" s="740"/>
      <c r="BL130" s="741"/>
      <c r="BM130" s="739">
        <v>25</v>
      </c>
      <c r="BN130" s="740"/>
      <c r="BO130" s="740"/>
      <c r="BP130" s="740"/>
      <c r="BQ130" s="740"/>
      <c r="BR130" s="740"/>
      <c r="BS130" s="741"/>
      <c r="BT130" s="739">
        <v>35</v>
      </c>
      <c r="BU130" s="742"/>
      <c r="BV130" s="742"/>
      <c r="BW130" s="742"/>
      <c r="BX130" s="742"/>
      <c r="BY130" s="742"/>
      <c r="BZ130" s="743"/>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0"/>
      <c r="DQ130" s="210"/>
      <c r="DR130" s="210"/>
      <c r="DS130" s="210"/>
      <c r="DT130" s="210"/>
      <c r="DU130" s="210"/>
      <c r="DV130" s="210"/>
      <c r="DW130" s="210"/>
      <c r="DX130" s="210"/>
      <c r="DY130" s="210"/>
      <c r="DZ130" s="214"/>
    </row>
    <row r="131" spans="1:131" s="203" customFormat="1" ht="26.25" customHeight="1" thickBot="1" x14ac:dyDescent="0.25">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469</v>
      </c>
      <c r="X131" s="747"/>
      <c r="Y131" s="747"/>
      <c r="Z131" s="748"/>
      <c r="AA131" s="749">
        <v>633149690</v>
      </c>
      <c r="AB131" s="750"/>
      <c r="AC131" s="750"/>
      <c r="AD131" s="750"/>
      <c r="AE131" s="751"/>
      <c r="AF131" s="752">
        <v>625392651</v>
      </c>
      <c r="AG131" s="750"/>
      <c r="AH131" s="750"/>
      <c r="AI131" s="750"/>
      <c r="AJ131" s="751"/>
      <c r="AK131" s="752">
        <v>584424194</v>
      </c>
      <c r="AL131" s="750"/>
      <c r="AM131" s="750"/>
      <c r="AN131" s="750"/>
      <c r="AO131" s="751"/>
      <c r="AP131" s="753"/>
      <c r="AQ131" s="754"/>
      <c r="AR131" s="754"/>
      <c r="AS131" s="754"/>
      <c r="AT131" s="755"/>
      <c r="AU131" s="241"/>
      <c r="AV131" s="241"/>
      <c r="AW131" s="241"/>
      <c r="AX131" s="714" t="s">
        <v>470</v>
      </c>
      <c r="AY131" s="715"/>
      <c r="AZ131" s="715"/>
      <c r="BA131" s="715"/>
      <c r="BB131" s="715"/>
      <c r="BC131" s="715"/>
      <c r="BD131" s="715"/>
      <c r="BE131" s="716"/>
      <c r="BF131" s="717">
        <v>238.4</v>
      </c>
      <c r="BG131" s="718"/>
      <c r="BH131" s="718"/>
      <c r="BI131" s="718"/>
      <c r="BJ131" s="718"/>
      <c r="BK131" s="718"/>
      <c r="BL131" s="719"/>
      <c r="BM131" s="717">
        <v>400</v>
      </c>
      <c r="BN131" s="718"/>
      <c r="BO131" s="718"/>
      <c r="BP131" s="718"/>
      <c r="BQ131" s="718"/>
      <c r="BR131" s="718"/>
      <c r="BS131" s="719"/>
      <c r="BT131" s="720"/>
      <c r="BU131" s="721"/>
      <c r="BV131" s="721"/>
      <c r="BW131" s="721"/>
      <c r="BX131" s="721"/>
      <c r="BY131" s="721"/>
      <c r="BZ131" s="72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0"/>
      <c r="DQ131" s="210"/>
      <c r="DR131" s="210"/>
      <c r="DS131" s="210"/>
      <c r="DT131" s="210"/>
      <c r="DU131" s="210"/>
      <c r="DV131" s="210"/>
      <c r="DW131" s="210"/>
      <c r="DX131" s="210"/>
      <c r="DY131" s="210"/>
      <c r="DZ131" s="214"/>
    </row>
    <row r="132" spans="1:131" s="203" customFormat="1" ht="26.25" customHeight="1" x14ac:dyDescent="0.2">
      <c r="A132" s="723" t="s">
        <v>471</v>
      </c>
      <c r="B132" s="724"/>
      <c r="C132" s="724"/>
      <c r="D132" s="724"/>
      <c r="E132" s="724"/>
      <c r="F132" s="724"/>
      <c r="G132" s="724"/>
      <c r="H132" s="724"/>
      <c r="I132" s="724"/>
      <c r="J132" s="724"/>
      <c r="K132" s="724"/>
      <c r="L132" s="724"/>
      <c r="M132" s="724"/>
      <c r="N132" s="724"/>
      <c r="O132" s="724"/>
      <c r="P132" s="724"/>
      <c r="Q132" s="724"/>
      <c r="R132" s="724"/>
      <c r="S132" s="724"/>
      <c r="T132" s="724"/>
      <c r="U132" s="724"/>
      <c r="V132" s="727" t="s">
        <v>472</v>
      </c>
      <c r="W132" s="727"/>
      <c r="X132" s="727"/>
      <c r="Y132" s="727"/>
      <c r="Z132" s="728"/>
      <c r="AA132" s="729">
        <v>13.417892950000001</v>
      </c>
      <c r="AB132" s="730"/>
      <c r="AC132" s="730"/>
      <c r="AD132" s="730"/>
      <c r="AE132" s="731"/>
      <c r="AF132" s="732">
        <v>13.28265781</v>
      </c>
      <c r="AG132" s="730"/>
      <c r="AH132" s="730"/>
      <c r="AI132" s="730"/>
      <c r="AJ132" s="731"/>
      <c r="AK132" s="732">
        <v>13.58937484</v>
      </c>
      <c r="AL132" s="730"/>
      <c r="AM132" s="730"/>
      <c r="AN132" s="730"/>
      <c r="AO132" s="731"/>
      <c r="AP132" s="733"/>
      <c r="AQ132" s="734"/>
      <c r="AR132" s="734"/>
      <c r="AS132" s="734"/>
      <c r="AT132" s="735"/>
      <c r="AU132" s="243"/>
      <c r="AV132" s="244"/>
      <c r="AW132" s="244"/>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1"/>
      <c r="BT132" s="210"/>
      <c r="BU132" s="210"/>
      <c r="BV132" s="210"/>
      <c r="BW132" s="210"/>
      <c r="BX132" s="210"/>
      <c r="BY132" s="210"/>
      <c r="BZ132" s="210"/>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4"/>
      <c r="DQ132" s="214"/>
      <c r="DR132" s="214"/>
      <c r="DS132" s="214"/>
      <c r="DT132" s="214"/>
      <c r="DU132" s="214"/>
      <c r="DV132" s="214"/>
      <c r="DW132" s="214"/>
      <c r="DX132" s="214"/>
      <c r="DY132" s="214"/>
      <c r="DZ132" s="214"/>
    </row>
    <row r="133" spans="1:131" s="203" customFormat="1" ht="26.25" customHeight="1" thickBot="1" x14ac:dyDescent="0.25">
      <c r="A133" s="725"/>
      <c r="B133" s="726"/>
      <c r="C133" s="726"/>
      <c r="D133" s="726"/>
      <c r="E133" s="726"/>
      <c r="F133" s="726"/>
      <c r="G133" s="726"/>
      <c r="H133" s="726"/>
      <c r="I133" s="726"/>
      <c r="J133" s="726"/>
      <c r="K133" s="726"/>
      <c r="L133" s="726"/>
      <c r="M133" s="726"/>
      <c r="N133" s="726"/>
      <c r="O133" s="726"/>
      <c r="P133" s="726"/>
      <c r="Q133" s="726"/>
      <c r="R133" s="726"/>
      <c r="S133" s="726"/>
      <c r="T133" s="726"/>
      <c r="U133" s="726"/>
      <c r="V133" s="706" t="s">
        <v>473</v>
      </c>
      <c r="W133" s="706"/>
      <c r="X133" s="706"/>
      <c r="Y133" s="706"/>
      <c r="Z133" s="707"/>
      <c r="AA133" s="708">
        <v>14</v>
      </c>
      <c r="AB133" s="709"/>
      <c r="AC133" s="709"/>
      <c r="AD133" s="709"/>
      <c r="AE133" s="710"/>
      <c r="AF133" s="708">
        <v>13.5</v>
      </c>
      <c r="AG133" s="709"/>
      <c r="AH133" s="709"/>
      <c r="AI133" s="709"/>
      <c r="AJ133" s="710"/>
      <c r="AK133" s="708">
        <v>13.4</v>
      </c>
      <c r="AL133" s="709"/>
      <c r="AM133" s="709"/>
      <c r="AN133" s="709"/>
      <c r="AO133" s="710"/>
      <c r="AP133" s="711"/>
      <c r="AQ133" s="712"/>
      <c r="AR133" s="712"/>
      <c r="AS133" s="712"/>
      <c r="AT133" s="713"/>
      <c r="AU133" s="244"/>
      <c r="AV133" s="244"/>
      <c r="AW133" s="244"/>
      <c r="AX133" s="244"/>
      <c r="AY133" s="244"/>
      <c r="AZ133" s="244"/>
      <c r="BA133" s="244"/>
      <c r="BB133" s="244"/>
      <c r="BC133" s="244"/>
      <c r="BD133" s="244"/>
      <c r="BE133" s="244"/>
      <c r="BF133" s="244"/>
      <c r="BG133" s="244"/>
      <c r="BH133" s="244"/>
      <c r="BI133" s="244"/>
      <c r="BJ133" s="244"/>
      <c r="BK133" s="244"/>
      <c r="BL133" s="244"/>
      <c r="BM133" s="244"/>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4"/>
      <c r="DQ133" s="214"/>
      <c r="DR133" s="214"/>
      <c r="DS133" s="214"/>
      <c r="DT133" s="214"/>
      <c r="DU133" s="214"/>
      <c r="DV133" s="214"/>
      <c r="DW133" s="214"/>
      <c r="DX133" s="214"/>
      <c r="DY133" s="214"/>
      <c r="DZ133" s="214"/>
    </row>
    <row r="134" spans="1:131" s="204" customFormat="1" ht="11.25" customHeight="1" x14ac:dyDescent="0.2">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44"/>
      <c r="AV134" s="244"/>
      <c r="AW134" s="244"/>
      <c r="AX134" s="244"/>
      <c r="AY134" s="244"/>
      <c r="AZ134" s="244"/>
      <c r="BA134" s="244"/>
      <c r="BB134" s="244"/>
      <c r="BC134" s="244"/>
      <c r="BD134" s="244"/>
      <c r="BE134" s="244"/>
      <c r="BF134" s="244"/>
      <c r="BG134" s="244"/>
      <c r="BH134" s="244"/>
      <c r="BI134" s="244"/>
      <c r="BJ134" s="244"/>
      <c r="BK134" s="244"/>
      <c r="BL134" s="244"/>
      <c r="BM134" s="244"/>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4"/>
      <c r="DQ134" s="214"/>
      <c r="DR134" s="214"/>
      <c r="DS134" s="214"/>
      <c r="DT134" s="214"/>
      <c r="DU134" s="214"/>
      <c r="DV134" s="214"/>
      <c r="DW134" s="214"/>
      <c r="DX134" s="214"/>
      <c r="DY134" s="214"/>
      <c r="DZ134" s="214"/>
      <c r="EA134" s="203"/>
    </row>
    <row r="135" spans="1:131" ht="14.4" hidden="1" x14ac:dyDescent="0.2">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row r="136" spans="1:131" hidden="1" x14ac:dyDescent="0.2"/>
  </sheetData>
  <sheetProtection algorithmName="SHA-512" hashValue="QQ/3yOvbk4vBq8T8yQNDsc/Tjnb//qNe2TLqZiR8bL8r0o+rMP7JZtb3BCxZPMRAWxH4MVHY+gKK4YKgblDKBw==" saltValue="mRCFSWvaaBcVbZFrRiZk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48" customWidth="1"/>
    <col min="3" max="120" width="2.77734375" style="247" customWidth="1"/>
    <col min="121" max="16384" width="9" style="247" hidden="1"/>
  </cols>
  <sheetData>
    <row r="1" spans="2:2" ht="13.2" x14ac:dyDescent="0.2">
      <c r="B1" s="247"/>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47" t="s">
        <v>474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wJ4cubEzGDfza3+rzFt+BgBgi3x3DZv2nfg/s0wLZUeoce8HMlhKo5jXXuCtWt8kk2oZFGXfDyJITybDIV//w==" saltValue="PPJ1zt5lvGN2WGFw4Qp9bg==" spinCount="100000" sheet="1" objects="1" scenarios="1"/>
  <dataConsolidate/>
  <phoneticPr fontId="2"/>
  <printOptions horizontalCentered="1" verticalCentered="1"/>
  <pageMargins left="0" right="0" top="0" bottom="0" header="0" footer="0"/>
  <pageSetup paperSize="9" scale="43" orientation="landscape" horizontalDpi="4294967292"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48" customWidth="1"/>
    <col min="117" max="16384" width="9" style="247" hidden="1"/>
  </cols>
  <sheetData>
    <row r="1" spans="1:116" ht="13.2" x14ac:dyDescent="0.2">
      <c r="A1" s="249"/>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1:116" ht="13.2" x14ac:dyDescent="0.2">
      <c r="A2" s="249"/>
      <c r="B2" s="249"/>
      <c r="C2" s="249"/>
      <c r="D2" s="249"/>
      <c r="E2" s="249"/>
      <c r="F2" s="249"/>
      <c r="G2" s="249"/>
      <c r="H2" s="249"/>
      <c r="I2" s="249"/>
      <c r="J2" s="249"/>
      <c r="K2" s="249"/>
      <c r="L2" s="249"/>
      <c r="M2" s="249"/>
      <c r="N2" s="249"/>
      <c r="O2" s="249"/>
      <c r="P2" s="249"/>
      <c r="Q2" s="249"/>
      <c r="R2" s="249"/>
      <c r="S2" s="249"/>
      <c r="T2" s="250"/>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row>
    <row r="3" spans="1:116" ht="13.2" x14ac:dyDescent="0.2">
      <c r="A3" s="249"/>
      <c r="B3" s="250"/>
      <c r="C3" s="250"/>
      <c r="D3" s="250"/>
      <c r="E3" s="250"/>
      <c r="F3" s="250"/>
      <c r="G3" s="250"/>
      <c r="H3" s="250"/>
      <c r="I3" s="250"/>
      <c r="J3" s="250"/>
      <c r="K3" s="250"/>
      <c r="L3" s="250"/>
      <c r="M3" s="250"/>
      <c r="N3" s="250"/>
      <c r="O3" s="250"/>
      <c r="P3" s="250"/>
      <c r="Q3" s="250"/>
      <c r="R3" s="250"/>
      <c r="S3" s="250"/>
      <c r="T3" s="249"/>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row>
    <row r="4" spans="1:116" ht="13.2" x14ac:dyDescent="0.2">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1:116" ht="13.2" x14ac:dyDescent="0.2">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1:116" ht="13.2" x14ac:dyDescent="0.2">
      <c r="A6" s="249"/>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c r="CO6" s="249"/>
      <c r="CP6" s="249"/>
      <c r="CQ6" s="249"/>
      <c r="CR6" s="249"/>
      <c r="CS6" s="249"/>
      <c r="CT6" s="249"/>
      <c r="CU6" s="249"/>
      <c r="CV6" s="249"/>
      <c r="CW6" s="249"/>
      <c r="CX6" s="249"/>
      <c r="CY6" s="249"/>
      <c r="CZ6" s="249"/>
      <c r="DA6" s="249"/>
      <c r="DB6" s="249"/>
      <c r="DC6" s="249"/>
      <c r="DD6" s="249"/>
      <c r="DE6" s="249"/>
      <c r="DF6" s="249"/>
      <c r="DG6" s="249"/>
      <c r="DH6" s="249"/>
      <c r="DI6" s="249"/>
      <c r="DJ6" s="249"/>
      <c r="DK6" s="249"/>
      <c r="DL6" s="249"/>
    </row>
    <row r="7" spans="1:116" ht="13.2" x14ac:dyDescent="0.2">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249"/>
      <c r="BU7" s="249"/>
      <c r="BV7" s="249"/>
      <c r="BW7" s="249"/>
      <c r="BX7" s="249"/>
      <c r="BY7" s="249"/>
      <c r="BZ7" s="249"/>
      <c r="CA7" s="249"/>
      <c r="CB7" s="249"/>
      <c r="CC7" s="249"/>
      <c r="CD7" s="249"/>
      <c r="CE7" s="249"/>
      <c r="CF7" s="249"/>
      <c r="CG7" s="249"/>
      <c r="CH7" s="249"/>
      <c r="CI7" s="249"/>
      <c r="CJ7" s="249"/>
      <c r="CK7" s="249"/>
      <c r="CL7" s="249"/>
      <c r="CM7" s="249"/>
      <c r="CN7" s="249"/>
      <c r="CO7" s="249"/>
      <c r="CP7" s="249"/>
      <c r="CQ7" s="249"/>
      <c r="CR7" s="249"/>
      <c r="CS7" s="249"/>
      <c r="CT7" s="249"/>
      <c r="CU7" s="249"/>
      <c r="CV7" s="249"/>
      <c r="CW7" s="249"/>
      <c r="CX7" s="249"/>
      <c r="CY7" s="249"/>
      <c r="CZ7" s="249"/>
      <c r="DA7" s="249"/>
      <c r="DB7" s="249"/>
      <c r="DC7" s="249"/>
      <c r="DD7" s="249"/>
      <c r="DE7" s="249"/>
      <c r="DF7" s="249"/>
      <c r="DG7" s="249"/>
      <c r="DH7" s="249"/>
      <c r="DI7" s="249"/>
      <c r="DJ7" s="249"/>
      <c r="DK7" s="249"/>
      <c r="DL7" s="249"/>
    </row>
    <row r="8" spans="1:116" ht="13.2" x14ac:dyDescent="0.2">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49"/>
      <c r="DD8" s="249"/>
      <c r="DE8" s="249"/>
      <c r="DF8" s="249"/>
      <c r="DG8" s="249"/>
      <c r="DH8" s="249"/>
      <c r="DI8" s="249"/>
      <c r="DJ8" s="249"/>
      <c r="DK8" s="249"/>
      <c r="DL8" s="249"/>
    </row>
    <row r="9" spans="1:116" ht="13.2" x14ac:dyDescent="0.2">
      <c r="A9" s="249"/>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c r="CK9" s="249"/>
      <c r="CL9" s="249"/>
      <c r="CM9" s="249"/>
      <c r="CN9" s="249"/>
      <c r="CO9" s="249"/>
      <c r="CP9" s="249"/>
      <c r="CQ9" s="249"/>
      <c r="CR9" s="249"/>
      <c r="CS9" s="249"/>
      <c r="CT9" s="249"/>
      <c r="CU9" s="249"/>
      <c r="CV9" s="249"/>
      <c r="CW9" s="249"/>
      <c r="CX9" s="249"/>
      <c r="CY9" s="249"/>
      <c r="CZ9" s="249"/>
      <c r="DA9" s="249"/>
      <c r="DB9" s="249"/>
      <c r="DC9" s="249"/>
      <c r="DD9" s="249"/>
      <c r="DE9" s="249"/>
      <c r="DF9" s="249"/>
      <c r="DG9" s="249"/>
      <c r="DH9" s="249"/>
      <c r="DI9" s="249"/>
      <c r="DJ9" s="249"/>
      <c r="DK9" s="249"/>
      <c r="DL9" s="249"/>
    </row>
    <row r="10" spans="1:116" ht="13.2" x14ac:dyDescent="0.2">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row>
    <row r="11" spans="1:116" ht="13.2" x14ac:dyDescent="0.2">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249"/>
      <c r="DE11" s="249"/>
      <c r="DF11" s="249"/>
      <c r="DG11" s="249"/>
      <c r="DH11" s="249"/>
      <c r="DI11" s="249"/>
      <c r="DJ11" s="249"/>
      <c r="DK11" s="249"/>
      <c r="DL11" s="249"/>
    </row>
    <row r="12" spans="1:116" ht="13.2" x14ac:dyDescent="0.2">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row>
    <row r="13" spans="1:116" ht="13.2" x14ac:dyDescent="0.2">
      <c r="A13" s="249"/>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249"/>
      <c r="DE13" s="249"/>
      <c r="DF13" s="249"/>
      <c r="DG13" s="249"/>
      <c r="DH13" s="249"/>
      <c r="DI13" s="249"/>
      <c r="DJ13" s="249"/>
      <c r="DK13" s="249"/>
      <c r="DL13" s="249"/>
    </row>
    <row r="14" spans="1:116" ht="13.2" x14ac:dyDescent="0.2">
      <c r="A14" s="249"/>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49"/>
      <c r="CL14" s="249"/>
      <c r="CM14" s="249"/>
      <c r="CN14" s="249"/>
      <c r="CO14" s="249"/>
      <c r="CP14" s="249"/>
      <c r="CQ14" s="249"/>
      <c r="CR14" s="249"/>
      <c r="CS14" s="249"/>
      <c r="CT14" s="249"/>
      <c r="CU14" s="249"/>
      <c r="CV14" s="249"/>
      <c r="CW14" s="249"/>
      <c r="CX14" s="249"/>
      <c r="CY14" s="249"/>
      <c r="CZ14" s="249"/>
      <c r="DA14" s="249"/>
      <c r="DB14" s="249"/>
      <c r="DC14" s="249"/>
      <c r="DD14" s="249"/>
      <c r="DE14" s="249"/>
      <c r="DF14" s="249"/>
      <c r="DG14" s="249"/>
      <c r="DH14" s="249"/>
      <c r="DI14" s="249"/>
      <c r="DJ14" s="249"/>
      <c r="DK14" s="249"/>
      <c r="DL14" s="249"/>
    </row>
    <row r="15" spans="1:116" ht="13.2" x14ac:dyDescent="0.2">
      <c r="A15" s="249"/>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49"/>
      <c r="CS15" s="249"/>
      <c r="CT15" s="249"/>
      <c r="CU15" s="249"/>
      <c r="CV15" s="249"/>
      <c r="CW15" s="249"/>
      <c r="CX15" s="249"/>
      <c r="CY15" s="249"/>
      <c r="CZ15" s="249"/>
      <c r="DA15" s="249"/>
      <c r="DB15" s="249"/>
      <c r="DC15" s="249"/>
      <c r="DD15" s="249"/>
      <c r="DE15" s="249"/>
      <c r="DF15" s="249"/>
      <c r="DG15" s="249"/>
      <c r="DH15" s="249"/>
      <c r="DI15" s="249"/>
      <c r="DJ15" s="249"/>
      <c r="DK15" s="249"/>
      <c r="DL15" s="249"/>
    </row>
    <row r="16" spans="1:116" ht="13.2" x14ac:dyDescent="0.2">
      <c r="A16" s="249"/>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49"/>
      <c r="CS16" s="249"/>
      <c r="CT16" s="249"/>
      <c r="CU16" s="249"/>
      <c r="CV16" s="249"/>
      <c r="CW16" s="249"/>
      <c r="CX16" s="249"/>
      <c r="CY16" s="249"/>
      <c r="CZ16" s="249"/>
      <c r="DA16" s="249"/>
      <c r="DB16" s="249"/>
      <c r="DC16" s="249"/>
      <c r="DD16" s="249"/>
      <c r="DE16" s="249"/>
      <c r="DF16" s="249"/>
      <c r="DG16" s="249"/>
      <c r="DH16" s="249"/>
      <c r="DI16" s="249"/>
      <c r="DJ16" s="249"/>
      <c r="DK16" s="249"/>
      <c r="DL16" s="249"/>
    </row>
    <row r="17" spans="1:116" ht="13.2" x14ac:dyDescent="0.2">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row>
    <row r="18" spans="1:116" ht="13.2" x14ac:dyDescent="0.2">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1:116" ht="13.2" x14ac:dyDescent="0.2">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c r="CW19" s="249"/>
      <c r="CX19" s="249"/>
      <c r="CY19" s="249"/>
      <c r="CZ19" s="249"/>
      <c r="DA19" s="249"/>
      <c r="DB19" s="249"/>
      <c r="DC19" s="249"/>
      <c r="DD19" s="249"/>
      <c r="DE19" s="249"/>
      <c r="DF19" s="249"/>
      <c r="DG19" s="249"/>
      <c r="DH19" s="249"/>
      <c r="DI19" s="249"/>
      <c r="DJ19" s="249"/>
      <c r="DK19" s="249"/>
      <c r="DL19" s="249"/>
    </row>
    <row r="20" spans="1:116" ht="13.2" x14ac:dyDescent="0.2">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49"/>
      <c r="CS20" s="249"/>
      <c r="CT20" s="249"/>
      <c r="CU20" s="249"/>
      <c r="CV20" s="249"/>
      <c r="CW20" s="249"/>
      <c r="CX20" s="249"/>
      <c r="CY20" s="249"/>
      <c r="CZ20" s="249"/>
      <c r="DA20" s="249"/>
      <c r="DB20" s="249"/>
      <c r="DC20" s="249"/>
      <c r="DD20" s="249"/>
      <c r="DE20" s="249"/>
      <c r="DF20" s="249"/>
      <c r="DG20" s="249"/>
      <c r="DH20" s="249"/>
      <c r="DI20" s="249"/>
      <c r="DJ20" s="249"/>
      <c r="DK20" s="249"/>
      <c r="DL20" s="249"/>
    </row>
    <row r="21" spans="1:116" ht="13.2" x14ac:dyDescent="0.2">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49"/>
      <c r="CS21" s="249"/>
      <c r="CT21" s="249"/>
      <c r="CU21" s="249"/>
      <c r="CV21" s="249"/>
      <c r="CW21" s="249"/>
      <c r="CX21" s="249"/>
      <c r="CY21" s="249"/>
      <c r="CZ21" s="249"/>
      <c r="DA21" s="249"/>
      <c r="DB21" s="249"/>
      <c r="DC21" s="249"/>
      <c r="DD21" s="249"/>
      <c r="DE21" s="249"/>
      <c r="DF21" s="249"/>
      <c r="DG21" s="249"/>
      <c r="DH21" s="249"/>
      <c r="DI21" s="249"/>
      <c r="DJ21" s="249"/>
      <c r="DK21" s="249"/>
      <c r="DL21" s="250"/>
    </row>
    <row r="22" spans="1:116" ht="13.2" x14ac:dyDescent="0.2">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row>
    <row r="23" spans="1:116" ht="13.2" x14ac:dyDescent="0.2">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row>
    <row r="24" spans="1:116" ht="13.2" x14ac:dyDescent="0.2">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row>
    <row r="25" spans="1:116" ht="13.2" x14ac:dyDescent="0.2">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row>
    <row r="26" spans="1:116" ht="13.2" x14ac:dyDescent="0.2">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49"/>
      <c r="CF26" s="249"/>
      <c r="CG26" s="249"/>
      <c r="CH26" s="249"/>
      <c r="CI26" s="249"/>
      <c r="CJ26" s="249"/>
      <c r="CK26" s="249"/>
      <c r="CL26" s="249"/>
      <c r="CM26" s="249"/>
      <c r="CN26" s="249"/>
      <c r="CO26" s="249"/>
      <c r="CP26" s="249"/>
      <c r="CQ26" s="249"/>
      <c r="CR26" s="249"/>
      <c r="CS26" s="249"/>
      <c r="CT26" s="249"/>
      <c r="CU26" s="249"/>
      <c r="CV26" s="249"/>
      <c r="CW26" s="249"/>
      <c r="CX26" s="249"/>
      <c r="CY26" s="249"/>
      <c r="CZ26" s="249"/>
      <c r="DA26" s="249"/>
      <c r="DB26" s="249"/>
      <c r="DC26" s="249"/>
      <c r="DD26" s="249"/>
      <c r="DE26" s="249"/>
      <c r="DF26" s="249"/>
      <c r="DG26" s="249"/>
      <c r="DH26" s="249"/>
      <c r="DI26" s="249"/>
      <c r="DJ26" s="249"/>
      <c r="DK26" s="249"/>
      <c r="DL26" s="249"/>
    </row>
    <row r="27" spans="1:116" ht="13.2" x14ac:dyDescent="0.2">
      <c r="A27" s="249"/>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c r="BF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c r="CG27" s="249"/>
      <c r="CH27" s="249"/>
      <c r="CI27" s="249"/>
      <c r="CJ27" s="249"/>
      <c r="CK27" s="249"/>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row>
    <row r="28" spans="1:116" ht="13.2" x14ac:dyDescent="0.2">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row>
    <row r="29" spans="1:116" ht="13.2" x14ac:dyDescent="0.2">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row>
    <row r="30" spans="1:116" ht="13.2" x14ac:dyDescent="0.2">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row>
    <row r="31" spans="1:116" ht="13.2" x14ac:dyDescent="0.2">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c r="CV31" s="249"/>
      <c r="CW31" s="249"/>
      <c r="CX31" s="249"/>
      <c r="CY31" s="249"/>
      <c r="CZ31" s="249"/>
      <c r="DA31" s="249"/>
      <c r="DB31" s="249"/>
      <c r="DC31" s="249"/>
      <c r="DD31" s="249"/>
      <c r="DE31" s="249"/>
      <c r="DF31" s="249"/>
      <c r="DG31" s="249"/>
      <c r="DH31" s="249"/>
      <c r="DI31" s="249"/>
      <c r="DJ31" s="249"/>
      <c r="DK31" s="249"/>
      <c r="DL31" s="249"/>
    </row>
    <row r="32" spans="1:116" ht="13.2" x14ac:dyDescent="0.2">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row>
    <row r="33" spans="1:116" ht="13.2" x14ac:dyDescent="0.2">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row>
    <row r="34" spans="1:116" ht="13.2" x14ac:dyDescent="0.2">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c r="CV34" s="249"/>
      <c r="CW34" s="249"/>
      <c r="CX34" s="249"/>
      <c r="CY34" s="249"/>
      <c r="CZ34" s="249"/>
      <c r="DA34" s="249"/>
      <c r="DB34" s="249"/>
      <c r="DC34" s="249"/>
      <c r="DD34" s="249"/>
      <c r="DE34" s="249"/>
      <c r="DF34" s="249"/>
      <c r="DG34" s="249"/>
      <c r="DH34" s="249"/>
      <c r="DI34" s="249"/>
      <c r="DJ34" s="249"/>
      <c r="DK34" s="249"/>
      <c r="DL34" s="249"/>
    </row>
    <row r="35" spans="1:116" ht="13.2" x14ac:dyDescent="0.2">
      <c r="A35" s="249"/>
      <c r="B35" s="249"/>
      <c r="C35" s="249"/>
      <c r="D35" s="249"/>
      <c r="E35" s="249"/>
      <c r="F35" s="249"/>
      <c r="G35" s="249"/>
      <c r="H35" s="249"/>
      <c r="I35" s="249"/>
      <c r="J35" s="249"/>
      <c r="K35" s="249"/>
      <c r="L35" s="249"/>
      <c r="M35" s="250"/>
      <c r="N35" s="249"/>
      <c r="O35" s="249"/>
      <c r="P35" s="249"/>
      <c r="Q35" s="249"/>
      <c r="R35" s="249"/>
      <c r="S35" s="249"/>
      <c r="T35" s="250"/>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50"/>
      <c r="DH35" s="250"/>
      <c r="DI35" s="250"/>
      <c r="DJ35" s="250"/>
      <c r="DK35" s="250"/>
      <c r="DL35" s="250"/>
    </row>
    <row r="36" spans="1:116" ht="13.2" x14ac:dyDescent="0.2">
      <c r="A36" s="249"/>
      <c r="B36" s="250"/>
      <c r="C36" s="250"/>
      <c r="D36" s="250"/>
      <c r="E36" s="250"/>
      <c r="F36" s="250"/>
      <c r="G36" s="250"/>
      <c r="H36" s="250"/>
      <c r="I36" s="250"/>
      <c r="J36" s="250"/>
      <c r="K36" s="250"/>
      <c r="L36" s="250"/>
      <c r="M36" s="249"/>
      <c r="N36" s="250"/>
      <c r="O36" s="250"/>
      <c r="P36" s="250"/>
      <c r="Q36" s="250"/>
      <c r="R36" s="250"/>
      <c r="S36" s="250"/>
      <c r="T36" s="249"/>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row>
    <row r="37" spans="1:116" ht="13.2" x14ac:dyDescent="0.2">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c r="CZ37" s="249"/>
      <c r="DA37" s="249"/>
      <c r="DB37" s="249"/>
      <c r="DC37" s="249"/>
      <c r="DD37" s="249"/>
      <c r="DE37" s="249"/>
      <c r="DF37" s="249"/>
      <c r="DG37" s="249"/>
      <c r="DH37" s="249"/>
      <c r="DI37" s="249"/>
      <c r="DJ37" s="249"/>
      <c r="DK37" s="249"/>
      <c r="DL37" s="250"/>
    </row>
    <row r="38" spans="1:116" ht="13.2" x14ac:dyDescent="0.2">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50"/>
      <c r="DL38" s="250"/>
    </row>
    <row r="39" spans="1:116" ht="13.2" x14ac:dyDescent="0.2">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49"/>
      <c r="CS39" s="249"/>
      <c r="CT39" s="249"/>
      <c r="CU39" s="249"/>
      <c r="CV39" s="249"/>
      <c r="CW39" s="249"/>
      <c r="CX39" s="249"/>
      <c r="CY39" s="249"/>
      <c r="CZ39" s="249"/>
      <c r="DA39" s="249"/>
      <c r="DB39" s="249"/>
      <c r="DC39" s="249"/>
      <c r="DD39" s="249"/>
      <c r="DE39" s="249"/>
      <c r="DF39" s="249"/>
      <c r="DG39" s="249"/>
      <c r="DH39" s="249"/>
      <c r="DI39" s="249"/>
      <c r="DJ39" s="249"/>
      <c r="DK39" s="249"/>
      <c r="DL39" s="249"/>
    </row>
    <row r="40" spans="1:116" ht="13.2" x14ac:dyDescent="0.2">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row>
    <row r="41" spans="1:116" ht="13.2" x14ac:dyDescent="0.2">
      <c r="A41" s="249"/>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row>
    <row r="42" spans="1:116" ht="13.2" x14ac:dyDescent="0.2">
      <c r="A42" s="249"/>
      <c r="B42" s="249"/>
      <c r="C42" s="249"/>
      <c r="D42" s="249"/>
      <c r="E42" s="249"/>
      <c r="F42" s="249"/>
      <c r="G42" s="249"/>
      <c r="H42" s="249"/>
      <c r="I42" s="249"/>
      <c r="J42" s="249"/>
      <c r="K42" s="249"/>
      <c r="L42" s="249"/>
      <c r="M42" s="249"/>
      <c r="N42" s="249"/>
      <c r="O42" s="249"/>
      <c r="P42" s="249"/>
      <c r="Q42" s="249"/>
      <c r="R42" s="249"/>
      <c r="S42" s="249"/>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49"/>
      <c r="DA42" s="249"/>
      <c r="DB42" s="249"/>
      <c r="DC42" s="249"/>
      <c r="DD42" s="249"/>
      <c r="DE42" s="249"/>
      <c r="DF42" s="249"/>
      <c r="DG42" s="249"/>
      <c r="DH42" s="249"/>
      <c r="DI42" s="249"/>
      <c r="DJ42" s="249"/>
      <c r="DK42" s="249"/>
      <c r="DL42" s="249"/>
    </row>
    <row r="43" spans="1:116" ht="13.2" x14ac:dyDescent="0.2">
      <c r="A43" s="249"/>
      <c r="B43" s="249"/>
      <c r="C43" s="249"/>
      <c r="D43" s="249"/>
      <c r="E43" s="249"/>
      <c r="F43" s="249"/>
      <c r="G43" s="249"/>
      <c r="H43" s="249"/>
      <c r="I43" s="249"/>
      <c r="J43" s="249"/>
      <c r="K43" s="249"/>
      <c r="L43" s="249"/>
      <c r="M43" s="249"/>
      <c r="N43" s="249"/>
      <c r="O43" s="249"/>
      <c r="P43" s="249"/>
      <c r="Q43" s="250"/>
      <c r="R43" s="250"/>
      <c r="S43" s="250"/>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50"/>
      <c r="DA43" s="250"/>
      <c r="DB43" s="250"/>
      <c r="DC43" s="250"/>
      <c r="DD43" s="250"/>
      <c r="DE43" s="250"/>
      <c r="DF43" s="250"/>
      <c r="DG43" s="250"/>
      <c r="DH43" s="250"/>
      <c r="DI43" s="250"/>
      <c r="DJ43" s="250"/>
      <c r="DK43" s="250"/>
      <c r="DL43" s="250"/>
    </row>
    <row r="44" spans="1:116" ht="13.2" x14ac:dyDescent="0.2">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49"/>
      <c r="BR44" s="249"/>
      <c r="BS44" s="249"/>
      <c r="BT44" s="249"/>
      <c r="BU44" s="249"/>
      <c r="BV44" s="249"/>
      <c r="BW44" s="249"/>
      <c r="BX44" s="249"/>
      <c r="BY44" s="249"/>
      <c r="BZ44" s="249"/>
      <c r="CA44" s="249"/>
      <c r="CB44" s="249"/>
      <c r="CC44" s="249"/>
      <c r="CD44" s="249"/>
      <c r="CE44" s="249"/>
      <c r="CF44" s="249"/>
      <c r="CG44" s="249"/>
      <c r="CH44" s="249"/>
      <c r="CI44" s="249"/>
      <c r="CJ44" s="249"/>
      <c r="CK44" s="249"/>
      <c r="CL44" s="249"/>
      <c r="CM44" s="249"/>
      <c r="CN44" s="24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50"/>
    </row>
    <row r="45" spans="1:11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49"/>
      <c r="CF45" s="249"/>
      <c r="CG45" s="249"/>
      <c r="CH45" s="249"/>
      <c r="CI45" s="249"/>
      <c r="CJ45" s="249"/>
      <c r="CK45" s="249"/>
      <c r="CL45" s="249"/>
      <c r="CM45" s="249"/>
      <c r="CN45" s="249"/>
      <c r="CO45" s="249"/>
      <c r="CP45" s="249"/>
      <c r="CQ45" s="249"/>
      <c r="CR45" s="249"/>
      <c r="CS45" s="249"/>
      <c r="CT45" s="249"/>
      <c r="CU45" s="249"/>
      <c r="CV45" s="249"/>
      <c r="CW45" s="249"/>
      <c r="CX45" s="249"/>
      <c r="CY45" s="249"/>
      <c r="CZ45" s="249"/>
      <c r="DA45" s="249"/>
      <c r="DB45" s="249"/>
      <c r="DC45" s="249"/>
      <c r="DD45" s="249"/>
      <c r="DE45" s="249"/>
      <c r="DF45" s="249"/>
      <c r="DG45" s="249"/>
      <c r="DH45" s="249"/>
      <c r="DI45" s="249"/>
      <c r="DJ45" s="249"/>
      <c r="DK45" s="249"/>
      <c r="DL45" s="249"/>
    </row>
    <row r="46" spans="1:116" ht="13.2" x14ac:dyDescent="0.2">
      <c r="A46" s="249"/>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49"/>
      <c r="CF46" s="249"/>
      <c r="CG46" s="249"/>
      <c r="CH46" s="249"/>
      <c r="CI46" s="249"/>
      <c r="CJ46" s="249"/>
      <c r="CK46" s="249"/>
      <c r="CL46" s="249"/>
      <c r="CM46" s="249"/>
      <c r="CN46" s="249"/>
      <c r="CO46" s="249"/>
      <c r="CP46" s="249"/>
      <c r="CQ46" s="249"/>
      <c r="CR46" s="249"/>
      <c r="CS46" s="249"/>
      <c r="CT46" s="249"/>
      <c r="CU46" s="249"/>
      <c r="CV46" s="249"/>
      <c r="CW46" s="249"/>
      <c r="CX46" s="249"/>
      <c r="CY46" s="249"/>
      <c r="CZ46" s="249"/>
      <c r="DA46" s="249"/>
      <c r="DB46" s="249"/>
      <c r="DC46" s="249"/>
      <c r="DD46" s="249"/>
      <c r="DE46" s="249"/>
      <c r="DF46" s="249"/>
      <c r="DG46" s="249"/>
      <c r="DH46" s="249"/>
      <c r="DI46" s="249"/>
      <c r="DJ46" s="249"/>
      <c r="DK46" s="249"/>
      <c r="DL46" s="249"/>
    </row>
    <row r="47" spans="1:116" ht="13.2" x14ac:dyDescent="0.2">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49"/>
      <c r="CF47" s="249"/>
      <c r="CG47" s="249"/>
      <c r="CH47" s="249"/>
      <c r="CI47" s="249"/>
      <c r="CJ47" s="249"/>
      <c r="CK47" s="249"/>
      <c r="CL47" s="249"/>
      <c r="CM47" s="249"/>
      <c r="CN47" s="249"/>
      <c r="CO47" s="249"/>
      <c r="CP47" s="249"/>
      <c r="CQ47" s="249"/>
      <c r="CR47" s="249"/>
      <c r="CS47" s="249"/>
      <c r="CT47" s="249"/>
      <c r="CU47" s="249"/>
      <c r="CV47" s="249"/>
      <c r="CW47" s="249"/>
      <c r="CX47" s="249"/>
      <c r="CY47" s="249"/>
      <c r="CZ47" s="249"/>
      <c r="DA47" s="249"/>
      <c r="DB47" s="249"/>
      <c r="DC47" s="249"/>
      <c r="DD47" s="249"/>
      <c r="DE47" s="249"/>
      <c r="DF47" s="249"/>
      <c r="DG47" s="249"/>
      <c r="DH47" s="249"/>
      <c r="DI47" s="249"/>
      <c r="DJ47" s="249"/>
      <c r="DK47" s="249"/>
      <c r="DL47" s="249"/>
    </row>
    <row r="48" spans="1:116" ht="13.2" x14ac:dyDescent="0.2">
      <c r="A48" s="249"/>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49"/>
      <c r="CF48" s="249"/>
      <c r="CG48" s="249"/>
      <c r="CH48" s="249"/>
      <c r="CI48" s="249"/>
      <c r="CJ48" s="249"/>
      <c r="CK48" s="249"/>
      <c r="CL48" s="249"/>
      <c r="CM48" s="249"/>
      <c r="CN48" s="249"/>
      <c r="CO48" s="249"/>
      <c r="CP48" s="249"/>
      <c r="CQ48" s="249"/>
      <c r="CR48" s="249"/>
      <c r="CS48" s="249"/>
      <c r="CT48" s="249"/>
      <c r="CU48" s="249"/>
      <c r="CV48" s="249"/>
      <c r="CW48" s="249"/>
      <c r="CX48" s="249"/>
      <c r="CY48" s="249"/>
      <c r="CZ48" s="249"/>
      <c r="DA48" s="249"/>
      <c r="DB48" s="249"/>
      <c r="DC48" s="249"/>
      <c r="DD48" s="249"/>
      <c r="DE48" s="249"/>
      <c r="DF48" s="249"/>
      <c r="DG48" s="249"/>
      <c r="DH48" s="249"/>
      <c r="DI48" s="249"/>
      <c r="DJ48" s="249"/>
      <c r="DK48" s="249"/>
      <c r="DL48" s="249"/>
    </row>
    <row r="49" spans="1:116" ht="13.2" x14ac:dyDescent="0.2">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c r="CG49" s="249"/>
      <c r="CH49" s="249"/>
      <c r="CI49" s="249"/>
      <c r="CJ49" s="249"/>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row>
    <row r="50" spans="1:116" ht="13.2" x14ac:dyDescent="0.2">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c r="CO50" s="249"/>
      <c r="CP50" s="249"/>
      <c r="CQ50" s="249"/>
      <c r="CR50" s="249"/>
      <c r="CS50" s="249"/>
      <c r="CT50" s="249"/>
      <c r="CU50" s="249"/>
      <c r="CV50" s="249"/>
      <c r="CW50" s="249"/>
      <c r="CX50" s="249"/>
      <c r="CY50" s="249"/>
      <c r="CZ50" s="249"/>
      <c r="DA50" s="249"/>
      <c r="DB50" s="249"/>
      <c r="DC50" s="249"/>
      <c r="DD50" s="249"/>
      <c r="DE50" s="249"/>
      <c r="DF50" s="249"/>
      <c r="DG50" s="250"/>
      <c r="DH50" s="250"/>
      <c r="DI50" s="250"/>
      <c r="DJ50" s="250"/>
      <c r="DK50" s="250"/>
      <c r="DL50" s="250"/>
    </row>
    <row r="51" spans="1:116" ht="13.2" x14ac:dyDescent="0.2">
      <c r="A51" s="249"/>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c r="CG51" s="249"/>
      <c r="CH51" s="249"/>
      <c r="CI51" s="249"/>
      <c r="CJ51" s="249"/>
      <c r="CK51" s="249"/>
      <c r="CL51" s="249"/>
      <c r="CM51" s="249"/>
      <c r="CN51" s="249"/>
      <c r="CO51" s="249"/>
      <c r="CP51" s="249"/>
      <c r="CQ51" s="249"/>
      <c r="CR51" s="249"/>
      <c r="CS51" s="249"/>
      <c r="CT51" s="249"/>
      <c r="CU51" s="249"/>
      <c r="CV51" s="249"/>
      <c r="CW51" s="249"/>
      <c r="CX51" s="249"/>
      <c r="CY51" s="249"/>
      <c r="CZ51" s="249"/>
      <c r="DA51" s="249"/>
      <c r="DB51" s="249"/>
      <c r="DC51" s="249"/>
      <c r="DD51" s="249"/>
      <c r="DE51" s="249"/>
      <c r="DF51" s="249"/>
      <c r="DG51" s="249"/>
      <c r="DH51" s="249"/>
      <c r="DI51" s="249"/>
      <c r="DJ51" s="249"/>
      <c r="DK51" s="249"/>
      <c r="DL51" s="249"/>
    </row>
    <row r="52" spans="1:116" ht="13.2" x14ac:dyDescent="0.2">
      <c r="A52" s="249"/>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49"/>
      <c r="CF52" s="249"/>
      <c r="CG52" s="249"/>
      <c r="CH52" s="249"/>
      <c r="CI52" s="249"/>
      <c r="CJ52" s="249"/>
      <c r="CK52" s="249"/>
      <c r="CL52" s="249"/>
      <c r="CM52" s="249"/>
      <c r="CN52" s="249"/>
      <c r="CO52" s="249"/>
      <c r="CP52" s="249"/>
      <c r="CQ52" s="249"/>
      <c r="CR52" s="249"/>
      <c r="CS52" s="249"/>
      <c r="CT52" s="249"/>
      <c r="CU52" s="249"/>
      <c r="CV52" s="249"/>
      <c r="CW52" s="249"/>
      <c r="CX52" s="249"/>
      <c r="CY52" s="249"/>
      <c r="CZ52" s="249"/>
      <c r="DA52" s="249"/>
      <c r="DB52" s="249"/>
      <c r="DC52" s="249"/>
      <c r="DD52" s="249"/>
      <c r="DE52" s="249"/>
      <c r="DF52" s="249"/>
      <c r="DG52" s="249"/>
      <c r="DH52" s="249"/>
      <c r="DI52" s="249"/>
      <c r="DJ52" s="249"/>
      <c r="DK52" s="249"/>
      <c r="DL52" s="249"/>
    </row>
    <row r="53" spans="1:116" ht="13.2" x14ac:dyDescent="0.2">
      <c r="A53" s="249"/>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49"/>
      <c r="CF53" s="249"/>
      <c r="CG53" s="249"/>
      <c r="CH53" s="249"/>
      <c r="CI53" s="249"/>
      <c r="CJ53" s="249"/>
      <c r="CK53" s="249"/>
      <c r="CL53" s="249"/>
      <c r="CM53" s="249"/>
      <c r="CN53" s="249"/>
      <c r="CO53" s="249"/>
      <c r="CP53" s="249"/>
      <c r="CQ53" s="249"/>
      <c r="CR53" s="249"/>
      <c r="CS53" s="249"/>
      <c r="CT53" s="249"/>
      <c r="CU53" s="249"/>
      <c r="CV53" s="249"/>
      <c r="CW53" s="249"/>
      <c r="CX53" s="249"/>
      <c r="CY53" s="249"/>
      <c r="CZ53" s="249"/>
      <c r="DA53" s="249"/>
      <c r="DB53" s="249"/>
      <c r="DC53" s="249"/>
      <c r="DD53" s="249"/>
      <c r="DE53" s="249"/>
      <c r="DF53" s="249"/>
      <c r="DG53" s="249"/>
      <c r="DH53" s="249"/>
      <c r="DI53" s="249"/>
      <c r="DJ53" s="249"/>
      <c r="DK53" s="249"/>
      <c r="DL53" s="250"/>
    </row>
    <row r="54" spans="1:116" ht="13.2" x14ac:dyDescent="0.2">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49"/>
      <c r="CF54" s="249"/>
      <c r="CG54" s="249"/>
      <c r="CH54" s="249"/>
      <c r="CI54" s="249"/>
      <c r="CJ54" s="249"/>
      <c r="CK54" s="249"/>
      <c r="CL54" s="249"/>
      <c r="CM54" s="249"/>
      <c r="CN54" s="249"/>
      <c r="CO54" s="249"/>
      <c r="CP54" s="249"/>
      <c r="CQ54" s="249"/>
      <c r="CR54" s="249"/>
      <c r="CS54" s="249"/>
      <c r="CT54" s="249"/>
      <c r="CU54" s="249"/>
      <c r="CV54" s="249"/>
      <c r="CW54" s="249"/>
      <c r="CX54" s="249"/>
      <c r="CY54" s="249"/>
      <c r="CZ54" s="249"/>
      <c r="DA54" s="249"/>
      <c r="DB54" s="249"/>
      <c r="DC54" s="249"/>
      <c r="DD54" s="249"/>
      <c r="DE54" s="249"/>
      <c r="DF54" s="249"/>
      <c r="DG54" s="249"/>
      <c r="DH54" s="249"/>
      <c r="DI54" s="249"/>
      <c r="DJ54" s="249"/>
      <c r="DK54" s="249"/>
      <c r="DL54" s="249"/>
    </row>
    <row r="55" spans="1:116" ht="13.2" x14ac:dyDescent="0.2">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49"/>
      <c r="BW55" s="249"/>
      <c r="BX55" s="249"/>
      <c r="BY55" s="249"/>
      <c r="BZ55" s="249"/>
      <c r="CA55" s="249"/>
      <c r="CB55" s="249"/>
      <c r="CC55" s="249"/>
      <c r="CD55" s="249"/>
      <c r="CE55" s="249"/>
      <c r="CF55" s="249"/>
      <c r="CG55" s="249"/>
      <c r="CH55" s="249"/>
      <c r="CI55" s="249"/>
      <c r="CJ55" s="249"/>
      <c r="CK55" s="249"/>
      <c r="CL55" s="249"/>
      <c r="CM55" s="249"/>
      <c r="CN55" s="249"/>
      <c r="CO55" s="249"/>
      <c r="CP55" s="249"/>
      <c r="CQ55" s="249"/>
      <c r="CR55" s="249"/>
      <c r="CS55" s="249"/>
      <c r="CT55" s="249"/>
      <c r="CU55" s="249"/>
      <c r="CV55" s="249"/>
      <c r="CW55" s="249"/>
      <c r="CX55" s="249"/>
      <c r="CY55" s="249"/>
      <c r="CZ55" s="249"/>
      <c r="DA55" s="249"/>
      <c r="DB55" s="249"/>
      <c r="DC55" s="249"/>
      <c r="DD55" s="249"/>
      <c r="DE55" s="249"/>
      <c r="DF55" s="249"/>
      <c r="DG55" s="249"/>
      <c r="DH55" s="249"/>
      <c r="DI55" s="249"/>
      <c r="DJ55" s="249"/>
      <c r="DK55" s="249"/>
      <c r="DL55" s="249"/>
    </row>
    <row r="56" spans="1:116" ht="13.2" x14ac:dyDescent="0.2">
      <c r="A56" s="249"/>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c r="BY56" s="249"/>
      <c r="BZ56" s="249"/>
      <c r="CA56" s="249"/>
      <c r="CB56" s="249"/>
      <c r="CC56" s="249"/>
      <c r="CD56" s="249"/>
      <c r="CE56" s="249"/>
      <c r="CF56" s="249"/>
      <c r="CG56" s="249"/>
      <c r="CH56" s="249"/>
      <c r="CI56" s="249"/>
      <c r="CJ56" s="249"/>
      <c r="CK56" s="249"/>
      <c r="CL56" s="249"/>
      <c r="CM56" s="249"/>
      <c r="CN56" s="249"/>
      <c r="CO56" s="249"/>
      <c r="CP56" s="249"/>
      <c r="CQ56" s="249"/>
      <c r="CR56" s="249"/>
      <c r="CS56" s="249"/>
      <c r="CT56" s="249"/>
      <c r="CU56" s="249"/>
      <c r="CV56" s="249"/>
      <c r="CW56" s="249"/>
      <c r="CX56" s="249"/>
      <c r="CY56" s="249"/>
      <c r="CZ56" s="249"/>
      <c r="DA56" s="249"/>
      <c r="DB56" s="249"/>
      <c r="DC56" s="249"/>
      <c r="DD56" s="249"/>
      <c r="DE56" s="249"/>
      <c r="DF56" s="249"/>
      <c r="DG56" s="249"/>
      <c r="DH56" s="249"/>
      <c r="DI56" s="249"/>
      <c r="DJ56" s="249"/>
      <c r="DK56" s="249"/>
      <c r="DL56" s="249"/>
    </row>
    <row r="57" spans="1:116" ht="13.2" x14ac:dyDescent="0.2">
      <c r="A57" s="249"/>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c r="CK57" s="249"/>
      <c r="CL57" s="249"/>
      <c r="CM57" s="249"/>
      <c r="CN57" s="249"/>
      <c r="CO57" s="249"/>
      <c r="CP57" s="249"/>
      <c r="CQ57" s="249"/>
      <c r="CR57" s="249"/>
      <c r="CS57" s="249"/>
      <c r="CT57" s="249"/>
      <c r="CU57" s="249"/>
      <c r="CV57" s="249"/>
      <c r="CW57" s="249"/>
      <c r="CX57" s="249"/>
      <c r="CY57" s="249"/>
      <c r="CZ57" s="249"/>
      <c r="DA57" s="249"/>
      <c r="DB57" s="249"/>
      <c r="DC57" s="249"/>
      <c r="DD57" s="249"/>
      <c r="DE57" s="249"/>
      <c r="DF57" s="249"/>
      <c r="DG57" s="249"/>
      <c r="DH57" s="249"/>
      <c r="DI57" s="249"/>
      <c r="DJ57" s="249"/>
      <c r="DK57" s="249"/>
      <c r="DL57" s="249"/>
    </row>
    <row r="58" spans="1:116" ht="13.2" x14ac:dyDescent="0.2">
      <c r="A58" s="249"/>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c r="CC58" s="249"/>
      <c r="CD58" s="249"/>
      <c r="CE58" s="249"/>
      <c r="CF58" s="249"/>
      <c r="CG58" s="249"/>
      <c r="CH58" s="249"/>
      <c r="CI58" s="249"/>
      <c r="CJ58" s="249"/>
      <c r="CK58" s="249"/>
      <c r="CL58" s="249"/>
      <c r="CM58" s="249"/>
      <c r="CN58" s="249"/>
      <c r="CO58" s="249"/>
      <c r="CP58" s="249"/>
      <c r="CQ58" s="249"/>
      <c r="CR58" s="249"/>
      <c r="CS58" s="249"/>
      <c r="CT58" s="249"/>
      <c r="CU58" s="249"/>
      <c r="CV58" s="249"/>
      <c r="CW58" s="249"/>
      <c r="CX58" s="249"/>
      <c r="CY58" s="249"/>
      <c r="CZ58" s="249"/>
      <c r="DA58" s="249"/>
      <c r="DB58" s="249"/>
      <c r="DC58" s="249"/>
      <c r="DD58" s="249"/>
      <c r="DE58" s="249"/>
      <c r="DF58" s="249"/>
      <c r="DG58" s="249"/>
      <c r="DH58" s="249"/>
      <c r="DI58" s="249"/>
      <c r="DJ58" s="249"/>
      <c r="DK58" s="249"/>
      <c r="DL58" s="249"/>
    </row>
    <row r="59" spans="1:116" ht="13.2" x14ac:dyDescent="0.2">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c r="CC59" s="249"/>
      <c r="CD59" s="249"/>
      <c r="CE59" s="249"/>
      <c r="CF59" s="249"/>
      <c r="CG59" s="249"/>
      <c r="CH59" s="249"/>
      <c r="CI59" s="249"/>
      <c r="CJ59" s="249"/>
      <c r="CK59" s="249"/>
      <c r="CL59" s="249"/>
      <c r="CM59" s="249"/>
      <c r="CN59" s="249"/>
      <c r="CO59" s="249"/>
      <c r="CP59" s="249"/>
      <c r="CQ59" s="249"/>
      <c r="CR59" s="249"/>
      <c r="CS59" s="249"/>
      <c r="CT59" s="249"/>
      <c r="CU59" s="249"/>
      <c r="CV59" s="249"/>
      <c r="CW59" s="249"/>
      <c r="CX59" s="249"/>
      <c r="CY59" s="249"/>
      <c r="CZ59" s="249"/>
      <c r="DA59" s="249"/>
      <c r="DB59" s="249"/>
      <c r="DC59" s="249"/>
      <c r="DD59" s="249"/>
      <c r="DE59" s="249"/>
      <c r="DF59" s="249"/>
      <c r="DG59" s="249"/>
      <c r="DH59" s="249"/>
      <c r="DI59" s="249"/>
      <c r="DJ59" s="249"/>
      <c r="DK59" s="249"/>
      <c r="DL59" s="249"/>
    </row>
    <row r="60" spans="1:116" ht="13.2" x14ac:dyDescent="0.2">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49"/>
      <c r="CS60" s="249"/>
      <c r="CT60" s="249"/>
      <c r="CU60" s="249"/>
      <c r="CV60" s="249"/>
      <c r="CW60" s="249"/>
      <c r="CX60" s="249"/>
      <c r="CY60" s="249"/>
      <c r="CZ60" s="249"/>
      <c r="DA60" s="249"/>
      <c r="DB60" s="249"/>
      <c r="DC60" s="249"/>
      <c r="DD60" s="249"/>
      <c r="DE60" s="249"/>
      <c r="DF60" s="249"/>
      <c r="DG60" s="249"/>
      <c r="DH60" s="249"/>
      <c r="DI60" s="249"/>
      <c r="DJ60" s="249"/>
      <c r="DK60" s="249"/>
      <c r="DL60" s="249"/>
    </row>
    <row r="61" spans="1:116" ht="13.2" x14ac:dyDescent="0.2">
      <c r="A61" s="249"/>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49"/>
      <c r="CF61" s="249"/>
      <c r="CG61" s="249"/>
      <c r="CH61" s="249"/>
      <c r="CI61" s="249"/>
      <c r="CJ61" s="249"/>
      <c r="CK61" s="249"/>
      <c r="CL61" s="249"/>
      <c r="CM61" s="249"/>
      <c r="CN61" s="249"/>
      <c r="CO61" s="249"/>
      <c r="CP61" s="249"/>
      <c r="CQ61" s="249"/>
      <c r="CR61" s="249"/>
      <c r="CS61" s="249"/>
      <c r="CT61" s="249"/>
      <c r="CU61" s="249"/>
      <c r="CV61" s="249"/>
      <c r="CW61" s="249"/>
      <c r="CX61" s="249"/>
      <c r="CY61" s="249"/>
      <c r="CZ61" s="249"/>
      <c r="DA61" s="249"/>
      <c r="DB61" s="249"/>
      <c r="DC61" s="249"/>
      <c r="DD61" s="249"/>
      <c r="DE61" s="249"/>
      <c r="DF61" s="249"/>
      <c r="DG61" s="249"/>
      <c r="DH61" s="249"/>
      <c r="DI61" s="249"/>
      <c r="DJ61" s="249"/>
      <c r="DK61" s="249"/>
      <c r="DL61" s="249"/>
    </row>
    <row r="62" spans="1:116" ht="13.2" x14ac:dyDescent="0.2">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c r="CC62" s="249"/>
      <c r="CD62" s="249"/>
      <c r="CE62" s="249"/>
      <c r="CF62" s="249"/>
      <c r="CG62" s="249"/>
      <c r="CH62" s="249"/>
      <c r="CI62" s="249"/>
      <c r="CJ62" s="249"/>
      <c r="CK62" s="249"/>
      <c r="CL62" s="249"/>
      <c r="CM62" s="249"/>
      <c r="CN62" s="249"/>
      <c r="CO62" s="249"/>
      <c r="CP62" s="249"/>
      <c r="CQ62" s="249"/>
      <c r="CR62" s="249"/>
      <c r="CS62" s="249"/>
      <c r="CT62" s="249"/>
      <c r="CU62" s="249"/>
      <c r="CV62" s="249"/>
      <c r="CW62" s="249"/>
      <c r="CX62" s="249"/>
      <c r="CY62" s="249"/>
      <c r="CZ62" s="249"/>
      <c r="DA62" s="249"/>
      <c r="DB62" s="249"/>
      <c r="DC62" s="249"/>
      <c r="DD62" s="249"/>
      <c r="DE62" s="249"/>
      <c r="DF62" s="249"/>
      <c r="DG62" s="249"/>
      <c r="DH62" s="249"/>
      <c r="DI62" s="249"/>
      <c r="DJ62" s="249"/>
      <c r="DK62" s="249"/>
      <c r="DL62" s="249"/>
    </row>
    <row r="63" spans="1:116" ht="13.2" x14ac:dyDescent="0.2">
      <c r="A63" s="249"/>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49"/>
      <c r="CF63" s="249"/>
      <c r="CG63" s="249"/>
      <c r="CH63" s="249"/>
      <c r="CI63" s="249"/>
      <c r="CJ63" s="249"/>
      <c r="CK63" s="249"/>
      <c r="CL63" s="249"/>
      <c r="CM63" s="249"/>
      <c r="CN63" s="249"/>
      <c r="CO63" s="249"/>
      <c r="CP63" s="249"/>
      <c r="CQ63" s="249"/>
      <c r="CR63" s="249"/>
      <c r="CS63" s="249"/>
      <c r="CT63" s="249"/>
      <c r="CU63" s="249"/>
      <c r="CV63" s="249"/>
      <c r="CW63" s="249"/>
      <c r="CX63" s="249"/>
      <c r="CY63" s="249"/>
      <c r="CZ63" s="249"/>
      <c r="DA63" s="249"/>
      <c r="DB63" s="249"/>
      <c r="DC63" s="249"/>
      <c r="DD63" s="249"/>
      <c r="DE63" s="249"/>
      <c r="DF63" s="249"/>
      <c r="DG63" s="249"/>
      <c r="DH63" s="249"/>
      <c r="DI63" s="249"/>
      <c r="DJ63" s="249"/>
      <c r="DK63" s="249"/>
      <c r="DL63" s="249"/>
    </row>
    <row r="64" spans="1:116" ht="13.2" x14ac:dyDescent="0.2">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c r="CC64" s="249"/>
      <c r="CD64" s="249"/>
      <c r="CE64" s="249"/>
      <c r="CF64" s="249"/>
      <c r="CG64" s="249"/>
      <c r="CH64" s="249"/>
      <c r="CI64" s="249"/>
      <c r="CJ64" s="249"/>
      <c r="CK64" s="249"/>
      <c r="CL64" s="249"/>
      <c r="CM64" s="249"/>
      <c r="CN64" s="249"/>
      <c r="CO64" s="249"/>
      <c r="CP64" s="249"/>
      <c r="CQ64" s="249"/>
      <c r="CR64" s="249"/>
      <c r="CS64" s="249"/>
      <c r="CT64" s="249"/>
      <c r="CU64" s="249"/>
      <c r="CV64" s="249"/>
      <c r="CW64" s="249"/>
      <c r="CX64" s="249"/>
      <c r="CY64" s="249"/>
      <c r="CZ64" s="249"/>
      <c r="DA64" s="249"/>
      <c r="DB64" s="249"/>
      <c r="DC64" s="249"/>
      <c r="DD64" s="249"/>
      <c r="DE64" s="249"/>
      <c r="DF64" s="249"/>
      <c r="DG64" s="249"/>
      <c r="DH64" s="249"/>
      <c r="DI64" s="249"/>
      <c r="DJ64" s="249"/>
      <c r="DK64" s="249"/>
      <c r="DL64" s="249"/>
    </row>
    <row r="65" spans="1:116" ht="13.2" x14ac:dyDescent="0.2">
      <c r="A65" s="249"/>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S65" s="249"/>
      <c r="CT65" s="249"/>
      <c r="CU65" s="249"/>
      <c r="CV65" s="249"/>
      <c r="CW65" s="249"/>
      <c r="CX65" s="249"/>
      <c r="CY65" s="249"/>
      <c r="CZ65" s="249"/>
      <c r="DA65" s="249"/>
      <c r="DB65" s="249"/>
      <c r="DC65" s="249"/>
      <c r="DD65" s="249"/>
      <c r="DE65" s="249"/>
      <c r="DF65" s="249"/>
      <c r="DG65" s="249"/>
      <c r="DH65" s="249"/>
      <c r="DI65" s="249"/>
      <c r="DJ65" s="249"/>
      <c r="DK65" s="249"/>
      <c r="DL65" s="249"/>
    </row>
    <row r="66" spans="1:116" ht="13.2" x14ac:dyDescent="0.2">
      <c r="A66" s="249"/>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49"/>
      <c r="BZ66" s="249"/>
      <c r="CA66" s="249"/>
      <c r="CB66" s="249"/>
      <c r="CC66" s="249"/>
      <c r="CD66" s="249"/>
      <c r="CE66" s="249"/>
      <c r="CF66" s="249"/>
      <c r="CG66" s="249"/>
      <c r="CH66" s="249"/>
      <c r="CI66" s="249"/>
      <c r="CJ66" s="249"/>
      <c r="CK66" s="249"/>
      <c r="CL66" s="249"/>
      <c r="CM66" s="249"/>
      <c r="CN66" s="249"/>
      <c r="CO66" s="249"/>
      <c r="CP66" s="249"/>
      <c r="CQ66" s="249"/>
      <c r="CR66" s="249"/>
      <c r="CS66" s="249"/>
      <c r="CT66" s="249"/>
      <c r="CU66" s="249"/>
      <c r="CV66" s="249"/>
      <c r="CW66" s="249"/>
      <c r="CX66" s="249"/>
      <c r="CY66" s="249"/>
      <c r="CZ66" s="249"/>
      <c r="DA66" s="249"/>
      <c r="DB66" s="249"/>
      <c r="DC66" s="249"/>
      <c r="DD66" s="249"/>
      <c r="DE66" s="249"/>
      <c r="DF66" s="249"/>
      <c r="DG66" s="249"/>
      <c r="DH66" s="249"/>
      <c r="DI66" s="249"/>
      <c r="DJ66" s="249"/>
      <c r="DK66" s="249"/>
      <c r="DL66" s="249"/>
    </row>
    <row r="67" spans="1:116" ht="13.2" x14ac:dyDescent="0.2">
      <c r="A67" s="249"/>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c r="BA67" s="249"/>
      <c r="BB67" s="249"/>
      <c r="BC67" s="249"/>
      <c r="BD67" s="249"/>
      <c r="BE67" s="249"/>
      <c r="BF67" s="249"/>
      <c r="BG67" s="249"/>
      <c r="BH67" s="249"/>
      <c r="BI67" s="249"/>
      <c r="BJ67" s="249"/>
      <c r="BK67" s="249"/>
      <c r="BL67" s="249"/>
      <c r="BM67" s="249"/>
      <c r="BN67" s="249"/>
      <c r="BO67" s="249"/>
      <c r="BP67" s="249"/>
      <c r="BQ67" s="249"/>
      <c r="BR67" s="249"/>
      <c r="BS67" s="249"/>
      <c r="BT67" s="249"/>
      <c r="BU67" s="249"/>
      <c r="BV67" s="249"/>
      <c r="BW67" s="249"/>
      <c r="BX67" s="249"/>
      <c r="BY67" s="249"/>
      <c r="BZ67" s="249"/>
      <c r="CA67" s="249"/>
      <c r="CB67" s="249"/>
      <c r="CC67" s="249"/>
      <c r="CD67" s="249"/>
      <c r="CE67" s="249"/>
      <c r="CF67" s="249"/>
      <c r="CG67" s="249"/>
      <c r="CH67" s="249"/>
      <c r="CI67" s="249"/>
      <c r="CJ67" s="249"/>
      <c r="CK67" s="249"/>
      <c r="CL67" s="249"/>
      <c r="CM67" s="249"/>
      <c r="CN67" s="249"/>
      <c r="CO67" s="249"/>
      <c r="CP67" s="249"/>
      <c r="CQ67" s="249"/>
      <c r="CR67" s="249"/>
      <c r="CS67" s="249"/>
      <c r="CT67" s="249"/>
      <c r="CU67" s="249"/>
      <c r="CV67" s="249"/>
      <c r="CW67" s="249"/>
      <c r="CX67" s="249"/>
      <c r="CY67" s="249"/>
      <c r="CZ67" s="249"/>
      <c r="DA67" s="249"/>
      <c r="DB67" s="249"/>
      <c r="DC67" s="249"/>
      <c r="DD67" s="249"/>
      <c r="DE67" s="249"/>
      <c r="DF67" s="249"/>
      <c r="DG67" s="249"/>
      <c r="DH67" s="249"/>
      <c r="DI67" s="249"/>
      <c r="DJ67" s="250"/>
      <c r="DK67" s="250"/>
      <c r="DL67" s="250"/>
    </row>
    <row r="68" spans="1:116" ht="13.2" x14ac:dyDescent="0.2">
      <c r="A68" s="249"/>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49"/>
      <c r="CU68" s="249"/>
      <c r="CV68" s="249"/>
      <c r="CW68" s="249"/>
      <c r="CX68" s="249"/>
      <c r="CY68" s="249"/>
      <c r="CZ68" s="249"/>
      <c r="DA68" s="249"/>
      <c r="DB68" s="249"/>
      <c r="DC68" s="249"/>
      <c r="DD68" s="249"/>
      <c r="DE68" s="249"/>
      <c r="DF68" s="249"/>
      <c r="DG68" s="249"/>
      <c r="DH68" s="249"/>
      <c r="DI68" s="249"/>
      <c r="DJ68" s="249"/>
      <c r="DK68" s="249"/>
      <c r="DL68" s="249"/>
    </row>
    <row r="69" spans="1:116" ht="13.2" x14ac:dyDescent="0.2">
      <c r="A69" s="249"/>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49"/>
      <c r="CE69" s="249"/>
      <c r="CF69" s="249"/>
      <c r="CG69" s="249"/>
      <c r="CH69" s="249"/>
      <c r="CI69" s="249"/>
      <c r="CJ69" s="249"/>
      <c r="CK69" s="249"/>
      <c r="CL69" s="249"/>
      <c r="CM69" s="249"/>
      <c r="CN69" s="249"/>
      <c r="CO69" s="249"/>
      <c r="CP69" s="249"/>
      <c r="CQ69" s="249"/>
      <c r="CR69" s="249"/>
      <c r="CS69" s="249"/>
      <c r="CT69" s="249"/>
      <c r="CU69" s="249"/>
      <c r="CV69" s="249"/>
      <c r="CW69" s="249"/>
      <c r="CX69" s="249"/>
      <c r="CY69" s="249"/>
      <c r="CZ69" s="249"/>
      <c r="DA69" s="249"/>
      <c r="DB69" s="249"/>
      <c r="DC69" s="249"/>
      <c r="DD69" s="249"/>
      <c r="DE69" s="249"/>
      <c r="DF69" s="249"/>
      <c r="DG69" s="249"/>
      <c r="DH69" s="249"/>
      <c r="DI69" s="249"/>
      <c r="DJ69" s="249"/>
      <c r="DK69" s="249"/>
      <c r="DL69" s="249"/>
    </row>
    <row r="70" spans="1:116" ht="13.2" x14ac:dyDescent="0.2">
      <c r="A70" s="249"/>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49"/>
      <c r="BR70" s="249"/>
      <c r="BS70" s="249"/>
      <c r="BT70" s="249"/>
      <c r="BU70" s="249"/>
      <c r="BV70" s="249"/>
      <c r="BW70" s="249"/>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c r="DB70" s="249"/>
      <c r="DC70" s="249"/>
      <c r="DD70" s="249"/>
      <c r="DE70" s="249"/>
      <c r="DF70" s="249"/>
      <c r="DG70" s="249"/>
      <c r="DH70" s="249"/>
      <c r="DI70" s="249"/>
      <c r="DJ70" s="249"/>
      <c r="DK70" s="249"/>
      <c r="DL70" s="249"/>
    </row>
    <row r="71" spans="1:116" ht="13.2" x14ac:dyDescent="0.2">
      <c r="A71" s="249"/>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c r="BR71" s="249"/>
      <c r="BS71" s="249"/>
      <c r="BT71" s="249"/>
      <c r="BU71" s="249"/>
      <c r="BV71" s="249"/>
      <c r="BW71" s="249"/>
      <c r="BX71" s="249"/>
      <c r="BY71" s="249"/>
      <c r="BZ71" s="249"/>
      <c r="CA71" s="249"/>
      <c r="CB71" s="249"/>
      <c r="CC71" s="249"/>
      <c r="CD71" s="249"/>
      <c r="CE71" s="249"/>
      <c r="CF71" s="249"/>
      <c r="CG71" s="249"/>
      <c r="CH71" s="249"/>
      <c r="CI71" s="249"/>
      <c r="CJ71" s="249"/>
      <c r="CK71" s="249"/>
      <c r="CL71" s="249"/>
      <c r="CM71" s="249"/>
      <c r="CN71" s="249"/>
      <c r="CO71" s="249"/>
      <c r="CP71" s="249"/>
      <c r="CQ71" s="249"/>
      <c r="CR71" s="249"/>
      <c r="CS71" s="249"/>
      <c r="CT71" s="249"/>
      <c r="CU71" s="249"/>
      <c r="CV71" s="249"/>
      <c r="CW71" s="249"/>
      <c r="CX71" s="249"/>
      <c r="CY71" s="249"/>
      <c r="CZ71" s="249"/>
      <c r="DA71" s="249"/>
      <c r="DB71" s="249"/>
      <c r="DC71" s="249"/>
      <c r="DD71" s="249"/>
      <c r="DE71" s="249"/>
      <c r="DF71" s="249"/>
      <c r="DG71" s="249"/>
      <c r="DH71" s="249"/>
      <c r="DI71" s="249"/>
      <c r="DJ71" s="249"/>
      <c r="DK71" s="249"/>
      <c r="DL71" s="249"/>
    </row>
    <row r="72" spans="1:116" ht="13.2" x14ac:dyDescent="0.2">
      <c r="A72" s="249"/>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49"/>
      <c r="AX72" s="249"/>
      <c r="AY72" s="249"/>
      <c r="AZ72" s="249"/>
      <c r="BA72" s="249"/>
      <c r="BB72" s="249"/>
      <c r="BC72" s="249"/>
      <c r="BD72" s="249"/>
      <c r="BE72" s="249"/>
      <c r="BF72" s="249"/>
      <c r="BG72" s="249"/>
      <c r="BH72" s="249"/>
      <c r="BI72" s="249"/>
      <c r="BJ72" s="249"/>
      <c r="BK72" s="249"/>
      <c r="BL72" s="249"/>
      <c r="BM72" s="249"/>
      <c r="BN72" s="249"/>
      <c r="BO72" s="249"/>
      <c r="BP72" s="249"/>
      <c r="BQ72" s="249"/>
      <c r="BR72" s="249"/>
      <c r="BS72" s="249"/>
      <c r="BT72" s="249"/>
      <c r="BU72" s="249"/>
      <c r="BV72" s="249"/>
      <c r="BW72" s="249"/>
      <c r="BX72" s="249"/>
      <c r="BY72" s="249"/>
      <c r="BZ72" s="249"/>
      <c r="CA72" s="249"/>
      <c r="CB72" s="249"/>
      <c r="CC72" s="249"/>
      <c r="CD72" s="249"/>
      <c r="CE72" s="249"/>
      <c r="CF72" s="249"/>
      <c r="CG72" s="249"/>
      <c r="CH72" s="249"/>
      <c r="CI72" s="249"/>
      <c r="CJ72" s="249"/>
      <c r="CK72" s="249"/>
      <c r="CL72" s="249"/>
      <c r="CM72" s="249"/>
      <c r="CN72" s="249"/>
      <c r="CO72" s="249"/>
      <c r="CP72" s="249"/>
      <c r="CQ72" s="249"/>
      <c r="CR72" s="249"/>
      <c r="CS72" s="249"/>
      <c r="CT72" s="249"/>
      <c r="CU72" s="249"/>
      <c r="CV72" s="249"/>
      <c r="CW72" s="249"/>
      <c r="CX72" s="249"/>
      <c r="CY72" s="249"/>
      <c r="CZ72" s="249"/>
      <c r="DA72" s="249"/>
      <c r="DB72" s="249"/>
      <c r="DC72" s="249"/>
      <c r="DD72" s="249"/>
      <c r="DE72" s="249"/>
      <c r="DF72" s="249"/>
      <c r="DG72" s="249"/>
      <c r="DH72" s="249"/>
      <c r="DI72" s="249"/>
      <c r="DJ72" s="249"/>
      <c r="DK72" s="249"/>
      <c r="DL72" s="249"/>
    </row>
    <row r="73" spans="1:116" ht="13.2" x14ac:dyDescent="0.2">
      <c r="A73" s="249"/>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49"/>
      <c r="BS73" s="249"/>
      <c r="BT73" s="249"/>
      <c r="BU73" s="249"/>
      <c r="BV73" s="249"/>
      <c r="BW73" s="249"/>
      <c r="BX73" s="249"/>
      <c r="BY73" s="249"/>
      <c r="BZ73" s="249"/>
      <c r="CA73" s="249"/>
      <c r="CB73" s="249"/>
      <c r="CC73" s="249"/>
      <c r="CD73" s="249"/>
      <c r="CE73" s="249"/>
      <c r="CF73" s="249"/>
      <c r="CG73" s="249"/>
      <c r="CH73" s="249"/>
      <c r="CI73" s="249"/>
      <c r="CJ73" s="249"/>
      <c r="CK73" s="249"/>
      <c r="CL73" s="249"/>
      <c r="CM73" s="249"/>
      <c r="CN73" s="249"/>
      <c r="CO73" s="249"/>
      <c r="CP73" s="249"/>
      <c r="CQ73" s="249"/>
      <c r="CR73" s="249"/>
      <c r="CS73" s="249"/>
      <c r="CT73" s="249"/>
      <c r="CU73" s="249"/>
      <c r="CV73" s="249"/>
      <c r="CW73" s="249"/>
      <c r="CX73" s="249"/>
      <c r="CY73" s="249"/>
      <c r="CZ73" s="249"/>
      <c r="DA73" s="249"/>
      <c r="DB73" s="249"/>
      <c r="DC73" s="249"/>
      <c r="DD73" s="249"/>
      <c r="DE73" s="249"/>
      <c r="DF73" s="249"/>
      <c r="DG73" s="249"/>
      <c r="DH73" s="249"/>
      <c r="DI73" s="249"/>
      <c r="DJ73" s="249"/>
      <c r="DK73" s="249"/>
      <c r="DL73" s="249"/>
    </row>
    <row r="74" spans="1:116" ht="13.2" x14ac:dyDescent="0.2">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49"/>
      <c r="CP74" s="249"/>
      <c r="CQ74" s="249"/>
      <c r="CR74" s="249"/>
      <c r="CS74" s="249"/>
      <c r="CT74" s="249"/>
      <c r="CU74" s="249"/>
      <c r="CV74" s="249"/>
      <c r="CW74" s="249"/>
      <c r="CX74" s="249"/>
      <c r="CY74" s="249"/>
      <c r="CZ74" s="249"/>
      <c r="DA74" s="249"/>
      <c r="DB74" s="249"/>
      <c r="DC74" s="249"/>
      <c r="DD74" s="249"/>
      <c r="DE74" s="249"/>
      <c r="DF74" s="249"/>
      <c r="DG74" s="249"/>
      <c r="DH74" s="249"/>
      <c r="DI74" s="249"/>
      <c r="DJ74" s="249"/>
      <c r="DK74" s="249"/>
      <c r="DL74" s="249"/>
    </row>
    <row r="75" spans="1:116" ht="13.2" x14ac:dyDescent="0.2">
      <c r="A75" s="249"/>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49"/>
      <c r="DK75" s="249"/>
      <c r="DL75" s="249"/>
    </row>
    <row r="76" spans="1:116" ht="13.2" x14ac:dyDescent="0.2">
      <c r="A76" s="249"/>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49"/>
      <c r="DK76" s="249"/>
      <c r="DL76" s="249"/>
    </row>
    <row r="77" spans="1:116" ht="13.2" x14ac:dyDescent="0.2">
      <c r="A77" s="249"/>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c r="CW77" s="249"/>
      <c r="CX77" s="249"/>
      <c r="CY77" s="249"/>
      <c r="CZ77" s="249"/>
      <c r="DA77" s="249"/>
      <c r="DB77" s="249"/>
      <c r="DC77" s="249"/>
      <c r="DD77" s="249"/>
      <c r="DE77" s="249"/>
      <c r="DF77" s="249"/>
      <c r="DG77" s="249"/>
      <c r="DH77" s="249"/>
      <c r="DI77" s="249"/>
      <c r="DJ77" s="249"/>
      <c r="DK77" s="249"/>
      <c r="DL77" s="249"/>
    </row>
    <row r="78" spans="1:116" ht="13.2" x14ac:dyDescent="0.2">
      <c r="A78" s="249"/>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c r="CD78" s="249"/>
      <c r="CE78" s="249"/>
      <c r="CF78" s="249"/>
      <c r="CG78" s="249"/>
      <c r="CH78" s="249"/>
      <c r="CI78" s="249"/>
      <c r="CJ78" s="249"/>
      <c r="CK78" s="249"/>
      <c r="CL78" s="249"/>
      <c r="CM78" s="249"/>
      <c r="CN78" s="249"/>
      <c r="CO78" s="249"/>
      <c r="CP78" s="249"/>
      <c r="CQ78" s="249"/>
      <c r="CR78" s="249"/>
      <c r="CS78" s="249"/>
      <c r="CT78" s="249"/>
      <c r="CU78" s="249"/>
      <c r="CV78" s="249"/>
      <c r="CW78" s="249"/>
      <c r="CX78" s="249"/>
      <c r="CY78" s="249"/>
      <c r="CZ78" s="249"/>
      <c r="DA78" s="249"/>
      <c r="DB78" s="249"/>
      <c r="DC78" s="249"/>
      <c r="DD78" s="249"/>
      <c r="DE78" s="249"/>
      <c r="DF78" s="249"/>
      <c r="DG78" s="249"/>
      <c r="DH78" s="249"/>
      <c r="DI78" s="249"/>
      <c r="DJ78" s="249"/>
      <c r="DK78" s="249"/>
      <c r="DL78" s="249"/>
    </row>
    <row r="79" spans="1:116" ht="13.2" x14ac:dyDescent="0.2">
      <c r="A79" s="249"/>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49"/>
      <c r="BH79" s="249"/>
      <c r="BI79" s="249"/>
      <c r="BJ79" s="249"/>
      <c r="BK79" s="249"/>
      <c r="BL79" s="249"/>
      <c r="BM79" s="249"/>
      <c r="BN79" s="249"/>
      <c r="BO79" s="249"/>
      <c r="BP79" s="249"/>
      <c r="BQ79" s="249"/>
      <c r="BR79" s="249"/>
      <c r="BS79" s="249"/>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49"/>
      <c r="DA79" s="249"/>
      <c r="DB79" s="249"/>
      <c r="DC79" s="249"/>
      <c r="DD79" s="249"/>
      <c r="DE79" s="249"/>
      <c r="DF79" s="249"/>
      <c r="DG79" s="249"/>
      <c r="DH79" s="249"/>
      <c r="DI79" s="249"/>
      <c r="DJ79" s="249"/>
      <c r="DK79" s="249"/>
      <c r="DL79" s="249"/>
    </row>
    <row r="80" spans="1:116" ht="13.2" x14ac:dyDescent="0.2">
      <c r="A80" s="249"/>
      <c r="B80" s="249"/>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49"/>
      <c r="BO80" s="249"/>
      <c r="BP80" s="249"/>
      <c r="BQ80" s="249"/>
      <c r="BR80" s="249"/>
      <c r="BS80" s="249"/>
      <c r="BT80" s="249"/>
      <c r="BU80" s="249"/>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49"/>
      <c r="CS80" s="249"/>
      <c r="CT80" s="249"/>
      <c r="CU80" s="249"/>
      <c r="CV80" s="249"/>
      <c r="CW80" s="249"/>
      <c r="CX80" s="249"/>
      <c r="CY80" s="249"/>
      <c r="CZ80" s="249"/>
      <c r="DA80" s="249"/>
      <c r="DB80" s="249"/>
      <c r="DC80" s="249"/>
      <c r="DD80" s="249"/>
      <c r="DE80" s="249"/>
      <c r="DF80" s="249"/>
      <c r="DG80" s="249"/>
      <c r="DH80" s="249"/>
      <c r="DI80" s="249"/>
      <c r="DJ80" s="249"/>
      <c r="DK80" s="249"/>
      <c r="DL80" s="249"/>
    </row>
    <row r="81" spans="1:116" ht="13.2" x14ac:dyDescent="0.2">
      <c r="A81" s="249"/>
      <c r="B81" s="249"/>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49"/>
      <c r="BN81" s="249"/>
      <c r="BO81" s="249"/>
      <c r="BP81" s="249"/>
      <c r="BQ81" s="249"/>
      <c r="BR81" s="249"/>
      <c r="BS81" s="249"/>
      <c r="BT81" s="249"/>
      <c r="BU81" s="249"/>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49"/>
      <c r="CS81" s="249"/>
      <c r="CT81" s="249"/>
      <c r="CU81" s="249"/>
      <c r="CV81" s="249"/>
      <c r="CW81" s="249"/>
      <c r="CX81" s="249"/>
      <c r="CY81" s="249"/>
      <c r="CZ81" s="249"/>
      <c r="DA81" s="249"/>
      <c r="DB81" s="249"/>
      <c r="DC81" s="249"/>
      <c r="DD81" s="249"/>
      <c r="DE81" s="249"/>
      <c r="DF81" s="249"/>
      <c r="DG81" s="249"/>
      <c r="DH81" s="249"/>
      <c r="DI81" s="249"/>
      <c r="DJ81" s="249"/>
      <c r="DK81" s="249"/>
      <c r="DL81" s="249"/>
    </row>
    <row r="82" spans="1:116" ht="13.2" x14ac:dyDescent="0.2">
      <c r="A82" s="249"/>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49"/>
      <c r="BP82" s="249"/>
      <c r="BQ82" s="249"/>
      <c r="BR82" s="249"/>
      <c r="BS82" s="249"/>
      <c r="BT82" s="249"/>
      <c r="BU82" s="249"/>
      <c r="BV82" s="249"/>
      <c r="BW82" s="249"/>
      <c r="BX82" s="249"/>
      <c r="BY82" s="249"/>
      <c r="BZ82" s="249"/>
      <c r="CA82" s="249"/>
      <c r="CB82" s="249"/>
      <c r="CC82" s="249"/>
      <c r="CD82" s="249"/>
      <c r="CE82" s="249"/>
      <c r="CF82" s="249"/>
      <c r="CG82" s="249"/>
      <c r="CH82" s="249"/>
      <c r="CI82" s="249"/>
      <c r="CJ82" s="249"/>
      <c r="CK82" s="249"/>
      <c r="CL82" s="249"/>
      <c r="CM82" s="249"/>
      <c r="CN82" s="249"/>
      <c r="CO82" s="249"/>
      <c r="CP82" s="249"/>
      <c r="CQ82" s="249"/>
      <c r="CR82" s="249"/>
      <c r="CS82" s="249"/>
      <c r="CT82" s="249"/>
      <c r="CU82" s="249"/>
      <c r="CV82" s="249"/>
      <c r="CW82" s="249"/>
      <c r="CX82" s="249"/>
      <c r="CY82" s="249"/>
      <c r="CZ82" s="249"/>
      <c r="DA82" s="249"/>
      <c r="DB82" s="249"/>
      <c r="DC82" s="249"/>
      <c r="DD82" s="249"/>
      <c r="DE82" s="249"/>
      <c r="DF82" s="249"/>
      <c r="DG82" s="249"/>
      <c r="DH82" s="249"/>
      <c r="DI82" s="249"/>
      <c r="DJ82" s="249"/>
      <c r="DK82" s="249"/>
      <c r="DL82" s="249"/>
    </row>
    <row r="83" spans="1:116" ht="13.2" x14ac:dyDescent="0.2">
      <c r="A83" s="249"/>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49"/>
      <c r="BP83" s="249"/>
      <c r="BQ83" s="249"/>
      <c r="BR83" s="249"/>
      <c r="BS83" s="249"/>
      <c r="BT83" s="249"/>
      <c r="BU83" s="249"/>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49"/>
      <c r="CS83" s="249"/>
      <c r="CT83" s="249"/>
      <c r="CU83" s="249"/>
      <c r="CV83" s="249"/>
      <c r="CW83" s="249"/>
      <c r="CX83" s="249"/>
      <c r="CY83" s="249"/>
      <c r="CZ83" s="249"/>
      <c r="DA83" s="249"/>
      <c r="DB83" s="249"/>
      <c r="DC83" s="249"/>
      <c r="DD83" s="249"/>
      <c r="DE83" s="249"/>
      <c r="DF83" s="249"/>
      <c r="DG83" s="249"/>
      <c r="DH83" s="249"/>
      <c r="DI83" s="249"/>
      <c r="DJ83" s="249"/>
      <c r="DK83" s="249"/>
      <c r="DL83" s="249"/>
    </row>
    <row r="84" spans="1:116" ht="13.2" x14ac:dyDescent="0.2">
      <c r="A84" s="249"/>
      <c r="B84" s="249"/>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row>
    <row r="85" spans="1:116" ht="13.2" x14ac:dyDescent="0.2">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49"/>
      <c r="BP85" s="249"/>
      <c r="BQ85" s="249"/>
      <c r="BR85" s="249"/>
      <c r="BS85" s="249"/>
      <c r="BT85" s="249"/>
      <c r="BU85" s="249"/>
      <c r="BV85" s="249"/>
      <c r="BW85" s="249"/>
      <c r="BX85" s="249"/>
      <c r="BY85" s="249"/>
      <c r="BZ85" s="249"/>
      <c r="CA85" s="249"/>
      <c r="CB85" s="249"/>
      <c r="CC85" s="249"/>
      <c r="CD85" s="249"/>
      <c r="CE85" s="249"/>
      <c r="CF85" s="249"/>
      <c r="CG85" s="249"/>
      <c r="CH85" s="249"/>
      <c r="CI85" s="249"/>
      <c r="CJ85" s="249"/>
      <c r="CK85" s="249"/>
      <c r="CL85" s="249"/>
      <c r="CM85" s="249"/>
      <c r="CN85" s="249"/>
      <c r="CO85" s="249"/>
      <c r="CP85" s="249"/>
      <c r="CQ85" s="249"/>
      <c r="CR85" s="249"/>
      <c r="CS85" s="249"/>
      <c r="CT85" s="249"/>
      <c r="CU85" s="249"/>
      <c r="CV85" s="249"/>
      <c r="CW85" s="249"/>
      <c r="CX85" s="249"/>
      <c r="CY85" s="249"/>
      <c r="CZ85" s="249"/>
      <c r="DA85" s="249"/>
      <c r="DB85" s="249"/>
      <c r="DC85" s="249"/>
      <c r="DD85" s="249"/>
      <c r="DE85" s="249"/>
      <c r="DF85" s="249"/>
      <c r="DG85" s="249"/>
      <c r="DH85" s="249"/>
      <c r="DI85" s="249"/>
      <c r="DJ85" s="249"/>
      <c r="DK85" s="249"/>
      <c r="DL85" s="249"/>
    </row>
    <row r="86" spans="1:116" ht="13.2" x14ac:dyDescent="0.2">
      <c r="A86" s="249"/>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49"/>
      <c r="BC86" s="249"/>
      <c r="BD86" s="249"/>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49"/>
      <c r="CA86" s="249"/>
      <c r="CB86" s="249"/>
      <c r="CC86" s="249"/>
      <c r="CD86" s="249"/>
      <c r="CE86" s="249"/>
      <c r="CF86" s="249"/>
      <c r="CG86" s="249"/>
      <c r="CH86" s="249"/>
      <c r="CI86" s="249"/>
      <c r="CJ86" s="249"/>
      <c r="CK86" s="249"/>
      <c r="CL86" s="249"/>
      <c r="CM86" s="249"/>
      <c r="CN86" s="249"/>
      <c r="CO86" s="249"/>
      <c r="CP86" s="249"/>
      <c r="CQ86" s="249"/>
      <c r="CR86" s="249"/>
      <c r="CS86" s="249"/>
      <c r="CT86" s="249"/>
      <c r="CU86" s="249"/>
      <c r="CV86" s="249"/>
      <c r="CW86" s="249"/>
      <c r="CX86" s="249"/>
      <c r="CY86" s="249"/>
      <c r="CZ86" s="249"/>
      <c r="DA86" s="249"/>
      <c r="DB86" s="249"/>
      <c r="DC86" s="249"/>
      <c r="DD86" s="249"/>
      <c r="DE86" s="249"/>
      <c r="DF86" s="249"/>
      <c r="DG86" s="249"/>
      <c r="DH86" s="249"/>
      <c r="DI86" s="249"/>
      <c r="DJ86" s="249"/>
      <c r="DK86" s="249"/>
      <c r="DL86" s="249"/>
    </row>
    <row r="87" spans="1:116" ht="13.2" x14ac:dyDescent="0.2">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249"/>
      <c r="BA87" s="249"/>
      <c r="BB87" s="249"/>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49"/>
      <c r="CA87" s="249"/>
      <c r="CB87" s="249"/>
      <c r="CC87" s="249"/>
      <c r="CD87" s="249"/>
      <c r="CE87" s="249"/>
      <c r="CF87" s="249"/>
      <c r="CG87" s="249"/>
      <c r="CH87" s="249"/>
      <c r="CI87" s="249"/>
      <c r="CJ87" s="249"/>
      <c r="CK87" s="249"/>
      <c r="CL87" s="249"/>
      <c r="CM87" s="249"/>
      <c r="CN87" s="249"/>
      <c r="CO87" s="249"/>
      <c r="CP87" s="249"/>
      <c r="CQ87" s="249"/>
      <c r="CR87" s="249"/>
      <c r="CS87" s="249"/>
      <c r="CT87" s="249"/>
      <c r="CU87" s="249"/>
      <c r="CV87" s="249"/>
      <c r="CW87" s="249"/>
      <c r="CX87" s="249"/>
      <c r="CY87" s="249"/>
      <c r="CZ87" s="249"/>
      <c r="DA87" s="249"/>
      <c r="DB87" s="249"/>
      <c r="DC87" s="249"/>
      <c r="DD87" s="249"/>
      <c r="DE87" s="249"/>
      <c r="DF87" s="249"/>
      <c r="DG87" s="249"/>
      <c r="DH87" s="249"/>
      <c r="DI87" s="249"/>
      <c r="DJ87" s="249"/>
      <c r="DK87" s="249"/>
      <c r="DL87" s="249"/>
    </row>
    <row r="88" spans="1:116" ht="13.2" x14ac:dyDescent="0.2">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49"/>
      <c r="CA88" s="249"/>
      <c r="CB88" s="249"/>
      <c r="CC88" s="249"/>
      <c r="CD88" s="249"/>
      <c r="CE88" s="249"/>
      <c r="CF88" s="249"/>
      <c r="CG88" s="249"/>
      <c r="CH88" s="249"/>
      <c r="CI88" s="249"/>
      <c r="CJ88" s="249"/>
      <c r="CK88" s="249"/>
      <c r="CL88" s="249"/>
      <c r="CM88" s="249"/>
      <c r="CN88" s="249"/>
      <c r="CO88" s="249"/>
      <c r="CP88" s="249"/>
      <c r="CQ88" s="249"/>
      <c r="CR88" s="249"/>
      <c r="CS88" s="249"/>
      <c r="CT88" s="249"/>
      <c r="CU88" s="249"/>
      <c r="CV88" s="249"/>
      <c r="CW88" s="249"/>
      <c r="CX88" s="249"/>
      <c r="CY88" s="249"/>
      <c r="CZ88" s="249"/>
      <c r="DA88" s="249"/>
      <c r="DB88" s="249"/>
      <c r="DC88" s="249"/>
      <c r="DD88" s="249"/>
      <c r="DE88" s="249"/>
      <c r="DF88" s="249"/>
      <c r="DG88" s="249"/>
      <c r="DH88" s="249"/>
      <c r="DI88" s="249"/>
      <c r="DJ88" s="249"/>
      <c r="DK88" s="249"/>
      <c r="DL88" s="249"/>
    </row>
    <row r="89" spans="1:116" ht="13.2" x14ac:dyDescent="0.2">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49"/>
      <c r="CA89" s="249"/>
      <c r="CB89" s="249"/>
      <c r="CC89" s="249"/>
      <c r="CD89" s="249"/>
      <c r="CE89" s="249"/>
      <c r="CF89" s="249"/>
      <c r="CG89" s="249"/>
      <c r="CH89" s="249"/>
      <c r="CI89" s="249"/>
      <c r="CJ89" s="249"/>
      <c r="CK89" s="249"/>
      <c r="CL89" s="249"/>
      <c r="CM89" s="249"/>
      <c r="CN89" s="249"/>
      <c r="CO89" s="249"/>
      <c r="CP89" s="249"/>
      <c r="CQ89" s="249"/>
      <c r="CR89" s="249"/>
      <c r="CS89" s="249"/>
      <c r="CT89" s="249"/>
      <c r="CU89" s="249"/>
      <c r="CV89" s="249"/>
      <c r="CW89" s="249"/>
      <c r="CX89" s="249"/>
      <c r="CY89" s="249"/>
      <c r="CZ89" s="249"/>
      <c r="DA89" s="249"/>
      <c r="DB89" s="249"/>
      <c r="DC89" s="249"/>
      <c r="DD89" s="249"/>
      <c r="DE89" s="249"/>
      <c r="DF89" s="249"/>
      <c r="DG89" s="249"/>
      <c r="DH89" s="249"/>
      <c r="DI89" s="249"/>
      <c r="DJ89" s="249"/>
      <c r="DK89" s="249"/>
      <c r="DL89" s="249" t="s">
        <v>475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05qysksfyKSazRdhLKgOj01JQvCxK2qvWtAqXEKgmGZ96JOEGXuKh8VG+CTsIMKeNVc5HWLCoduS4rB/TE+1A==" saltValue="v8O/qYqunLcCxOm3QFmRJw==" spinCount="100000" sheet="1" objects="1" scenarios="1"/>
  <dataConsolidate/>
  <phoneticPr fontId="2"/>
  <printOptions horizontalCentered="1" verticalCentered="1"/>
  <pageMargins left="0" right="0" top="0" bottom="0" header="0" footer="0"/>
  <pageSetup paperSize="9" scale="48" orientation="landscape" horizontalDpi="4294967293"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51" customWidth="1"/>
    <col min="37" max="44" width="17" style="251" customWidth="1"/>
    <col min="45" max="45" width="6.109375" style="258" customWidth="1"/>
    <col min="46" max="46" width="3" style="256" customWidth="1"/>
    <col min="47" max="47" width="19.109375" style="251" hidden="1" customWidth="1"/>
    <col min="48" max="52" width="12.6640625" style="251" hidden="1" customWidth="1"/>
    <col min="53" max="16384" width="8.6640625" style="251"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476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477</v>
      </c>
      <c r="AL6" s="257"/>
      <c r="AM6" s="257"/>
      <c r="AN6" s="257"/>
      <c r="AO6" s="252"/>
      <c r="AP6" s="252"/>
      <c r="AQ6" s="252"/>
      <c r="AR6" s="252"/>
    </row>
    <row r="7" spans="1:46" ht="13.2" x14ac:dyDescent="0.2">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203" t="s">
        <v>478</v>
      </c>
      <c r="AP7" s="262"/>
      <c r="AQ7" s="263" t="s">
        <v>479</v>
      </c>
      <c r="AR7" s="264"/>
    </row>
    <row r="8" spans="1:46" ht="13.2" x14ac:dyDescent="0.2">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204"/>
      <c r="AP8" s="268" t="s">
        <v>480</v>
      </c>
      <c r="AQ8" s="269" t="s">
        <v>481</v>
      </c>
      <c r="AR8" s="270" t="s">
        <v>482</v>
      </c>
    </row>
    <row r="9" spans="1:46" ht="13.2" x14ac:dyDescent="0.2">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197" t="s">
        <v>483</v>
      </c>
      <c r="AL9" s="1198"/>
      <c r="AM9" s="1198"/>
      <c r="AN9" s="1199"/>
      <c r="AO9" s="271">
        <v>301248310</v>
      </c>
      <c r="AP9" s="271">
        <v>80483</v>
      </c>
      <c r="AQ9" s="272">
        <v>85513</v>
      </c>
      <c r="AR9" s="273">
        <v>-5.9</v>
      </c>
    </row>
    <row r="10" spans="1:46" ht="13.2" x14ac:dyDescent="0.2">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197" t="s">
        <v>484</v>
      </c>
      <c r="AL10" s="1198"/>
      <c r="AM10" s="1198"/>
      <c r="AN10" s="1199"/>
      <c r="AO10" s="271">
        <v>200841</v>
      </c>
      <c r="AP10" s="271">
        <v>54</v>
      </c>
      <c r="AQ10" s="272">
        <v>186</v>
      </c>
      <c r="AR10" s="273">
        <v>-71</v>
      </c>
    </row>
    <row r="11" spans="1:46" ht="13.5" customHeight="1" x14ac:dyDescent="0.2">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197" t="s">
        <v>485</v>
      </c>
      <c r="AL11" s="1198"/>
      <c r="AM11" s="1198"/>
      <c r="AN11" s="1199"/>
      <c r="AO11" s="271">
        <v>2739510</v>
      </c>
      <c r="AP11" s="271">
        <v>732</v>
      </c>
      <c r="AQ11" s="272">
        <v>524</v>
      </c>
      <c r="AR11" s="273">
        <v>39.700000000000003</v>
      </c>
    </row>
    <row r="12" spans="1:46" ht="13.5" customHeight="1" x14ac:dyDescent="0.2">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197" t="s">
        <v>486</v>
      </c>
      <c r="AL12" s="1198"/>
      <c r="AM12" s="1198"/>
      <c r="AN12" s="1199"/>
      <c r="AO12" s="271" t="s">
        <v>487</v>
      </c>
      <c r="AP12" s="271" t="s">
        <v>487</v>
      </c>
      <c r="AQ12" s="272" t="s">
        <v>487</v>
      </c>
      <c r="AR12" s="273" t="s">
        <v>487</v>
      </c>
    </row>
    <row r="13" spans="1:46" ht="13.5" customHeight="1" x14ac:dyDescent="0.2">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97" t="s">
        <v>488</v>
      </c>
      <c r="AL13" s="1198"/>
      <c r="AM13" s="1198"/>
      <c r="AN13" s="1199"/>
      <c r="AO13" s="271" t="s">
        <v>487</v>
      </c>
      <c r="AP13" s="271" t="s">
        <v>487</v>
      </c>
      <c r="AQ13" s="272">
        <v>34</v>
      </c>
      <c r="AR13" s="273" t="s">
        <v>487</v>
      </c>
    </row>
    <row r="14" spans="1:46" ht="13.5" customHeight="1" x14ac:dyDescent="0.2">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197" t="s">
        <v>489</v>
      </c>
      <c r="AL14" s="1198"/>
      <c r="AM14" s="1198"/>
      <c r="AN14" s="1199"/>
      <c r="AO14" s="271">
        <v>3831098</v>
      </c>
      <c r="AP14" s="271">
        <v>1024</v>
      </c>
      <c r="AQ14" s="272">
        <v>949</v>
      </c>
      <c r="AR14" s="273">
        <v>7.9</v>
      </c>
    </row>
    <row r="15" spans="1:46" ht="13.2" x14ac:dyDescent="0.2">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197" t="s">
        <v>490</v>
      </c>
      <c r="AL15" s="1198"/>
      <c r="AM15" s="1198"/>
      <c r="AN15" s="1199"/>
      <c r="AO15" s="271">
        <v>-23930282</v>
      </c>
      <c r="AP15" s="271">
        <v>-6393</v>
      </c>
      <c r="AQ15" s="272">
        <v>-7291</v>
      </c>
      <c r="AR15" s="273">
        <v>-12.3</v>
      </c>
    </row>
    <row r="16" spans="1:46" ht="13.2" x14ac:dyDescent="0.2">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189" t="s">
        <v>149</v>
      </c>
      <c r="AL16" s="1190"/>
      <c r="AM16" s="1190"/>
      <c r="AN16" s="1191"/>
      <c r="AO16" s="271">
        <v>284089477</v>
      </c>
      <c r="AP16" s="271">
        <v>75899</v>
      </c>
      <c r="AQ16" s="272">
        <v>79916</v>
      </c>
      <c r="AR16" s="273">
        <v>-5</v>
      </c>
    </row>
    <row r="17" spans="1:46" ht="13.2" x14ac:dyDescent="0.2">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74"/>
      <c r="AL17" s="274"/>
      <c r="AM17" s="274"/>
      <c r="AN17" s="274"/>
      <c r="AO17" s="275"/>
      <c r="AP17" s="275"/>
      <c r="AQ17" s="275"/>
      <c r="AR17" s="276"/>
    </row>
    <row r="18" spans="1:46" ht="13.2" x14ac:dyDescent="0.2">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7"/>
      <c r="AR18" s="277"/>
    </row>
    <row r="19" spans="1:46" ht="13.2" x14ac:dyDescent="0.2">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491</v>
      </c>
      <c r="AL19" s="252"/>
      <c r="AM19" s="252"/>
      <c r="AN19" s="252"/>
      <c r="AO19" s="252"/>
      <c r="AP19" s="252"/>
      <c r="AQ19" s="252"/>
      <c r="AR19" s="252"/>
    </row>
    <row r="20" spans="1:46" ht="13.2" x14ac:dyDescent="0.2">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8"/>
      <c r="AL20" s="279"/>
      <c r="AM20" s="279"/>
      <c r="AN20" s="280"/>
      <c r="AO20" s="281" t="s">
        <v>492</v>
      </c>
      <c r="AP20" s="282" t="s">
        <v>493</v>
      </c>
      <c r="AQ20" s="283" t="s">
        <v>494</v>
      </c>
      <c r="AR20" s="284"/>
    </row>
    <row r="21" spans="1:46" s="290" customFormat="1" ht="13.2" x14ac:dyDescent="0.2">
      <c r="A21" s="285"/>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200" t="s">
        <v>495</v>
      </c>
      <c r="AL21" s="1201"/>
      <c r="AM21" s="1201"/>
      <c r="AN21" s="1202"/>
      <c r="AO21" s="286">
        <v>834.51</v>
      </c>
      <c r="AP21" s="287">
        <v>875.35</v>
      </c>
      <c r="AQ21" s="288">
        <v>-40.840000000000003</v>
      </c>
      <c r="AR21" s="257"/>
      <c r="AS21" s="289"/>
      <c r="AT21" s="285"/>
    </row>
    <row r="22" spans="1:46" s="290" customFormat="1" ht="13.2" x14ac:dyDescent="0.2">
      <c r="A22" s="285"/>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200" t="s">
        <v>496</v>
      </c>
      <c r="AL22" s="1201"/>
      <c r="AM22" s="1201"/>
      <c r="AN22" s="1202"/>
      <c r="AO22" s="291">
        <v>103.1</v>
      </c>
      <c r="AP22" s="292">
        <v>100.9</v>
      </c>
      <c r="AQ22" s="293">
        <v>2.2000000000000002</v>
      </c>
      <c r="AR22" s="277"/>
      <c r="AS22" s="289"/>
      <c r="AT22" s="285"/>
    </row>
    <row r="23" spans="1:46" s="290" customFormat="1" ht="13.2" x14ac:dyDescent="0.2">
      <c r="A23" s="285"/>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7"/>
      <c r="AQ23" s="277"/>
      <c r="AR23" s="277"/>
      <c r="AS23" s="289"/>
      <c r="AT23" s="285"/>
    </row>
    <row r="24" spans="1:46" s="290" customFormat="1" ht="13.2" x14ac:dyDescent="0.2">
      <c r="A24" s="285"/>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7"/>
      <c r="AQ24" s="277"/>
      <c r="AR24" s="277"/>
      <c r="AS24" s="289"/>
      <c r="AT24" s="285"/>
    </row>
    <row r="25" spans="1:46" s="290" customFormat="1" ht="13.2"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5"/>
    </row>
    <row r="26" spans="1:46" s="290" customFormat="1" ht="13.2" x14ac:dyDescent="0.2">
      <c r="A26" s="257" t="s">
        <v>497</v>
      </c>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77"/>
      <c r="AQ26" s="277"/>
      <c r="AR26" s="277"/>
      <c r="AS26" s="257"/>
      <c r="AT26" s="257"/>
    </row>
    <row r="27" spans="1:46" ht="13.2" x14ac:dyDescent="0.2">
      <c r="A27" s="298" t="s">
        <v>498</v>
      </c>
      <c r="AO27" s="252"/>
      <c r="AP27" s="252"/>
      <c r="AQ27" s="252"/>
      <c r="AR27" s="252"/>
      <c r="AS27" s="252"/>
      <c r="AT27" s="252"/>
    </row>
    <row r="28" spans="1:46" ht="16.2" x14ac:dyDescent="0.2">
      <c r="A28" s="253" t="s">
        <v>499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9"/>
    </row>
    <row r="29" spans="1:46" ht="13.2" x14ac:dyDescent="0.2">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500</v>
      </c>
      <c r="AL29" s="257"/>
      <c r="AM29" s="257"/>
      <c r="AN29" s="257"/>
      <c r="AO29" s="252"/>
      <c r="AP29" s="252"/>
      <c r="AQ29" s="252"/>
      <c r="AR29" s="252"/>
      <c r="AS29" s="300"/>
    </row>
    <row r="30" spans="1:46" ht="13.2" x14ac:dyDescent="0.2">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203" t="s">
        <v>478</v>
      </c>
      <c r="AP30" s="262"/>
      <c r="AQ30" s="263" t="s">
        <v>479</v>
      </c>
      <c r="AR30" s="264"/>
    </row>
    <row r="31" spans="1:46" ht="13.2" x14ac:dyDescent="0.2">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204"/>
      <c r="AP31" s="268" t="s">
        <v>480</v>
      </c>
      <c r="AQ31" s="269" t="s">
        <v>481</v>
      </c>
      <c r="AR31" s="270" t="s">
        <v>482</v>
      </c>
    </row>
    <row r="32" spans="1:46" ht="27" customHeight="1" x14ac:dyDescent="0.2">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86" t="s">
        <v>501</v>
      </c>
      <c r="AL32" s="1187"/>
      <c r="AM32" s="1187"/>
      <c r="AN32" s="1188"/>
      <c r="AO32" s="271">
        <v>76567353</v>
      </c>
      <c r="AP32" s="271">
        <v>20456</v>
      </c>
      <c r="AQ32" s="272">
        <v>28123</v>
      </c>
      <c r="AR32" s="273">
        <v>-27.3</v>
      </c>
    </row>
    <row r="33" spans="1:46" ht="13.5" customHeight="1" x14ac:dyDescent="0.2">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86" t="s">
        <v>502</v>
      </c>
      <c r="AL33" s="1187"/>
      <c r="AM33" s="1187"/>
      <c r="AN33" s="1188"/>
      <c r="AO33" s="271">
        <v>8349238</v>
      </c>
      <c r="AP33" s="271">
        <v>2231</v>
      </c>
      <c r="AQ33" s="272">
        <v>2469</v>
      </c>
      <c r="AR33" s="273">
        <v>-9.6</v>
      </c>
    </row>
    <row r="34" spans="1:46" ht="27" customHeight="1" x14ac:dyDescent="0.2">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86" t="s">
        <v>503</v>
      </c>
      <c r="AL34" s="1187"/>
      <c r="AM34" s="1187"/>
      <c r="AN34" s="1188"/>
      <c r="AO34" s="271">
        <v>126473337</v>
      </c>
      <c r="AP34" s="271">
        <v>33789</v>
      </c>
      <c r="AQ34" s="272">
        <v>18092</v>
      </c>
      <c r="AR34" s="273">
        <v>86.8</v>
      </c>
    </row>
    <row r="35" spans="1:46" ht="27" customHeight="1" x14ac:dyDescent="0.2">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86" t="s">
        <v>504</v>
      </c>
      <c r="AL35" s="1187"/>
      <c r="AM35" s="1187"/>
      <c r="AN35" s="1188"/>
      <c r="AO35" s="271">
        <v>2120957</v>
      </c>
      <c r="AP35" s="271">
        <v>567</v>
      </c>
      <c r="AQ35" s="272">
        <v>953</v>
      </c>
      <c r="AR35" s="273">
        <v>-40.5</v>
      </c>
    </row>
    <row r="36" spans="1:46" ht="27" customHeight="1" x14ac:dyDescent="0.2">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86" t="s">
        <v>505</v>
      </c>
      <c r="AL36" s="1187"/>
      <c r="AM36" s="1187"/>
      <c r="AN36" s="1188"/>
      <c r="AO36" s="271" t="s">
        <v>487</v>
      </c>
      <c r="AP36" s="271" t="s">
        <v>487</v>
      </c>
      <c r="AQ36" s="272">
        <v>63</v>
      </c>
      <c r="AR36" s="273" t="s">
        <v>487</v>
      </c>
    </row>
    <row r="37" spans="1:46" ht="13.5" customHeight="1" x14ac:dyDescent="0.2">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86" t="s">
        <v>506</v>
      </c>
      <c r="AL37" s="1187"/>
      <c r="AM37" s="1187"/>
      <c r="AN37" s="1188"/>
      <c r="AO37" s="271">
        <v>1220053</v>
      </c>
      <c r="AP37" s="271">
        <v>326</v>
      </c>
      <c r="AQ37" s="272">
        <v>584</v>
      </c>
      <c r="AR37" s="273">
        <v>-44.2</v>
      </c>
    </row>
    <row r="38" spans="1:46" ht="27" customHeight="1" x14ac:dyDescent="0.2">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83" t="s">
        <v>507</v>
      </c>
      <c r="AL38" s="1184"/>
      <c r="AM38" s="1184"/>
      <c r="AN38" s="1185"/>
      <c r="AO38" s="301" t="s">
        <v>487</v>
      </c>
      <c r="AP38" s="301" t="s">
        <v>487</v>
      </c>
      <c r="AQ38" s="302">
        <v>0</v>
      </c>
      <c r="AR38" s="293" t="s">
        <v>487</v>
      </c>
      <c r="AS38" s="300"/>
    </row>
    <row r="39" spans="1:46" ht="13.2" x14ac:dyDescent="0.2">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83" t="s">
        <v>508</v>
      </c>
      <c r="AL39" s="1184"/>
      <c r="AM39" s="1184"/>
      <c r="AN39" s="1185"/>
      <c r="AO39" s="271">
        <v>-12495044</v>
      </c>
      <c r="AP39" s="271">
        <v>-3338</v>
      </c>
      <c r="AQ39" s="272">
        <v>-2302</v>
      </c>
      <c r="AR39" s="273">
        <v>45</v>
      </c>
      <c r="AS39" s="300"/>
    </row>
    <row r="40" spans="1:46" ht="27" customHeight="1" x14ac:dyDescent="0.2">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86" t="s">
        <v>509</v>
      </c>
      <c r="AL40" s="1187"/>
      <c r="AM40" s="1187"/>
      <c r="AN40" s="1188"/>
      <c r="AO40" s="271">
        <v>-122816299</v>
      </c>
      <c r="AP40" s="271">
        <v>-32812</v>
      </c>
      <c r="AQ40" s="272">
        <v>-28195</v>
      </c>
      <c r="AR40" s="273">
        <v>16.399999999999999</v>
      </c>
      <c r="AS40" s="300"/>
    </row>
    <row r="41" spans="1:46" ht="13.2" x14ac:dyDescent="0.2">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89" t="s">
        <v>510</v>
      </c>
      <c r="AL41" s="1190"/>
      <c r="AM41" s="1190"/>
      <c r="AN41" s="1191"/>
      <c r="AO41" s="271">
        <v>79419595</v>
      </c>
      <c r="AP41" s="271">
        <v>21218</v>
      </c>
      <c r="AQ41" s="272">
        <v>19786</v>
      </c>
      <c r="AR41" s="273">
        <v>7.2</v>
      </c>
      <c r="AS41" s="300"/>
    </row>
    <row r="42" spans="1:46" ht="13.2" x14ac:dyDescent="0.2">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77"/>
      <c r="AR42" s="277"/>
      <c r="AS42" s="300"/>
    </row>
    <row r="43" spans="1:46" ht="13.2" x14ac:dyDescent="0.2">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3"/>
      <c r="AQ43" s="277"/>
      <c r="AR43" s="252"/>
      <c r="AS43" s="300"/>
    </row>
    <row r="44" spans="1:46" ht="13.2" x14ac:dyDescent="0.2">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7"/>
      <c r="AR44" s="252"/>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4"/>
      <c r="AR45" s="254"/>
      <c r="AS45" s="254"/>
      <c r="AT45" s="252"/>
    </row>
    <row r="46" spans="1:46" ht="13.2" x14ac:dyDescent="0.2">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252"/>
    </row>
    <row r="47" spans="1:46" ht="17.25" customHeight="1" x14ac:dyDescent="0.2">
      <c r="A47" s="306" t="s">
        <v>511</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ht="13.2" x14ac:dyDescent="0.2">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07" t="s">
        <v>512</v>
      </c>
      <c r="AL48" s="307"/>
      <c r="AM48" s="307"/>
      <c r="AN48" s="307"/>
      <c r="AO48" s="307"/>
      <c r="AP48" s="307"/>
      <c r="AQ48" s="308"/>
      <c r="AR48" s="307"/>
    </row>
    <row r="49" spans="1:44" ht="13.5" customHeight="1" x14ac:dyDescent="0.2">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09"/>
      <c r="AL49" s="310"/>
      <c r="AM49" s="1192" t="s">
        <v>478</v>
      </c>
      <c r="AN49" s="1194" t="s">
        <v>513</v>
      </c>
      <c r="AO49" s="1195"/>
      <c r="AP49" s="1195"/>
      <c r="AQ49" s="1195"/>
      <c r="AR49" s="1196"/>
    </row>
    <row r="50" spans="1:44" ht="13.2" x14ac:dyDescent="0.2">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1"/>
      <c r="AL50" s="312"/>
      <c r="AM50" s="1193"/>
      <c r="AN50" s="313" t="s">
        <v>514</v>
      </c>
      <c r="AO50" s="314" t="s">
        <v>515</v>
      </c>
      <c r="AP50" s="315" t="s">
        <v>516</v>
      </c>
      <c r="AQ50" s="316" t="s">
        <v>517</v>
      </c>
      <c r="AR50" s="317" t="s">
        <v>518</v>
      </c>
    </row>
    <row r="51" spans="1:44" ht="13.2" x14ac:dyDescent="0.2">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09" t="s">
        <v>519</v>
      </c>
      <c r="AL51" s="310"/>
      <c r="AM51" s="318">
        <v>189980866</v>
      </c>
      <c r="AN51" s="319">
        <v>49949</v>
      </c>
      <c r="AO51" s="320">
        <v>17.5</v>
      </c>
      <c r="AP51" s="321">
        <v>34374</v>
      </c>
      <c r="AQ51" s="322">
        <v>9.1</v>
      </c>
      <c r="AR51" s="323">
        <v>8.4</v>
      </c>
    </row>
    <row r="52" spans="1:44" ht="13.2" x14ac:dyDescent="0.2">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4"/>
      <c r="AL52" s="325" t="s">
        <v>520</v>
      </c>
      <c r="AM52" s="326">
        <v>77986823</v>
      </c>
      <c r="AN52" s="327">
        <v>20504</v>
      </c>
      <c r="AO52" s="328">
        <v>19.899999999999999</v>
      </c>
      <c r="AP52" s="329">
        <v>10917</v>
      </c>
      <c r="AQ52" s="330">
        <v>-0.9</v>
      </c>
      <c r="AR52" s="331">
        <v>20.8</v>
      </c>
    </row>
    <row r="53" spans="1:44" ht="13.2" x14ac:dyDescent="0.2">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09" t="s">
        <v>521</v>
      </c>
      <c r="AL53" s="310"/>
      <c r="AM53" s="318">
        <v>165692735</v>
      </c>
      <c r="AN53" s="319">
        <v>43763</v>
      </c>
      <c r="AO53" s="320">
        <v>-12.4</v>
      </c>
      <c r="AP53" s="321">
        <v>35216</v>
      </c>
      <c r="AQ53" s="322">
        <v>2.4</v>
      </c>
      <c r="AR53" s="323">
        <v>-14.8</v>
      </c>
    </row>
    <row r="54" spans="1:44" ht="13.2" x14ac:dyDescent="0.2">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4"/>
      <c r="AL54" s="325" t="s">
        <v>520</v>
      </c>
      <c r="AM54" s="326">
        <v>68025772</v>
      </c>
      <c r="AN54" s="327">
        <v>17967</v>
      </c>
      <c r="AO54" s="328">
        <v>-12.4</v>
      </c>
      <c r="AP54" s="329">
        <v>12644</v>
      </c>
      <c r="AQ54" s="330">
        <v>15.8</v>
      </c>
      <c r="AR54" s="331">
        <v>-28.2</v>
      </c>
    </row>
    <row r="55" spans="1:44" ht="13.2" x14ac:dyDescent="0.2">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09" t="s">
        <v>522</v>
      </c>
      <c r="AL55" s="310"/>
      <c r="AM55" s="318">
        <v>151350936</v>
      </c>
      <c r="AN55" s="319">
        <v>40140</v>
      </c>
      <c r="AO55" s="320">
        <v>-8.3000000000000007</v>
      </c>
      <c r="AP55" s="321">
        <v>36736</v>
      </c>
      <c r="AQ55" s="322">
        <v>4.3</v>
      </c>
      <c r="AR55" s="323">
        <v>-12.6</v>
      </c>
    </row>
    <row r="56" spans="1:44" ht="13.2" x14ac:dyDescent="0.2">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4"/>
      <c r="AL56" s="325" t="s">
        <v>520</v>
      </c>
      <c r="AM56" s="326">
        <v>67289982</v>
      </c>
      <c r="AN56" s="327">
        <v>17846</v>
      </c>
      <c r="AO56" s="328">
        <v>-0.7</v>
      </c>
      <c r="AP56" s="329">
        <v>13410</v>
      </c>
      <c r="AQ56" s="330">
        <v>6.1</v>
      </c>
      <c r="AR56" s="331">
        <v>-6.8</v>
      </c>
    </row>
    <row r="57" spans="1:44" ht="13.2" x14ac:dyDescent="0.2">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09" t="s">
        <v>523</v>
      </c>
      <c r="AL57" s="310"/>
      <c r="AM57" s="318">
        <v>151314031</v>
      </c>
      <c r="AN57" s="319">
        <v>40277</v>
      </c>
      <c r="AO57" s="320">
        <v>0.3</v>
      </c>
      <c r="AP57" s="321">
        <v>38259</v>
      </c>
      <c r="AQ57" s="322">
        <v>4.0999999999999996</v>
      </c>
      <c r="AR57" s="323">
        <v>-3.8</v>
      </c>
    </row>
    <row r="58" spans="1:44" ht="13.2" x14ac:dyDescent="0.2">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4"/>
      <c r="AL58" s="325" t="s">
        <v>520</v>
      </c>
      <c r="AM58" s="326">
        <v>62204123</v>
      </c>
      <c r="AN58" s="327">
        <v>16557</v>
      </c>
      <c r="AO58" s="328">
        <v>-7.2</v>
      </c>
      <c r="AP58" s="329">
        <v>13379</v>
      </c>
      <c r="AQ58" s="330">
        <v>-0.2</v>
      </c>
      <c r="AR58" s="331">
        <v>-7</v>
      </c>
    </row>
    <row r="59" spans="1:44" ht="13.2" x14ac:dyDescent="0.2">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09" t="s">
        <v>524</v>
      </c>
      <c r="AL59" s="310"/>
      <c r="AM59" s="318">
        <v>169841304</v>
      </c>
      <c r="AN59" s="319">
        <v>45376</v>
      </c>
      <c r="AO59" s="320">
        <v>12.7</v>
      </c>
      <c r="AP59" s="321">
        <v>39075</v>
      </c>
      <c r="AQ59" s="322">
        <v>2.1</v>
      </c>
      <c r="AR59" s="323">
        <v>10.6</v>
      </c>
    </row>
    <row r="60" spans="1:44" ht="13.2" x14ac:dyDescent="0.2">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4"/>
      <c r="AL60" s="325" t="s">
        <v>520</v>
      </c>
      <c r="AM60" s="326">
        <v>70814993</v>
      </c>
      <c r="AN60" s="327">
        <v>18919</v>
      </c>
      <c r="AO60" s="328">
        <v>14.3</v>
      </c>
      <c r="AP60" s="329">
        <v>13441</v>
      </c>
      <c r="AQ60" s="330">
        <v>0.5</v>
      </c>
      <c r="AR60" s="331">
        <v>13.8</v>
      </c>
    </row>
    <row r="61" spans="1:44" ht="13.2" x14ac:dyDescent="0.2">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09" t="s">
        <v>525</v>
      </c>
      <c r="AL61" s="332"/>
      <c r="AM61" s="333">
        <v>165635974</v>
      </c>
      <c r="AN61" s="334">
        <v>43901</v>
      </c>
      <c r="AO61" s="335">
        <v>2</v>
      </c>
      <c r="AP61" s="336">
        <v>36732</v>
      </c>
      <c r="AQ61" s="337">
        <v>4.4000000000000004</v>
      </c>
      <c r="AR61" s="323">
        <v>-2.4</v>
      </c>
    </row>
    <row r="62" spans="1:44" ht="13.2" x14ac:dyDescent="0.2">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4"/>
      <c r="AL62" s="325" t="s">
        <v>520</v>
      </c>
      <c r="AM62" s="326">
        <v>69264339</v>
      </c>
      <c r="AN62" s="327">
        <v>18359</v>
      </c>
      <c r="AO62" s="328">
        <v>2.8</v>
      </c>
      <c r="AP62" s="329">
        <v>12758</v>
      </c>
      <c r="AQ62" s="330">
        <v>4.3</v>
      </c>
      <c r="AR62" s="331">
        <v>-1.5</v>
      </c>
    </row>
    <row r="63" spans="1:44" ht="13.2" x14ac:dyDescent="0.2">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ht="13.2" x14ac:dyDescent="0.2">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ht="13.2" x14ac:dyDescent="0.2">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ht="13.2" x14ac:dyDescent="0.2">
      <c r="A66" s="338"/>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9"/>
    </row>
    <row r="67" spans="1:46" ht="13.5" hidden="1" customHeight="1" x14ac:dyDescent="0.2">
      <c r="AK67" s="252"/>
      <c r="AL67" s="252"/>
      <c r="AM67" s="252"/>
      <c r="AN67" s="252"/>
      <c r="AO67" s="252"/>
      <c r="AP67" s="252"/>
      <c r="AQ67" s="252"/>
      <c r="AR67" s="252"/>
      <c r="AS67" s="252"/>
      <c r="AT67" s="252"/>
    </row>
    <row r="68" spans="1:46" ht="13.5" hidden="1" customHeight="1" x14ac:dyDescent="0.2">
      <c r="AK68" s="252"/>
      <c r="AL68" s="252"/>
      <c r="AM68" s="252"/>
      <c r="AN68" s="252"/>
      <c r="AO68" s="252"/>
      <c r="AP68" s="252"/>
      <c r="AQ68" s="252"/>
      <c r="AR68" s="252"/>
    </row>
    <row r="69" spans="1:46" ht="13.5" hidden="1" customHeight="1" x14ac:dyDescent="0.2">
      <c r="AK69" s="252"/>
      <c r="AL69" s="252"/>
      <c r="AM69" s="252"/>
      <c r="AN69" s="252"/>
      <c r="AO69" s="252"/>
      <c r="AP69" s="252"/>
      <c r="AQ69" s="252"/>
      <c r="AR69" s="252"/>
    </row>
    <row r="70" spans="1:46" ht="13.2" hidden="1" x14ac:dyDescent="0.2">
      <c r="AK70" s="252"/>
      <c r="AL70" s="252"/>
      <c r="AM70" s="252"/>
      <c r="AN70" s="252"/>
      <c r="AO70" s="252"/>
      <c r="AP70" s="252"/>
      <c r="AQ70" s="252"/>
      <c r="AR70" s="252"/>
    </row>
    <row r="71" spans="1:46" ht="13.2" hidden="1" x14ac:dyDescent="0.2">
      <c r="AK71" s="252"/>
      <c r="AL71" s="252"/>
      <c r="AM71" s="252"/>
      <c r="AN71" s="252"/>
      <c r="AO71" s="252"/>
      <c r="AP71" s="252"/>
      <c r="AQ71" s="252"/>
      <c r="AR71" s="252"/>
    </row>
    <row r="72" spans="1:46" ht="13.2" hidden="1" x14ac:dyDescent="0.2">
      <c r="AK72" s="252"/>
      <c r="AL72" s="252"/>
      <c r="AM72" s="252"/>
      <c r="AN72" s="252"/>
      <c r="AO72" s="252"/>
      <c r="AP72" s="252"/>
      <c r="AQ72" s="252"/>
      <c r="AR72" s="252"/>
    </row>
    <row r="73" spans="1:46" ht="13.2" hidden="1" x14ac:dyDescent="0.2">
      <c r="AK73" s="252"/>
      <c r="AL73" s="252"/>
      <c r="AM73" s="252"/>
      <c r="AN73" s="252"/>
      <c r="AO73" s="252"/>
      <c r="AP73" s="252"/>
      <c r="AQ73" s="252"/>
      <c r="AR73" s="252"/>
    </row>
    <row r="74" spans="1:46" ht="13.2" hidden="1" x14ac:dyDescent="0.2"/>
  </sheetData>
  <sheetProtection algorithmName="SHA-512" hashValue="4rguplMCwbMqajdB/duDK3MLcxWbZCbAd+TeeQy5Sv9b+WKJ6I9fFasTEfw01RDevKLxUflnRTga1xoXHo487A==" saltValue="vaFjPz+XLNqcaCo9vRqT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horizont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48" customWidth="1"/>
    <col min="126" max="16384" width="9" style="247" hidden="1"/>
  </cols>
  <sheetData>
    <row r="1" spans="1:125" ht="13.5" customHeight="1" x14ac:dyDescent="0.2">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row>
    <row r="2" spans="1:125" ht="13.2" x14ac:dyDescent="0.2">
      <c r="B2" s="247"/>
      <c r="DC2" s="247"/>
    </row>
    <row r="3" spans="1:125" ht="13.2" x14ac:dyDescent="0.2">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D3" s="247"/>
      <c r="DE3" s="247"/>
      <c r="DF3" s="247"/>
      <c r="DG3" s="247"/>
      <c r="DH3" s="247"/>
      <c r="DI3" s="247"/>
      <c r="DJ3" s="247"/>
      <c r="DK3" s="247"/>
      <c r="DL3" s="247"/>
      <c r="DM3" s="247"/>
      <c r="DN3" s="247"/>
      <c r="DO3" s="247"/>
      <c r="DP3" s="247"/>
      <c r="DQ3" s="247"/>
      <c r="DR3" s="247"/>
      <c r="DS3" s="247"/>
      <c r="DT3" s="247"/>
      <c r="DU3" s="247"/>
    </row>
    <row r="4" spans="1:125" ht="13.2" x14ac:dyDescent="0.2"/>
    <row r="5" spans="1:125" ht="13.2" x14ac:dyDescent="0.2"/>
    <row r="6" spans="1:125" ht="13.2" x14ac:dyDescent="0.2"/>
    <row r="7" spans="1:125" ht="13.2" x14ac:dyDescent="0.2"/>
    <row r="8" spans="1:125" ht="13.2" x14ac:dyDescent="0.2"/>
    <row r="9" spans="1:125" ht="13.2" x14ac:dyDescent="0.2">
      <c r="DU9" s="247"/>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47"/>
    </row>
    <row r="18" spans="2:125" ht="13.2" x14ac:dyDescent="0.2"/>
    <row r="19" spans="2:125" ht="13.2" x14ac:dyDescent="0.2"/>
    <row r="20" spans="2:125" ht="13.2" x14ac:dyDescent="0.2">
      <c r="DU20" s="247"/>
    </row>
    <row r="21" spans="2:125" ht="13.2" x14ac:dyDescent="0.2">
      <c r="DU21" s="247"/>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47"/>
    </row>
    <row r="29" spans="2:125" ht="13.2" x14ac:dyDescent="0.2"/>
    <row r="30" spans="2:125" ht="13.2" x14ac:dyDescent="0.2">
      <c r="B30" s="247"/>
    </row>
    <row r="31" spans="2:125" ht="13.2" x14ac:dyDescent="0.2"/>
    <row r="32" spans="2:125" ht="13.2" x14ac:dyDescent="0.2"/>
    <row r="33" spans="3:125" ht="13.2" x14ac:dyDescent="0.2">
      <c r="G33" s="247"/>
      <c r="I33" s="247"/>
    </row>
    <row r="34" spans="3:125" ht="13.2" x14ac:dyDescent="0.2">
      <c r="C34" s="247"/>
      <c r="P34" s="247"/>
      <c r="R34" s="247"/>
      <c r="DD34" s="247"/>
    </row>
    <row r="35" spans="3:125" ht="13.2" x14ac:dyDescent="0.2">
      <c r="D35" s="247"/>
      <c r="E35" s="247"/>
      <c r="DC35" s="247"/>
      <c r="DF35" s="247"/>
      <c r="DP35" s="247"/>
      <c r="DQ35" s="247"/>
      <c r="DR35" s="247"/>
      <c r="DS35" s="247"/>
      <c r="DT35" s="247"/>
      <c r="DU35" s="247"/>
    </row>
    <row r="36" spans="3:125" ht="13.2" x14ac:dyDescent="0.2">
      <c r="F36" s="247"/>
      <c r="H36" s="247"/>
      <c r="J36" s="247"/>
      <c r="K36" s="247"/>
      <c r="L36" s="247"/>
      <c r="M36" s="247"/>
      <c r="N36" s="247"/>
      <c r="O36" s="247"/>
      <c r="Q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E36" s="247"/>
      <c r="DG36" s="247"/>
      <c r="DH36" s="247"/>
      <c r="DI36" s="247"/>
      <c r="DJ36" s="247"/>
      <c r="DK36" s="247"/>
      <c r="DL36" s="247"/>
      <c r="DM36" s="247"/>
      <c r="DN36" s="247"/>
      <c r="DO36" s="247"/>
      <c r="DP36" s="247"/>
      <c r="DQ36" s="247"/>
      <c r="DR36" s="247"/>
      <c r="DS36" s="247"/>
      <c r="DT36" s="247"/>
      <c r="DU36" s="247"/>
    </row>
    <row r="37" spans="3:125" ht="13.2" x14ac:dyDescent="0.2">
      <c r="DU37" s="247"/>
    </row>
    <row r="38" spans="3:125" ht="13.2" x14ac:dyDescent="0.2">
      <c r="DT38" s="247"/>
      <c r="DU38" s="247"/>
    </row>
    <row r="39" spans="3:125" ht="13.2" x14ac:dyDescent="0.2"/>
    <row r="40" spans="3:125" ht="13.2" x14ac:dyDescent="0.2">
      <c r="DD40" s="247"/>
    </row>
    <row r="41" spans="3:125" ht="13.2" x14ac:dyDescent="0.2">
      <c r="R41" s="247"/>
    </row>
    <row r="42" spans="3:125" ht="13.2" x14ac:dyDescent="0.2">
      <c r="DC42" s="247"/>
      <c r="DF42" s="247"/>
    </row>
    <row r="43" spans="3:125" ht="13.2" x14ac:dyDescent="0.2">
      <c r="Q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E43" s="247"/>
      <c r="DG43" s="247"/>
      <c r="DH43" s="247"/>
      <c r="DI43" s="247"/>
      <c r="DJ43" s="247"/>
      <c r="DK43" s="247"/>
      <c r="DL43" s="247"/>
      <c r="DM43" s="247"/>
      <c r="DN43" s="247"/>
      <c r="DO43" s="247"/>
      <c r="DP43" s="247"/>
      <c r="DQ43" s="247"/>
      <c r="DR43" s="247"/>
      <c r="DS43" s="247"/>
      <c r="DT43" s="247"/>
      <c r="DU43" s="247"/>
    </row>
    <row r="44" spans="3:125" ht="13.2" x14ac:dyDescent="0.2">
      <c r="DU44" s="247"/>
    </row>
    <row r="45" spans="3:125" ht="13.2" x14ac:dyDescent="0.2"/>
    <row r="46" spans="3:125" ht="13.2" x14ac:dyDescent="0.2"/>
    <row r="47" spans="3:125" ht="13.2" x14ac:dyDescent="0.2"/>
    <row r="48" spans="3:125" ht="13.2" x14ac:dyDescent="0.2">
      <c r="DT48" s="247"/>
      <c r="DU48" s="247"/>
    </row>
    <row r="49" spans="120:125" ht="13.2" x14ac:dyDescent="0.2"/>
    <row r="50" spans="120:125" ht="13.2" x14ac:dyDescent="0.2">
      <c r="DU50" s="247"/>
    </row>
    <row r="51" spans="120:125" ht="13.2" x14ac:dyDescent="0.2">
      <c r="DP51" s="247"/>
      <c r="DQ51" s="247"/>
      <c r="DR51" s="247"/>
      <c r="DS51" s="247"/>
      <c r="DT51" s="247"/>
      <c r="DU51" s="247"/>
    </row>
    <row r="52" spans="120:125" ht="13.2" x14ac:dyDescent="0.2"/>
    <row r="53" spans="120:125" ht="13.2" x14ac:dyDescent="0.2"/>
    <row r="54" spans="120:125" ht="13.2" x14ac:dyDescent="0.2">
      <c r="DU54" s="247"/>
    </row>
    <row r="55" spans="120:125" ht="13.2" x14ac:dyDescent="0.2"/>
    <row r="56" spans="120:125" ht="13.2" x14ac:dyDescent="0.2"/>
    <row r="57" spans="120:125" ht="13.2" x14ac:dyDescent="0.2"/>
    <row r="58" spans="120:125" ht="13.2" x14ac:dyDescent="0.2">
      <c r="DU58" s="247"/>
    </row>
    <row r="59" spans="120:125" ht="13.2" x14ac:dyDescent="0.2"/>
    <row r="60" spans="120:125" ht="13.2" x14ac:dyDescent="0.2"/>
    <row r="61" spans="120:125" ht="13.2" x14ac:dyDescent="0.2"/>
    <row r="62" spans="120:125" ht="13.2" x14ac:dyDescent="0.2"/>
    <row r="63" spans="120:125" ht="13.2" x14ac:dyDescent="0.2">
      <c r="DU63" s="247"/>
    </row>
    <row r="64" spans="120:125" ht="13.2" x14ac:dyDescent="0.2">
      <c r="DT64" s="247"/>
      <c r="DU64" s="247"/>
    </row>
    <row r="65" spans="123:125" ht="13.2" x14ac:dyDescent="0.2"/>
    <row r="66" spans="123:125" ht="13.2" x14ac:dyDescent="0.2"/>
    <row r="67" spans="123:125" ht="13.2" x14ac:dyDescent="0.2"/>
    <row r="68" spans="123:125" ht="13.2" x14ac:dyDescent="0.2"/>
    <row r="69" spans="123:125" ht="13.2" x14ac:dyDescent="0.2">
      <c r="DS69" s="247"/>
      <c r="DT69" s="247"/>
      <c r="DU69" s="24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47"/>
    </row>
    <row r="83" spans="112:125" ht="13.2" x14ac:dyDescent="0.2">
      <c r="DI83" s="247"/>
      <c r="DJ83" s="247"/>
      <c r="DK83" s="247"/>
      <c r="DL83" s="247"/>
      <c r="DM83" s="247"/>
      <c r="DN83" s="247"/>
      <c r="DO83" s="247"/>
      <c r="DP83" s="247"/>
      <c r="DQ83" s="247"/>
      <c r="DR83" s="247"/>
      <c r="DS83" s="247"/>
      <c r="DT83" s="247"/>
      <c r="DU83" s="247"/>
    </row>
    <row r="84" spans="112:125" ht="13.2" x14ac:dyDescent="0.2"/>
    <row r="85" spans="112:125" ht="13.2" x14ac:dyDescent="0.2"/>
    <row r="86" spans="112:125" ht="13.2" x14ac:dyDescent="0.2"/>
    <row r="87" spans="112:125" ht="13.2" x14ac:dyDescent="0.2"/>
    <row r="88" spans="112:125" ht="13.2" x14ac:dyDescent="0.2">
      <c r="DU88" s="247"/>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47"/>
      <c r="DT94" s="247"/>
      <c r="DU94" s="247"/>
    </row>
    <row r="95" spans="112:125" ht="13.5" customHeight="1" x14ac:dyDescent="0.2">
      <c r="DU95" s="24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7"/>
    </row>
    <row r="102" spans="124:125" ht="13.5" customHeight="1" x14ac:dyDescent="0.2"/>
    <row r="103" spans="124:125" ht="13.5" customHeight="1" x14ac:dyDescent="0.2"/>
    <row r="104" spans="124:125" ht="13.5" customHeight="1" x14ac:dyDescent="0.2">
      <c r="DT104" s="247"/>
      <c r="DU104" s="24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7" t="s">
        <v>526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4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q0N+V8ay9rwj8MWSZDWnoF4CYkpV21//LK31p04D0hycdgcKZu6IRKQf3QhT2g4uwQAReqrmRhiT2OVT7uCzA==" saltValue="bJSzvzCpRbZCHC+HQrIL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3"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48" customWidth="1"/>
    <col min="126" max="154" width="0" style="247" hidden="1" customWidth="1"/>
    <col min="155" max="16384" width="9" style="247" hidden="1"/>
  </cols>
  <sheetData>
    <row r="1" spans="1:125" ht="13.5" customHeight="1" x14ac:dyDescent="0.2">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row>
    <row r="2" spans="1:125" ht="13.2" x14ac:dyDescent="0.2">
      <c r="B2" s="247"/>
    </row>
    <row r="3" spans="1:125" ht="13.2" x14ac:dyDescent="0.2">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c r="DM31" s="247"/>
      <c r="DN31" s="247"/>
      <c r="DO31" s="247"/>
      <c r="DP31" s="247"/>
      <c r="DQ31" s="247"/>
      <c r="DR31" s="247"/>
      <c r="DS31" s="247"/>
      <c r="DT31" s="247"/>
      <c r="DU31" s="247"/>
    </row>
    <row r="32" spans="9:125" ht="13.2" x14ac:dyDescent="0.2"/>
    <row r="33" spans="2:8" ht="13.2" x14ac:dyDescent="0.2">
      <c r="G33" s="247"/>
    </row>
    <row r="34" spans="2:8" ht="13.2" x14ac:dyDescent="0.2">
      <c r="C34" s="247"/>
    </row>
    <row r="35" spans="2:8" ht="13.2" x14ac:dyDescent="0.2">
      <c r="B35" s="247"/>
      <c r="D35" s="247"/>
      <c r="E35" s="247"/>
    </row>
    <row r="36" spans="2:8" ht="13.2" x14ac:dyDescent="0.2">
      <c r="F36" s="247"/>
      <c r="H36" s="247"/>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8" t="s">
        <v>527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1LG64yL4VsqzulzuEitKzmM6UXe5v2t3T6y25FPBh1JEeMN1Bh7zzuUoO1wgn3wEpnqNYPWU3XhQFz+Pr1nNQ==" saltValue="730Z9DKbTeIEH86jtM71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3"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40" t="s">
        <v>528</v>
      </c>
      <c r="G46" s="341" t="s">
        <v>529</v>
      </c>
      <c r="H46" s="341" t="s">
        <v>530</v>
      </c>
      <c r="I46" s="341" t="s">
        <v>531</v>
      </c>
      <c r="J46" s="342" t="s">
        <v>532</v>
      </c>
    </row>
    <row r="47" spans="2:10" ht="57.75" customHeight="1" x14ac:dyDescent="0.2">
      <c r="B47" s="7"/>
      <c r="C47" s="1205" t="s">
        <v>3</v>
      </c>
      <c r="D47" s="1205"/>
      <c r="E47" s="1206"/>
      <c r="F47" s="343">
        <v>1.24</v>
      </c>
      <c r="G47" s="344">
        <v>1.22</v>
      </c>
      <c r="H47" s="344">
        <v>1.18</v>
      </c>
      <c r="I47" s="344">
        <v>1.19</v>
      </c>
      <c r="J47" s="345">
        <v>1.26</v>
      </c>
    </row>
    <row r="48" spans="2:10" ht="57.75" customHeight="1" x14ac:dyDescent="0.2">
      <c r="B48" s="8"/>
      <c r="C48" s="1207" t="s">
        <v>4</v>
      </c>
      <c r="D48" s="1207"/>
      <c r="E48" s="1208"/>
      <c r="F48" s="346">
        <v>1.73</v>
      </c>
      <c r="G48" s="347">
        <v>0.91</v>
      </c>
      <c r="H48" s="347">
        <v>0.81</v>
      </c>
      <c r="I48" s="347">
        <v>0.88</v>
      </c>
      <c r="J48" s="348">
        <v>0.86</v>
      </c>
    </row>
    <row r="49" spans="2:10" ht="57.75" customHeight="1" thickBot="1" x14ac:dyDescent="0.25">
      <c r="B49" s="9"/>
      <c r="C49" s="1209" t="s">
        <v>5</v>
      </c>
      <c r="D49" s="1209"/>
      <c r="E49" s="1210"/>
      <c r="F49" s="349">
        <v>0.78</v>
      </c>
      <c r="G49" s="350" t="s">
        <v>533</v>
      </c>
      <c r="H49" s="350" t="s">
        <v>534</v>
      </c>
      <c r="I49" s="350">
        <v>0.06</v>
      </c>
      <c r="J49" s="351" t="s">
        <v>535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FhlE2yCdbfFBuHl1cieEOffKl3edm6eX3lAS4KhrUXCquXEbXRkbskhqqFuSgFZgqWmRhmPlAd1VWUEQ5MffQ==" saltValue="2wb3TbRsV79Eby+mRXF8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4294967293"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公会計指標分析・財政指標組合せ分析表!Print_Area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鳴海　勇太(911259)</cp:lastModifiedBy>
  <cp:lastPrinted>2019-03-22T04:12:40Z</cp:lastPrinted>
  <dcterms:created xsi:type="dcterms:W3CDTF">2019-02-14T00:45:06Z</dcterms:created>
  <dcterms:modified xsi:type="dcterms:W3CDTF">2019-09-17T06:10:29Z</dcterms:modified>
</cp:coreProperties>
</file>