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BG31"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<sst xmlns="http://schemas.openxmlformats.org/spreadsheetml/2006/main" count="1169" uniqueCount="607">
  <si>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</si>
  <si>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</si>
  <si>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</si>
  <si>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</si>
  <si>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</si>
  <si>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</si>
  <si>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</si>
  <si>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</si>
  <si>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</si>
  <si>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</si>
  <si>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</si>
  <si>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</si>
  <si>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</si>
  <si>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</si>
  <si>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</si>
  <si>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</si>
  <si>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</si>
  <si>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</si>
  <si>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</si>
  <si>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</si>
  <si>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</si>
  <si>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</si>
  <si>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</si>
  <si>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</si>
  <si>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</si>
  <si>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</si>
  <si>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</si>
  <si>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</si>
  <si>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</si>
  <si>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</si>
  <si>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</si>
  <si>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</si>
  <si>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</si>
  <si>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</si>
  <si>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</si>
  <si>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</si>
  <si>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</si>
  <si>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</si>
  <si>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</si>
  <si>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</si>
  <si>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</si>
  <si>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</si>
  <si>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</si>
  <si>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</si>
  <si>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</si>
  <si>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</si>
  <si>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</si>
  <si>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</si>
  <si>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</si>
  <si>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</si>
  <si>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</si>
  <si>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</si>
  <si>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</si>
  <si>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</si>
  <si>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</si>
  <si>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</si>
  <si>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</si>
  <si>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</si>
  <si>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</si>
  <si>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</si>
  <si>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</si>
  <si>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</si>
  <si>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</si>
  <si>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</si>
  <si>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</si>
  <si>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</si>
  <si>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</si>
  <si>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</si>
  <si>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</si>
  <si>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</si>
  <si>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</si>
  <si>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</si>
  <si>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</si>
  <si>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</si>
  <si>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岡山県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</si>
  <si>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</si>
  <si>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</si>
  <si>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</si>
  <si>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</si>
  <si>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</si>
  <si>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</si>
  <si>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</si>
  <si>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</si>
  <si>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</si>
  <si>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</si>
  <si>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</si>
  <si>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</si>
  <si>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</si>
  <si>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</si>
  <si>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</si>
  <si>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</si>
  <si>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</si>
  <si>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</si>
  <si>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</si>
  <si>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</si>
  <si>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</si>
  <si>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</si>
  <si>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</si>
  <si>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</si>
  <si>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</si>
  <si>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</si>
  <si>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</si>
  <si>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</si>
  <si>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</si>
  <si>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</si>
  <si>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</si>
  <si>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</si>
  <si>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</si>
  <si>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</si>
  <si>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</si>
  <si>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</si>
  <si>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</si>
  <si>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</si>
  <si>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</si>
  <si>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</si>
  <si>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</si>
  <si>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</si>
  <si>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</si>
  <si>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</si>
  <si>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</si>
  <si>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</si>
  <si>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</si>
  <si>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</si>
  <si>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</si>
  <si>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</si>
  <si>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</si>
  <si>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</si>
  <si>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</si>
  <si>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</si>
  <si>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</si>
  <si>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</si>
  <si>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</si>
  <si>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</si>
  <si>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</si>
  <si>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</si>
  <si>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</si>
  <si>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</si>
  <si>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</si>
  <si>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</si>
  <si>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</si>
  <si>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</si>
  <si>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</si>
  <si>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</si>
  <si>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</si>
  <si>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</si>
  <si>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</si>
  <si>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</si>
  <si>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</si>
  <si>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</si>
  <si>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</si>
  <si>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</si>
  <si>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</si>
  <si>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</si>
  <si>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</si>
  <si>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</si>
  <si>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</si>
  <si>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</si>
  <si>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</si>
  <si>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</si>
  <si>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</si>
  <si>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</si>
  <si>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</si>
  <si>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</si>
  <si>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</si>
  <si>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</si>
  <si>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</si>
  <si>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</si>
  <si>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</si>
  <si>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</si>
  <si>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</si>
  <si>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</si>
  <si>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</si>
  <si>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</si>
  <si>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</si>
  <si>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</si>
  <si>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</si>
  <si>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岡山県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</si>
  <si>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</si>
  <si>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</si>
  <si>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</si>
  <si>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</si>
  <si>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</si>
  <si>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</si>
  <si>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</si>
  <si>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</si>
  <si>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</si>
  <si>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</si>
  <si>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</si>
  <si>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</si>
  <si>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</si>
  <si>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</si>
  <si>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</si>
  <si>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</si>
  <si>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</si>
  <si>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</si>
  <si>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</si>
  <si>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</si>
  <si>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</si>
  <si>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</si>
  <si>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</si>
  <si>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</si>
  <si>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</si>
  <si>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</si>
  <si>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</si>
  <si>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</si>
  <si>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</si>
  <si>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</si>
  <si>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</si>
  <si>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</si>
  <si>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</si>
  <si>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</si>
  <si>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</si>
  <si>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</si>
  <si>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</si>
  <si>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</si>
  <si>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</si>
  <si>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</si>
  <si>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</si>
  <si>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</si>
  <si>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</si>
  <si>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</si>
  <si>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</si>
  <si>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</si>
  <si>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</si>
  <si>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</si>
  <si>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</si>
  <si>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</si>
  <si>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</si>
  <si>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</si>
  <si>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</si>
  <si>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</si>
  <si>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</si>
  <si>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</si>
  <si>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</si>
  <si>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</si>
  <si>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</si>
  <si>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</si>
  <si>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</si>
  <si>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</si>
  <si>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</si>
  <si>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</si>
  <si>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</si>
  <si>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</si>
  <si>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</si>
  <si>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</si>
  <si>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</si>
  <si>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</si>
  <si>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</si>
  <si>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</si>
  <si>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</si>
  <si>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</si>
  <si>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</si>
  <si>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</si>
  <si>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</si>
  <si>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</si>
  <si>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</si>
  <si>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</si>
  <si>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</si>
  <si>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</si>
  <si>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</si>
  <si>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</si>
  <si>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</si>
  <si>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</si>
  <si>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</si>
  <si>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</si>
  <si>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</si>
  <si>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</si>
  <si>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</si>
  <si>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</si>
  <si>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</si>
  <si>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</si>
  <si>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</si>
  <si>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</si>
  <si>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</si>
  <si>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</si>
  <si>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</si>
  <si>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</si>
  <si>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</si>
  <si>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</si>
  <si>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</si>
  <si>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</si>
  <si>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</si>
  <si>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</si>
  <si>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</si>
  <si>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</si>
  <si>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</si>
  <si>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</si>
  <si>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</si>
  <si>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</si>
  <si>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</si>
  <si>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</si>
  <si>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</si>
  <si>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</si>
  <si>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</si>
  <si>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</si>
  <si>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</si>
  <si>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</si>
  <si>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</si>
  <si>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</si>
  <si>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</si>
  <si>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</si>
  <si>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</si>
  <si>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</si>
  <si>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</si>
  <si>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</si>
  <si>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</si>
  <si>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</si>
  <si>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</si>
  <si>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</si>
  <si>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</si>
  <si>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</si>
  <si>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</si>
  <si>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</si>
  <si>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</si>
  <si>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</si>
  <si>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</si>
  <si>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</si>
  <si>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</si>
  <si>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</si>
  <si>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</si>
  <si>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</si>
  <si>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</si>
  <si>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</si>
  <si>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岡山県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</si>
  <si>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</si>
  <si>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</si>
  <si>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</si>
  <si>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</si>
  <si>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</si>
  <si>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</si>
  <si>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</si>
  <si>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</si>
  <si>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</si>
  <si>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</si>
  <si>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</si>
  <si>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</si>
  <si>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</si>
  <si>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</si>
  <si>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</si>
  <si>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</si>
  <si>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</si>
  <si>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</si>
  <si>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</si>
  <si>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</si>
  <si>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岡山県母子父子寡婦福祉資金貸付金特別会計</t>
    <phoneticPr fontId="5"/>
  </si>
  <si>
    <t>-</t>
    <phoneticPr fontId="5"/>
  </si>
  <si>
    <t>岡山県造林事業等特別会計</t>
    <phoneticPr fontId="5"/>
  </si>
  <si>
    <t>岡山県林業改善資金貸付金特別会計</t>
    <phoneticPr fontId="5"/>
  </si>
  <si>
    <t>-</t>
    <phoneticPr fontId="5"/>
  </si>
  <si>
    <t>岡山県沿岸漁業改善資金貸付金特別会計</t>
    <phoneticPr fontId="5"/>
  </si>
  <si>
    <t>岡山県中小企業支援資金貸付金特別会計</t>
    <phoneticPr fontId="5"/>
  </si>
  <si>
    <t>岡山県公共用地等取得事業特別会計</t>
    <phoneticPr fontId="5"/>
  </si>
  <si>
    <t>岡山県後楽園特別会計</t>
    <phoneticPr fontId="5"/>
  </si>
  <si>
    <t>岡山県収入証紙等特別会計</t>
    <phoneticPr fontId="5"/>
  </si>
  <si>
    <t>岡山県用品調達特別会計</t>
    <phoneticPr fontId="5"/>
  </si>
  <si>
    <t>岡山県公債管理特別会計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</si>
  <si>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</si>
  <si>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</si>
  <si>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</si>
  <si>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</si>
  <si>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</si>
  <si>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</si>
  <si>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</si>
  <si>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</si>
  <si>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</si>
  <si>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</si>
  <si>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</si>
  <si>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</si>
  <si>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</si>
  <si>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</si>
  <si>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岡山県営電気事業会計</t>
    <phoneticPr fontId="5"/>
  </si>
  <si>
    <t>法適用企業</t>
    <phoneticPr fontId="5"/>
  </si>
  <si>
    <t>岡山県営工業用水道事業会計</t>
    <phoneticPr fontId="5"/>
  </si>
  <si>
    <t>法適用企業</t>
    <phoneticPr fontId="5"/>
  </si>
  <si>
    <t>岡山県営食肉地方卸売市場特別会計</t>
    <phoneticPr fontId="5"/>
  </si>
  <si>
    <t>法非適用企業</t>
    <phoneticPr fontId="5"/>
  </si>
  <si>
    <t>岡山県流域下水道事業特別会計</t>
    <phoneticPr fontId="5"/>
  </si>
  <si>
    <t>法非適用企業</t>
    <phoneticPr fontId="5"/>
  </si>
  <si>
    <t>岡山県港湾整備事業特別会計</t>
    <phoneticPr fontId="5"/>
  </si>
  <si>
    <t>-</t>
    <phoneticPr fontId="5"/>
  </si>
  <si>
    <t>法非適用企業</t>
    <phoneticPr fontId="5"/>
  </si>
  <si>
    <t>岡山県内陸工業団地及び流通業務団地造成事業特別会計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</si>
  <si>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</si>
  <si>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</si>
  <si>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</si>
  <si>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</si>
  <si>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</si>
  <si>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</si>
  <si>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</si>
  <si>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</si>
  <si>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</si>
  <si>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</si>
  <si>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</si>
  <si>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</si>
  <si>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</si>
  <si>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</si>
  <si>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</si>
  <si>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</si>
  <si>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</si>
  <si>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</si>
  <si>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</si>
  <si>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</si>
  <si>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</si>
  <si>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</si>
  <si>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</si>
  <si>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</si>
  <si>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</si>
  <si>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</si>
  <si>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</si>
  <si>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</si>
  <si>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</si>
  <si>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</si>
  <si>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</si>
  <si>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</si>
  <si>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</si>
  <si>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</si>
  <si>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</si>
  <si>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</si>
  <si>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</si>
  <si>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</si>
  <si>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</si>
  <si>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</si>
  <si>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</si>
  <si>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</si>
  <si>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</si>
  <si>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</si>
  <si>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</si>
  <si>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</si>
  <si>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</si>
  <si>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</si>
  <si>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</si>
  <si>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</si>
  <si>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</si>
  <si>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</si>
  <si>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</si>
  <si>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</si>
  <si>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</si>
  <si>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</si>
  <si>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</si>
  <si>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</si>
  <si>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</si>
  <si>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</si>
  <si>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</si>
  <si>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岡山県内陸工業団地及び流通業務団地造成事業特別会計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</si>
  <si>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</si>
  <si>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</si>
  <si>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岡山県流域下水道事業特別会計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</si>
  <si>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</si>
  <si>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岡山県港湾整備事業特別会計</t>
    <phoneticPr fontId="5"/>
  </si>
  <si>
    <t>-</t>
    <phoneticPr fontId="5"/>
  </si>
  <si>
    <t>(Ｆ)</t>
    <phoneticPr fontId="5"/>
  </si>
  <si>
    <t>岡山県営食肉地方卸売市場特別会計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</si>
  <si>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</si>
  <si>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</si>
  <si>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</si>
  <si>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</si>
  <si>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</si>
  <si>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</si>
  <si>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</si>
  <si>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</si>
  <si>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</si>
  <si>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</si>
  <si>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</si>
  <si>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</si>
  <si>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</si>
  <si>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</si>
  <si>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</si>
  <si>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</si>
  <si>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</si>
  <si>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</si>
  <si>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</si>
  <si>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</si>
  <si>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</si>
  <si>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</si>
  <si>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</si>
  <si>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</si>
  <si>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</si>
  <si>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</si>
  <si>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</si>
  <si>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</si>
  <si>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</si>
  <si>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</si>
  <si>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</si>
  <si>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</si>
  <si>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</si>
  <si>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</si>
  <si>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</si>
  <si>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</si>
  <si>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</si>
  <si>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</si>
  <si>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</si>
  <si>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</si>
  <si>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</si>
  <si>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</si>
  <si>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</si>
  <si>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</si>
  <si>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</si>
  <si>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</si>
  <si>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</si>
  <si>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</si>
  <si>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</si>
  <si>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</si>
  <si>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</si>
  <si>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</si>
  <si>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</si>
  <si>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</si>
  <si>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</si>
  <si>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</si>
  <si>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</si>
  <si>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</si>
  <si>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</si>
  <si>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</si>
  <si>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</si>
  <si>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</si>
  <si>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</si>
  <si>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</si>
  <si>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</si>
  <si>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</si>
  <si>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</si>
  <si>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</si>
  <si>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</si>
  <si>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</si>
  <si>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</si>
  <si>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</si>
  <si>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</si>
  <si>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</si>
  <si>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</si>
  <si>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</si>
  <si>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</si>
  <si>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</si>
  <si>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</si>
  <si>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</si>
  <si>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</si>
  <si>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</si>
  <si>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</si>
  <si>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</si>
  <si>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</si>
  <si>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</si>
  <si>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</si>
  <si>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0.57</t>
  </si>
  <si>
    <t>▲ 1.09</t>
  </si>
  <si>
    <t>▲ 0.34</t>
  </si>
  <si>
    <t>岡山県営工業用水道事業会計</t>
  </si>
  <si>
    <t>岡山県流域下水道事業特別会計</t>
  </si>
  <si>
    <t>岡山県営電気事業会計</t>
  </si>
  <si>
    <t>岡山県公共用地等取得事業特別会計</t>
  </si>
  <si>
    <t>一般会計</t>
  </si>
  <si>
    <t>岡山県収入証紙等特別会計</t>
  </si>
  <si>
    <t>岡山県後楽園特別会計</t>
  </si>
  <si>
    <t>岡山県造林事業等特別会計</t>
  </si>
  <si>
    <t>その他会計（赤字）</t>
  </si>
  <si>
    <t>その他会計（黒字）</t>
  </si>
  <si>
    <t>岡山県広域水道企業団</t>
    <rPh sb="0" eb="3">
      <t>オカヤマケン</t>
    </rPh>
    <rPh sb="3" eb="5">
      <t>コウイキ</t>
    </rPh>
    <rPh sb="5" eb="7">
      <t>スイドウ</t>
    </rPh>
    <rPh sb="7" eb="10">
      <t>キギョウダン</t>
    </rPh>
    <phoneticPr fontId="3"/>
  </si>
  <si>
    <t>－</t>
  </si>
  <si>
    <t>(学)吉備高原学園</t>
  </si>
  <si>
    <t>井原鉄道(株)</t>
  </si>
  <si>
    <t>(株)吉備高原都市サービス</t>
  </si>
  <si>
    <t>岡山空港ターミナル(株)</t>
  </si>
  <si>
    <t>(一財)岡山県国際交流協会</t>
  </si>
  <si>
    <t>(公財)岡山県環境保全事業団</t>
  </si>
  <si>
    <t>(公財)岡山県郷土文化財団</t>
  </si>
  <si>
    <t>(公財)岡山シンフォニーホール</t>
  </si>
  <si>
    <t>(公財)岡山県体育協会</t>
  </si>
  <si>
    <t>(公財)児島湖流域水質保全基金</t>
  </si>
  <si>
    <t>(公財)岡山県健康づくり財団</t>
  </si>
  <si>
    <t>(公財)岡山県生活衛生営業指導センター</t>
  </si>
  <si>
    <t>(公財)岡山県動物愛護財団</t>
  </si>
  <si>
    <t>(福)健康の森学園</t>
  </si>
  <si>
    <t>(一財)岡山セラミックス技術振興財団</t>
  </si>
  <si>
    <t>(株)オービス</t>
  </si>
  <si>
    <t>岡山県信用保証協会</t>
  </si>
  <si>
    <t>(公財)岡山県産業振興財団</t>
  </si>
  <si>
    <t>(公社)岡山県観光連盟</t>
  </si>
  <si>
    <t>(公財)岡山県農林漁業担い手育成財団</t>
  </si>
  <si>
    <t>(公財)中国四国酪農大学校</t>
  </si>
  <si>
    <t>(株)岡山県食肉センター</t>
  </si>
  <si>
    <t>(一財)岡山県水産振興協会</t>
  </si>
  <si>
    <t>(公社)おかやまの森整備公社</t>
  </si>
  <si>
    <t>(公財)岡山県林業振興基金</t>
  </si>
  <si>
    <t>岡山県土地開発公社</t>
  </si>
  <si>
    <t>(一財)吉井川水源地域対策基金</t>
  </si>
  <si>
    <t>水島港国際物流センター(株)</t>
  </si>
  <si>
    <t>(公財)倉敷スポーツ公園</t>
  </si>
  <si>
    <t>(公財)岡山県下水道公社</t>
  </si>
  <si>
    <t>(公財)岡山県暴力追放運動推進センター</t>
  </si>
  <si>
    <t>○</t>
    <phoneticPr fontId="2"/>
  </si>
  <si>
    <t>○</t>
    <phoneticPr fontId="2"/>
  </si>
  <si>
    <t>○</t>
    <phoneticPr fontId="2"/>
  </si>
  <si>
    <t>おかやまの森整備公社経営改善推進基金</t>
    <rPh sb="5" eb="6">
      <t>モリ</t>
    </rPh>
    <rPh sb="6" eb="8">
      <t>セイビ</t>
    </rPh>
    <rPh sb="8" eb="10">
      <t>コウシャ</t>
    </rPh>
    <rPh sb="10" eb="12">
      <t>ケイエイ</t>
    </rPh>
    <rPh sb="12" eb="14">
      <t>カイゼン</t>
    </rPh>
    <rPh sb="14" eb="16">
      <t>スイシン</t>
    </rPh>
    <rPh sb="16" eb="18">
      <t>キキン</t>
    </rPh>
    <phoneticPr fontId="11"/>
  </si>
  <si>
    <t>公共施設長寿命化等推進基金</t>
    <rPh sb="0" eb="2">
      <t>コウキョウ</t>
    </rPh>
    <rPh sb="2" eb="4">
      <t>シセツ</t>
    </rPh>
    <rPh sb="4" eb="7">
      <t>チョウジュミョウ</t>
    </rPh>
    <rPh sb="7" eb="8">
      <t>カ</t>
    </rPh>
    <rPh sb="8" eb="9">
      <t>トウ</t>
    </rPh>
    <rPh sb="9" eb="11">
      <t>スイシン</t>
    </rPh>
    <rPh sb="11" eb="13">
      <t>キキン</t>
    </rPh>
    <phoneticPr fontId="11"/>
  </si>
  <si>
    <t>岡山県地域医療介護総合確保基金</t>
    <rPh sb="0" eb="3">
      <t>オカヤマケン</t>
    </rPh>
    <rPh sb="3" eb="5">
      <t>チイキ</t>
    </rPh>
    <rPh sb="5" eb="7">
      <t>イリョウ</t>
    </rPh>
    <rPh sb="7" eb="9">
      <t>カイゴ</t>
    </rPh>
    <rPh sb="9" eb="11">
      <t>ソウゴウ</t>
    </rPh>
    <rPh sb="11" eb="13">
      <t>カクホ</t>
    </rPh>
    <rPh sb="13" eb="15">
      <t>キキン</t>
    </rPh>
    <phoneticPr fontId="11"/>
  </si>
  <si>
    <t>岡山県職員退職手当基金</t>
    <rPh sb="0" eb="3">
      <t>オカヤマケン</t>
    </rPh>
    <rPh sb="3" eb="5">
      <t>ショクイン</t>
    </rPh>
    <rPh sb="5" eb="7">
      <t>タイショク</t>
    </rPh>
    <rPh sb="7" eb="9">
      <t>テアテ</t>
    </rPh>
    <rPh sb="9" eb="11">
      <t>キキン</t>
    </rPh>
    <phoneticPr fontId="11"/>
  </si>
  <si>
    <t>後期高齢者医療財政安定化基金</t>
    <rPh sb="0" eb="2">
      <t>コウキ</t>
    </rPh>
    <rPh sb="2" eb="5">
      <t>コウレイシャ</t>
    </rPh>
    <rPh sb="5" eb="7">
      <t>イリョウ</t>
    </rPh>
    <rPh sb="7" eb="9">
      <t>ザイセイ</t>
    </rPh>
    <rPh sb="9" eb="11">
      <t>アンテイ</t>
    </rPh>
    <rPh sb="11" eb="12">
      <t>カ</t>
    </rPh>
    <rPh sb="12" eb="14">
      <t>キキン</t>
    </rPh>
    <phoneticPr fontId="11"/>
  </si>
  <si>
    <t>実質公債費比率</t>
    <phoneticPr fontId="5"/>
  </si>
  <si>
    <t>将来負担比率</t>
    <phoneticPr fontId="5"/>
  </si>
  <si>
    <t>グループ内平均値</t>
    <rPh sb="4" eb="5">
      <t>ナイ</t>
    </rPh>
    <rPh sb="5" eb="7">
      <t>ヘイキン</t>
    </rPh>
    <rPh sb="7" eb="8">
      <t>アタイ</t>
    </rPh>
    <phoneticPr fontId="5"/>
  </si>
  <si>
    <t>将来負担比率</t>
    <phoneticPr fontId="5"/>
  </si>
  <si>
    <t>当該団体値</t>
    <rPh sb="0" eb="2">
      <t>トウガイ</t>
    </rPh>
    <rPh sb="2" eb="4">
      <t>ダンタイ</t>
    </rPh>
    <rPh sb="4" eb="5">
      <t>アタイ</t>
    </rPh>
    <phoneticPr fontId="5"/>
  </si>
  <si>
    <t>(　参考　）</t>
    <rPh sb="2" eb="4">
      <t>サンコウ</t>
    </rPh>
    <phoneticPr fontId="5"/>
  </si>
  <si>
    <t>・将来負担比率、実質公債費比率ともに、改善傾向であったが、将来負担比率は、平成２８年度に、法改正により設立法人以外の者に対する貸付金に係る負担見込額を将来負担額に算入することになったこと、平成２９年度に、県費負担教職員の政令指定都市への権限移譲による標準財政規模の減少などにより悪化し、グループ内平均値を上回っている。また、実質公債費比率は、改善率は鈍化しているものの、全体としては改善傾向にあり、その主な要因としては、近年同水準で推移している元利償還金のうち、臨時財政対策債の償還に係る割合が増えていることが挙げられる。現時点の推計によると、平成３０年７月豪雨災害分の県債残高は増加傾向の見込みだが、臨時財政対策債と通常分は減少見込みであることから、県債全体では緩やかに減少していく見込みである。今後も岡山県行財政経営指針【平成２９年３月版】に基づき、地方債残高の縮減に努め、公債費の適正化を図る。</t>
    <rPh sb="125" eb="127">
      <t>ヒョウジュン</t>
    </rPh>
    <rPh sb="127" eb="129">
      <t>ザイセイ</t>
    </rPh>
    <rPh sb="129" eb="131">
      <t>キボ</t>
    </rPh>
    <rPh sb="132" eb="134">
      <t>ゲンショウ</t>
    </rPh>
    <rPh sb="152" eb="154">
      <t>ウワマワ</t>
    </rPh>
    <rPh sb="171" eb="174">
      <t>カイゼンリツ</t>
    </rPh>
    <rPh sb="175" eb="177">
      <t>ドンカ</t>
    </rPh>
    <rPh sb="185" eb="187">
      <t>ゼンタイ</t>
    </rPh>
    <rPh sb="191" eb="193">
      <t>カイゼン</t>
    </rPh>
    <rPh sb="193" eb="195">
      <t>ケイコウ</t>
    </rPh>
    <rPh sb="201" eb="202">
      <t>オモ</t>
    </rPh>
    <rPh sb="203" eb="205">
      <t>ヨウイン</t>
    </rPh>
    <rPh sb="272" eb="274">
      <t>ヘイセイ</t>
    </rPh>
    <rPh sb="276" eb="277">
      <t>ネン</t>
    </rPh>
    <rPh sb="278" eb="279">
      <t>ツキ</t>
    </rPh>
    <rPh sb="279" eb="281">
      <t>ゴウウ</t>
    </rPh>
    <rPh sb="281" eb="283">
      <t>サイガイ</t>
    </rPh>
    <rPh sb="283" eb="284">
      <t>ブン</t>
    </rPh>
    <rPh sb="285" eb="287">
      <t>ケンサイ</t>
    </rPh>
    <rPh sb="287" eb="289">
      <t>ザンダカ</t>
    </rPh>
    <rPh sb="290" eb="292">
      <t>ゾウカ</t>
    </rPh>
    <rPh sb="292" eb="294">
      <t>ケイコウ</t>
    </rPh>
    <rPh sb="295" eb="297">
      <t>ミコ</t>
    </rPh>
    <rPh sb="309" eb="311">
      <t>ツウジョウ</t>
    </rPh>
    <rPh sb="311" eb="312">
      <t>ブン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</si>
  <si>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</si>
  <si>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</si>
  <si>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</si>
  <si>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平成２８年度より、やや増加している。類似団体平均も同様の傾向にあるが、類似団体平均に比べると、有形固定資産減価償却率より将来負担比率の増加幅が大きい。将来負担比率は、県費負担教職員の政令指定都市への権限移譲により標準財政規模が減少したことなどにより悪化している。一方で、有形固定資産減価償却率は、類似団体平均より高く、老朽化が進行しており、施設の老朽化対策を計画的に推進していく必要がある。</t>
    <rPh sb="1" eb="3">
      <t>ショウライ</t>
    </rPh>
    <rPh sb="3" eb="5">
      <t>フタン</t>
    </rPh>
    <rPh sb="5" eb="7">
      <t>ヒリツ</t>
    </rPh>
    <rPh sb="8" eb="10">
      <t>ユウケイ</t>
    </rPh>
    <rPh sb="10" eb="14">
      <t>コテイシサン</t>
    </rPh>
    <rPh sb="14" eb="16">
      <t>ゲンカ</t>
    </rPh>
    <rPh sb="16" eb="19">
      <t>ショウキャクリツ</t>
    </rPh>
    <rPh sb="22" eb="24">
      <t>ヘイセイ</t>
    </rPh>
    <rPh sb="26" eb="28">
      <t>ネンド</t>
    </rPh>
    <rPh sb="33" eb="35">
      <t>ゾウカ</t>
    </rPh>
    <rPh sb="40" eb="42">
      <t>ルイジ</t>
    </rPh>
    <rPh sb="42" eb="44">
      <t>ダンタイ</t>
    </rPh>
    <rPh sb="44" eb="46">
      <t>ヘイキン</t>
    </rPh>
    <rPh sb="47" eb="49">
      <t>ドウヨウ</t>
    </rPh>
    <rPh sb="50" eb="52">
      <t>ケイコウ</t>
    </rPh>
    <rPh sb="57" eb="59">
      <t>ルイジ</t>
    </rPh>
    <rPh sb="59" eb="61">
      <t>ダンタイ</t>
    </rPh>
    <rPh sb="61" eb="63">
      <t>ヘイキン</t>
    </rPh>
    <rPh sb="64" eb="65">
      <t>クラ</t>
    </rPh>
    <rPh sb="82" eb="84">
      <t>ショウライ</t>
    </rPh>
    <rPh sb="84" eb="86">
      <t>フタン</t>
    </rPh>
    <rPh sb="86" eb="88">
      <t>ヒリツ</t>
    </rPh>
    <rPh sb="89" eb="92">
      <t>ゾウカハバ</t>
    </rPh>
    <rPh sb="93" eb="94">
      <t>オオ</t>
    </rPh>
    <rPh sb="101" eb="103">
      <t>ヒリツ</t>
    </rPh>
    <rPh sb="128" eb="130">
      <t>ヒョウジュン</t>
    </rPh>
    <rPh sb="130" eb="132">
      <t>ザイセイ</t>
    </rPh>
    <rPh sb="132" eb="134">
      <t>キボ</t>
    </rPh>
    <rPh sb="135" eb="137">
      <t>ゲンショウ</t>
    </rPh>
    <rPh sb="146" eb="148">
      <t>アッカ</t>
    </rPh>
    <rPh sb="153" eb="155">
      <t>イッポウ</t>
    </rPh>
    <rPh sb="157" eb="159">
      <t>ユウケイ</t>
    </rPh>
    <rPh sb="159" eb="163">
      <t>コテイシサン</t>
    </rPh>
    <rPh sb="163" eb="165">
      <t>ゲンカ</t>
    </rPh>
    <rPh sb="165" eb="168">
      <t>ショウキャクリツ</t>
    </rPh>
    <rPh sb="170" eb="172">
      <t>ルイジ</t>
    </rPh>
    <rPh sb="172" eb="174">
      <t>ダンタイ</t>
    </rPh>
    <rPh sb="174" eb="176">
      <t>ヘイキン</t>
    </rPh>
    <rPh sb="178" eb="179">
      <t>タカ</t>
    </rPh>
    <rPh sb="181" eb="184">
      <t>ロウキュウカ</t>
    </rPh>
    <rPh sb="185" eb="187">
      <t>シンコウ</t>
    </rPh>
    <rPh sb="201" eb="204">
      <t>ケイカクテキ</t>
    </rPh>
    <rPh sb="205" eb="207">
      <t>スイシン</t>
    </rPh>
    <rPh sb="211" eb="213">
      <t>ヒツヨウ</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</si>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</sst>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35" fillId="0" borderId="41" xfId="15" applyFont="1" applyBorder="1" applyAlignment="1" applyProtection="1">
      <alignment horizontal="left" vertical="top" wrapText="1"/>
      <protection locked="0"/>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75396</c:v>
                </c:pt>
                <c:pt idx="1">
                  <c:v>79311</c:v>
                </c:pt>
                <c:pt idx="2">
                  <c:v>36736</c:v>
                </c:pt>
                <c:pt idx="3">
                  <c:v>38259</c:v>
                </c:pt>
                <c:pt idx="4">
                  <c:v>39075</c:v>
                </c:pt>
              </c:numCache>
            </c:numRef>
          </c:val>
          <c:smooth val="0"/>
          <c:extLst>
            <c:ext xmlns:c16="http://schemas.microsoft.com/office/drawing/2014/chart" uri="{C3380CC4-5D6E-409C-BE32-E72D297353CC}">
              <c16:uniqueId val="{00000000-432C-4CB2-A655-54621FAFBB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47432</c:v>
                </c:pt>
                <c:pt idx="1">
                  <c:v>42930</c:v>
                </c:pt>
                <c:pt idx="2">
                  <c:v>39194</c:v>
                </c:pt>
                <c:pt idx="3">
                  <c:v>38006</c:v>
                </c:pt>
                <c:pt idx="4">
                  <c:v>37624</c:v>
                </c:pt>
              </c:numCache>
            </c:numRef>
          </c:val>
          <c:smooth val="0"/>
          <c:extLst>
            <c:ext xmlns:c16="http://schemas.microsoft.com/office/drawing/2014/chart" uri="{C3380CC4-5D6E-409C-BE32-E72D297353CC}">
              <c16:uniqueId val="{00000001-432C-4CB2-A655-54621FAFBB8F}"/>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0.39</c:v>
                </c:pt>
                <c:pt idx="1">
                  <c:v>0.4</c:v>
                </c:pt>
                <c:pt idx="2">
                  <c:v>0.37</c:v>
                </c:pt>
                <c:pt idx="3">
                  <c:v>0.38</c:v>
                </c:pt>
                <c:pt idx="4">
                  <c:v>0.4</c:v>
                </c:pt>
              </c:numCache>
            </c:numRef>
          </c:val>
          <c:extLst>
            <c:ext xmlns:c16="http://schemas.microsoft.com/office/drawing/2014/chart" uri="{C3380CC4-5D6E-409C-BE32-E72D297353CC}">
              <c16:uniqueId val="{00000000-5396-4F4A-B16D-B59FC0BCD2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5.07</c:v>
                </c:pt>
                <c:pt idx="1">
                  <c:v>6.17</c:v>
                </c:pt>
                <c:pt idx="2">
                  <c:v>5.43</c:v>
                </c:pt>
                <c:pt idx="3">
                  <c:v>4.3600000000000003</c:v>
                </c:pt>
                <c:pt idx="4">
                  <c:v>4.26</c:v>
                </c:pt>
              </c:numCache>
            </c:numRef>
          </c:val>
          <c:extLst>
            <c:ext xmlns:c16="http://schemas.microsoft.com/office/drawing/2014/chart" uri="{C3380CC4-5D6E-409C-BE32-E72D297353CC}">
              <c16:uniqueId val="{00000001-5396-4F4A-B16D-B59FC0BCD27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1.17</c:v>
                </c:pt>
                <c:pt idx="1">
                  <c:v>1.1399999999999999</c:v>
                </c:pt>
                <c:pt idx="2">
                  <c:v>-0.56999999999999995</c:v>
                </c:pt>
                <c:pt idx="3">
                  <c:v>-1.0900000000000001</c:v>
                </c:pt>
                <c:pt idx="4">
                  <c:v>-0.34</c:v>
                </c:pt>
              </c:numCache>
            </c:numRef>
          </c:val>
          <c:smooth val="0"/>
          <c:extLst>
            <c:ext xmlns:c16="http://schemas.microsoft.com/office/drawing/2014/chart" uri="{C3380CC4-5D6E-409C-BE32-E72D297353CC}">
              <c16:uniqueId val="{00000002-5396-4F4A-B16D-B59FC0BCD27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4C1-44D6-98EE-3B2F2C0857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C1-44D6-98EE-3B2F2C0857E9}"/>
            </c:ext>
          </c:extLst>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4C1-44D6-98EE-3B2F2C0857E9}"/>
            </c:ext>
          </c:extLst>
        </c:ser>
        <c:ser>
          <c:idx val="3"/>
          <c:order val="3"/>
          <c:tx>
            <c:strRef>
              <c:f>データシート!$A$30</c:f>
              <c:strCache>
                <c:ptCount val="1"/>
                <c:pt idx="0">
                  <c:v>岡山県後楽園特別会計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C4C1-44D6-98EE-3B2F2C0857E9}"/>
            </c:ext>
          </c:extLst>
        </c:ser>
        <c:ser>
          <c:idx val="4"/>
          <c:order val="4"/>
          <c:tx>
            <c:strRef>
              <c:f>データシート!$A$31</c:f>
              <c:strCache>
                <c:ptCount val="1"/>
                <c:pt idx="0">
                  <c:v>岡山県収入証紙等特別会計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4-C4C1-44D6-98EE-3B2F2C0857E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0.17</c:v>
                </c:pt>
                <c:pt idx="4">
                  <c:v>#N/A</c:v>
                </c:pt>
                <c:pt idx="5">
                  <c:v>0.16</c:v>
                </c:pt>
                <c:pt idx="6">
                  <c:v>#N/A</c:v>
                </c:pt>
                <c:pt idx="7">
                  <c:v>0.14000000000000001</c:v>
                </c:pt>
                <c:pt idx="8">
                  <c:v>#N/A</c:v>
                </c:pt>
                <c:pt idx="9">
                  <c:v>0.15</c:v>
                </c:pt>
              </c:numCache>
            </c:numRef>
          </c:val>
          <c:extLst>
            <c:ext xmlns:c16="http://schemas.microsoft.com/office/drawing/2014/chart" uri="{C3380CC4-5D6E-409C-BE32-E72D297353CC}">
              <c16:uniqueId val="{00000005-C4C1-44D6-98EE-3B2F2C0857E9}"/>
            </c:ext>
          </c:extLst>
        </c:ser>
        <c:ser>
          <c:idx val="6"/>
          <c:order val="6"/>
          <c:tx>
            <c:strRef>
              <c:f>データシート!$A$33</c:f>
              <c:strCache>
                <c:ptCount val="1"/>
                <c:pt idx="0">
                  <c:v>岡山県公共用地等取得事業特別会計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0.15</c:v>
                </c:pt>
                <c:pt idx="4">
                  <c:v>#N/A</c:v>
                </c:pt>
                <c:pt idx="5">
                  <c:v>0.15</c:v>
                </c:pt>
                <c:pt idx="6">
                  <c:v>#N/A</c:v>
                </c:pt>
                <c:pt idx="7">
                  <c:v>0.17</c:v>
                </c:pt>
                <c:pt idx="8">
                  <c:v>#N/A</c:v>
                </c:pt>
                <c:pt idx="9">
                  <c:v>0.16</c:v>
                </c:pt>
              </c:numCache>
            </c:numRef>
          </c:val>
          <c:extLst>
            <c:ext xmlns:c16="http://schemas.microsoft.com/office/drawing/2014/chart" uri="{C3380CC4-5D6E-409C-BE32-E72D297353CC}">
              <c16:uniqueId val="{00000006-C4C1-44D6-98EE-3B2F2C0857E9}"/>
            </c:ext>
          </c:extLst>
        </c:ser>
        <c:ser>
          <c:idx val="7"/>
          <c:order val="7"/>
          <c:tx>
            <c:strRef>
              <c:f>データシート!$A$34</c:f>
              <c:strCache>
                <c:ptCount val="1"/>
                <c:pt idx="0">
                  <c:v>岡山県営電気事業会計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1.0900000000000001</c:v>
                </c:pt>
                <c:pt idx="2">
                  <c:v>#N/A</c:v>
                </c:pt>
                <c:pt idx="3">
                  <c:v>1.06</c:v>
                </c:pt>
                <c:pt idx="4">
                  <c:v>#N/A</c:v>
                </c:pt>
                <c:pt idx="5">
                  <c:v>1</c:v>
                </c:pt>
                <c:pt idx="6">
                  <c:v>#N/A</c:v>
                </c:pt>
                <c:pt idx="7">
                  <c:v>1.1299999999999999</c:v>
                </c:pt>
                <c:pt idx="8">
                  <c:v>#N/A</c:v>
                </c:pt>
                <c:pt idx="9">
                  <c:v>1.1599999999999999</c:v>
                </c:pt>
              </c:numCache>
            </c:numRef>
          </c:val>
          <c:extLst>
            <c:ext xmlns:c16="http://schemas.microsoft.com/office/drawing/2014/chart" uri="{C3380CC4-5D6E-409C-BE32-E72D297353CC}">
              <c16:uniqueId val="{00000007-C4C1-44D6-98EE-3B2F2C0857E9}"/>
            </c:ext>
          </c:extLst>
        </c:ser>
        <c:ser>
          <c:idx val="8"/>
          <c:order val="8"/>
          <c:tx>
            <c:strRef>
              <c:f>データシート!$A$35</c:f>
              <c:strCache>
                <c:ptCount val="1"/>
                <c:pt idx="0">
                  <c:v>岡山県流域下水道事業特別会計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1.1499999999999999</c:v>
                </c:pt>
                <c:pt idx="2">
                  <c:v>#N/A</c:v>
                </c:pt>
                <c:pt idx="3">
                  <c:v>1.1499999999999999</c:v>
                </c:pt>
                <c:pt idx="4">
                  <c:v>#N/A</c:v>
                </c:pt>
                <c:pt idx="5">
                  <c:v>1.1599999999999999</c:v>
                </c:pt>
                <c:pt idx="6">
                  <c:v>#N/A</c:v>
                </c:pt>
                <c:pt idx="7">
                  <c:v>1.19</c:v>
                </c:pt>
                <c:pt idx="8">
                  <c:v>#N/A</c:v>
                </c:pt>
                <c:pt idx="9">
                  <c:v>1.22</c:v>
                </c:pt>
              </c:numCache>
            </c:numRef>
          </c:val>
          <c:extLst>
            <c:ext xmlns:c16="http://schemas.microsoft.com/office/drawing/2014/chart" uri="{C3380CC4-5D6E-409C-BE32-E72D297353CC}">
              <c16:uniqueId val="{00000008-C4C1-44D6-98EE-3B2F2C0857E9}"/>
            </c:ext>
          </c:extLst>
        </c:ser>
        <c:ser>
          <c:idx val="9"/>
          <c:order val="9"/>
          <c:tx>
            <c:strRef>
              <c:f>データシート!$A$36</c:f>
              <c:strCache>
                <c:ptCount val="1"/>
                <c:pt idx="0">
                  <c:v>岡山県営工業用水道事業会計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2.04</c:v>
                </c:pt>
                <c:pt idx="2">
                  <c:v>#N/A</c:v>
                </c:pt>
                <c:pt idx="3">
                  <c:v>1.89</c:v>
                </c:pt>
                <c:pt idx="4">
                  <c:v>#N/A</c:v>
                </c:pt>
                <c:pt idx="5">
                  <c:v>1.93</c:v>
                </c:pt>
                <c:pt idx="6">
                  <c:v>#N/A</c:v>
                </c:pt>
                <c:pt idx="7">
                  <c:v>1.68</c:v>
                </c:pt>
                <c:pt idx="8">
                  <c:v>#N/A</c:v>
                </c:pt>
                <c:pt idx="9">
                  <c:v>1.74</c:v>
                </c:pt>
              </c:numCache>
            </c:numRef>
          </c:val>
          <c:extLst>
            <c:ext xmlns:c16="http://schemas.microsoft.com/office/drawing/2014/chart" uri="{C3380CC4-5D6E-409C-BE32-E72D297353CC}">
              <c16:uniqueId val="{00000009-C4C1-44D6-98EE-3B2F2C0857E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58908</c:v>
                </c:pt>
                <c:pt idx="5">
                  <c:v>62006</c:v>
                </c:pt>
                <c:pt idx="8">
                  <c:v>64181</c:v>
                </c:pt>
                <c:pt idx="11">
                  <c:v>65092</c:v>
                </c:pt>
                <c:pt idx="14">
                  <c:v>69420</c:v>
                </c:pt>
              </c:numCache>
            </c:numRef>
          </c:val>
          <c:extLst>
            <c:ext xmlns:c16="http://schemas.microsoft.com/office/drawing/2014/chart" uri="{C3380CC4-5D6E-409C-BE32-E72D297353CC}">
              <c16:uniqueId val="{00000000-D7B1-45FF-B724-91019B8365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B1-45FF-B724-91019B8365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2833</c:v>
                </c:pt>
                <c:pt idx="3">
                  <c:v>2429</c:v>
                </c:pt>
                <c:pt idx="6">
                  <c:v>1729</c:v>
                </c:pt>
                <c:pt idx="9">
                  <c:v>1678</c:v>
                </c:pt>
                <c:pt idx="12">
                  <c:v>1565</c:v>
                </c:pt>
              </c:numCache>
            </c:numRef>
          </c:val>
          <c:extLst>
            <c:ext xmlns:c16="http://schemas.microsoft.com/office/drawing/2014/chart" uri="{C3380CC4-5D6E-409C-BE32-E72D297353CC}">
              <c16:uniqueId val="{00000002-D7B1-45FF-B724-91019B8365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B1-45FF-B724-91019B8365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3356</c:v>
                </c:pt>
                <c:pt idx="3">
                  <c:v>3338</c:v>
                </c:pt>
                <c:pt idx="6">
                  <c:v>3867</c:v>
                </c:pt>
                <c:pt idx="9">
                  <c:v>1477</c:v>
                </c:pt>
                <c:pt idx="12">
                  <c:v>3336</c:v>
                </c:pt>
              </c:numCache>
            </c:numRef>
          </c:val>
          <c:extLst>
            <c:ext xmlns:c16="http://schemas.microsoft.com/office/drawing/2014/chart" uri="{C3380CC4-5D6E-409C-BE32-E72D297353CC}">
              <c16:uniqueId val="{00000004-D7B1-45FF-B724-91019B8365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6167</c:v>
                </c:pt>
                <c:pt idx="3">
                  <c:v>7167</c:v>
                </c:pt>
                <c:pt idx="6">
                  <c:v>8167</c:v>
                </c:pt>
                <c:pt idx="9">
                  <c:v>9167</c:v>
                </c:pt>
                <c:pt idx="12">
                  <c:v>10167</c:v>
                </c:pt>
              </c:numCache>
            </c:numRef>
          </c:val>
          <c:extLst>
            <c:ext xmlns:c16="http://schemas.microsoft.com/office/drawing/2014/chart" uri="{C3380CC4-5D6E-409C-BE32-E72D297353CC}">
              <c16:uniqueId val="{00000005-D7B1-45FF-B724-91019B8365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B1-45FF-B724-91019B8365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93863</c:v>
                </c:pt>
                <c:pt idx="3">
                  <c:v>93504</c:v>
                </c:pt>
                <c:pt idx="6">
                  <c:v>93920</c:v>
                </c:pt>
                <c:pt idx="9">
                  <c:v>93172</c:v>
                </c:pt>
                <c:pt idx="12">
                  <c:v>96160</c:v>
                </c:pt>
              </c:numCache>
            </c:numRef>
          </c:val>
          <c:extLst>
            <c:ext xmlns:c16="http://schemas.microsoft.com/office/drawing/2014/chart" uri="{C3380CC4-5D6E-409C-BE32-E72D297353CC}">
              <c16:uniqueId val="{00000007-D7B1-45FF-B724-91019B83654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47311</c:v>
                </c:pt>
                <c:pt idx="2">
                  <c:v>#N/A</c:v>
                </c:pt>
                <c:pt idx="3">
                  <c:v>#N/A</c:v>
                </c:pt>
                <c:pt idx="4">
                  <c:v>44432</c:v>
                </c:pt>
                <c:pt idx="5">
                  <c:v>#N/A</c:v>
                </c:pt>
                <c:pt idx="6">
                  <c:v>#N/A</c:v>
                </c:pt>
                <c:pt idx="7">
                  <c:v>43502</c:v>
                </c:pt>
                <c:pt idx="8">
                  <c:v>#N/A</c:v>
                </c:pt>
                <c:pt idx="9">
                  <c:v>#N/A</c:v>
                </c:pt>
                <c:pt idx="10">
                  <c:v>40402</c:v>
                </c:pt>
                <c:pt idx="11">
                  <c:v>#N/A</c:v>
                </c:pt>
                <c:pt idx="12">
                  <c:v>#N/A</c:v>
                </c:pt>
                <c:pt idx="13">
                  <c:v>41808</c:v>
                </c:pt>
                <c:pt idx="14">
                  <c:v>#N/A</c:v>
                </c:pt>
              </c:numCache>
            </c:numRef>
          </c:val>
          <c:smooth val="0"/>
          <c:extLst>
            <c:ext xmlns:c16="http://schemas.microsoft.com/office/drawing/2014/chart" uri="{C3380CC4-5D6E-409C-BE32-E72D297353CC}">
              <c16:uniqueId val="{00000008-D7B1-45FF-B724-91019B83654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769615</c:v>
                </c:pt>
                <c:pt idx="5">
                  <c:v>784056</c:v>
                </c:pt>
                <c:pt idx="8">
                  <c:v>785089</c:v>
                </c:pt>
                <c:pt idx="11">
                  <c:v>776114</c:v>
                </c:pt>
                <c:pt idx="14">
                  <c:v>763966</c:v>
                </c:pt>
              </c:numCache>
            </c:numRef>
          </c:val>
          <c:extLst>
            <c:ext xmlns:c16="http://schemas.microsoft.com/office/drawing/2014/chart" uri="{C3380CC4-5D6E-409C-BE32-E72D297353CC}">
              <c16:uniqueId val="{00000000-8C6B-47C5-B6D7-4441EF0DA3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22763</c:v>
                </c:pt>
                <c:pt idx="5">
                  <c:v>20327</c:v>
                </c:pt>
                <c:pt idx="8">
                  <c:v>18886</c:v>
                </c:pt>
                <c:pt idx="11">
                  <c:v>16303</c:v>
                </c:pt>
                <c:pt idx="14">
                  <c:v>9987</c:v>
                </c:pt>
              </c:numCache>
            </c:numRef>
          </c:val>
          <c:extLst>
            <c:ext xmlns:c16="http://schemas.microsoft.com/office/drawing/2014/chart" uri="{C3380CC4-5D6E-409C-BE32-E72D297353CC}">
              <c16:uniqueId val="{00000001-8C6B-47C5-B6D7-4441EF0DA3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98926</c:v>
                </c:pt>
                <c:pt idx="5">
                  <c:v>113931</c:v>
                </c:pt>
                <c:pt idx="8">
                  <c:v>112206</c:v>
                </c:pt>
                <c:pt idx="11">
                  <c:v>117721</c:v>
                </c:pt>
                <c:pt idx="14">
                  <c:v>122609</c:v>
                </c:pt>
              </c:numCache>
            </c:numRef>
          </c:val>
          <c:extLst>
            <c:ext xmlns:c16="http://schemas.microsoft.com/office/drawing/2014/chart" uri="{C3380CC4-5D6E-409C-BE32-E72D297353CC}">
              <c16:uniqueId val="{00000002-8C6B-47C5-B6D7-4441EF0DA3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6B-47C5-B6D7-4441EF0DA3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6B-47C5-B6D7-4441EF0DA3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1341</c:v>
                </c:pt>
                <c:pt idx="3">
                  <c:v>1143</c:v>
                </c:pt>
                <c:pt idx="6">
                  <c:v>906</c:v>
                </c:pt>
                <c:pt idx="9">
                  <c:v>12479</c:v>
                </c:pt>
                <c:pt idx="12">
                  <c:v>11955</c:v>
                </c:pt>
              </c:numCache>
            </c:numRef>
          </c:val>
          <c:extLst>
            <c:ext xmlns:c16="http://schemas.microsoft.com/office/drawing/2014/chart" uri="{C3380CC4-5D6E-409C-BE32-E72D297353CC}">
              <c16:uniqueId val="{00000005-8C6B-47C5-B6D7-4441EF0DA3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231050</c:v>
                </c:pt>
                <c:pt idx="3">
                  <c:v>213836</c:v>
                </c:pt>
                <c:pt idx="6">
                  <c:v>205681</c:v>
                </c:pt>
                <c:pt idx="9">
                  <c:v>199127</c:v>
                </c:pt>
                <c:pt idx="12">
                  <c:v>167178</c:v>
                </c:pt>
              </c:numCache>
            </c:numRef>
          </c:val>
          <c:extLst>
            <c:ext xmlns:c16="http://schemas.microsoft.com/office/drawing/2014/chart" uri="{C3380CC4-5D6E-409C-BE32-E72D297353CC}">
              <c16:uniqueId val="{00000006-8C6B-47C5-B6D7-4441EF0DA3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C6B-47C5-B6D7-4441EF0DA3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19880</c:v>
                </c:pt>
                <c:pt idx="3">
                  <c:v>18188</c:v>
                </c:pt>
                <c:pt idx="6">
                  <c:v>17032</c:v>
                </c:pt>
                <c:pt idx="9">
                  <c:v>16301</c:v>
                </c:pt>
                <c:pt idx="12">
                  <c:v>16155</c:v>
                </c:pt>
              </c:numCache>
            </c:numRef>
          </c:val>
          <c:extLst>
            <c:ext xmlns:c16="http://schemas.microsoft.com/office/drawing/2014/chart" uri="{C3380CC4-5D6E-409C-BE32-E72D297353CC}">
              <c16:uniqueId val="{00000008-8C6B-47C5-B6D7-4441EF0DA3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16078</c:v>
                </c:pt>
                <c:pt idx="3">
                  <c:v>15402</c:v>
                </c:pt>
                <c:pt idx="6">
                  <c:v>15136</c:v>
                </c:pt>
                <c:pt idx="9">
                  <c:v>13480</c:v>
                </c:pt>
                <c:pt idx="12">
                  <c:v>12163</c:v>
                </c:pt>
              </c:numCache>
            </c:numRef>
          </c:val>
          <c:extLst>
            <c:ext xmlns:c16="http://schemas.microsoft.com/office/drawing/2014/chart" uri="{C3380CC4-5D6E-409C-BE32-E72D297353CC}">
              <c16:uniqueId val="{00000009-8C6B-47C5-B6D7-4441EF0DA3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1406739</c:v>
                </c:pt>
                <c:pt idx="3">
                  <c:v>1416767</c:v>
                </c:pt>
                <c:pt idx="6">
                  <c:v>1425073</c:v>
                </c:pt>
                <c:pt idx="9">
                  <c:v>1419799</c:v>
                </c:pt>
                <c:pt idx="12">
                  <c:v>1404073</c:v>
                </c:pt>
              </c:numCache>
            </c:numRef>
          </c:val>
          <c:extLst>
            <c:ext xmlns:c16="http://schemas.microsoft.com/office/drawing/2014/chart" uri="{C3380CC4-5D6E-409C-BE32-E72D297353CC}">
              <c16:uniqueId val="{0000000A-8C6B-47C5-B6D7-4441EF0DA37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783784</c:v>
                </c:pt>
                <c:pt idx="2">
                  <c:v>#N/A</c:v>
                </c:pt>
                <c:pt idx="3">
                  <c:v>#N/A</c:v>
                </c:pt>
                <c:pt idx="4">
                  <c:v>747022</c:v>
                </c:pt>
                <c:pt idx="5">
                  <c:v>#N/A</c:v>
                </c:pt>
                <c:pt idx="6">
                  <c:v>#N/A</c:v>
                </c:pt>
                <c:pt idx="7">
                  <c:v>747646</c:v>
                </c:pt>
                <c:pt idx="8">
                  <c:v>#N/A</c:v>
                </c:pt>
                <c:pt idx="9">
                  <c:v>#N/A</c:v>
                </c:pt>
                <c:pt idx="10">
                  <c:v>751048</c:v>
                </c:pt>
                <c:pt idx="11">
                  <c:v>#N/A</c:v>
                </c:pt>
                <c:pt idx="12">
                  <c:v>#N/A</c:v>
                </c:pt>
                <c:pt idx="13">
                  <c:v>714961</c:v>
                </c:pt>
                <c:pt idx="14">
                  <c:v>#N/A</c:v>
                </c:pt>
              </c:numCache>
            </c:numRef>
          </c:val>
          <c:smooth val="0"/>
          <c:extLst>
            <c:ext xmlns:c16="http://schemas.microsoft.com/office/drawing/2014/chart" uri="{C3380CC4-5D6E-409C-BE32-E72D297353CC}">
              <c16:uniqueId val="{0000000B-8C6B-47C5-B6D7-4441EF0DA37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23887</c:v>
                </c:pt>
                <c:pt idx="1">
                  <c:v>19091</c:v>
                </c:pt>
                <c:pt idx="2">
                  <c:v>17689</c:v>
                </c:pt>
              </c:numCache>
            </c:numRef>
          </c:val>
          <c:extLst>
            <c:ext xmlns:c16="http://schemas.microsoft.com/office/drawing/2014/chart" uri="{C3380CC4-5D6E-409C-BE32-E72D297353CC}">
              <c16:uniqueId val="{00000000-D8A6-4973-9811-631B339B46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14299</c:v>
                </c:pt>
                <c:pt idx="1">
                  <c:v>14465</c:v>
                </c:pt>
                <c:pt idx="2">
                  <c:v>12776</c:v>
                </c:pt>
              </c:numCache>
            </c:numRef>
          </c:val>
          <c:extLst>
            <c:ext xmlns:c16="http://schemas.microsoft.com/office/drawing/2014/chart" uri="{C3380CC4-5D6E-409C-BE32-E72D297353CC}">
              <c16:uniqueId val="{00000001-D8A6-4973-9811-631B339B46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50224</c:v>
                </c:pt>
                <c:pt idx="1">
                  <c:v>48425</c:v>
                </c:pt>
                <c:pt idx="2">
                  <c:v>55082</c:v>
                </c:pt>
              </c:numCache>
            </c:numRef>
          </c:val>
          <c:extLst>
            <c:ext xmlns:c16="http://schemas.microsoft.com/office/drawing/2014/chart" uri="{C3380CC4-5D6E-409C-BE32-E72D297353CC}">
              <c16:uniqueId val="{00000002-D8A6-4973-9811-631B339B46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{1B01FB41-60C3-4C49-B657-77EC2D5885B3}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8D0-4154-BB98-B13BE07927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{F02114BF-11AD-4281-87B6-D8D28BC1D511}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D0-4154-BB98-B13BE07927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{C237E956-78AF-4EF6-B188-5F6A1FC44EC8}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D0-4154-BB98-B13BE07927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{FCD6C866-F29B-4005-AECB-405F388A0BAA}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D0-4154-BB98-B13BE07927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{93E46EA7-B3B1-4B51-9485-79E3A3F03990}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D0-4154-BB98-B13BE07927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{0116C968-9DF0-4329-B202-280DD1C9F616}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8D0-4154-BB98-B13BE07927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{BC4A6FD5-3906-4DAD-AABC-E59EA3A68E58}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8D0-4154-BB98-B13BE079270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{C714F219-B732-49DF-A568-B9F93879F162}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8D0-4154-BB98-B13BE079270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{017277BC-EC85-46E6-A547-4FBEFDACACD8}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8D0-4154-BB98-B13BE07927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c:v>
                </c:pt>
                <c:pt idx="32">
                  <c:v>61.2</c:v>
                </c:pt>
              </c:numCache>
            </c:numRef>
          </c:xVal>
          <c:yVal>
            <c:numRef>
              <c:f>公会計指標分析・財政指標組合せ分析表!$BP$51:$DC$51</c:f>
              <c:numCache>
                <c:formatCode>#,##0.0;"▲ "#,##0.0</c:formatCode>
                <c:ptCount val="40"/>
                <c:pt idx="24">
                  <c:v>200</c:v>
                </c:pt>
                <c:pt idx="32">
                  <c:v>203.1</c:v>
                </c:pt>
              </c:numCache>
            </c:numRef>
          </c:yVal>
          <c:smooth val="0"/>
          <c:extLst>
            <c:ext xmlns:c16="http://schemas.microsoft.com/office/drawing/2014/chart" uri="{C3380CC4-5D6E-409C-BE32-E72D297353CC}">
              <c16:uniqueId val="{00000009-F8D0-4154-BB98-B13BE079270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{858059E4-6FF2-4A1B-ABAD-868AF88D3529}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8D0-4154-BB98-B13BE07927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{62D866E6-AAE9-4C9A-8331-5222876590E5}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D0-4154-BB98-B13BE07927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{CDA4C012-3229-4A49-9BB2-2BB809D5332D}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D0-4154-BB98-B13BE07927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{5DB48ECF-043F-4595-8961-572097DAA6A6}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D0-4154-BB98-B13BE07927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{486B5845-C96A-481D-9174-AF60E9524ADC}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D0-4154-BB98-B13BE079270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{FA855C8E-D86C-4AAC-BA41-328630E73B47}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8D0-4154-BB98-B13BE079270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{1F5A62A5-F672-4E47-9E94-B2ECDBA32737}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8D0-4154-BB98-B13BE079270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{2C08733F-7CB8-4A48-B92C-9F8A13760152}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8D0-4154-BB98-B13BE0792707}"/>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{6C20B5FC-D1BB-4F97-A80E-EF33E44A4E4C}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8D0-4154-BB98-B13BE07927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57.3</c:v>
                </c:pt>
                <c:pt idx="32">
                  <c:v>60</c:v>
                </c:pt>
              </c:numCache>
            </c:numRef>
          </c:xVal>
          <c:yVal>
            <c:numRef>
              <c:f>公会計指標分析・財政指標組合せ分析表!$BP$55:$DC$55</c:f>
              <c:numCache>
                <c:formatCode>#,##0.0;"▲ "#,##0.0</c:formatCode>
                <c:ptCount val="40"/>
                <c:pt idx="24">
                  <c:v>196.2</c:v>
                </c:pt>
                <c:pt idx="32">
                  <c:v>198</c:v>
                </c:pt>
              </c:numCache>
            </c:numRef>
          </c:yVal>
          <c:smooth val="0"/>
          <c:extLst>
            <c:ext xmlns:c16="http://schemas.microsoft.com/office/drawing/2014/chart" uri="{C3380CC4-5D6E-409C-BE32-E72D297353CC}">
              <c16:uniqueId val="{00000013-F8D0-4154-BB98-B13BE0792707}"/>
            </c:ext>
          </c:extLst>
        </c:ser>
        <c:dLbls>
          <c:showLegendKey val="0"/>
          <c:showVal val="1"/>
          <c:showCatName val="0"/>
          <c:showSerName val="0"/>
          <c:showPercent val="0"/>
          <c:showBubbleSize val="0"/>
        </c:dLbls>
        <c:axId val="106668504"/>
        <c:axId val="106669680"/>
      </c:scatterChart>
      <c:valAx>
        <c:axId val="106668504"/>
        <c:scaling>
          <c:orientation val="minMax"/>
          <c:max val="61.6"/>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669680"/>
        <c:crosses val="autoZero"/>
        <c:crossBetween val="midCat"/>
      </c:valAx>
      <c:valAx>
        <c:axId val="106669680"/>
        <c:scaling>
          <c:orientation val="minMax"/>
          <c:max val="204.29999999999998"/>
          <c:min val="19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668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{64E0B98C-548B-4EDF-9936-783350D0BA44}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536-4A9E-B4A8-5C82273145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{9DC174C5-2256-4D8A-949C-FA18BCE9FFDF}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36-4A9E-B4A8-5C82273145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{855F0425-5DF8-4AE9-9995-6E10B59FC19E}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36-4A9E-B4A8-5C82273145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{6334E4CB-63EB-45F6-9A07-A7F177EFDEE3}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36-4A9E-B4A8-5C82273145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{F7920E49-AFF6-4337-AB0A-211E087F84A0}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36-4A9E-B4A8-5C82273145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{51098D0A-ED49-4919-ACB1-478C14EA2894}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536-4A9E-B4A8-5C82273145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{B9E99E2C-D43F-44BA-975B-1290C5AE3BD7}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536-4A9E-B4A8-5C822731459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{350DED67-912F-4380-ACD5-9E5782BF7FC6}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536-4A9E-B4A8-5C822731459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{C1FA99D3-617F-4221-9ADE-739CCD37ECCE}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536-4A9E-B4A8-5C82273145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12.8</c:v>
                </c:pt>
                <c:pt idx="16">
                  <c:v>12.1</c:v>
                </c:pt>
                <c:pt idx="24">
                  <c:v>11.4</c:v>
                </c:pt>
                <c:pt idx="32">
                  <c:v>11.3</c:v>
                </c:pt>
              </c:numCache>
            </c:numRef>
          </c:xVal>
          <c:yVal>
            <c:numRef>
              <c:f>公会計指標分析・財政指標組合せ分析表!$BP$73:$DC$73</c:f>
              <c:numCache>
                <c:formatCode>#,##0.0;"▲ "#,##0.0</c:formatCode>
                <c:ptCount val="40"/>
                <c:pt idx="0">
                  <c:v>212.4</c:v>
                </c:pt>
                <c:pt idx="8">
                  <c:v>203</c:v>
                </c:pt>
                <c:pt idx="16">
                  <c:v>197.5</c:v>
                </c:pt>
                <c:pt idx="24">
                  <c:v>200</c:v>
                </c:pt>
                <c:pt idx="32">
                  <c:v>203.1</c:v>
                </c:pt>
              </c:numCache>
            </c:numRef>
          </c:yVal>
          <c:smooth val="0"/>
          <c:extLst>
            <c:ext xmlns:c16="http://schemas.microsoft.com/office/drawing/2014/chart" uri="{C3380CC4-5D6E-409C-BE32-E72D297353CC}">
              <c16:uniqueId val="{00000009-2536-4A9E-B4A8-5C822731459C}"/>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{C76F7529-711F-45A5-9C5F-0D272BF12A95}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536-4A9E-B4A8-5C82273145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{B552063B-9529-49BF-ADA0-67B1AD880185}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36-4A9E-B4A8-5C82273145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{C6189AFF-DDB9-4E1B-AD4F-3F95BFEB1FED}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36-4A9E-B4A8-5C82273145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{88291252-61AF-45F1-8538-4C2C6080D860}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36-4A9E-B4A8-5C82273145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{9588C016-6509-4D46-BEBF-B250F85C188C}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36-4A9E-B4A8-5C822731459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{A431E763-A1BC-4CF7-8110-47D8BBB5B2F3}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536-4A9E-B4A8-5C822731459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{F0F01070-A9FD-4DA0-8A1D-18A39F9D8288}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536-4A9E-B4A8-5C822731459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{B21D8009-19D3-4CCE-893F-FB6355351AAE}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536-4A9E-B4A8-5C822731459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{95A48623-2E65-43A0-9BE2-A8320858F0D1}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536-4A9E-B4A8-5C82273145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14.2</c:v>
                </c:pt>
                <c:pt idx="16">
                  <c:v>14</c:v>
                </c:pt>
                <c:pt idx="24">
                  <c:v>13.3</c:v>
                </c:pt>
                <c:pt idx="32">
                  <c:v>12.7</c:v>
                </c:pt>
              </c:numCache>
            </c:numRef>
          </c:xVal>
          <c:yVal>
            <c:numRef>
              <c:f>公会計指標分析・財政指標組合せ分析表!$BP$77:$DC$77</c:f>
              <c:numCache>
                <c:formatCode>#,##0.0;"▲ "#,##0.0</c:formatCode>
                <c:ptCount val="40"/>
                <c:pt idx="0">
                  <c:v>199.1</c:v>
                </c:pt>
                <c:pt idx="8">
                  <c:v>208.1</c:v>
                </c:pt>
                <c:pt idx="16">
                  <c:v>196.3</c:v>
                </c:pt>
                <c:pt idx="24">
                  <c:v>196.2</c:v>
                </c:pt>
                <c:pt idx="32">
                  <c:v>198</c:v>
                </c:pt>
              </c:numCache>
            </c:numRef>
          </c:yVal>
          <c:smooth val="0"/>
          <c:extLst>
            <c:ext xmlns:c16="http://schemas.microsoft.com/office/drawing/2014/chart" uri="{C3380CC4-5D6E-409C-BE32-E72D297353CC}">
              <c16:uniqueId val="{00000013-2536-4A9E-B4A8-5C822731459C}"/>
            </c:ext>
          </c:extLst>
        </c:ser>
        <c:dLbls>
          <c:showLegendKey val="0"/>
          <c:showVal val="1"/>
          <c:showCatName val="0"/>
          <c:showSerName val="0"/>
          <c:showPercent val="0"/>
          <c:showBubbleSize val="0"/>
        </c:dLbls>
        <c:axId val="106666936"/>
        <c:axId val="106667328"/>
      </c:scatterChart>
      <c:valAx>
        <c:axId val="106666936"/>
        <c:scaling>
          <c:orientation val="minMax"/>
          <c:max val="15.2"/>
          <c:min val="1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667328"/>
        <c:crosses val="autoZero"/>
        <c:crossBetween val="midCat"/>
      </c:valAx>
      <c:valAx>
        <c:axId val="106667328"/>
        <c:scaling>
          <c:orientation val="minMax"/>
          <c:max val="216"/>
          <c:min val="19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6666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景気回復を受けて、平成２５年度以降は法人関係税等が増収となっており、基準財政収入額が増加していることから財政力指数は改善傾向にある。平成２</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年度をみると、財政力指数は対前年比で改善し</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0.52709</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spc="-100" baseline="0">
            <a:effectLst/>
            <a:latin typeface="ＭＳ ゴシック" panose="020B0609070205080204" pitchFamily="49" charset="-128"/>
            <a:ea typeface="ＭＳ ゴシック" panose="020B0609070205080204" pitchFamily="49" charset="-128"/>
          </a:endParaRPr>
        </a:p>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平成２５年１１月に策定した「岡山県行財政経営指針」に続いて平成２９年３月に策定した「岡山県行財政経営指針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」に基づき歳入確保に努めており、県税収入率の上昇など効果も表れていることから、引き続き歳入確保に向けた取り組みを継続する。 </a:t>
          </a:r>
          <a:endParaRPr lang="ja-JP" altLang="ja-JP" sz="1400" spc="-100" baseline="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44450</xdr:rowOff>
    </xdr:to>
    <xdr:cxnSp macro="">
      <xdr:nvCxnSpPr>
        <xdr:cNvPr id="66" name="直線コネクタ 65"/>
        <xdr:cNvCxnSpPr/>
      </xdr:nvCxnSpPr>
      <xdr:spPr>
        <a:xfrm flipV="1">
          <a:off x="4953000" y="629126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9"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70" name="直線コネクタ 69"/>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155575</xdr:rowOff>
    </xdr:to>
    <xdr:cxnSp macro="">
      <xdr:nvCxnSpPr>
        <xdr:cNvPr id="71" name="直線コネクタ 70"/>
        <xdr:cNvCxnSpPr/>
      </xdr:nvCxnSpPr>
      <xdr:spPr>
        <a:xfrm flipV="1">
          <a:off x="4114800" y="749776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72090</xdr:rowOff>
    </xdr:from>
    <xdr:ext cx="762000" cy="259045"/>
    <xdr:sp macro="" textlink="">
      <xdr:nvSpPr>
        <xdr:cNvPr id="72" name="財政力平均値テキスト"/>
        <xdr:cNvSpPr txBox="1"/>
      </xdr:nvSpPr>
      <xdr:spPr>
        <a:xfrm>
          <a:off x="5041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55563</xdr:rowOff>
    </xdr:from>
    <xdr:to>
      <xdr:col>23</xdr:col>
      <xdr:colOff>184150</xdr:colOff>
      <xdr:row>41</xdr:row>
      <xdr:rowOff>157163</xdr:rowOff>
    </xdr:to>
    <xdr:sp macro="" textlink="">
      <xdr:nvSpPr>
        <xdr:cNvPr id="73" name="フローチャート: 判断 72"/>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44450</xdr:rowOff>
    </xdr:to>
    <xdr:cxnSp macro="">
      <xdr:nvCxnSpPr>
        <xdr:cNvPr id="74" name="直線コネクタ 73"/>
        <xdr:cNvCxnSpPr/>
      </xdr:nvCxnSpPr>
      <xdr:spPr>
        <a:xfrm flipV="1">
          <a:off x="3225800" y="752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104775</xdr:rowOff>
    </xdr:to>
    <xdr:cxnSp macro="">
      <xdr:nvCxnSpPr>
        <xdr:cNvPr id="77" name="直線コネクタ 76"/>
        <xdr:cNvCxnSpPr/>
      </xdr:nvCxnSpPr>
      <xdr:spPr>
        <a:xfrm flipV="1">
          <a:off x="2336800" y="75882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55563</xdr:rowOff>
    </xdr:from>
    <xdr:to>
      <xdr:col>15</xdr:col>
      <xdr:colOff>133350</xdr:colOff>
      <xdr:row>41</xdr:row>
      <xdr:rowOff>157163</xdr:rowOff>
    </xdr:to>
    <xdr:sp macro="" textlink="">
      <xdr:nvSpPr>
        <xdr:cNvPr id="78" name="フローチャート: 判断 77"/>
        <xdr:cNvSpPr/>
      </xdr:nvSpPr>
      <xdr:spPr>
        <a:xfrm>
          <a:off x="3175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167340</xdr:rowOff>
    </xdr:from>
    <xdr:ext cx="762000" cy="259045"/>
    <xdr:sp macro="" textlink="">
      <xdr:nvSpPr>
        <xdr:cNvPr id="79" name="テキスト ボックス 78"/>
        <xdr:cNvSpPr txBox="1"/>
      </xdr:nvSpPr>
      <xdr:spPr>
        <a:xfrm>
          <a:off x="2844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80" name="直線コネクタ 79"/>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3175</xdr:rowOff>
    </xdr:from>
    <xdr:to>
      <xdr:col>11</xdr:col>
      <xdr:colOff>82550</xdr:colOff>
      <xdr:row>45</xdr:row>
      <xdr:rowOff>104775</xdr:rowOff>
    </xdr:to>
    <xdr:sp macro="" textlink="">
      <xdr:nvSpPr>
        <xdr:cNvPr id="81" name="フローチャート: 判断 80"/>
        <xdr:cNvSpPr/>
      </xdr:nvSpPr>
      <xdr:spPr>
        <a:xfrm>
          <a:off x="2286000" y="771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89552</xdr:rowOff>
    </xdr:from>
    <xdr:ext cx="762000" cy="259045"/>
    <xdr:sp macro="" textlink="">
      <xdr:nvSpPr>
        <xdr:cNvPr id="82" name="テキスト ボックス 81"/>
        <xdr:cNvSpPr txBox="1"/>
      </xdr:nvSpPr>
      <xdr:spPr>
        <a:xfrm>
          <a:off x="1955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144463</xdr:rowOff>
    </xdr:from>
    <xdr:to>
      <xdr:col>7</xdr:col>
      <xdr:colOff>31750</xdr:colOff>
      <xdr:row>45</xdr:row>
      <xdr:rowOff>74613</xdr:rowOff>
    </xdr:to>
    <xdr:sp macro="" textlink="">
      <xdr:nvSpPr>
        <xdr:cNvPr id="83" name="フローチャート: 判断 82"/>
        <xdr:cNvSpPr/>
      </xdr:nvSpPr>
      <xdr:spPr>
        <a:xfrm>
          <a:off x="1397000" y="768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59390</xdr:rowOff>
    </xdr:from>
    <xdr:ext cx="762000" cy="259045"/>
    <xdr:sp macro="" textlink="">
      <xdr:nvSpPr>
        <xdr:cNvPr id="84" name="テキスト ボックス 83"/>
        <xdr:cNvSpPr txBox="1"/>
      </xdr:nvSpPr>
      <xdr:spPr>
        <a:xfrm>
          <a:off x="1066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0" name="楕円 89"/>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91" name="財政力該当値テキスト"/>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2" name="楕円 91"/>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3" name="テキスト ボックス 92"/>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6" name="楕円 95"/>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165752</xdr:rowOff>
    </xdr:from>
    <xdr:ext cx="762000" cy="259045"/>
    <xdr:sp macro="" textlink="">
      <xdr:nvSpPr>
        <xdr:cNvPr id="97" name="テキスト ボックス 96"/>
        <xdr:cNvSpPr txBox="1"/>
      </xdr:nvSpPr>
      <xdr:spPr>
        <a:xfrm>
          <a:off x="19558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8" name="楕円 97"/>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165752</xdr:rowOff>
    </xdr:from>
    <xdr:ext cx="762000" cy="259045"/>
    <xdr:sp macro="" textlink="">
      <xdr:nvSpPr>
        <xdr:cNvPr id="99" name="テキスト ボックス 98"/>
        <xdr:cNvSpPr txBox="1"/>
      </xdr:nvSpPr>
      <xdr:spPr>
        <a:xfrm>
          <a:off x="10668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分母となる「経常的な歳入の一般財源」は、平成２５年度は地方税等の増収及び臨時財政対策債の増加により、全体で約１５６億円の増となった。平成２６年度以降は臨時財政対策債が減少しており、平成２</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小・中学校における教職員の給与負担</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政令指定都市へ</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移譲</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により普通交付税が減少したことなどから、</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１７７</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分子となる「経常的な歳出に充当した一般財源」</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分母と同様に県費負担教職員の政令指定都市への権限移譲などにより</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１７８</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となった。これにより、平成２</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年度の経常収支比率は対前年度比で</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０．１</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し、９６．</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今後も歳出削減等の取組を継続し、持続可能な財政運営に努める。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7" name="直線コネクタ 126"/>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8"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9" name="直線コネクタ 128"/>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30"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31" name="直線コネクタ 130"/>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53975</xdr:rowOff>
    </xdr:from>
    <xdr:to>
      <xdr:col>23</xdr:col>
      <xdr:colOff>133350</xdr:colOff>
      <xdr:row>63</xdr:row>
      <xdr:rowOff>74083</xdr:rowOff>
    </xdr:to>
    <xdr:cxnSp macro="">
      <xdr:nvCxnSpPr>
        <xdr:cNvPr id="132" name="直線コネクタ 131"/>
        <xdr:cNvCxnSpPr/>
      </xdr:nvCxnSpPr>
      <xdr:spPr>
        <a:xfrm flipV="1">
          <a:off x="4114800" y="1085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63</xdr:row>
      <xdr:rowOff>74083</xdr:rowOff>
    </xdr:to>
    <xdr:cxnSp macro="">
      <xdr:nvCxnSpPr>
        <xdr:cNvPr id="135" name="直線コネクタ 134"/>
        <xdr:cNvCxnSpPr/>
      </xdr:nvCxnSpPr>
      <xdr:spPr>
        <a:xfrm>
          <a:off x="3225800" y="10231967"/>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113242</xdr:rowOff>
    </xdr:from>
    <xdr:to>
      <xdr:col>19</xdr:col>
      <xdr:colOff>184150</xdr:colOff>
      <xdr:row>65</xdr:row>
      <xdr:rowOff>43392</xdr:rowOff>
    </xdr:to>
    <xdr:sp macro="" textlink="">
      <xdr:nvSpPr>
        <xdr:cNvPr id="136" name="フローチャート: 判断 135"/>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37" name="テキスト ボックス 136"/>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15875</xdr:rowOff>
    </xdr:from>
    <xdr:to>
      <xdr:col>15</xdr:col>
      <xdr:colOff>82550</xdr:colOff>
      <xdr:row>59</xdr:row>
      <xdr:rowOff>116417</xdr:rowOff>
    </xdr:to>
    <xdr:cxnSp macro="">
      <xdr:nvCxnSpPr>
        <xdr:cNvPr id="138" name="直線コネクタ 137"/>
        <xdr:cNvCxnSpPr/>
      </xdr:nvCxnSpPr>
      <xdr:spPr>
        <a:xfrm>
          <a:off x="2336800" y="101314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9" name="フローチャート: 判断 138"/>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40" name="テキスト ボックス 139"/>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97367</xdr:rowOff>
    </xdr:from>
    <xdr:to>
      <xdr:col>11</xdr:col>
      <xdr:colOff>31750</xdr:colOff>
      <xdr:row>59</xdr:row>
      <xdr:rowOff>15875</xdr:rowOff>
    </xdr:to>
    <xdr:cxnSp macro="">
      <xdr:nvCxnSpPr>
        <xdr:cNvPr id="141" name="直線コネクタ 140"/>
        <xdr:cNvCxnSpPr/>
      </xdr:nvCxnSpPr>
      <xdr:spPr>
        <a:xfrm>
          <a:off x="1447800" y="9870017"/>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166158</xdr:rowOff>
    </xdr:from>
    <xdr:to>
      <xdr:col>11</xdr:col>
      <xdr:colOff>82550</xdr:colOff>
      <xdr:row>60</xdr:row>
      <xdr:rowOff>96308</xdr:rowOff>
    </xdr:to>
    <xdr:sp macro="" textlink="">
      <xdr:nvSpPr>
        <xdr:cNvPr id="142" name="フローチャート: 判断 141"/>
        <xdr:cNvSpPr/>
      </xdr:nvSpPr>
      <xdr:spPr>
        <a:xfrm>
          <a:off x="2286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81085</xdr:rowOff>
    </xdr:from>
    <xdr:ext cx="762000" cy="259045"/>
    <xdr:sp macro="" textlink="">
      <xdr:nvSpPr>
        <xdr:cNvPr id="143" name="テキスト ボックス 142"/>
        <xdr:cNvSpPr txBox="1"/>
      </xdr:nvSpPr>
      <xdr:spPr>
        <a:xfrm>
          <a:off x="1955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44" name="フローチャート: 判断 143"/>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151994</xdr:rowOff>
    </xdr:from>
    <xdr:ext cx="762000" cy="259045"/>
    <xdr:sp macro="" textlink="">
      <xdr:nvSpPr>
        <xdr:cNvPr id="145" name="テキスト ボックス 144"/>
        <xdr:cNvSpPr txBox="1"/>
      </xdr:nvSpPr>
      <xdr:spPr>
        <a:xfrm>
          <a:off x="1066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51" name="楕円 150"/>
        <xdr:cNvSpPr/>
      </xdr:nvSpPr>
      <xdr:spPr>
        <a:xfrm>
          <a:off x="49022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52" name="財政構造の弾力性該当値テキスト"/>
        <xdr:cNvSpPr txBox="1"/>
      </xdr:nvSpPr>
      <xdr:spPr>
        <a:xfrm>
          <a:off x="50419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4" name="テキスト ボックス 153"/>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5" name="楕円 154"/>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6" name="テキスト ボックス 155"/>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136525</xdr:rowOff>
    </xdr:from>
    <xdr:to>
      <xdr:col>11</xdr:col>
      <xdr:colOff>82550</xdr:colOff>
      <xdr:row>59</xdr:row>
      <xdr:rowOff>66675</xdr:rowOff>
    </xdr:to>
    <xdr:sp macro="" textlink="">
      <xdr:nvSpPr>
        <xdr:cNvPr id="157" name="楕円 156"/>
        <xdr:cNvSpPr/>
      </xdr:nvSpPr>
      <xdr:spPr>
        <a:xfrm>
          <a:off x="2286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76852</xdr:rowOff>
    </xdr:from>
    <xdr:ext cx="762000" cy="259045"/>
    <xdr:sp macro="" textlink="">
      <xdr:nvSpPr>
        <xdr:cNvPr id="158" name="テキスト ボックス 157"/>
        <xdr:cNvSpPr txBox="1"/>
      </xdr:nvSpPr>
      <xdr:spPr>
        <a:xfrm>
          <a:off x="1955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46567</xdr:rowOff>
    </xdr:from>
    <xdr:to>
      <xdr:col>7</xdr:col>
      <xdr:colOff>31750</xdr:colOff>
      <xdr:row>57</xdr:row>
      <xdr:rowOff>148167</xdr:rowOff>
    </xdr:to>
    <xdr:sp macro="" textlink="">
      <xdr:nvSpPr>
        <xdr:cNvPr id="159" name="楕円 158"/>
        <xdr:cNvSpPr/>
      </xdr:nvSpPr>
      <xdr:spPr>
        <a:xfrm>
          <a:off x="1397000" y="98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55</xdr:row>
      <xdr:rowOff>158344</xdr:rowOff>
    </xdr:from>
    <xdr:ext cx="762000" cy="259045"/>
    <xdr:sp macro="" textlink="">
      <xdr:nvSpPr>
        <xdr:cNvPr id="160" name="テキスト ボックス 159"/>
        <xdr:cNvSpPr txBox="1"/>
      </xdr:nvSpPr>
      <xdr:spPr>
        <a:xfrm>
          <a:off x="1066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人口１人当たり人件費は、岡山県行財政構造改革大綱２００８に基づく給与カットが終了した平成２５年度以降</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増加傾向となってい</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たが、平成２９年度は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小・中学校における教職員の給与負担を政令指定都市へ移譲</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したことなどにより大幅に減少した。</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６年度以降は岡山県人事委員会勧告に基づき月例給等の引上げ改定を行っており、平成２６年度と平成２８年度で前年度よりも増加している。また、人口１人当たり物件費については、前年度と同水準であり、岡山県行財政経営指針</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に基づき、内部管理経費の削減を図っている。人口１人当たり人件費・物件費等決算額は類似団体平均を上回る水準となっており、職員数の適正化や適切な給与決定、及び経費の縮減に努める。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8" name="直線コネクタ 187"/>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9"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90" name="直線コネクタ 189"/>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91"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2" name="直線コネクタ 191"/>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67535</xdr:rowOff>
    </xdr:from>
    <xdr:to>
      <xdr:col>23</xdr:col>
      <xdr:colOff>133350</xdr:colOff>
      <xdr:row>85</xdr:row>
      <xdr:rowOff>83496</xdr:rowOff>
    </xdr:to>
    <xdr:cxnSp macro="">
      <xdr:nvCxnSpPr>
        <xdr:cNvPr id="193" name="直線コネクタ 192"/>
        <xdr:cNvCxnSpPr/>
      </xdr:nvCxnSpPr>
      <xdr:spPr>
        <a:xfrm flipV="1">
          <a:off x="4114800" y="14469335"/>
          <a:ext cx="838200" cy="18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4"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5" name="フローチャート: 判断 194"/>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74554</xdr:rowOff>
    </xdr:from>
    <xdr:to>
      <xdr:col>19</xdr:col>
      <xdr:colOff>133350</xdr:colOff>
      <xdr:row>85</xdr:row>
      <xdr:rowOff>83496</xdr:rowOff>
    </xdr:to>
    <xdr:cxnSp macro="">
      <xdr:nvCxnSpPr>
        <xdr:cNvPr id="196" name="直線コネクタ 195"/>
        <xdr:cNvCxnSpPr/>
      </xdr:nvCxnSpPr>
      <xdr:spPr>
        <a:xfrm>
          <a:off x="3225800" y="14647804"/>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7" name="フローチャート: 判断 196"/>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8" name="テキスト ボックス 197"/>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60947</xdr:rowOff>
    </xdr:from>
    <xdr:to>
      <xdr:col>15</xdr:col>
      <xdr:colOff>82550</xdr:colOff>
      <xdr:row>85</xdr:row>
      <xdr:rowOff>74554</xdr:rowOff>
    </xdr:to>
    <xdr:cxnSp macro="">
      <xdr:nvCxnSpPr>
        <xdr:cNvPr id="199" name="直線コネクタ 198"/>
        <xdr:cNvCxnSpPr/>
      </xdr:nvCxnSpPr>
      <xdr:spPr>
        <a:xfrm>
          <a:off x="2336800" y="14634197"/>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200" name="フローチャート: 判断 199"/>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201" name="テキスト ボックス 200"/>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170049</xdr:rowOff>
    </xdr:from>
    <xdr:to>
      <xdr:col>11</xdr:col>
      <xdr:colOff>31750</xdr:colOff>
      <xdr:row>85</xdr:row>
      <xdr:rowOff>60947</xdr:rowOff>
    </xdr:to>
    <xdr:cxnSp macro="">
      <xdr:nvCxnSpPr>
        <xdr:cNvPr id="202" name="直線コネクタ 201"/>
        <xdr:cNvCxnSpPr/>
      </xdr:nvCxnSpPr>
      <xdr:spPr>
        <a:xfrm>
          <a:off x="1447800" y="14571849"/>
          <a:ext cx="889000" cy="6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168748</xdr:rowOff>
    </xdr:from>
    <xdr:to>
      <xdr:col>11</xdr:col>
      <xdr:colOff>82550</xdr:colOff>
      <xdr:row>86</xdr:row>
      <xdr:rowOff>98898</xdr:rowOff>
    </xdr:to>
    <xdr:sp macro="" textlink="">
      <xdr:nvSpPr>
        <xdr:cNvPr id="203" name="フローチャート: 判断 202"/>
        <xdr:cNvSpPr/>
      </xdr:nvSpPr>
      <xdr:spPr>
        <a:xfrm>
          <a:off x="2286000" y="147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83675</xdr:rowOff>
    </xdr:from>
    <xdr:ext cx="762000" cy="259045"/>
    <xdr:sp macro="" textlink="">
      <xdr:nvSpPr>
        <xdr:cNvPr id="204" name="テキスト ボックス 203"/>
        <xdr:cNvSpPr txBox="1"/>
      </xdr:nvSpPr>
      <xdr:spPr>
        <a:xfrm>
          <a:off x="1955800" y="1482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105113</xdr:rowOff>
    </xdr:from>
    <xdr:to>
      <xdr:col>7</xdr:col>
      <xdr:colOff>31750</xdr:colOff>
      <xdr:row>86</xdr:row>
      <xdr:rowOff>35263</xdr:rowOff>
    </xdr:to>
    <xdr:sp macro="" textlink="">
      <xdr:nvSpPr>
        <xdr:cNvPr id="205" name="フローチャート: 判断 204"/>
        <xdr:cNvSpPr/>
      </xdr:nvSpPr>
      <xdr:spPr>
        <a:xfrm>
          <a:off x="1397000" y="146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20040</xdr:rowOff>
    </xdr:from>
    <xdr:ext cx="762000" cy="259045"/>
    <xdr:sp macro="" textlink="">
      <xdr:nvSpPr>
        <xdr:cNvPr id="206" name="テキスト ボックス 205"/>
        <xdr:cNvSpPr txBox="1"/>
      </xdr:nvSpPr>
      <xdr:spPr>
        <a:xfrm>
          <a:off x="1066800" y="147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16735</xdr:rowOff>
    </xdr:from>
    <xdr:to>
      <xdr:col>23</xdr:col>
      <xdr:colOff>184150</xdr:colOff>
      <xdr:row>84</xdr:row>
      <xdr:rowOff>118335</xdr:rowOff>
    </xdr:to>
    <xdr:sp macro="" textlink="">
      <xdr:nvSpPr>
        <xdr:cNvPr id="212" name="楕円 211"/>
        <xdr:cNvSpPr/>
      </xdr:nvSpPr>
      <xdr:spPr>
        <a:xfrm>
          <a:off x="4902200" y="144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160262</xdr:rowOff>
    </xdr:from>
    <xdr:ext cx="762000" cy="259045"/>
    <xdr:sp macro="" textlink="">
      <xdr:nvSpPr>
        <xdr:cNvPr id="213" name="人件費・物件費等の状況該当値テキスト"/>
        <xdr:cNvSpPr txBox="1"/>
      </xdr:nvSpPr>
      <xdr:spPr>
        <a:xfrm>
          <a:off x="5041900" y="1439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32696</xdr:rowOff>
    </xdr:from>
    <xdr:to>
      <xdr:col>19</xdr:col>
      <xdr:colOff>184150</xdr:colOff>
      <xdr:row>85</xdr:row>
      <xdr:rowOff>134296</xdr:rowOff>
    </xdr:to>
    <xdr:sp macro="" textlink="">
      <xdr:nvSpPr>
        <xdr:cNvPr id="214" name="楕円 213"/>
        <xdr:cNvSpPr/>
      </xdr:nvSpPr>
      <xdr:spPr>
        <a:xfrm>
          <a:off x="4064000" y="146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119073</xdr:rowOff>
    </xdr:from>
    <xdr:ext cx="736600" cy="259045"/>
    <xdr:sp macro="" textlink="">
      <xdr:nvSpPr>
        <xdr:cNvPr id="215" name="テキスト ボックス 214"/>
        <xdr:cNvSpPr txBox="1"/>
      </xdr:nvSpPr>
      <xdr:spPr>
        <a:xfrm>
          <a:off x="3733800" y="1469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23754</xdr:rowOff>
    </xdr:from>
    <xdr:to>
      <xdr:col>15</xdr:col>
      <xdr:colOff>133350</xdr:colOff>
      <xdr:row>85</xdr:row>
      <xdr:rowOff>125354</xdr:rowOff>
    </xdr:to>
    <xdr:sp macro="" textlink="">
      <xdr:nvSpPr>
        <xdr:cNvPr id="216" name="楕円 215"/>
        <xdr:cNvSpPr/>
      </xdr:nvSpPr>
      <xdr:spPr>
        <a:xfrm>
          <a:off x="3175000" y="145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110131</xdr:rowOff>
    </xdr:from>
    <xdr:ext cx="762000" cy="259045"/>
    <xdr:sp macro="" textlink="">
      <xdr:nvSpPr>
        <xdr:cNvPr id="217" name="テキスト ボックス 216"/>
        <xdr:cNvSpPr txBox="1"/>
      </xdr:nvSpPr>
      <xdr:spPr>
        <a:xfrm>
          <a:off x="2844800" y="1468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10147</xdr:rowOff>
    </xdr:from>
    <xdr:to>
      <xdr:col>11</xdr:col>
      <xdr:colOff>82550</xdr:colOff>
      <xdr:row>85</xdr:row>
      <xdr:rowOff>111747</xdr:rowOff>
    </xdr:to>
    <xdr:sp macro="" textlink="">
      <xdr:nvSpPr>
        <xdr:cNvPr id="218" name="楕円 217"/>
        <xdr:cNvSpPr/>
      </xdr:nvSpPr>
      <xdr:spPr>
        <a:xfrm>
          <a:off x="2286000" y="145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121924</xdr:rowOff>
    </xdr:from>
    <xdr:ext cx="762000" cy="259045"/>
    <xdr:sp macro="" textlink="">
      <xdr:nvSpPr>
        <xdr:cNvPr id="219" name="テキスト ボックス 218"/>
        <xdr:cNvSpPr txBox="1"/>
      </xdr:nvSpPr>
      <xdr:spPr>
        <a:xfrm>
          <a:off x="1955800" y="1435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119249</xdr:rowOff>
    </xdr:from>
    <xdr:to>
      <xdr:col>7</xdr:col>
      <xdr:colOff>31750</xdr:colOff>
      <xdr:row>85</xdr:row>
      <xdr:rowOff>49399</xdr:rowOff>
    </xdr:to>
    <xdr:sp macro="" textlink="">
      <xdr:nvSpPr>
        <xdr:cNvPr id="220" name="楕円 219"/>
        <xdr:cNvSpPr/>
      </xdr:nvSpPr>
      <xdr:spPr>
        <a:xfrm>
          <a:off x="1397000" y="145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59576</xdr:rowOff>
    </xdr:from>
    <xdr:ext cx="762000" cy="259045"/>
    <xdr:sp macro="" textlink="">
      <xdr:nvSpPr>
        <xdr:cNvPr id="221" name="テキスト ボックス 220"/>
        <xdr:cNvSpPr txBox="1"/>
      </xdr:nvSpPr>
      <xdr:spPr>
        <a:xfrm>
          <a:off x="1066800" y="1428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平成２４年度は給与改定・臨時特例法による国家公務員給与の減額措置のため、本県だけでなく、グループ平均をみても、ラスパイレス指数は高くなってい</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たが、近年は１００前後で推移している</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spc="-100" baseline="0">
            <a:effectLst/>
            <a:latin typeface="ＭＳ ゴシック" panose="020B0609070205080204" pitchFamily="49" charset="-128"/>
            <a:ea typeface="ＭＳ ゴシック" panose="020B0609070205080204" pitchFamily="49" charset="-128"/>
          </a:endParaRPr>
        </a:p>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今後も、国や他の地方公共団体、民間との均衡原則等に基づき適切な給与決定を行う。</a:t>
          </a:r>
          <a:endPar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100" spc="-100" baseline="0">
              <a:effectLst/>
              <a:latin typeface="ＭＳ ゴシック" panose="020B0609070205080204" pitchFamily="49" charset="-128"/>
              <a:ea typeface="ＭＳ ゴシック" panose="020B0609070205080204" pitchFamily="49" charset="-128"/>
            </a:rPr>
            <a:t>※</a:t>
          </a:r>
          <a:r>
            <a:rPr lang="ja-JP" altLang="en-US" sz="1100" spc="-100" baseline="0">
              <a:effectLst/>
              <a:latin typeface="ＭＳ ゴシック" panose="020B0609070205080204" pitchFamily="49" charset="-128"/>
              <a:ea typeface="ＭＳ ゴシック" panose="020B0609070205080204" pitchFamily="49" charset="-128"/>
            </a:rPr>
            <a:t>資料作成時点において、平成３０年度地方公務員給与実態調査が未公表のため、平成２９年度は前年度の数値を使用している。</a:t>
          </a:r>
          <a:endParaRPr lang="ja-JP" altLang="ja-JP" sz="1100" spc="-100" baseline="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8" name="直線コネクタ 247"/>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9"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0" name="直線コネクタ 249"/>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3" name="直線コネクタ 252"/>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4"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5" name="フローチャート: 判断 254"/>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84</xdr:row>
      <xdr:rowOff>2116</xdr:rowOff>
    </xdr:to>
    <xdr:cxnSp macro="">
      <xdr:nvCxnSpPr>
        <xdr:cNvPr id="256" name="直線コネクタ 255"/>
        <xdr:cNvCxnSpPr/>
      </xdr:nvCxnSpPr>
      <xdr:spPr>
        <a:xfrm>
          <a:off x="15290800" y="143234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7" name="フローチャート: 判断 256"/>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8" name="テキスト ボックス 25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83</xdr:row>
      <xdr:rowOff>93134</xdr:rowOff>
    </xdr:to>
    <xdr:cxnSp macro="">
      <xdr:nvCxnSpPr>
        <xdr:cNvPr id="259" name="直線コネクタ 258"/>
        <xdr:cNvCxnSpPr/>
      </xdr:nvCxnSpPr>
      <xdr:spPr>
        <a:xfrm>
          <a:off x="14401800" y="1408218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23284</xdr:rowOff>
    </xdr:to>
    <xdr:cxnSp macro="">
      <xdr:nvCxnSpPr>
        <xdr:cNvPr id="262" name="直線コネクタ 261"/>
        <xdr:cNvCxnSpPr/>
      </xdr:nvCxnSpPr>
      <xdr:spPr>
        <a:xfrm>
          <a:off x="13512800" y="14082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63500</xdr:rowOff>
    </xdr:from>
    <xdr:to>
      <xdr:col>68</xdr:col>
      <xdr:colOff>203200</xdr:colOff>
      <xdr:row>81</xdr:row>
      <xdr:rowOff>165100</xdr:rowOff>
    </xdr:to>
    <xdr:sp macro="" textlink="">
      <xdr:nvSpPr>
        <xdr:cNvPr id="263" name="フローチャート: 判断 262"/>
        <xdr:cNvSpPr/>
      </xdr:nvSpPr>
      <xdr:spPr>
        <a:xfrm>
          <a:off x="14351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64" name="テキスト ボックス 263"/>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65" name="フローチャート: 判断 264"/>
        <xdr:cNvSpPr/>
      </xdr:nvSpPr>
      <xdr:spPr>
        <a:xfrm>
          <a:off x="13462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66" name="テキスト ボックス 265"/>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2" name="楕円 271"/>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3"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4" name="楕円 273"/>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5" name="テキスト ボックス 274"/>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6" name="楕円 275"/>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7" name="テキスト ボックス 276"/>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78" name="楕円 277"/>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58861</xdr:rowOff>
    </xdr:from>
    <xdr:ext cx="762000" cy="259045"/>
    <xdr:sp macro="" textlink="">
      <xdr:nvSpPr>
        <xdr:cNvPr id="279" name="テキスト ボックス 278"/>
        <xdr:cNvSpPr txBox="1"/>
      </xdr:nvSpPr>
      <xdr:spPr>
        <a:xfrm>
          <a:off x="140208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80" name="楕円 279"/>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58861</xdr:rowOff>
    </xdr:from>
    <xdr:ext cx="762000" cy="259045"/>
    <xdr:sp macro="" textlink="">
      <xdr:nvSpPr>
        <xdr:cNvPr id="281" name="テキスト ボックス 280"/>
        <xdr:cNvSpPr txBox="1"/>
      </xdr:nvSpPr>
      <xdr:spPr>
        <a:xfrm>
          <a:off x="131318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岡山県行財政構造改革大綱２００８に基づき、最も効率的・効果的に事務事業を行うことが出来るスリムな組織体制を構築するため、平成２０年の総定員に対して、平成２７年４月までに１，２３３人の削減を目標として取り組んでおり、平成２６年度で実質的には目標を達成した。</a:t>
          </a:r>
          <a:endParaRPr lang="ja-JP" altLang="ja-JP" sz="1100" spc="-100" baseline="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平成２８年度</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は、第４次分権一括法に基づき、小・中学校における教職員の給与負担を政令指定都市へ移譲</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ことから、人口１０万人当たり職員数は大きく減少している。</a:t>
          </a:r>
          <a:endParaRPr lang="ja-JP" altLang="ja-JP" sz="1100" spc="-100" baseline="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今後も引き続き職員数の適正化に努める。</a:t>
          </a:r>
          <a:endParaRPr lang="ja-JP" altLang="ja-JP" sz="11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9" name="直線コネクタ 308"/>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10"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11" name="直線コネクタ 310"/>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2"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3" name="直線コネクタ 312"/>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50778</xdr:rowOff>
    </xdr:from>
    <xdr:to>
      <xdr:col>81</xdr:col>
      <xdr:colOff>44450</xdr:colOff>
      <xdr:row>63</xdr:row>
      <xdr:rowOff>58338</xdr:rowOff>
    </xdr:to>
    <xdr:cxnSp macro="">
      <xdr:nvCxnSpPr>
        <xdr:cNvPr id="314" name="直線コネクタ 313"/>
        <xdr:cNvCxnSpPr/>
      </xdr:nvCxnSpPr>
      <xdr:spPr>
        <a:xfrm>
          <a:off x="16179800" y="10852128"/>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5"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6" name="フローチャート: 判断 315"/>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50778</xdr:rowOff>
    </xdr:from>
    <xdr:to>
      <xdr:col>77</xdr:col>
      <xdr:colOff>44450</xdr:colOff>
      <xdr:row>65</xdr:row>
      <xdr:rowOff>25951</xdr:rowOff>
    </xdr:to>
    <xdr:cxnSp macro="">
      <xdr:nvCxnSpPr>
        <xdr:cNvPr id="317" name="直線コネクタ 316"/>
        <xdr:cNvCxnSpPr/>
      </xdr:nvCxnSpPr>
      <xdr:spPr>
        <a:xfrm flipV="1">
          <a:off x="15290800" y="10852128"/>
          <a:ext cx="889000" cy="3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8" name="フローチャート: 判断 317"/>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9" name="テキスト ボックス 318"/>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17707</xdr:rowOff>
    </xdr:from>
    <xdr:to>
      <xdr:col>72</xdr:col>
      <xdr:colOff>203200</xdr:colOff>
      <xdr:row>65</xdr:row>
      <xdr:rowOff>25951</xdr:rowOff>
    </xdr:to>
    <xdr:cxnSp macro="">
      <xdr:nvCxnSpPr>
        <xdr:cNvPr id="320" name="直線コネクタ 319"/>
        <xdr:cNvCxnSpPr/>
      </xdr:nvCxnSpPr>
      <xdr:spPr>
        <a:xfrm>
          <a:off x="14401800" y="11161957"/>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21" name="フローチャート: 判断 320"/>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22" name="テキスト ボックス 321"/>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10589</xdr:rowOff>
    </xdr:from>
    <xdr:to>
      <xdr:col>68</xdr:col>
      <xdr:colOff>152400</xdr:colOff>
      <xdr:row>65</xdr:row>
      <xdr:rowOff>17707</xdr:rowOff>
    </xdr:to>
    <xdr:cxnSp macro="">
      <xdr:nvCxnSpPr>
        <xdr:cNvPr id="323" name="直線コネクタ 322"/>
        <xdr:cNvCxnSpPr/>
      </xdr:nvCxnSpPr>
      <xdr:spPr>
        <a:xfrm>
          <a:off x="13512800" y="11154839"/>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128377</xdr:rowOff>
    </xdr:from>
    <xdr:to>
      <xdr:col>68</xdr:col>
      <xdr:colOff>203200</xdr:colOff>
      <xdr:row>66</xdr:row>
      <xdr:rowOff>58527</xdr:rowOff>
    </xdr:to>
    <xdr:sp macro="" textlink="">
      <xdr:nvSpPr>
        <xdr:cNvPr id="324" name="フローチャート: 判断 323"/>
        <xdr:cNvSpPr/>
      </xdr:nvSpPr>
      <xdr:spPr>
        <a:xfrm>
          <a:off x="14351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43304</xdr:rowOff>
    </xdr:from>
    <xdr:ext cx="762000" cy="259045"/>
    <xdr:sp macro="" textlink="">
      <xdr:nvSpPr>
        <xdr:cNvPr id="325" name="テキスト ボックス 324"/>
        <xdr:cNvSpPr txBox="1"/>
      </xdr:nvSpPr>
      <xdr:spPr>
        <a:xfrm>
          <a:off x="14020800" y="1135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99120</xdr:rowOff>
    </xdr:from>
    <xdr:to>
      <xdr:col>64</xdr:col>
      <xdr:colOff>152400</xdr:colOff>
      <xdr:row>66</xdr:row>
      <xdr:rowOff>29270</xdr:rowOff>
    </xdr:to>
    <xdr:sp macro="" textlink="">
      <xdr:nvSpPr>
        <xdr:cNvPr id="326" name="フローチャート: 判断 325"/>
        <xdr:cNvSpPr/>
      </xdr:nvSpPr>
      <xdr:spPr>
        <a:xfrm>
          <a:off x="13462000" y="112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14047</xdr:rowOff>
    </xdr:from>
    <xdr:ext cx="762000" cy="259045"/>
    <xdr:sp macro="" textlink="">
      <xdr:nvSpPr>
        <xdr:cNvPr id="327" name="テキスト ボックス 326"/>
        <xdr:cNvSpPr txBox="1"/>
      </xdr:nvSpPr>
      <xdr:spPr>
        <a:xfrm>
          <a:off x="13131800" y="1132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7538</xdr:rowOff>
    </xdr:from>
    <xdr:to>
      <xdr:col>81</xdr:col>
      <xdr:colOff>95250</xdr:colOff>
      <xdr:row>63</xdr:row>
      <xdr:rowOff>109138</xdr:rowOff>
    </xdr:to>
    <xdr:sp macro="" textlink="">
      <xdr:nvSpPr>
        <xdr:cNvPr id="333" name="楕円 332"/>
        <xdr:cNvSpPr/>
      </xdr:nvSpPr>
      <xdr:spPr>
        <a:xfrm>
          <a:off x="16967200" y="108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151065</xdr:rowOff>
    </xdr:from>
    <xdr:ext cx="762000" cy="259045"/>
    <xdr:sp macro="" textlink="">
      <xdr:nvSpPr>
        <xdr:cNvPr id="334" name="定員管理の状況該当値テキスト"/>
        <xdr:cNvSpPr txBox="1"/>
      </xdr:nvSpPr>
      <xdr:spPr>
        <a:xfrm>
          <a:off x="17106900" y="1078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171428</xdr:rowOff>
    </xdr:from>
    <xdr:to>
      <xdr:col>77</xdr:col>
      <xdr:colOff>95250</xdr:colOff>
      <xdr:row>63</xdr:row>
      <xdr:rowOff>101578</xdr:rowOff>
    </xdr:to>
    <xdr:sp macro="" textlink="">
      <xdr:nvSpPr>
        <xdr:cNvPr id="335" name="楕円 334"/>
        <xdr:cNvSpPr/>
      </xdr:nvSpPr>
      <xdr:spPr>
        <a:xfrm>
          <a:off x="16129000" y="108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86355</xdr:rowOff>
    </xdr:from>
    <xdr:ext cx="736600" cy="259045"/>
    <xdr:sp macro="" textlink="">
      <xdr:nvSpPr>
        <xdr:cNvPr id="336" name="テキスト ボックス 335"/>
        <xdr:cNvSpPr txBox="1"/>
      </xdr:nvSpPr>
      <xdr:spPr>
        <a:xfrm>
          <a:off x="15798800" y="1088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146601</xdr:rowOff>
    </xdr:from>
    <xdr:to>
      <xdr:col>73</xdr:col>
      <xdr:colOff>44450</xdr:colOff>
      <xdr:row>65</xdr:row>
      <xdr:rowOff>76751</xdr:rowOff>
    </xdr:to>
    <xdr:sp macro="" textlink="">
      <xdr:nvSpPr>
        <xdr:cNvPr id="337" name="楕円 336"/>
        <xdr:cNvSpPr/>
      </xdr:nvSpPr>
      <xdr:spPr>
        <a:xfrm>
          <a:off x="15240000" y="1111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61528</xdr:rowOff>
    </xdr:from>
    <xdr:ext cx="762000" cy="259045"/>
    <xdr:sp macro="" textlink="">
      <xdr:nvSpPr>
        <xdr:cNvPr id="338" name="テキスト ボックス 337"/>
        <xdr:cNvSpPr txBox="1"/>
      </xdr:nvSpPr>
      <xdr:spPr>
        <a:xfrm>
          <a:off x="14909800" y="112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138357</xdr:rowOff>
    </xdr:from>
    <xdr:to>
      <xdr:col>68</xdr:col>
      <xdr:colOff>203200</xdr:colOff>
      <xdr:row>65</xdr:row>
      <xdr:rowOff>68507</xdr:rowOff>
    </xdr:to>
    <xdr:sp macro="" textlink="">
      <xdr:nvSpPr>
        <xdr:cNvPr id="339" name="楕円 338"/>
        <xdr:cNvSpPr/>
      </xdr:nvSpPr>
      <xdr:spPr>
        <a:xfrm>
          <a:off x="14351000" y="111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78684</xdr:rowOff>
    </xdr:from>
    <xdr:ext cx="762000" cy="259045"/>
    <xdr:sp macro="" textlink="">
      <xdr:nvSpPr>
        <xdr:cNvPr id="340" name="テキスト ボックス 339"/>
        <xdr:cNvSpPr txBox="1"/>
      </xdr:nvSpPr>
      <xdr:spPr>
        <a:xfrm>
          <a:off x="14020800" y="1088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131239</xdr:rowOff>
    </xdr:from>
    <xdr:to>
      <xdr:col>64</xdr:col>
      <xdr:colOff>152400</xdr:colOff>
      <xdr:row>65</xdr:row>
      <xdr:rowOff>61389</xdr:rowOff>
    </xdr:to>
    <xdr:sp macro="" textlink="">
      <xdr:nvSpPr>
        <xdr:cNvPr id="341" name="楕円 340"/>
        <xdr:cNvSpPr/>
      </xdr:nvSpPr>
      <xdr:spPr>
        <a:xfrm>
          <a:off x="13462000" y="1110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71566</xdr:rowOff>
    </xdr:from>
    <xdr:ext cx="762000" cy="259045"/>
    <xdr:sp macro="" textlink="">
      <xdr:nvSpPr>
        <xdr:cNvPr id="342" name="テキスト ボックス 341"/>
        <xdr:cNvSpPr txBox="1"/>
      </xdr:nvSpPr>
      <xdr:spPr>
        <a:xfrm>
          <a:off x="13131800" y="1087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年度は前年度と比較して０．</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％下落している。岡山県行財政経営指針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においては、実質公債費比率が全国平均値を下回ることを目標としており、目標どおりの水準となっている。近年、改善傾向にあり、要因としては、臨時財政対策債を除く地方債に係る公債費が減少していることが挙げられる。また、臨時財政対策債の償還が増えてきていることから、算入公債費等が増加傾向となっていることも要因となっている。</a:t>
          </a:r>
          <a:endParaRPr lang="ja-JP" altLang="ja-JP" sz="1100" spc="-100" baseline="0">
            <a:effectLst/>
            <a:latin typeface="ＭＳ ゴシック" panose="020B0609070205080204" pitchFamily="49" charset="-128"/>
            <a:ea typeface="ＭＳ ゴシック" panose="020B0609070205080204" pitchFamily="49" charset="-128"/>
          </a:endParaRPr>
        </a:p>
        <a:p>
          <a:r>
            <a:rPr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今後も岡山県行財政経営指針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において目標としている臨時財政対策債を除く実質プライマリーバランスの黒字の維持に努める。</a:t>
          </a:r>
          <a:endParaRPr lang="ja-JP" altLang="ja-JP" sz="11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70" name="直線コネクタ 369"/>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1"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2" name="直線コネクタ 371"/>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3"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4" name="直線コネクタ 373"/>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98425</xdr:rowOff>
    </xdr:from>
    <xdr:to>
      <xdr:col>81</xdr:col>
      <xdr:colOff>44450</xdr:colOff>
      <xdr:row>37</xdr:row>
      <xdr:rowOff>118533</xdr:rowOff>
    </xdr:to>
    <xdr:cxnSp macro="">
      <xdr:nvCxnSpPr>
        <xdr:cNvPr id="375" name="直線コネクタ 374"/>
        <xdr:cNvCxnSpPr/>
      </xdr:nvCxnSpPr>
      <xdr:spPr>
        <a:xfrm flipV="1">
          <a:off x="16179800" y="64420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6"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7" name="フローチャート: 判断 376"/>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87842</xdr:rowOff>
    </xdr:to>
    <xdr:cxnSp macro="">
      <xdr:nvCxnSpPr>
        <xdr:cNvPr id="378" name="直線コネクタ 377"/>
        <xdr:cNvCxnSpPr/>
      </xdr:nvCxnSpPr>
      <xdr:spPr>
        <a:xfrm flipV="1">
          <a:off x="15290800" y="6462183"/>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9" name="フローチャート: 判断 378"/>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80" name="テキスト ボックス 379"/>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87842</xdr:rowOff>
    </xdr:from>
    <xdr:to>
      <xdr:col>72</xdr:col>
      <xdr:colOff>203200</xdr:colOff>
      <xdr:row>39</xdr:row>
      <xdr:rowOff>57150</xdr:rowOff>
    </xdr:to>
    <xdr:cxnSp macro="">
      <xdr:nvCxnSpPr>
        <xdr:cNvPr id="381" name="直線コネクタ 380"/>
        <xdr:cNvCxnSpPr/>
      </xdr:nvCxnSpPr>
      <xdr:spPr>
        <a:xfrm flipV="1">
          <a:off x="14401800" y="660294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2" name="フローチャート: 判断 38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3" name="テキスト ボックス 382"/>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6350</xdr:rowOff>
    </xdr:to>
    <xdr:cxnSp macro="">
      <xdr:nvCxnSpPr>
        <xdr:cNvPr id="384" name="直線コネクタ 383"/>
        <xdr:cNvCxnSpPr/>
      </xdr:nvCxnSpPr>
      <xdr:spPr>
        <a:xfrm flipV="1">
          <a:off x="13512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116417</xdr:rowOff>
    </xdr:from>
    <xdr:to>
      <xdr:col>68</xdr:col>
      <xdr:colOff>203200</xdr:colOff>
      <xdr:row>41</xdr:row>
      <xdr:rowOff>46567</xdr:rowOff>
    </xdr:to>
    <xdr:sp macro="" textlink="">
      <xdr:nvSpPr>
        <xdr:cNvPr id="385" name="フローチャート: 判断 384"/>
        <xdr:cNvSpPr/>
      </xdr:nvSpPr>
      <xdr:spPr>
        <a:xfrm>
          <a:off x="14351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86" name="テキスト ボックス 385"/>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87" name="フローチャート: 判断 386"/>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388" name="テキスト ボックス 387"/>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47625</xdr:rowOff>
    </xdr:from>
    <xdr:to>
      <xdr:col>81</xdr:col>
      <xdr:colOff>95250</xdr:colOff>
      <xdr:row>37</xdr:row>
      <xdr:rowOff>149225</xdr:rowOff>
    </xdr:to>
    <xdr:sp macro="" textlink="">
      <xdr:nvSpPr>
        <xdr:cNvPr id="394" name="楕円 393"/>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64152</xdr:rowOff>
    </xdr:from>
    <xdr:ext cx="762000" cy="259045"/>
    <xdr:sp macro="" textlink="">
      <xdr:nvSpPr>
        <xdr:cNvPr id="395" name="公債費負担の状況該当値テキスト"/>
        <xdr:cNvSpPr txBox="1"/>
      </xdr:nvSpPr>
      <xdr:spPr>
        <a:xfrm>
          <a:off x="17106900" y="62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396" name="楕円 395"/>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397" name="テキスト ボックス 396"/>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37042</xdr:rowOff>
    </xdr:from>
    <xdr:to>
      <xdr:col>73</xdr:col>
      <xdr:colOff>44450</xdr:colOff>
      <xdr:row>38</xdr:row>
      <xdr:rowOff>138642</xdr:rowOff>
    </xdr:to>
    <xdr:sp macro="" textlink="">
      <xdr:nvSpPr>
        <xdr:cNvPr id="398" name="楕円 397"/>
        <xdr:cNvSpPr/>
      </xdr:nvSpPr>
      <xdr:spPr>
        <a:xfrm>
          <a:off x="15240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148819</xdr:rowOff>
    </xdr:from>
    <xdr:ext cx="762000" cy="259045"/>
    <xdr:sp macro="" textlink="">
      <xdr:nvSpPr>
        <xdr:cNvPr id="399" name="テキスト ボックス 398"/>
        <xdr:cNvSpPr txBox="1"/>
      </xdr:nvSpPr>
      <xdr:spPr>
        <a:xfrm>
          <a:off x="14909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0" name="楕円 399"/>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1" name="テキスト ボックス 400"/>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2" name="楕円 401"/>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3" name="テキスト ボックス 402"/>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近年は改善傾向にあった将来負担比率は、平成２</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％悪化している。</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県費負担教職員の政令指定都市への権限移譲により退職手当負担見込額が減少したものの標準財政規模が減少したこと</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により全体としては、悪化した。</a:t>
          </a:r>
          <a:endParaRPr lang="ja-JP" altLang="ja-JP" sz="1400" spc="-100" baseline="0">
            <a:effectLst/>
            <a:latin typeface="ＭＳ ゴシック" panose="020B0609070205080204" pitchFamily="49" charset="-128"/>
            <a:ea typeface="ＭＳ ゴシック" panose="020B0609070205080204" pitchFamily="49" charset="-128"/>
          </a:endParaRPr>
        </a:p>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において、将来負担比率が全国平均値を下回ることを目標としており、今後も継続して地方債残高の縮減を図るとともに、歳入確保に向けた取り組みを継続する。</a:t>
          </a:r>
          <a:endParaRPr lang="ja-JP" altLang="ja-JP" sz="14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9" name="直線コネクタ 428"/>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30"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31" name="直線コネクタ 430"/>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2"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3" name="直線コネクタ 432"/>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19050</xdr:rowOff>
    </xdr:from>
    <xdr:to>
      <xdr:col>81</xdr:col>
      <xdr:colOff>44450</xdr:colOff>
      <xdr:row>17</xdr:row>
      <xdr:rowOff>34011</xdr:rowOff>
    </xdr:to>
    <xdr:cxnSp macro="">
      <xdr:nvCxnSpPr>
        <xdr:cNvPr id="434" name="直線コネクタ 433"/>
        <xdr:cNvCxnSpPr/>
      </xdr:nvCxnSpPr>
      <xdr:spPr>
        <a:xfrm>
          <a:off x="16179800" y="2933700"/>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146575</xdr:rowOff>
    </xdr:from>
    <xdr:ext cx="762000" cy="259045"/>
    <xdr:sp macro="" textlink="">
      <xdr:nvSpPr>
        <xdr:cNvPr id="435" name="将来負担の状況平均値テキスト"/>
        <xdr:cNvSpPr txBox="1"/>
      </xdr:nvSpPr>
      <xdr:spPr>
        <a:xfrm>
          <a:off x="17106900" y="27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6" name="フローチャート: 判断 435"/>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6985</xdr:rowOff>
    </xdr:from>
    <xdr:to>
      <xdr:col>77</xdr:col>
      <xdr:colOff>44450</xdr:colOff>
      <xdr:row>17</xdr:row>
      <xdr:rowOff>19050</xdr:rowOff>
    </xdr:to>
    <xdr:cxnSp macro="">
      <xdr:nvCxnSpPr>
        <xdr:cNvPr id="437" name="直線コネクタ 436"/>
        <xdr:cNvCxnSpPr/>
      </xdr:nvCxnSpPr>
      <xdr:spPr>
        <a:xfrm>
          <a:off x="15290800" y="29216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8" name="フローチャート: 判断 437"/>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61688</xdr:rowOff>
    </xdr:from>
    <xdr:ext cx="736600" cy="259045"/>
    <xdr:sp macro="" textlink="">
      <xdr:nvSpPr>
        <xdr:cNvPr id="439" name="テキスト ボックス 438"/>
        <xdr:cNvSpPr txBox="1"/>
      </xdr:nvSpPr>
      <xdr:spPr>
        <a:xfrm>
          <a:off x="15798800" y="263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6985</xdr:rowOff>
    </xdr:from>
    <xdr:to>
      <xdr:col>72</xdr:col>
      <xdr:colOff>203200</xdr:colOff>
      <xdr:row>17</xdr:row>
      <xdr:rowOff>33528</xdr:rowOff>
    </xdr:to>
    <xdr:cxnSp macro="">
      <xdr:nvCxnSpPr>
        <xdr:cNvPr id="440" name="直線コネクタ 439"/>
        <xdr:cNvCxnSpPr/>
      </xdr:nvCxnSpPr>
      <xdr:spPr>
        <a:xfrm flipV="1">
          <a:off x="14401800" y="292163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41" name="フローチャート: 判断 440"/>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62171</xdr:rowOff>
    </xdr:from>
    <xdr:ext cx="762000" cy="259045"/>
    <xdr:sp macro="" textlink="">
      <xdr:nvSpPr>
        <xdr:cNvPr id="442" name="テキスト ボックス 441"/>
        <xdr:cNvSpPr txBox="1"/>
      </xdr:nvSpPr>
      <xdr:spPr>
        <a:xfrm>
          <a:off x="14909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33528</xdr:rowOff>
    </xdr:from>
    <xdr:to>
      <xdr:col>68</xdr:col>
      <xdr:colOff>152400</xdr:colOff>
      <xdr:row>17</xdr:row>
      <xdr:rowOff>78892</xdr:rowOff>
    </xdr:to>
    <xdr:cxnSp macro="">
      <xdr:nvCxnSpPr>
        <xdr:cNvPr id="443" name="直線コネクタ 442"/>
        <xdr:cNvCxnSpPr/>
      </xdr:nvCxnSpPr>
      <xdr:spPr>
        <a:xfrm flipV="1">
          <a:off x="13512800" y="2948178"/>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7341</xdr:rowOff>
    </xdr:from>
    <xdr:to>
      <xdr:col>68</xdr:col>
      <xdr:colOff>203200</xdr:colOff>
      <xdr:row>17</xdr:row>
      <xdr:rowOff>108941</xdr:rowOff>
    </xdr:to>
    <xdr:sp macro="" textlink="">
      <xdr:nvSpPr>
        <xdr:cNvPr id="444" name="フローチャート: 判断 443"/>
        <xdr:cNvSpPr/>
      </xdr:nvSpPr>
      <xdr:spPr>
        <a:xfrm>
          <a:off x="14351000" y="29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93718</xdr:rowOff>
    </xdr:from>
    <xdr:ext cx="762000" cy="259045"/>
    <xdr:sp macro="" textlink="">
      <xdr:nvSpPr>
        <xdr:cNvPr id="445" name="テキスト ボックス 444"/>
        <xdr:cNvSpPr txBox="1"/>
      </xdr:nvSpPr>
      <xdr:spPr>
        <a:xfrm>
          <a:off x="14020800" y="30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135357</xdr:rowOff>
    </xdr:from>
    <xdr:to>
      <xdr:col>64</xdr:col>
      <xdr:colOff>152400</xdr:colOff>
      <xdr:row>17</xdr:row>
      <xdr:rowOff>65507</xdr:rowOff>
    </xdr:to>
    <xdr:sp macro="" textlink="">
      <xdr:nvSpPr>
        <xdr:cNvPr id="446" name="フローチャート: 判断 445"/>
        <xdr:cNvSpPr/>
      </xdr:nvSpPr>
      <xdr:spPr>
        <a:xfrm>
          <a:off x="13462000" y="287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75684</xdr:rowOff>
    </xdr:from>
    <xdr:ext cx="762000" cy="259045"/>
    <xdr:sp macro="" textlink="">
      <xdr:nvSpPr>
        <xdr:cNvPr id="447" name="テキスト ボックス 446"/>
        <xdr:cNvSpPr txBox="1"/>
      </xdr:nvSpPr>
      <xdr:spPr>
        <a:xfrm>
          <a:off x="13131800" y="264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154661</xdr:rowOff>
    </xdr:from>
    <xdr:to>
      <xdr:col>81</xdr:col>
      <xdr:colOff>95250</xdr:colOff>
      <xdr:row>17</xdr:row>
      <xdr:rowOff>84811</xdr:rowOff>
    </xdr:to>
    <xdr:sp macro="" textlink="">
      <xdr:nvSpPr>
        <xdr:cNvPr id="453" name="楕円 452"/>
        <xdr:cNvSpPr/>
      </xdr:nvSpPr>
      <xdr:spPr>
        <a:xfrm>
          <a:off x="16967200" y="289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126738</xdr:rowOff>
    </xdr:from>
    <xdr:ext cx="762000" cy="259045"/>
    <xdr:sp macro="" textlink="">
      <xdr:nvSpPr>
        <xdr:cNvPr id="454" name="将来負担の状況該当値テキスト"/>
        <xdr:cNvSpPr txBox="1"/>
      </xdr:nvSpPr>
      <xdr:spPr>
        <a:xfrm>
          <a:off x="17106900" y="286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139700</xdr:rowOff>
    </xdr:from>
    <xdr:to>
      <xdr:col>77</xdr:col>
      <xdr:colOff>95250</xdr:colOff>
      <xdr:row>17</xdr:row>
      <xdr:rowOff>69850</xdr:rowOff>
    </xdr:to>
    <xdr:sp macro="" textlink="">
      <xdr:nvSpPr>
        <xdr:cNvPr id="455" name="楕円 454"/>
        <xdr:cNvSpPr/>
      </xdr:nvSpPr>
      <xdr:spPr>
        <a:xfrm>
          <a:off x="16129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54627</xdr:rowOff>
    </xdr:from>
    <xdr:ext cx="736600" cy="259045"/>
    <xdr:sp macro="" textlink="">
      <xdr:nvSpPr>
        <xdr:cNvPr id="456" name="テキスト ボックス 455"/>
        <xdr:cNvSpPr txBox="1"/>
      </xdr:nvSpPr>
      <xdr:spPr>
        <a:xfrm>
          <a:off x="15798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127635</xdr:rowOff>
    </xdr:from>
    <xdr:to>
      <xdr:col>73</xdr:col>
      <xdr:colOff>44450</xdr:colOff>
      <xdr:row>17</xdr:row>
      <xdr:rowOff>57785</xdr:rowOff>
    </xdr:to>
    <xdr:sp macro="" textlink="">
      <xdr:nvSpPr>
        <xdr:cNvPr id="457" name="楕円 456"/>
        <xdr:cNvSpPr/>
      </xdr:nvSpPr>
      <xdr:spPr>
        <a:xfrm>
          <a:off x="15240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42562</xdr:rowOff>
    </xdr:from>
    <xdr:ext cx="762000" cy="259045"/>
    <xdr:sp macro="" textlink="">
      <xdr:nvSpPr>
        <xdr:cNvPr id="458" name="テキスト ボックス 457"/>
        <xdr:cNvSpPr txBox="1"/>
      </xdr:nvSpPr>
      <xdr:spPr>
        <a:xfrm>
          <a:off x="14909800" y="29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154178</xdr:rowOff>
    </xdr:from>
    <xdr:to>
      <xdr:col>68</xdr:col>
      <xdr:colOff>203200</xdr:colOff>
      <xdr:row>17</xdr:row>
      <xdr:rowOff>84328</xdr:rowOff>
    </xdr:to>
    <xdr:sp macro="" textlink="">
      <xdr:nvSpPr>
        <xdr:cNvPr id="459" name="楕円 458"/>
        <xdr:cNvSpPr/>
      </xdr:nvSpPr>
      <xdr:spPr>
        <a:xfrm>
          <a:off x="14351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94505</xdr:rowOff>
    </xdr:from>
    <xdr:ext cx="762000" cy="259045"/>
    <xdr:sp macro="" textlink="">
      <xdr:nvSpPr>
        <xdr:cNvPr id="460" name="テキスト ボックス 459"/>
        <xdr:cNvSpPr txBox="1"/>
      </xdr:nvSpPr>
      <xdr:spPr>
        <a:xfrm>
          <a:off x="14020800" y="266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28092</xdr:rowOff>
    </xdr:from>
    <xdr:to>
      <xdr:col>64</xdr:col>
      <xdr:colOff>152400</xdr:colOff>
      <xdr:row>17</xdr:row>
      <xdr:rowOff>129692</xdr:rowOff>
    </xdr:to>
    <xdr:sp macro="" textlink="">
      <xdr:nvSpPr>
        <xdr:cNvPr id="461" name="楕円 460"/>
        <xdr:cNvSpPr/>
      </xdr:nvSpPr>
      <xdr:spPr>
        <a:xfrm>
          <a:off x="13462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114469</xdr:rowOff>
    </xdr:from>
    <xdr:ext cx="762000" cy="259045"/>
    <xdr:sp macro="" textlink="">
      <xdr:nvSpPr>
        <xdr:cNvPr id="462" name="テキスト ボックス 461"/>
        <xdr:cNvSpPr txBox="1"/>
      </xdr:nvSpPr>
      <xdr:spPr>
        <a:xfrm>
          <a:off x="13131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行財政構造改革大綱２００８に基づき、職員数の削減、諸手当・旅費の見直し、臨時的任用職員の削減等に取り組んできた。職員数については、平成２０年の総定員に対して、平成２７年４月</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まで</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に１，２３３人の削減を目標として取り組んでおり、平成２６年度で実質的には目標を達成したところである。</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下降</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しており、その要因として小・中学校における教職員の給与負担を政令指定都市へ移譲したことにより人件費が</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したことなどが挙げられる。今後も職員数の最適化を図るとともに、適切な給与決定を行う。</a:t>
          </a:r>
          <a:endParaRPr lang="ja-JP" altLang="ja-JP" sz="1000" spc="-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159657</xdr:rowOff>
    </xdr:from>
    <xdr:to>
      <xdr:col>24</xdr:col>
      <xdr:colOff>25400</xdr:colOff>
      <xdr:row>40</xdr:row>
      <xdr:rowOff>12700</xdr:rowOff>
    </xdr:to>
    <xdr:cxnSp macro="">
      <xdr:nvCxnSpPr>
        <xdr:cNvPr id="67" name="直線コネクタ 66"/>
        <xdr:cNvCxnSpPr/>
      </xdr:nvCxnSpPr>
      <xdr:spPr>
        <a:xfrm flipV="1">
          <a:off x="3987800" y="6331857"/>
          <a:ext cx="8382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4535</xdr:rowOff>
    </xdr:from>
    <xdr:to>
      <xdr:col>19</xdr:col>
      <xdr:colOff>187325</xdr:colOff>
      <xdr:row>40</xdr:row>
      <xdr:rowOff>12700</xdr:rowOff>
    </xdr:to>
    <xdr:cxnSp macro="">
      <xdr:nvCxnSpPr>
        <xdr:cNvPr id="70" name="直線コネクタ 69"/>
        <xdr:cNvCxnSpPr/>
      </xdr:nvCxnSpPr>
      <xdr:spPr>
        <a:xfrm>
          <a:off x="3098800" y="66910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57349</xdr:rowOff>
    </xdr:from>
    <xdr:ext cx="736600" cy="259045"/>
    <xdr:sp macro="" textlink="">
      <xdr:nvSpPr>
        <xdr:cNvPr id="72" name="テキスト ボックス 71"/>
        <xdr:cNvSpPr txBox="1"/>
      </xdr:nvSpPr>
      <xdr:spPr>
        <a:xfrm>
          <a:off x="3606800" y="657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4535</xdr:rowOff>
    </xdr:from>
    <xdr:to>
      <xdr:col>15</xdr:col>
      <xdr:colOff>98425</xdr:colOff>
      <xdr:row>39</xdr:row>
      <xdr:rowOff>135165</xdr:rowOff>
    </xdr:to>
    <xdr:cxnSp macro="">
      <xdr:nvCxnSpPr>
        <xdr:cNvPr id="73" name="直線コネクタ 72"/>
        <xdr:cNvCxnSpPr/>
      </xdr:nvCxnSpPr>
      <xdr:spPr>
        <a:xfrm flipV="1">
          <a:off x="2209800" y="6691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37193</xdr:rowOff>
    </xdr:from>
    <xdr:to>
      <xdr:col>11</xdr:col>
      <xdr:colOff>9525</xdr:colOff>
      <xdr:row>39</xdr:row>
      <xdr:rowOff>135165</xdr:rowOff>
    </xdr:to>
    <xdr:cxnSp macro="">
      <xdr:nvCxnSpPr>
        <xdr:cNvPr id="76" name="直線コネクタ 75"/>
        <xdr:cNvCxnSpPr/>
      </xdr:nvCxnSpPr>
      <xdr:spPr>
        <a:xfrm>
          <a:off x="1320800" y="67237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35378</xdr:rowOff>
    </xdr:from>
    <xdr:to>
      <xdr:col>11</xdr:col>
      <xdr:colOff>60325</xdr:colOff>
      <xdr:row>37</xdr:row>
      <xdr:rowOff>136978</xdr:rowOff>
    </xdr:to>
    <xdr:sp macro="" textlink="">
      <xdr:nvSpPr>
        <xdr:cNvPr id="77" name="フローチャート: 判断 76"/>
        <xdr:cNvSpPr/>
      </xdr:nvSpPr>
      <xdr:spPr>
        <a:xfrm>
          <a:off x="2159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147155</xdr:rowOff>
    </xdr:from>
    <xdr:ext cx="762000" cy="259045"/>
    <xdr:sp macro="" textlink="">
      <xdr:nvSpPr>
        <xdr:cNvPr id="78" name="テキスト ボックス 77"/>
        <xdr:cNvSpPr txBox="1"/>
      </xdr:nvSpPr>
      <xdr:spPr>
        <a:xfrm>
          <a:off x="1828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51707</xdr:rowOff>
    </xdr:from>
    <xdr:to>
      <xdr:col>6</xdr:col>
      <xdr:colOff>171450</xdr:colOff>
      <xdr:row>37</xdr:row>
      <xdr:rowOff>153307</xdr:rowOff>
    </xdr:to>
    <xdr:sp macro="" textlink="">
      <xdr:nvSpPr>
        <xdr:cNvPr id="79" name="フローチャート: 判断 78"/>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163484</xdr:rowOff>
    </xdr:from>
    <xdr:ext cx="762000" cy="259045"/>
    <xdr:sp macro="" textlink="">
      <xdr:nvSpPr>
        <xdr:cNvPr id="80" name="テキスト ボックス 79"/>
        <xdr:cNvSpPr txBox="1"/>
      </xdr:nvSpPr>
      <xdr:spPr>
        <a:xfrm>
          <a:off x="939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86" name="楕円 85"/>
        <xdr:cNvSpPr/>
      </xdr:nvSpPr>
      <xdr:spPr>
        <a:xfrm>
          <a:off x="4775200" y="62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80934</xdr:rowOff>
    </xdr:from>
    <xdr:ext cx="762000" cy="259045"/>
    <xdr:sp macro="" textlink="">
      <xdr:nvSpPr>
        <xdr:cNvPr id="87" name="人件費該当値テキスト"/>
        <xdr:cNvSpPr txBox="1"/>
      </xdr:nvSpPr>
      <xdr:spPr>
        <a:xfrm>
          <a:off x="49149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8" name="楕円 87"/>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9" name="テキスト ボックス 88"/>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125185</xdr:rowOff>
    </xdr:from>
    <xdr:to>
      <xdr:col>15</xdr:col>
      <xdr:colOff>149225</xdr:colOff>
      <xdr:row>39</xdr:row>
      <xdr:rowOff>55335</xdr:rowOff>
    </xdr:to>
    <xdr:sp macro="" textlink="">
      <xdr:nvSpPr>
        <xdr:cNvPr id="90" name="楕円 89"/>
        <xdr:cNvSpPr/>
      </xdr:nvSpPr>
      <xdr:spPr>
        <a:xfrm>
          <a:off x="3048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65513</xdr:rowOff>
    </xdr:from>
    <xdr:ext cx="762000" cy="259045"/>
    <xdr:sp macro="" textlink="">
      <xdr:nvSpPr>
        <xdr:cNvPr id="91" name="テキスト ボックス 90"/>
        <xdr:cNvSpPr txBox="1"/>
      </xdr:nvSpPr>
      <xdr:spPr>
        <a:xfrm>
          <a:off x="2717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84365</xdr:rowOff>
    </xdr:from>
    <xdr:to>
      <xdr:col>11</xdr:col>
      <xdr:colOff>60325</xdr:colOff>
      <xdr:row>40</xdr:row>
      <xdr:rowOff>14515</xdr:rowOff>
    </xdr:to>
    <xdr:sp macro="" textlink="">
      <xdr:nvSpPr>
        <xdr:cNvPr id="92" name="楕円 91"/>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170742</xdr:rowOff>
    </xdr:from>
    <xdr:ext cx="762000" cy="259045"/>
    <xdr:sp macro="" textlink="">
      <xdr:nvSpPr>
        <xdr:cNvPr id="93" name="テキスト ボックス 92"/>
        <xdr:cNvSpPr txBox="1"/>
      </xdr:nvSpPr>
      <xdr:spPr>
        <a:xfrm>
          <a:off x="1828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157843</xdr:rowOff>
    </xdr:from>
    <xdr:to>
      <xdr:col>6</xdr:col>
      <xdr:colOff>171450</xdr:colOff>
      <xdr:row>39</xdr:row>
      <xdr:rowOff>87993</xdr:rowOff>
    </xdr:to>
    <xdr:sp macro="" textlink="">
      <xdr:nvSpPr>
        <xdr:cNvPr id="94" name="楕円 93"/>
        <xdr:cNvSpPr/>
      </xdr:nvSpPr>
      <xdr:spPr>
        <a:xfrm>
          <a:off x="1270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72770</xdr:rowOff>
    </xdr:from>
    <xdr:ext cx="762000" cy="259045"/>
    <xdr:sp macro="" textlink="">
      <xdr:nvSpPr>
        <xdr:cNvPr id="95" name="テキスト ボックス 94"/>
        <xdr:cNvSpPr txBox="1"/>
      </xdr:nvSpPr>
      <xdr:spPr>
        <a:xfrm>
          <a:off x="939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内部管理経費の削減を図る一方、業務の効率化を進める中で、民間への外部委託等化を図っているところであるが、類似団体平均と比較すると高い水準となっている。</a:t>
          </a:r>
          <a:endParaRPr lang="ja-JP" altLang="ja-JP" sz="1400" spc="-100" baseline="0">
            <a:effectLst/>
            <a:latin typeface="ＭＳ ゴシック" panose="020B0609070205080204" pitchFamily="49" charset="-128"/>
            <a:ea typeface="ＭＳ ゴシック" panose="020B0609070205080204" pitchFamily="49" charset="-128"/>
          </a:endParaRPr>
        </a:p>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の基本理念の一つである「コスト意識」の視点を持ち、今後も継続的に業務の見直しを行い、経費の削減を図る。</a:t>
          </a:r>
          <a:endParaRPr lang="ja-JP" altLang="ja-JP" sz="14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69850</xdr:rowOff>
    </xdr:from>
    <xdr:to>
      <xdr:col>82</xdr:col>
      <xdr:colOff>107950</xdr:colOff>
      <xdr:row>21</xdr:row>
      <xdr:rowOff>69850</xdr:rowOff>
    </xdr:to>
    <xdr:cxnSp macro="">
      <xdr:nvCxnSpPr>
        <xdr:cNvPr id="122" name="直線コネクタ 121"/>
        <xdr:cNvCxnSpPr/>
      </xdr:nvCxnSpPr>
      <xdr:spPr>
        <a:xfrm>
          <a:off x="15671800" y="3498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69850</xdr:rowOff>
    </xdr:to>
    <xdr:cxnSp macro="">
      <xdr:nvCxnSpPr>
        <xdr:cNvPr id="125" name="直線コネクタ 124"/>
        <xdr:cNvCxnSpPr/>
      </xdr:nvCxnSpPr>
      <xdr:spPr>
        <a:xfrm>
          <a:off x="14782800" y="3441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127000</xdr:rowOff>
    </xdr:from>
    <xdr:to>
      <xdr:col>73</xdr:col>
      <xdr:colOff>180975</xdr:colOff>
      <xdr:row>20</xdr:row>
      <xdr:rowOff>12700</xdr:rowOff>
    </xdr:to>
    <xdr:cxnSp macro="">
      <xdr:nvCxnSpPr>
        <xdr:cNvPr id="128" name="直線コネクタ 127"/>
        <xdr:cNvCxnSpPr/>
      </xdr:nvCxnSpPr>
      <xdr:spPr>
        <a:xfrm>
          <a:off x="13893800" y="3384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127000</xdr:rowOff>
    </xdr:from>
    <xdr:to>
      <xdr:col>69</xdr:col>
      <xdr:colOff>92075</xdr:colOff>
      <xdr:row>19</xdr:row>
      <xdr:rowOff>127000</xdr:rowOff>
    </xdr:to>
    <xdr:cxnSp macro="">
      <xdr:nvCxnSpPr>
        <xdr:cNvPr id="131" name="直線コネクタ 130"/>
        <xdr:cNvCxnSpPr/>
      </xdr:nvCxnSpPr>
      <xdr:spPr>
        <a:xfrm>
          <a:off x="13004800" y="3384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2" name="フローチャート: 判断 131"/>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130827</xdr:rowOff>
    </xdr:from>
    <xdr:ext cx="762000" cy="259045"/>
    <xdr:sp macro="" textlink="">
      <xdr:nvSpPr>
        <xdr:cNvPr id="133" name="テキスト ボックス 132"/>
        <xdr:cNvSpPr txBox="1"/>
      </xdr:nvSpPr>
      <xdr:spPr>
        <a:xfrm>
          <a:off x="13512800"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133350</xdr:rowOff>
    </xdr:from>
    <xdr:to>
      <xdr:col>65</xdr:col>
      <xdr:colOff>53975</xdr:colOff>
      <xdr:row>19</xdr:row>
      <xdr:rowOff>63500</xdr:rowOff>
    </xdr:to>
    <xdr:sp macro="" textlink="">
      <xdr:nvSpPr>
        <xdr:cNvPr id="134" name="フローチャート: 判断 133"/>
        <xdr:cNvSpPr/>
      </xdr:nvSpPr>
      <xdr:spPr>
        <a:xfrm>
          <a:off x="12954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73677</xdr:rowOff>
    </xdr:from>
    <xdr:ext cx="762000" cy="259045"/>
    <xdr:sp macro="" textlink="">
      <xdr:nvSpPr>
        <xdr:cNvPr id="135" name="テキスト ボックス 134"/>
        <xdr:cNvSpPr txBox="1"/>
      </xdr:nvSpPr>
      <xdr:spPr>
        <a:xfrm>
          <a:off x="12623800" y="298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1" name="楕円 140"/>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2"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19050</xdr:rowOff>
    </xdr:from>
    <xdr:to>
      <xdr:col>78</xdr:col>
      <xdr:colOff>120650</xdr:colOff>
      <xdr:row>20</xdr:row>
      <xdr:rowOff>120650</xdr:rowOff>
    </xdr:to>
    <xdr:sp macro="" textlink="">
      <xdr:nvSpPr>
        <xdr:cNvPr id="143" name="楕円 142"/>
        <xdr:cNvSpPr/>
      </xdr:nvSpPr>
      <xdr:spPr>
        <a:xfrm>
          <a:off x="15621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105427</xdr:rowOff>
    </xdr:from>
    <xdr:ext cx="736600" cy="259045"/>
    <xdr:sp macro="" textlink="">
      <xdr:nvSpPr>
        <xdr:cNvPr id="144" name="テキスト ボックス 143"/>
        <xdr:cNvSpPr txBox="1"/>
      </xdr:nvSpPr>
      <xdr:spPr>
        <a:xfrm>
          <a:off x="15290800" y="353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5" name="楕円 144"/>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6" name="テキスト ボックス 145"/>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76200</xdr:rowOff>
    </xdr:from>
    <xdr:to>
      <xdr:col>69</xdr:col>
      <xdr:colOff>142875</xdr:colOff>
      <xdr:row>20</xdr:row>
      <xdr:rowOff>6350</xdr:rowOff>
    </xdr:to>
    <xdr:sp macro="" textlink="">
      <xdr:nvSpPr>
        <xdr:cNvPr id="147" name="楕円 146"/>
        <xdr:cNvSpPr/>
      </xdr:nvSpPr>
      <xdr:spPr>
        <a:xfrm>
          <a:off x="13843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162577</xdr:rowOff>
    </xdr:from>
    <xdr:ext cx="762000" cy="259045"/>
    <xdr:sp macro="" textlink="">
      <xdr:nvSpPr>
        <xdr:cNvPr id="148" name="テキスト ボックス 147"/>
        <xdr:cNvSpPr txBox="1"/>
      </xdr:nvSpPr>
      <xdr:spPr>
        <a:xfrm>
          <a:off x="13512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76200</xdr:rowOff>
    </xdr:from>
    <xdr:to>
      <xdr:col>65</xdr:col>
      <xdr:colOff>53975</xdr:colOff>
      <xdr:row>20</xdr:row>
      <xdr:rowOff>6350</xdr:rowOff>
    </xdr:to>
    <xdr:sp macro="" textlink="">
      <xdr:nvSpPr>
        <xdr:cNvPr id="149" name="楕円 148"/>
        <xdr:cNvSpPr/>
      </xdr:nvSpPr>
      <xdr:spPr>
        <a:xfrm>
          <a:off x="12954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162577</xdr:rowOff>
    </xdr:from>
    <xdr:ext cx="762000" cy="259045"/>
    <xdr:sp macro="" textlink="">
      <xdr:nvSpPr>
        <xdr:cNvPr id="150" name="テキスト ボックス 149"/>
        <xdr:cNvSpPr txBox="1"/>
      </xdr:nvSpPr>
      <xdr:spPr>
        <a:xfrm>
          <a:off x="12623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類似団体平均と比較すると低いものの、社会保障関係費については、高齢化等の進展により医療や介護に係る費用が増加傾向にあり、今後も増加が見込まれている。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平成２</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年度は、０．</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ポイント上昇しており、その要因として、</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児童保護</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費の増加などが挙げられる。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国の動向も注視しつつ、岡山県行財政経営指針</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に基づき、健康寿命の延伸や在宅医療の推進などにより、医療費の適正化を図り、社会保障関係費の適切な水準を維持する必要がある。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1" name="直線コネクタ 180"/>
        <xdr:cNvCxnSpPr/>
      </xdr:nvCxnSpPr>
      <xdr:spPr>
        <a:xfrm>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50800</xdr:rowOff>
    </xdr:to>
    <xdr:cxnSp macro="">
      <xdr:nvCxnSpPr>
        <xdr:cNvPr id="184" name="直線コネクタ 183"/>
        <xdr:cNvCxnSpPr/>
      </xdr:nvCxnSpPr>
      <xdr:spPr>
        <a:xfrm>
          <a:off x="3098800" y="9194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146050</xdr:rowOff>
    </xdr:to>
    <xdr:cxnSp macro="">
      <xdr:nvCxnSpPr>
        <xdr:cNvPr id="187" name="直線コネクタ 186"/>
        <xdr:cNvCxnSpPr/>
      </xdr:nvCxnSpPr>
      <xdr:spPr>
        <a:xfrm flipV="1">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0" name="直線コネクタ 189"/>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192" name="テキスト ボックス 191"/>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193" name="フローチャート: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4" name="テキスト ボックス 19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0" name="楕円 199"/>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1"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2" name="楕円 201"/>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3" name="テキスト ボックス 202"/>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4" name="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6" name="楕円 20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7" name="テキスト ボックス 20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8" name="楕円 20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09" name="テキスト ボックス 20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公共施設の老朽化に伴い、維持補修費が増大しつつある。</a:t>
          </a:r>
          <a:endParaRPr lang="ja-JP" altLang="ja-JP" sz="1400" spc="-100" baseline="0">
            <a:effectLst/>
            <a:latin typeface="ＭＳ ゴシック" panose="020B0609070205080204" pitchFamily="49" charset="-128"/>
            <a:ea typeface="ＭＳ ゴシック" panose="020B0609070205080204" pitchFamily="49" charset="-128"/>
          </a:endParaRPr>
        </a:p>
        <a:p>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　岡山県行財政経営指針</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に基づき、今後も増加が見込まれる維持修繕費・更新費の最小化・平準化を図るため、各種マネジメント手法を導入し、計画的な維持修繕や施設の長寿命化等、長期的な視点から適切な管理に取り組んでいく。</a:t>
          </a:r>
          <a:endParaRPr lang="ja-JP" altLang="ja-JP" sz="14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1270</xdr:rowOff>
    </xdr:to>
    <xdr:cxnSp macro="">
      <xdr:nvCxnSpPr>
        <xdr:cNvPr id="237" name="直線コネクタ 236"/>
        <xdr:cNvCxnSpPr/>
      </xdr:nvCxnSpPr>
      <xdr:spPr>
        <a:xfrm>
          <a:off x="15671800" y="10025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81280</xdr:rowOff>
    </xdr:to>
    <xdr:cxnSp macro="">
      <xdr:nvCxnSpPr>
        <xdr:cNvPr id="240" name="直線コネクタ 239"/>
        <xdr:cNvCxnSpPr/>
      </xdr:nvCxnSpPr>
      <xdr:spPr>
        <a:xfrm>
          <a:off x="14782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2" name="テキスト ボックス 24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35560</xdr:rowOff>
    </xdr:to>
    <xdr:cxnSp macro="">
      <xdr:nvCxnSpPr>
        <xdr:cNvPr id="243" name="直線コネクタ 242"/>
        <xdr:cNvCxnSpPr/>
      </xdr:nvCxnSpPr>
      <xdr:spPr>
        <a:xfrm>
          <a:off x="13893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35560</xdr:rowOff>
    </xdr:to>
    <xdr:cxnSp macro="">
      <xdr:nvCxnSpPr>
        <xdr:cNvPr id="246" name="直線コネクタ 245"/>
        <xdr:cNvCxnSpPr/>
      </xdr:nvCxnSpPr>
      <xdr:spPr>
        <a:xfrm>
          <a:off x="13004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47" name="フローチャート: 判断 246"/>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48" name="テキスト ボックス 247"/>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49" name="フローチャート: 判断 248"/>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0" name="テキスト ボックス 249"/>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6" name="楕円 255"/>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93997</xdr:rowOff>
    </xdr:from>
    <xdr:ext cx="762000" cy="259045"/>
    <xdr:sp macro="" textlink="">
      <xdr:nvSpPr>
        <xdr:cNvPr id="257" name="その他該当値テキスト"/>
        <xdr:cNvSpPr txBox="1"/>
      </xdr:nvSpPr>
      <xdr:spPr>
        <a:xfrm>
          <a:off x="16598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58" name="楕円 25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9" name="テキスト ボックス 258"/>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0" name="楕円 259"/>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1" name="テキスト ボックス 260"/>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2" name="楕円 261"/>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63" name="テキスト ボックス 262"/>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4" name="楕円 263"/>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65" name="テキスト ボックス 264"/>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補助費等について、平成１９年度から独立行政法人となった岡山県立大学に対する運営費補助金については、行財政改革の取組により、平成２６年度以降、対前年度比２％程度を毎年減額することとしているが、依然として金額は大きい。また、高齢化の進展に伴う医療や介護に係る社会保障関係費の増に加え、平成２６年度以降は、高等学校等就学支援金の制度変更及び学年進行の影響等により</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100" spc="-100" baseline="0">
              <a:solidFill>
                <a:schemeClr val="dk1"/>
              </a:solidFill>
              <a:effectLst/>
              <a:latin typeface="ＭＳ ゴシック" panose="020B0609070205080204" pitchFamily="49" charset="-128"/>
              <a:ea typeface="ＭＳ ゴシック" panose="020B0609070205080204" pitchFamily="49" charset="-128"/>
              <a:cs typeface="+mn-cs"/>
            </a:rPr>
            <a:t>傾向となっている</a:t>
          </a:r>
          <a:r>
            <a:rPr kumimoji="1" lang="ja-JP" altLang="ja-JP" sz="1100" spc="-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spc="-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50800</xdr:rowOff>
    </xdr:to>
    <xdr:cxnSp macro="">
      <xdr:nvCxnSpPr>
        <xdr:cNvPr id="291" name="直線コネクタ 290"/>
        <xdr:cNvCxnSpPr/>
      </xdr:nvCxnSpPr>
      <xdr:spPr>
        <a:xfrm flipV="1">
          <a:off x="16510000" y="58039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2"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3" name="直線コネクタ 292"/>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35</xdr:row>
      <xdr:rowOff>85090</xdr:rowOff>
    </xdr:to>
    <xdr:cxnSp macro="">
      <xdr:nvCxnSpPr>
        <xdr:cNvPr id="296" name="直線コネクタ 295"/>
        <xdr:cNvCxnSpPr/>
      </xdr:nvCxnSpPr>
      <xdr:spPr>
        <a:xfrm>
          <a:off x="15671800" y="5971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297"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298" name="フローチャート: 判断 29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142240</xdr:rowOff>
    </xdr:to>
    <xdr:cxnSp macro="">
      <xdr:nvCxnSpPr>
        <xdr:cNvPr id="299" name="直線コネクタ 298"/>
        <xdr:cNvCxnSpPr/>
      </xdr:nvCxnSpPr>
      <xdr:spPr>
        <a:xfrm>
          <a:off x="14782800" y="588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00" name="フローチャート: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34</xdr:row>
      <xdr:rowOff>50800</xdr:rowOff>
    </xdr:to>
    <xdr:cxnSp macro="">
      <xdr:nvCxnSpPr>
        <xdr:cNvPr id="302" name="直線コネクタ 301"/>
        <xdr:cNvCxnSpPr/>
      </xdr:nvCxnSpPr>
      <xdr:spPr>
        <a:xfrm>
          <a:off x="13893800" y="579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140970</xdr:rowOff>
    </xdr:from>
    <xdr:to>
      <xdr:col>74</xdr:col>
      <xdr:colOff>31750</xdr:colOff>
      <xdr:row>36</xdr:row>
      <xdr:rowOff>71120</xdr:rowOff>
    </xdr:to>
    <xdr:sp macro="" textlink="">
      <xdr:nvSpPr>
        <xdr:cNvPr id="303" name="フローチャート: 判断 302"/>
        <xdr:cNvSpPr/>
      </xdr:nvSpPr>
      <xdr:spPr>
        <a:xfrm>
          <a:off x="14732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55897</xdr:rowOff>
    </xdr:from>
    <xdr:ext cx="762000" cy="259045"/>
    <xdr:sp macro="" textlink="">
      <xdr:nvSpPr>
        <xdr:cNvPr id="304" name="テキスト ボックス 303"/>
        <xdr:cNvSpPr txBox="1"/>
      </xdr:nvSpPr>
      <xdr:spPr>
        <a:xfrm>
          <a:off x="14401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33</xdr:row>
      <xdr:rowOff>138430</xdr:rowOff>
    </xdr:to>
    <xdr:cxnSp macro="">
      <xdr:nvCxnSpPr>
        <xdr:cNvPr id="305" name="直線コネクタ 304"/>
        <xdr:cNvCxnSpPr/>
      </xdr:nvCxnSpPr>
      <xdr:spPr>
        <a:xfrm>
          <a:off x="13004800" y="575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26670</xdr:rowOff>
    </xdr:from>
    <xdr:to>
      <xdr:col>69</xdr:col>
      <xdr:colOff>142875</xdr:colOff>
      <xdr:row>33</xdr:row>
      <xdr:rowOff>128270</xdr:rowOff>
    </xdr:to>
    <xdr:sp macro="" textlink="">
      <xdr:nvSpPr>
        <xdr:cNvPr id="306" name="フローチャート: 判断 305"/>
        <xdr:cNvSpPr/>
      </xdr:nvSpPr>
      <xdr:spPr>
        <a:xfrm>
          <a:off x="13843000" y="56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07" name="テキスト ボックス 306"/>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08" name="フローチャート: 判断 307"/>
        <xdr:cNvSpPr/>
      </xdr:nvSpPr>
      <xdr:spPr>
        <a:xfrm>
          <a:off x="12954000" y="569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153687</xdr:rowOff>
    </xdr:from>
    <xdr:ext cx="762000" cy="259045"/>
    <xdr:sp macro="" textlink="">
      <xdr:nvSpPr>
        <xdr:cNvPr id="309" name="テキスト ボックス 308"/>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34290</xdr:rowOff>
    </xdr:from>
    <xdr:to>
      <xdr:col>82</xdr:col>
      <xdr:colOff>158750</xdr:colOff>
      <xdr:row>35</xdr:row>
      <xdr:rowOff>135890</xdr:rowOff>
    </xdr:to>
    <xdr:sp macro="" textlink="">
      <xdr:nvSpPr>
        <xdr:cNvPr id="315" name="楕円 314"/>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50817</xdr:rowOff>
    </xdr:from>
    <xdr:ext cx="762000" cy="259045"/>
    <xdr:sp macro="" textlink="">
      <xdr:nvSpPr>
        <xdr:cNvPr id="316" name="補助費等該当値テキスト"/>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17" name="楕円 316"/>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18" name="テキスト ボックス 317"/>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0</xdr:rowOff>
    </xdr:from>
    <xdr:to>
      <xdr:col>74</xdr:col>
      <xdr:colOff>31750</xdr:colOff>
      <xdr:row>34</xdr:row>
      <xdr:rowOff>101600</xdr:rowOff>
    </xdr:to>
    <xdr:sp macro="" textlink="">
      <xdr:nvSpPr>
        <xdr:cNvPr id="319" name="楕円 318"/>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111777</xdr:rowOff>
    </xdr:from>
    <xdr:ext cx="762000" cy="259045"/>
    <xdr:sp macro="" textlink="">
      <xdr:nvSpPr>
        <xdr:cNvPr id="320" name="テキスト ボックス 319"/>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87630</xdr:rowOff>
    </xdr:from>
    <xdr:to>
      <xdr:col>69</xdr:col>
      <xdr:colOff>142875</xdr:colOff>
      <xdr:row>34</xdr:row>
      <xdr:rowOff>17780</xdr:rowOff>
    </xdr:to>
    <xdr:sp macro="" textlink="">
      <xdr:nvSpPr>
        <xdr:cNvPr id="321" name="楕円 320"/>
        <xdr:cNvSpPr/>
      </xdr:nvSpPr>
      <xdr:spPr>
        <a:xfrm>
          <a:off x="13843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2557</xdr:rowOff>
    </xdr:from>
    <xdr:ext cx="762000" cy="259045"/>
    <xdr:sp macro="" textlink="">
      <xdr:nvSpPr>
        <xdr:cNvPr id="322" name="テキスト ボックス 321"/>
        <xdr:cNvSpPr txBox="1"/>
      </xdr:nvSpPr>
      <xdr:spPr>
        <a:xfrm>
          <a:off x="13512800" y="58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23" name="楕円 322"/>
        <xdr:cNvSpPr/>
      </xdr:nvSpPr>
      <xdr:spPr>
        <a:xfrm>
          <a:off x="12954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128287</xdr:rowOff>
    </xdr:from>
    <xdr:ext cx="762000" cy="259045"/>
    <xdr:sp macro="" textlink="">
      <xdr:nvSpPr>
        <xdr:cNvPr id="324" name="テキスト ボックス 323"/>
        <xdr:cNvSpPr txBox="1"/>
      </xdr:nvSpPr>
      <xdr:spPr>
        <a:xfrm>
          <a:off x="12623800" y="578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行財政改革の中で地方債発行抑制に取り組んできた結果、臨時財政対策債に係る公債費は増加傾向にあるものの、それ以外の公債費については、減少傾向にある。</a:t>
          </a:r>
          <a:endParaRPr lang="ja-JP" altLang="ja-JP" sz="1000" spc="-100" baseline="0">
            <a:effectLst/>
            <a:latin typeface="ＭＳ ゴシック" panose="020B0609070205080204" pitchFamily="49" charset="-128"/>
            <a:ea typeface="ＭＳ ゴシック" panose="020B0609070205080204" pitchFamily="49" charset="-128"/>
          </a:endParaRPr>
        </a:p>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また、平成３</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年２月の推計によると、</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平成３０年度以降は</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西日本豪雨災害に係る公債費は増加傾向の見込みだが、</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臨時財政対策債を含めた県債残高全体で、緩やかな減少となる見込みであり、今後も岡山県行財政経営指針</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に基づき、地方債残高の縮減に努め、公債費の適正化を図ることとしている。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0" name="直線コネクタ 349"/>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1"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2" name="直線コネクタ 351"/>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3"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4" name="直線コネクタ 353"/>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114300</xdr:rowOff>
    </xdr:from>
    <xdr:to>
      <xdr:col>24</xdr:col>
      <xdr:colOff>25400</xdr:colOff>
      <xdr:row>77</xdr:row>
      <xdr:rowOff>82550</xdr:rowOff>
    </xdr:to>
    <xdr:cxnSp macro="">
      <xdr:nvCxnSpPr>
        <xdr:cNvPr id="355" name="直線コネクタ 354"/>
        <xdr:cNvCxnSpPr/>
      </xdr:nvCxnSpPr>
      <xdr:spPr>
        <a:xfrm>
          <a:off x="3987800" y="13144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6"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7" name="フローチャート: 判断 35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63500</xdr:rowOff>
    </xdr:from>
    <xdr:to>
      <xdr:col>19</xdr:col>
      <xdr:colOff>187325</xdr:colOff>
      <xdr:row>76</xdr:row>
      <xdr:rowOff>114300</xdr:rowOff>
    </xdr:to>
    <xdr:cxnSp macro="">
      <xdr:nvCxnSpPr>
        <xdr:cNvPr id="358" name="直線コネクタ 357"/>
        <xdr:cNvCxnSpPr/>
      </xdr:nvCxnSpPr>
      <xdr:spPr>
        <a:xfrm>
          <a:off x="3098800" y="1309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59" name="フローチャート: 判断 358"/>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0" name="テキスト ボックス 359"/>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38100</xdr:rowOff>
    </xdr:from>
    <xdr:to>
      <xdr:col>15</xdr:col>
      <xdr:colOff>98425</xdr:colOff>
      <xdr:row>76</xdr:row>
      <xdr:rowOff>63500</xdr:rowOff>
    </xdr:to>
    <xdr:cxnSp macro="">
      <xdr:nvCxnSpPr>
        <xdr:cNvPr id="361" name="直線コネクタ 360"/>
        <xdr:cNvCxnSpPr/>
      </xdr:nvCxnSpPr>
      <xdr:spPr>
        <a:xfrm>
          <a:off x="2209800" y="1306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2" name="フローチャート: 判断 361"/>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3" name="テキスト ボックス 362"/>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25400</xdr:rowOff>
    </xdr:from>
    <xdr:to>
      <xdr:col>11</xdr:col>
      <xdr:colOff>9525</xdr:colOff>
      <xdr:row>76</xdr:row>
      <xdr:rowOff>38100</xdr:rowOff>
    </xdr:to>
    <xdr:cxnSp macro="">
      <xdr:nvCxnSpPr>
        <xdr:cNvPr id="364" name="直線コネクタ 363"/>
        <xdr:cNvCxnSpPr/>
      </xdr:nvCxnSpPr>
      <xdr:spPr>
        <a:xfrm>
          <a:off x="1320800" y="1305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65" name="フローチャート: 判断 364"/>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66" name="テキスト ボックス 365"/>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88900</xdr:rowOff>
    </xdr:from>
    <xdr:to>
      <xdr:col>6</xdr:col>
      <xdr:colOff>171450</xdr:colOff>
      <xdr:row>79</xdr:row>
      <xdr:rowOff>19050</xdr:rowOff>
    </xdr:to>
    <xdr:sp macro="" textlink="">
      <xdr:nvSpPr>
        <xdr:cNvPr id="367" name="フローチャート: 判断 366"/>
        <xdr:cNvSpPr/>
      </xdr:nvSpPr>
      <xdr:spPr>
        <a:xfrm>
          <a:off x="1270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3827</xdr:rowOff>
    </xdr:from>
    <xdr:ext cx="762000" cy="259045"/>
    <xdr:sp macro="" textlink="">
      <xdr:nvSpPr>
        <xdr:cNvPr id="368" name="テキスト ボックス 367"/>
        <xdr:cNvSpPr txBox="1"/>
      </xdr:nvSpPr>
      <xdr:spPr>
        <a:xfrm>
          <a:off x="939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31750</xdr:rowOff>
    </xdr:from>
    <xdr:to>
      <xdr:col>24</xdr:col>
      <xdr:colOff>76200</xdr:colOff>
      <xdr:row>77</xdr:row>
      <xdr:rowOff>133350</xdr:rowOff>
    </xdr:to>
    <xdr:sp macro="" textlink="">
      <xdr:nvSpPr>
        <xdr:cNvPr id="374" name="楕円 373"/>
        <xdr:cNvSpPr/>
      </xdr:nvSpPr>
      <xdr:spPr>
        <a:xfrm>
          <a:off x="47752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3827</xdr:rowOff>
    </xdr:from>
    <xdr:ext cx="762000" cy="259045"/>
    <xdr:sp macro="" textlink="">
      <xdr:nvSpPr>
        <xdr:cNvPr id="375" name="公債費該当値テキスト"/>
        <xdr:cNvSpPr txBox="1"/>
      </xdr:nvSpPr>
      <xdr:spPr>
        <a:xfrm>
          <a:off x="49149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63500</xdr:rowOff>
    </xdr:from>
    <xdr:to>
      <xdr:col>20</xdr:col>
      <xdr:colOff>38100</xdr:colOff>
      <xdr:row>76</xdr:row>
      <xdr:rowOff>165100</xdr:rowOff>
    </xdr:to>
    <xdr:sp macro="" textlink="">
      <xdr:nvSpPr>
        <xdr:cNvPr id="376" name="楕円 375"/>
        <xdr:cNvSpPr/>
      </xdr:nvSpPr>
      <xdr:spPr>
        <a:xfrm>
          <a:off x="3937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77" name="テキスト ボックス 376"/>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12700</xdr:rowOff>
    </xdr:from>
    <xdr:to>
      <xdr:col>15</xdr:col>
      <xdr:colOff>149225</xdr:colOff>
      <xdr:row>76</xdr:row>
      <xdr:rowOff>114300</xdr:rowOff>
    </xdr:to>
    <xdr:sp macro="" textlink="">
      <xdr:nvSpPr>
        <xdr:cNvPr id="378" name="楕円 377"/>
        <xdr:cNvSpPr/>
      </xdr:nvSpPr>
      <xdr:spPr>
        <a:xfrm>
          <a:off x="3048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99077</xdr:rowOff>
    </xdr:from>
    <xdr:ext cx="762000" cy="259045"/>
    <xdr:sp macro="" textlink="">
      <xdr:nvSpPr>
        <xdr:cNvPr id="379" name="テキスト ボックス 378"/>
        <xdr:cNvSpPr txBox="1"/>
      </xdr:nvSpPr>
      <xdr:spPr>
        <a:xfrm>
          <a:off x="2717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158750</xdr:rowOff>
    </xdr:from>
    <xdr:to>
      <xdr:col>11</xdr:col>
      <xdr:colOff>60325</xdr:colOff>
      <xdr:row>76</xdr:row>
      <xdr:rowOff>88900</xdr:rowOff>
    </xdr:to>
    <xdr:sp macro="" textlink="">
      <xdr:nvSpPr>
        <xdr:cNvPr id="380" name="楕円 379"/>
        <xdr:cNvSpPr/>
      </xdr:nvSpPr>
      <xdr:spPr>
        <a:xfrm>
          <a:off x="2159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381" name="テキスト ボックス 380"/>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146050</xdr:rowOff>
    </xdr:from>
    <xdr:to>
      <xdr:col>6</xdr:col>
      <xdr:colOff>171450</xdr:colOff>
      <xdr:row>76</xdr:row>
      <xdr:rowOff>76200</xdr:rowOff>
    </xdr:to>
    <xdr:sp macro="" textlink="">
      <xdr:nvSpPr>
        <xdr:cNvPr id="382" name="楕円 381"/>
        <xdr:cNvSpPr/>
      </xdr:nvSpPr>
      <xdr:spPr>
        <a:xfrm>
          <a:off x="1270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86377</xdr:rowOff>
    </xdr:from>
    <xdr:ext cx="762000" cy="259045"/>
    <xdr:sp macro="" textlink="">
      <xdr:nvSpPr>
        <xdr:cNvPr id="383" name="テキスト ボックス 382"/>
        <xdr:cNvSpPr txBox="1"/>
      </xdr:nvSpPr>
      <xdr:spPr>
        <a:xfrm>
          <a:off x="939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高齢化の進展に伴う医療や介護に係る社会保障関係費の増、及び高等学校等就学支援金の制度変更及び学年進行の影響等により、補助費等の比率が大きく上昇している。また、公共施設の老朽化に伴う維持補修費も増大しつつある。</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小・中学校における教職員の給与負担を政令指定都市へ移譲</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したことから人件費が大幅に減少し</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、公債費以外の比率が</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000" spc="-100">
              <a:solidFill>
                <a:schemeClr val="dk1"/>
              </a:solidFill>
              <a:effectLst/>
              <a:latin typeface="ＭＳ ゴシック" panose="020B0609070205080204" pitchFamily="49" charset="-128"/>
              <a:ea typeface="ＭＳ ゴシック" panose="020B0609070205080204" pitchFamily="49" charset="-128"/>
              <a:cs typeface="+mn-cs"/>
            </a:rPr>
            <a:t>下降</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000" spc="-100">
            <a:effectLst/>
            <a:latin typeface="ＭＳ ゴシック" panose="020B0609070205080204" pitchFamily="49" charset="-128"/>
            <a:ea typeface="ＭＳ ゴシック" panose="020B0609070205080204" pitchFamily="49" charset="-128"/>
          </a:endParaRPr>
        </a:p>
        <a:p>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　岡山県行財政経営指針</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000" spc="-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spc="-100">
              <a:solidFill>
                <a:schemeClr val="dk1"/>
              </a:solidFill>
              <a:effectLst/>
              <a:latin typeface="ＭＳ ゴシック" panose="020B0609070205080204" pitchFamily="49" charset="-128"/>
              <a:ea typeface="ＭＳ ゴシック" panose="020B0609070205080204" pitchFamily="49" charset="-128"/>
              <a:cs typeface="+mn-cs"/>
            </a:rPr>
            <a:t>に基づき、引き続き持続可能な財政運営に向け取り組んでいく。</a:t>
          </a:r>
          <a:endParaRPr lang="ja-JP" altLang="ja-JP" sz="1000" spc="-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09" name="直線コネクタ 408"/>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0"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1" name="直線コネクタ 410"/>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2"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3" name="直線コネクタ 412"/>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95250</xdr:rowOff>
    </xdr:from>
    <xdr:to>
      <xdr:col>82</xdr:col>
      <xdr:colOff>107950</xdr:colOff>
      <xdr:row>78</xdr:row>
      <xdr:rowOff>76200</xdr:rowOff>
    </xdr:to>
    <xdr:cxnSp macro="">
      <xdr:nvCxnSpPr>
        <xdr:cNvPr id="414" name="直線コネクタ 413"/>
        <xdr:cNvCxnSpPr/>
      </xdr:nvCxnSpPr>
      <xdr:spPr>
        <a:xfrm flipV="1">
          <a:off x="15671800" y="13296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5"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6" name="フローチャート: 判断 415"/>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63500</xdr:rowOff>
    </xdr:from>
    <xdr:to>
      <xdr:col>78</xdr:col>
      <xdr:colOff>69850</xdr:colOff>
      <xdr:row>78</xdr:row>
      <xdr:rowOff>76200</xdr:rowOff>
    </xdr:to>
    <xdr:cxnSp macro="">
      <xdr:nvCxnSpPr>
        <xdr:cNvPr id="417" name="直線コネクタ 416"/>
        <xdr:cNvCxnSpPr/>
      </xdr:nvCxnSpPr>
      <xdr:spPr>
        <a:xfrm>
          <a:off x="14782800" y="13093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18" name="フローチャート: 判断 417"/>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19" name="テキスト ボックス 418"/>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25400</xdr:rowOff>
    </xdr:from>
    <xdr:to>
      <xdr:col>73</xdr:col>
      <xdr:colOff>180975</xdr:colOff>
      <xdr:row>76</xdr:row>
      <xdr:rowOff>63500</xdr:rowOff>
    </xdr:to>
    <xdr:cxnSp macro="">
      <xdr:nvCxnSpPr>
        <xdr:cNvPr id="420" name="直線コネクタ 419"/>
        <xdr:cNvCxnSpPr/>
      </xdr:nvCxnSpPr>
      <xdr:spPr>
        <a:xfrm>
          <a:off x="13893800" y="1305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1" name="フローチャート: 判断 420"/>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2" name="テキスト ボックス 421"/>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44450</xdr:rowOff>
    </xdr:from>
    <xdr:to>
      <xdr:col>69</xdr:col>
      <xdr:colOff>92075</xdr:colOff>
      <xdr:row>76</xdr:row>
      <xdr:rowOff>25400</xdr:rowOff>
    </xdr:to>
    <xdr:cxnSp macro="">
      <xdr:nvCxnSpPr>
        <xdr:cNvPr id="423" name="直線コネクタ 422"/>
        <xdr:cNvCxnSpPr/>
      </xdr:nvCxnSpPr>
      <xdr:spPr>
        <a:xfrm>
          <a:off x="13004800" y="12903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69850</xdr:rowOff>
    </xdr:from>
    <xdr:to>
      <xdr:col>69</xdr:col>
      <xdr:colOff>142875</xdr:colOff>
      <xdr:row>74</xdr:row>
      <xdr:rowOff>0</xdr:rowOff>
    </xdr:to>
    <xdr:sp macro="" textlink="">
      <xdr:nvSpPr>
        <xdr:cNvPr id="424" name="フローチャート: 判断 423"/>
        <xdr:cNvSpPr/>
      </xdr:nvSpPr>
      <xdr:spPr>
        <a:xfrm>
          <a:off x="13843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10177</xdr:rowOff>
    </xdr:from>
    <xdr:ext cx="762000" cy="259045"/>
    <xdr:sp macro="" textlink="">
      <xdr:nvSpPr>
        <xdr:cNvPr id="425" name="テキスト ボックス 424"/>
        <xdr:cNvSpPr txBox="1"/>
      </xdr:nvSpPr>
      <xdr:spPr>
        <a:xfrm>
          <a:off x="13512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107950</xdr:rowOff>
    </xdr:from>
    <xdr:to>
      <xdr:col>65</xdr:col>
      <xdr:colOff>53975</xdr:colOff>
      <xdr:row>74</xdr:row>
      <xdr:rowOff>38100</xdr:rowOff>
    </xdr:to>
    <xdr:sp macro="" textlink="">
      <xdr:nvSpPr>
        <xdr:cNvPr id="426" name="フローチャート: 判断 425"/>
        <xdr:cNvSpPr/>
      </xdr:nvSpPr>
      <xdr:spPr>
        <a:xfrm>
          <a:off x="12954000" y="1262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48277</xdr:rowOff>
    </xdr:from>
    <xdr:ext cx="762000" cy="259045"/>
    <xdr:sp macro="" textlink="">
      <xdr:nvSpPr>
        <xdr:cNvPr id="427" name="テキスト ボックス 426"/>
        <xdr:cNvSpPr txBox="1"/>
      </xdr:nvSpPr>
      <xdr:spPr>
        <a:xfrm>
          <a:off x="126238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44450</xdr:rowOff>
    </xdr:from>
    <xdr:to>
      <xdr:col>82</xdr:col>
      <xdr:colOff>158750</xdr:colOff>
      <xdr:row>77</xdr:row>
      <xdr:rowOff>146050</xdr:rowOff>
    </xdr:to>
    <xdr:sp macro="" textlink="">
      <xdr:nvSpPr>
        <xdr:cNvPr id="433" name="楕円 432"/>
        <xdr:cNvSpPr/>
      </xdr:nvSpPr>
      <xdr:spPr>
        <a:xfrm>
          <a:off x="164592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60977</xdr:rowOff>
    </xdr:from>
    <xdr:ext cx="762000" cy="259045"/>
    <xdr:sp macro="" textlink="">
      <xdr:nvSpPr>
        <xdr:cNvPr id="434" name="公債費以外該当値テキスト"/>
        <xdr:cNvSpPr txBox="1"/>
      </xdr:nvSpPr>
      <xdr:spPr>
        <a:xfrm>
          <a:off x="165989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25400</xdr:rowOff>
    </xdr:from>
    <xdr:to>
      <xdr:col>78</xdr:col>
      <xdr:colOff>120650</xdr:colOff>
      <xdr:row>78</xdr:row>
      <xdr:rowOff>127000</xdr:rowOff>
    </xdr:to>
    <xdr:sp macro="" textlink="">
      <xdr:nvSpPr>
        <xdr:cNvPr id="435" name="楕円 434"/>
        <xdr:cNvSpPr/>
      </xdr:nvSpPr>
      <xdr:spPr>
        <a:xfrm>
          <a:off x="15621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36" name="テキスト ボックス 435"/>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12700</xdr:rowOff>
    </xdr:from>
    <xdr:to>
      <xdr:col>74</xdr:col>
      <xdr:colOff>31750</xdr:colOff>
      <xdr:row>76</xdr:row>
      <xdr:rowOff>114300</xdr:rowOff>
    </xdr:to>
    <xdr:sp macro="" textlink="">
      <xdr:nvSpPr>
        <xdr:cNvPr id="437" name="楕円 436"/>
        <xdr:cNvSpPr/>
      </xdr:nvSpPr>
      <xdr:spPr>
        <a:xfrm>
          <a:off x="14732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124477</xdr:rowOff>
    </xdr:from>
    <xdr:ext cx="762000" cy="259045"/>
    <xdr:sp macro="" textlink="">
      <xdr:nvSpPr>
        <xdr:cNvPr id="438" name="テキスト ボックス 437"/>
        <xdr:cNvSpPr txBox="1"/>
      </xdr:nvSpPr>
      <xdr:spPr>
        <a:xfrm>
          <a:off x="14401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146050</xdr:rowOff>
    </xdr:from>
    <xdr:to>
      <xdr:col>69</xdr:col>
      <xdr:colOff>142875</xdr:colOff>
      <xdr:row>76</xdr:row>
      <xdr:rowOff>76200</xdr:rowOff>
    </xdr:to>
    <xdr:sp macro="" textlink="">
      <xdr:nvSpPr>
        <xdr:cNvPr id="439" name="楕円 438"/>
        <xdr:cNvSpPr/>
      </xdr:nvSpPr>
      <xdr:spPr>
        <a:xfrm>
          <a:off x="13843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60977</xdr:rowOff>
    </xdr:from>
    <xdr:ext cx="762000" cy="259045"/>
    <xdr:sp macro="" textlink="">
      <xdr:nvSpPr>
        <xdr:cNvPr id="440" name="テキスト ボックス 439"/>
        <xdr:cNvSpPr txBox="1"/>
      </xdr:nvSpPr>
      <xdr:spPr>
        <a:xfrm>
          <a:off x="13512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165100</xdr:rowOff>
    </xdr:from>
    <xdr:to>
      <xdr:col>65</xdr:col>
      <xdr:colOff>53975</xdr:colOff>
      <xdr:row>75</xdr:row>
      <xdr:rowOff>95250</xdr:rowOff>
    </xdr:to>
    <xdr:sp macro="" textlink="">
      <xdr:nvSpPr>
        <xdr:cNvPr id="441" name="楕円 440"/>
        <xdr:cNvSpPr/>
      </xdr:nvSpPr>
      <xdr:spPr>
        <a:xfrm>
          <a:off x="12954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80027</xdr:rowOff>
    </xdr:from>
    <xdr:ext cx="762000" cy="259045"/>
    <xdr:sp macro="" textlink="">
      <xdr:nvSpPr>
        <xdr:cNvPr id="442" name="テキスト ボックス 441"/>
        <xdr:cNvSpPr txBox="1"/>
      </xdr:nvSpPr>
      <xdr:spPr>
        <a:xfrm>
          <a:off x="12623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34207</xdr:rowOff>
    </xdr:from>
    <xdr:to>
      <xdr:col>29</xdr:col>
      <xdr:colOff>127000</xdr:colOff>
      <xdr:row>14</xdr:row>
      <xdr:rowOff>127000</xdr:rowOff>
    </xdr:to>
    <xdr:cxnSp macro="">
      <xdr:nvCxnSpPr>
        <xdr:cNvPr id="50" name="直線コネクタ 49"/>
        <xdr:cNvCxnSpPr/>
      </xdr:nvCxnSpPr>
      <xdr:spPr bwMode="auto">
        <a:xfrm>
          <a:off x="5003800" y="2310682"/>
          <a:ext cx="647700" cy="264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34207</xdr:rowOff>
    </xdr:from>
    <xdr:to>
      <xdr:col>26</xdr:col>
      <xdr:colOff>50800</xdr:colOff>
      <xdr:row>13</xdr:row>
      <xdr:rowOff>41218</xdr:rowOff>
    </xdr:to>
    <xdr:cxnSp macro="">
      <xdr:nvCxnSpPr>
        <xdr:cNvPr id="53" name="直線コネクタ 52"/>
        <xdr:cNvCxnSpPr/>
      </xdr:nvCxnSpPr>
      <xdr:spPr bwMode="auto">
        <a:xfrm flipV="1">
          <a:off x="4305300" y="2310682"/>
          <a:ext cx="698500" cy="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41218</xdr:rowOff>
    </xdr:from>
    <xdr:to>
      <xdr:col>22</xdr:col>
      <xdr:colOff>114300</xdr:colOff>
      <xdr:row>13</xdr:row>
      <xdr:rowOff>49867</xdr:rowOff>
    </xdr:to>
    <xdr:cxnSp macro="">
      <xdr:nvCxnSpPr>
        <xdr:cNvPr id="56" name="直線コネクタ 55"/>
        <xdr:cNvCxnSpPr/>
      </xdr:nvCxnSpPr>
      <xdr:spPr bwMode="auto">
        <a:xfrm flipV="1">
          <a:off x="3606800" y="2317693"/>
          <a:ext cx="698500" cy="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49867</xdr:rowOff>
    </xdr:from>
    <xdr:to>
      <xdr:col>18</xdr:col>
      <xdr:colOff>177800</xdr:colOff>
      <xdr:row>13</xdr:row>
      <xdr:rowOff>117418</xdr:rowOff>
    </xdr:to>
    <xdr:cxnSp macro="">
      <xdr:nvCxnSpPr>
        <xdr:cNvPr id="59" name="直線コネクタ 58"/>
        <xdr:cNvCxnSpPr/>
      </xdr:nvCxnSpPr>
      <xdr:spPr bwMode="auto">
        <a:xfrm flipV="1">
          <a:off x="2908300" y="2326342"/>
          <a:ext cx="698500" cy="6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37586</xdr:rowOff>
    </xdr:from>
    <xdr:to>
      <xdr:col>19</xdr:col>
      <xdr:colOff>38100</xdr:colOff>
      <xdr:row>12</xdr:row>
      <xdr:rowOff>139186</xdr:rowOff>
    </xdr:to>
    <xdr:sp macro="" textlink="">
      <xdr:nvSpPr>
        <xdr:cNvPr id="60" name="フローチャート: 判断 59"/>
        <xdr:cNvSpPr/>
      </xdr:nvSpPr>
      <xdr:spPr bwMode="auto">
        <a:xfrm>
          <a:off x="3556000" y="214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149363</xdr:rowOff>
    </xdr:from>
    <xdr:ext cx="762000" cy="259045"/>
    <xdr:sp macro="" textlink="">
      <xdr:nvSpPr>
        <xdr:cNvPr id="61" name="テキスト ボックス 60"/>
        <xdr:cNvSpPr txBox="1"/>
      </xdr:nvSpPr>
      <xdr:spPr>
        <a:xfrm>
          <a:off x="3225800" y="191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132417</xdr:rowOff>
    </xdr:from>
    <xdr:to>
      <xdr:col>15</xdr:col>
      <xdr:colOff>101600</xdr:colOff>
      <xdr:row>13</xdr:row>
      <xdr:rowOff>62567</xdr:rowOff>
    </xdr:to>
    <xdr:sp macro="" textlink="">
      <xdr:nvSpPr>
        <xdr:cNvPr id="62" name="フローチャート: 判断 61"/>
        <xdr:cNvSpPr/>
      </xdr:nvSpPr>
      <xdr:spPr bwMode="auto">
        <a:xfrm>
          <a:off x="2857500" y="2237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72744</xdr:rowOff>
    </xdr:from>
    <xdr:ext cx="762000" cy="259045"/>
    <xdr:sp macro="" textlink="">
      <xdr:nvSpPr>
        <xdr:cNvPr id="63" name="テキスト ボックス 62"/>
        <xdr:cNvSpPr txBox="1"/>
      </xdr:nvSpPr>
      <xdr:spPr>
        <a:xfrm>
          <a:off x="2527300" y="200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76200</xdr:rowOff>
    </xdr:from>
    <xdr:to>
      <xdr:col>29</xdr:col>
      <xdr:colOff>177800</xdr:colOff>
      <xdr:row>15</xdr:row>
      <xdr:rowOff>6350</xdr:rowOff>
    </xdr:to>
    <xdr:sp macro="" textlink="">
      <xdr:nvSpPr>
        <xdr:cNvPr id="69" name="楕円 68"/>
        <xdr:cNvSpPr/>
      </xdr:nvSpPr>
      <xdr:spPr bwMode="auto">
        <a:xfrm>
          <a:off x="5600700" y="2524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92727</xdr:rowOff>
    </xdr:from>
    <xdr:ext cx="762000" cy="259045"/>
    <xdr:sp macro="" textlink="">
      <xdr:nvSpPr>
        <xdr:cNvPr id="70" name="人口1人当たり決算額の推移該当値テキスト130"/>
        <xdr:cNvSpPr txBox="1"/>
      </xdr:nvSpPr>
      <xdr:spPr>
        <a:xfrm>
          <a:off x="57404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154857</xdr:rowOff>
    </xdr:from>
    <xdr:to>
      <xdr:col>26</xdr:col>
      <xdr:colOff>101600</xdr:colOff>
      <xdr:row>13</xdr:row>
      <xdr:rowOff>85007</xdr:rowOff>
    </xdr:to>
    <xdr:sp macro="" textlink="">
      <xdr:nvSpPr>
        <xdr:cNvPr id="71" name="楕円 70"/>
        <xdr:cNvSpPr/>
      </xdr:nvSpPr>
      <xdr:spPr bwMode="auto">
        <a:xfrm>
          <a:off x="4953000" y="225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95184</xdr:rowOff>
    </xdr:from>
    <xdr:ext cx="736600" cy="259045"/>
    <xdr:sp macro="" textlink="">
      <xdr:nvSpPr>
        <xdr:cNvPr id="72" name="テキスト ボックス 71"/>
        <xdr:cNvSpPr txBox="1"/>
      </xdr:nvSpPr>
      <xdr:spPr>
        <a:xfrm>
          <a:off x="4622800" y="2028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161868</xdr:rowOff>
    </xdr:from>
    <xdr:to>
      <xdr:col>22</xdr:col>
      <xdr:colOff>165100</xdr:colOff>
      <xdr:row>13</xdr:row>
      <xdr:rowOff>92018</xdr:rowOff>
    </xdr:to>
    <xdr:sp macro="" textlink="">
      <xdr:nvSpPr>
        <xdr:cNvPr id="73" name="楕円 72"/>
        <xdr:cNvSpPr/>
      </xdr:nvSpPr>
      <xdr:spPr bwMode="auto">
        <a:xfrm>
          <a:off x="4254500" y="226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102195</xdr:rowOff>
    </xdr:from>
    <xdr:ext cx="762000" cy="259045"/>
    <xdr:sp macro="" textlink="">
      <xdr:nvSpPr>
        <xdr:cNvPr id="74" name="テキスト ボックス 73"/>
        <xdr:cNvSpPr txBox="1"/>
      </xdr:nvSpPr>
      <xdr:spPr>
        <a:xfrm>
          <a:off x="3924300" y="203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170517</xdr:rowOff>
    </xdr:from>
    <xdr:to>
      <xdr:col>19</xdr:col>
      <xdr:colOff>38100</xdr:colOff>
      <xdr:row>13</xdr:row>
      <xdr:rowOff>100667</xdr:rowOff>
    </xdr:to>
    <xdr:sp macro="" textlink="">
      <xdr:nvSpPr>
        <xdr:cNvPr id="75" name="楕円 74"/>
        <xdr:cNvSpPr/>
      </xdr:nvSpPr>
      <xdr:spPr bwMode="auto">
        <a:xfrm>
          <a:off x="3556000" y="227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85444</xdr:rowOff>
    </xdr:from>
    <xdr:ext cx="762000" cy="259045"/>
    <xdr:sp macro="" textlink="">
      <xdr:nvSpPr>
        <xdr:cNvPr id="76" name="テキスト ボックス 75"/>
        <xdr:cNvSpPr txBox="1"/>
      </xdr:nvSpPr>
      <xdr:spPr>
        <a:xfrm>
          <a:off x="3225800" y="236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66618</xdr:rowOff>
    </xdr:from>
    <xdr:to>
      <xdr:col>15</xdr:col>
      <xdr:colOff>101600</xdr:colOff>
      <xdr:row>13</xdr:row>
      <xdr:rowOff>168218</xdr:rowOff>
    </xdr:to>
    <xdr:sp macro="" textlink="">
      <xdr:nvSpPr>
        <xdr:cNvPr id="77" name="楕円 76"/>
        <xdr:cNvSpPr/>
      </xdr:nvSpPr>
      <xdr:spPr bwMode="auto">
        <a:xfrm>
          <a:off x="2857500" y="23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152995</xdr:rowOff>
    </xdr:from>
    <xdr:ext cx="762000" cy="259045"/>
    <xdr:sp macro="" textlink="">
      <xdr:nvSpPr>
        <xdr:cNvPr id="78" name="テキスト ボックス 77"/>
        <xdr:cNvSpPr txBox="1"/>
      </xdr:nvSpPr>
      <xdr:spPr>
        <a:xfrm>
          <a:off x="2527300" y="242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49429</xdr:rowOff>
    </xdr:from>
    <xdr:to>
      <xdr:col>29</xdr:col>
      <xdr:colOff>127000</xdr:colOff>
      <xdr:row>35</xdr:row>
      <xdr:rowOff>111074</xdr:rowOff>
    </xdr:to>
    <xdr:cxnSp macro="">
      <xdr:nvCxnSpPr>
        <xdr:cNvPr id="113" name="直線コネクタ 112"/>
        <xdr:cNvCxnSpPr/>
      </xdr:nvCxnSpPr>
      <xdr:spPr bwMode="auto">
        <a:xfrm flipV="1">
          <a:off x="5003800" y="6659779"/>
          <a:ext cx="647700" cy="6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121734</xdr:rowOff>
    </xdr:from>
    <xdr:ext cx="762000" cy="259045"/>
    <xdr:sp macro="" textlink="">
      <xdr:nvSpPr>
        <xdr:cNvPr id="114" name="人口1人当たり決算額の推移平均値テキスト445"/>
        <xdr:cNvSpPr txBox="1"/>
      </xdr:nvSpPr>
      <xdr:spPr>
        <a:xfrm>
          <a:off x="5740400" y="673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336931</xdr:rowOff>
    </xdr:from>
    <xdr:to>
      <xdr:col>26</xdr:col>
      <xdr:colOff>50800</xdr:colOff>
      <xdr:row>35</xdr:row>
      <xdr:rowOff>111074</xdr:rowOff>
    </xdr:to>
    <xdr:cxnSp macro="">
      <xdr:nvCxnSpPr>
        <xdr:cNvPr id="116" name="直線コネクタ 115"/>
        <xdr:cNvCxnSpPr/>
      </xdr:nvCxnSpPr>
      <xdr:spPr bwMode="auto">
        <a:xfrm>
          <a:off x="4305300" y="6604381"/>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152519</xdr:rowOff>
    </xdr:from>
    <xdr:ext cx="736600" cy="259045"/>
    <xdr:sp macro="" textlink="">
      <xdr:nvSpPr>
        <xdr:cNvPr id="118" name="テキスト ボックス 117"/>
        <xdr:cNvSpPr txBox="1"/>
      </xdr:nvSpPr>
      <xdr:spPr>
        <a:xfrm>
          <a:off x="4622800" y="676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305536</xdr:rowOff>
    </xdr:from>
    <xdr:to>
      <xdr:col>22</xdr:col>
      <xdr:colOff>114300</xdr:colOff>
      <xdr:row>34</xdr:row>
      <xdr:rowOff>336931</xdr:rowOff>
    </xdr:to>
    <xdr:cxnSp macro="">
      <xdr:nvCxnSpPr>
        <xdr:cNvPr id="119" name="直線コネクタ 118"/>
        <xdr:cNvCxnSpPr/>
      </xdr:nvCxnSpPr>
      <xdr:spPr bwMode="auto">
        <a:xfrm>
          <a:off x="3606800" y="6572986"/>
          <a:ext cx="698500" cy="3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197714</xdr:rowOff>
    </xdr:from>
    <xdr:to>
      <xdr:col>18</xdr:col>
      <xdr:colOff>177800</xdr:colOff>
      <xdr:row>34</xdr:row>
      <xdr:rowOff>305536</xdr:rowOff>
    </xdr:to>
    <xdr:cxnSp macro="">
      <xdr:nvCxnSpPr>
        <xdr:cNvPr id="122" name="直線コネクタ 121"/>
        <xdr:cNvCxnSpPr/>
      </xdr:nvCxnSpPr>
      <xdr:spPr bwMode="auto">
        <a:xfrm>
          <a:off x="2908300" y="6465164"/>
          <a:ext cx="698500" cy="107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33</xdr:row>
      <xdr:rowOff>273863</xdr:rowOff>
    </xdr:from>
    <xdr:to>
      <xdr:col>19</xdr:col>
      <xdr:colOff>38100</xdr:colOff>
      <xdr:row>34</xdr:row>
      <xdr:rowOff>32563</xdr:rowOff>
    </xdr:to>
    <xdr:sp macro="" textlink="">
      <xdr:nvSpPr>
        <xdr:cNvPr id="123" name="フローチャート: 判断 122"/>
        <xdr:cNvSpPr/>
      </xdr:nvSpPr>
      <xdr:spPr bwMode="auto">
        <a:xfrm>
          <a:off x="3556000" y="61984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42740</xdr:rowOff>
    </xdr:from>
    <xdr:ext cx="762000" cy="259045"/>
    <xdr:sp macro="" textlink="">
      <xdr:nvSpPr>
        <xdr:cNvPr id="124" name="テキスト ボックス 123"/>
        <xdr:cNvSpPr txBox="1"/>
      </xdr:nvSpPr>
      <xdr:spPr>
        <a:xfrm>
          <a:off x="3225800" y="59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183794</xdr:rowOff>
    </xdr:from>
    <xdr:to>
      <xdr:col>15</xdr:col>
      <xdr:colOff>101600</xdr:colOff>
      <xdr:row>33</xdr:row>
      <xdr:rowOff>285394</xdr:rowOff>
    </xdr:to>
    <xdr:sp macro="" textlink="">
      <xdr:nvSpPr>
        <xdr:cNvPr id="125" name="フローチャート: 判断 124"/>
        <xdr:cNvSpPr/>
      </xdr:nvSpPr>
      <xdr:spPr bwMode="auto">
        <a:xfrm>
          <a:off x="2857500" y="6108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124121</xdr:rowOff>
    </xdr:from>
    <xdr:ext cx="762000" cy="259045"/>
    <xdr:sp macro="" textlink="">
      <xdr:nvSpPr>
        <xdr:cNvPr id="126" name="テキスト ボックス 125"/>
        <xdr:cNvSpPr txBox="1"/>
      </xdr:nvSpPr>
      <xdr:spPr>
        <a:xfrm>
          <a:off x="2527300" y="58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341529</xdr:rowOff>
    </xdr:from>
    <xdr:to>
      <xdr:col>29</xdr:col>
      <xdr:colOff>177800</xdr:colOff>
      <xdr:row>35</xdr:row>
      <xdr:rowOff>100229</xdr:rowOff>
    </xdr:to>
    <xdr:sp macro="" textlink="">
      <xdr:nvSpPr>
        <xdr:cNvPr id="132" name="楕円 131"/>
        <xdr:cNvSpPr/>
      </xdr:nvSpPr>
      <xdr:spPr bwMode="auto">
        <a:xfrm>
          <a:off x="5600700" y="660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186606</xdr:rowOff>
    </xdr:from>
    <xdr:ext cx="762000" cy="259045"/>
    <xdr:sp macro="" textlink="">
      <xdr:nvSpPr>
        <xdr:cNvPr id="133" name="人口1人当たり決算額の推移該当値テキスト445"/>
        <xdr:cNvSpPr txBox="1"/>
      </xdr:nvSpPr>
      <xdr:spPr>
        <a:xfrm>
          <a:off x="5740400" y="645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60274</xdr:rowOff>
    </xdr:from>
    <xdr:to>
      <xdr:col>26</xdr:col>
      <xdr:colOff>101600</xdr:colOff>
      <xdr:row>35</xdr:row>
      <xdr:rowOff>161874</xdr:rowOff>
    </xdr:to>
    <xdr:sp macro="" textlink="">
      <xdr:nvSpPr>
        <xdr:cNvPr id="134" name="楕円 133"/>
        <xdr:cNvSpPr/>
      </xdr:nvSpPr>
      <xdr:spPr bwMode="auto">
        <a:xfrm>
          <a:off x="4953000" y="6670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172051</xdr:rowOff>
    </xdr:from>
    <xdr:ext cx="736600" cy="259045"/>
    <xdr:sp macro="" textlink="">
      <xdr:nvSpPr>
        <xdr:cNvPr id="135" name="テキスト ボックス 134"/>
        <xdr:cNvSpPr txBox="1"/>
      </xdr:nvSpPr>
      <xdr:spPr>
        <a:xfrm>
          <a:off x="4622800" y="643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286131</xdr:rowOff>
    </xdr:from>
    <xdr:to>
      <xdr:col>22</xdr:col>
      <xdr:colOff>165100</xdr:colOff>
      <xdr:row>35</xdr:row>
      <xdr:rowOff>44831</xdr:rowOff>
    </xdr:to>
    <xdr:sp macro="" textlink="">
      <xdr:nvSpPr>
        <xdr:cNvPr id="136" name="楕円 135"/>
        <xdr:cNvSpPr/>
      </xdr:nvSpPr>
      <xdr:spPr bwMode="auto">
        <a:xfrm>
          <a:off x="4254500" y="655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55008</xdr:rowOff>
    </xdr:from>
    <xdr:ext cx="762000" cy="259045"/>
    <xdr:sp macro="" textlink="">
      <xdr:nvSpPr>
        <xdr:cNvPr id="137" name="テキスト ボックス 136"/>
        <xdr:cNvSpPr txBox="1"/>
      </xdr:nvSpPr>
      <xdr:spPr>
        <a:xfrm>
          <a:off x="3924300" y="63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254736</xdr:rowOff>
    </xdr:from>
    <xdr:to>
      <xdr:col>19</xdr:col>
      <xdr:colOff>38100</xdr:colOff>
      <xdr:row>35</xdr:row>
      <xdr:rowOff>13436</xdr:rowOff>
    </xdr:to>
    <xdr:sp macro="" textlink="">
      <xdr:nvSpPr>
        <xdr:cNvPr id="138" name="楕円 137"/>
        <xdr:cNvSpPr/>
      </xdr:nvSpPr>
      <xdr:spPr bwMode="auto">
        <a:xfrm>
          <a:off x="3556000" y="652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341113</xdr:rowOff>
    </xdr:from>
    <xdr:ext cx="762000" cy="259045"/>
    <xdr:sp macro="" textlink="">
      <xdr:nvSpPr>
        <xdr:cNvPr id="139" name="テキスト ボックス 138"/>
        <xdr:cNvSpPr txBox="1"/>
      </xdr:nvSpPr>
      <xdr:spPr>
        <a:xfrm>
          <a:off x="3225800" y="660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146914</xdr:rowOff>
    </xdr:from>
    <xdr:to>
      <xdr:col>15</xdr:col>
      <xdr:colOff>101600</xdr:colOff>
      <xdr:row>34</xdr:row>
      <xdr:rowOff>248514</xdr:rowOff>
    </xdr:to>
    <xdr:sp macro="" textlink="">
      <xdr:nvSpPr>
        <xdr:cNvPr id="140" name="楕円 139"/>
        <xdr:cNvSpPr/>
      </xdr:nvSpPr>
      <xdr:spPr bwMode="auto">
        <a:xfrm>
          <a:off x="2857500" y="641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233291</xdr:rowOff>
    </xdr:from>
    <xdr:ext cx="762000" cy="259045"/>
    <xdr:sp macro="" textlink="">
      <xdr:nvSpPr>
        <xdr:cNvPr id="141" name="テキスト ボックス 140"/>
        <xdr:cNvSpPr txBox="1"/>
      </xdr:nvSpPr>
      <xdr:spPr>
        <a:xfrm>
          <a:off x="2527300" y="650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26067</xdr:rowOff>
    </xdr:from>
    <xdr:to>
      <xdr:col>24</xdr:col>
      <xdr:colOff>63500</xdr:colOff>
      <xdr:row>34</xdr:row>
      <xdr:rowOff>167189</xdr:rowOff>
    </xdr:to>
    <xdr:cxnSp macro="">
      <xdr:nvCxnSpPr>
        <xdr:cNvPr id="61" name="直線コネクタ 60"/>
        <xdr:cNvCxnSpPr/>
      </xdr:nvCxnSpPr>
      <xdr:spPr>
        <a:xfrm>
          <a:off x="3797300" y="5683917"/>
          <a:ext cx="838200" cy="3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26067</xdr:rowOff>
    </xdr:from>
    <xdr:to>
      <xdr:col>19</xdr:col>
      <xdr:colOff>177800</xdr:colOff>
      <xdr:row>33</xdr:row>
      <xdr:rowOff>52394</xdr:rowOff>
    </xdr:to>
    <xdr:cxnSp macro="">
      <xdr:nvCxnSpPr>
        <xdr:cNvPr id="64" name="直線コネクタ 63"/>
        <xdr:cNvCxnSpPr/>
      </xdr:nvCxnSpPr>
      <xdr:spPr>
        <a:xfrm flipV="1">
          <a:off x="2908300" y="5683917"/>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51403</xdr:rowOff>
    </xdr:from>
    <xdr:to>
      <xdr:col>15</xdr:col>
      <xdr:colOff>50800</xdr:colOff>
      <xdr:row>33</xdr:row>
      <xdr:rowOff>52394</xdr:rowOff>
    </xdr:to>
    <xdr:cxnSp macro="">
      <xdr:nvCxnSpPr>
        <xdr:cNvPr id="67" name="直線コネクタ 66"/>
        <xdr:cNvCxnSpPr/>
      </xdr:nvCxnSpPr>
      <xdr:spPr>
        <a:xfrm>
          <a:off x="2019300" y="570925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51403</xdr:rowOff>
    </xdr:from>
    <xdr:to>
      <xdr:col>10</xdr:col>
      <xdr:colOff>114300</xdr:colOff>
      <xdr:row>33</xdr:row>
      <xdr:rowOff>84531</xdr:rowOff>
    </xdr:to>
    <xdr:cxnSp macro="">
      <xdr:nvCxnSpPr>
        <xdr:cNvPr id="70" name="直線コネクタ 69"/>
        <xdr:cNvCxnSpPr/>
      </xdr:nvCxnSpPr>
      <xdr:spPr>
        <a:xfrm flipV="1">
          <a:off x="1130300" y="5709253"/>
          <a:ext cx="889000" cy="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57639</xdr:rowOff>
    </xdr:from>
    <xdr:to>
      <xdr:col>10</xdr:col>
      <xdr:colOff>165100</xdr:colOff>
      <xdr:row>32</xdr:row>
      <xdr:rowOff>159239</xdr:rowOff>
    </xdr:to>
    <xdr:sp macro="" textlink="">
      <xdr:nvSpPr>
        <xdr:cNvPr id="71" name="フローチャート: 判断 70"/>
        <xdr:cNvSpPr/>
      </xdr:nvSpPr>
      <xdr:spPr>
        <a:xfrm>
          <a:off x="1968500" y="5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4316</xdr:rowOff>
    </xdr:from>
    <xdr:ext cx="599010" cy="259045"/>
    <xdr:sp macro="" textlink="">
      <xdr:nvSpPr>
        <xdr:cNvPr id="72" name="テキスト ボックス 71"/>
        <xdr:cNvSpPr txBox="1"/>
      </xdr:nvSpPr>
      <xdr:spPr>
        <a:xfrm>
          <a:off x="1719795" y="53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133458</xdr:rowOff>
    </xdr:from>
    <xdr:to>
      <xdr:col>6</xdr:col>
      <xdr:colOff>38100</xdr:colOff>
      <xdr:row>33</xdr:row>
      <xdr:rowOff>63608</xdr:rowOff>
    </xdr:to>
    <xdr:sp macro="" textlink="">
      <xdr:nvSpPr>
        <xdr:cNvPr id="73" name="フローチャート: 判断 72"/>
        <xdr:cNvSpPr/>
      </xdr:nvSpPr>
      <xdr:spPr>
        <a:xfrm>
          <a:off x="1079500" y="56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80135</xdr:rowOff>
    </xdr:from>
    <xdr:ext cx="599010" cy="259045"/>
    <xdr:sp macro="" textlink="">
      <xdr:nvSpPr>
        <xdr:cNvPr id="74" name="テキスト ボックス 73"/>
        <xdr:cNvSpPr txBox="1"/>
      </xdr:nvSpPr>
      <xdr:spPr>
        <a:xfrm>
          <a:off x="830795" y="53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116389</xdr:rowOff>
    </xdr:from>
    <xdr:to>
      <xdr:col>24</xdr:col>
      <xdr:colOff>114300</xdr:colOff>
      <xdr:row>35</xdr:row>
      <xdr:rowOff>46539</xdr:rowOff>
    </xdr:to>
    <xdr:sp macro="" textlink="">
      <xdr:nvSpPr>
        <xdr:cNvPr id="80" name="楕円 79"/>
        <xdr:cNvSpPr/>
      </xdr:nvSpPr>
      <xdr:spPr>
        <a:xfrm>
          <a:off x="4584700" y="59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139266</xdr:rowOff>
    </xdr:from>
    <xdr:ext cx="534377" cy="259045"/>
    <xdr:sp macro="" textlink="">
      <xdr:nvSpPr>
        <xdr:cNvPr id="81" name="人件費該当値テキスト"/>
        <xdr:cNvSpPr txBox="1"/>
      </xdr:nvSpPr>
      <xdr:spPr>
        <a:xfrm>
          <a:off x="4686300" y="579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146717</xdr:rowOff>
    </xdr:from>
    <xdr:to>
      <xdr:col>20</xdr:col>
      <xdr:colOff>38100</xdr:colOff>
      <xdr:row>33</xdr:row>
      <xdr:rowOff>76867</xdr:rowOff>
    </xdr:to>
    <xdr:sp macro="" textlink="">
      <xdr:nvSpPr>
        <xdr:cNvPr id="82" name="楕円 81"/>
        <xdr:cNvSpPr/>
      </xdr:nvSpPr>
      <xdr:spPr>
        <a:xfrm>
          <a:off x="3746500" y="56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93394</xdr:rowOff>
    </xdr:from>
    <xdr:ext cx="599010" cy="259045"/>
    <xdr:sp macro="" textlink="">
      <xdr:nvSpPr>
        <xdr:cNvPr id="83" name="テキスト ボックス 82"/>
        <xdr:cNvSpPr txBox="1"/>
      </xdr:nvSpPr>
      <xdr:spPr>
        <a:xfrm>
          <a:off x="3485095" y="540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1594</xdr:rowOff>
    </xdr:from>
    <xdr:to>
      <xdr:col>15</xdr:col>
      <xdr:colOff>101600</xdr:colOff>
      <xdr:row>33</xdr:row>
      <xdr:rowOff>103194</xdr:rowOff>
    </xdr:to>
    <xdr:sp macro="" textlink="">
      <xdr:nvSpPr>
        <xdr:cNvPr id="84" name="楕円 83"/>
        <xdr:cNvSpPr/>
      </xdr:nvSpPr>
      <xdr:spPr>
        <a:xfrm>
          <a:off x="2857500" y="56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119721</xdr:rowOff>
    </xdr:from>
    <xdr:ext cx="599010" cy="259045"/>
    <xdr:sp macro="" textlink="">
      <xdr:nvSpPr>
        <xdr:cNvPr id="85" name="テキスト ボックス 84"/>
        <xdr:cNvSpPr txBox="1"/>
      </xdr:nvSpPr>
      <xdr:spPr>
        <a:xfrm>
          <a:off x="2608795" y="543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603</xdr:rowOff>
    </xdr:from>
    <xdr:to>
      <xdr:col>10</xdr:col>
      <xdr:colOff>165100</xdr:colOff>
      <xdr:row>33</xdr:row>
      <xdr:rowOff>102203</xdr:rowOff>
    </xdr:to>
    <xdr:sp macro="" textlink="">
      <xdr:nvSpPr>
        <xdr:cNvPr id="86" name="楕円 85"/>
        <xdr:cNvSpPr/>
      </xdr:nvSpPr>
      <xdr:spPr>
        <a:xfrm>
          <a:off x="1968500" y="56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93330</xdr:rowOff>
    </xdr:from>
    <xdr:ext cx="599010" cy="259045"/>
    <xdr:sp macro="" textlink="">
      <xdr:nvSpPr>
        <xdr:cNvPr id="87" name="テキスト ボックス 86"/>
        <xdr:cNvSpPr txBox="1"/>
      </xdr:nvSpPr>
      <xdr:spPr>
        <a:xfrm>
          <a:off x="1719795" y="575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33731</xdr:rowOff>
    </xdr:from>
    <xdr:to>
      <xdr:col>6</xdr:col>
      <xdr:colOff>38100</xdr:colOff>
      <xdr:row>33</xdr:row>
      <xdr:rowOff>135331</xdr:rowOff>
    </xdr:to>
    <xdr:sp macro="" textlink="">
      <xdr:nvSpPr>
        <xdr:cNvPr id="88" name="楕円 87"/>
        <xdr:cNvSpPr/>
      </xdr:nvSpPr>
      <xdr:spPr>
        <a:xfrm>
          <a:off x="1079500" y="569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126458</xdr:rowOff>
    </xdr:from>
    <xdr:ext cx="599010" cy="259045"/>
    <xdr:sp macro="" textlink="">
      <xdr:nvSpPr>
        <xdr:cNvPr id="89" name="テキスト ボックス 88"/>
        <xdr:cNvSpPr txBox="1"/>
      </xdr:nvSpPr>
      <xdr:spPr>
        <a:xfrm>
          <a:off x="830795" y="578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33218</xdr:rowOff>
    </xdr:from>
    <xdr:to>
      <xdr:col>24</xdr:col>
      <xdr:colOff>63500</xdr:colOff>
      <xdr:row>55</xdr:row>
      <xdr:rowOff>35321</xdr:rowOff>
    </xdr:to>
    <xdr:cxnSp macro="">
      <xdr:nvCxnSpPr>
        <xdr:cNvPr id="114" name="直線コネクタ 113"/>
        <xdr:cNvCxnSpPr/>
      </xdr:nvCxnSpPr>
      <xdr:spPr>
        <a:xfrm flipV="1">
          <a:off x="3797300" y="9462968"/>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24302</xdr:rowOff>
    </xdr:from>
    <xdr:to>
      <xdr:col>19</xdr:col>
      <xdr:colOff>177800</xdr:colOff>
      <xdr:row>55</xdr:row>
      <xdr:rowOff>35321</xdr:rowOff>
    </xdr:to>
    <xdr:cxnSp macro="">
      <xdr:nvCxnSpPr>
        <xdr:cNvPr id="117" name="直線コネクタ 116"/>
        <xdr:cNvCxnSpPr/>
      </xdr:nvCxnSpPr>
      <xdr:spPr>
        <a:xfrm>
          <a:off x="2908300" y="9454052"/>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24302</xdr:rowOff>
    </xdr:from>
    <xdr:to>
      <xdr:col>15</xdr:col>
      <xdr:colOff>50800</xdr:colOff>
      <xdr:row>55</xdr:row>
      <xdr:rowOff>68149</xdr:rowOff>
    </xdr:to>
    <xdr:cxnSp macro="">
      <xdr:nvCxnSpPr>
        <xdr:cNvPr id="120" name="直線コネクタ 119"/>
        <xdr:cNvCxnSpPr/>
      </xdr:nvCxnSpPr>
      <xdr:spPr>
        <a:xfrm flipV="1">
          <a:off x="2019300" y="9454052"/>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68149</xdr:rowOff>
    </xdr:from>
    <xdr:to>
      <xdr:col>10</xdr:col>
      <xdr:colOff>114300</xdr:colOff>
      <xdr:row>55</xdr:row>
      <xdr:rowOff>95169</xdr:rowOff>
    </xdr:to>
    <xdr:cxnSp macro="">
      <xdr:nvCxnSpPr>
        <xdr:cNvPr id="123" name="直線コネクタ 122"/>
        <xdr:cNvCxnSpPr/>
      </xdr:nvCxnSpPr>
      <xdr:spPr>
        <a:xfrm flipV="1">
          <a:off x="1130300" y="9497899"/>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1575</xdr:rowOff>
    </xdr:from>
    <xdr:to>
      <xdr:col>10</xdr:col>
      <xdr:colOff>165100</xdr:colOff>
      <xdr:row>54</xdr:row>
      <xdr:rowOff>103175</xdr:rowOff>
    </xdr:to>
    <xdr:sp macro="" textlink="">
      <xdr:nvSpPr>
        <xdr:cNvPr id="124" name="フローチャート: 判断 123"/>
        <xdr:cNvSpPr/>
      </xdr:nvSpPr>
      <xdr:spPr>
        <a:xfrm>
          <a:off x="1968500" y="92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119702</xdr:rowOff>
    </xdr:from>
    <xdr:ext cx="534377" cy="259045"/>
    <xdr:sp macro="" textlink="">
      <xdr:nvSpPr>
        <xdr:cNvPr id="125" name="テキスト ボックス 124"/>
        <xdr:cNvSpPr txBox="1"/>
      </xdr:nvSpPr>
      <xdr:spPr>
        <a:xfrm>
          <a:off x="1752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134391</xdr:rowOff>
    </xdr:from>
    <xdr:to>
      <xdr:col>6</xdr:col>
      <xdr:colOff>38100</xdr:colOff>
      <xdr:row>54</xdr:row>
      <xdr:rowOff>64541</xdr:rowOff>
    </xdr:to>
    <xdr:sp macro="" textlink="">
      <xdr:nvSpPr>
        <xdr:cNvPr id="126" name="フローチャート: 判断 125"/>
        <xdr:cNvSpPr/>
      </xdr:nvSpPr>
      <xdr:spPr>
        <a:xfrm>
          <a:off x="1079500" y="922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81068</xdr:rowOff>
    </xdr:from>
    <xdr:ext cx="534377" cy="259045"/>
    <xdr:sp macro="" textlink="">
      <xdr:nvSpPr>
        <xdr:cNvPr id="127" name="テキスト ボックス 126"/>
        <xdr:cNvSpPr txBox="1"/>
      </xdr:nvSpPr>
      <xdr:spPr>
        <a:xfrm>
          <a:off x="863111" y="899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153868</xdr:rowOff>
    </xdr:from>
    <xdr:to>
      <xdr:col>24</xdr:col>
      <xdr:colOff>114300</xdr:colOff>
      <xdr:row>55</xdr:row>
      <xdr:rowOff>84018</xdr:rowOff>
    </xdr:to>
    <xdr:sp macro="" textlink="">
      <xdr:nvSpPr>
        <xdr:cNvPr id="133" name="楕円 132"/>
        <xdr:cNvSpPr/>
      </xdr:nvSpPr>
      <xdr:spPr>
        <a:xfrm>
          <a:off x="4584700" y="94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5295</xdr:rowOff>
    </xdr:from>
    <xdr:ext cx="534377" cy="259045"/>
    <xdr:sp macro="" textlink="">
      <xdr:nvSpPr>
        <xdr:cNvPr id="134" name="物件費該当値テキスト"/>
        <xdr:cNvSpPr txBox="1"/>
      </xdr:nvSpPr>
      <xdr:spPr>
        <a:xfrm>
          <a:off x="4686300" y="926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155971</xdr:rowOff>
    </xdr:from>
    <xdr:to>
      <xdr:col>20</xdr:col>
      <xdr:colOff>38100</xdr:colOff>
      <xdr:row>55</xdr:row>
      <xdr:rowOff>86121</xdr:rowOff>
    </xdr:to>
    <xdr:sp macro="" textlink="">
      <xdr:nvSpPr>
        <xdr:cNvPr id="135" name="楕円 134"/>
        <xdr:cNvSpPr/>
      </xdr:nvSpPr>
      <xdr:spPr>
        <a:xfrm>
          <a:off x="3746500" y="941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102648</xdr:rowOff>
    </xdr:from>
    <xdr:ext cx="534377" cy="259045"/>
    <xdr:sp macro="" textlink="">
      <xdr:nvSpPr>
        <xdr:cNvPr id="136" name="テキスト ボックス 135"/>
        <xdr:cNvSpPr txBox="1"/>
      </xdr:nvSpPr>
      <xdr:spPr>
        <a:xfrm>
          <a:off x="3517411" y="918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144952</xdr:rowOff>
    </xdr:from>
    <xdr:to>
      <xdr:col>15</xdr:col>
      <xdr:colOff>101600</xdr:colOff>
      <xdr:row>55</xdr:row>
      <xdr:rowOff>75102</xdr:rowOff>
    </xdr:to>
    <xdr:sp macro="" textlink="">
      <xdr:nvSpPr>
        <xdr:cNvPr id="137" name="楕円 136"/>
        <xdr:cNvSpPr/>
      </xdr:nvSpPr>
      <xdr:spPr>
        <a:xfrm>
          <a:off x="2857500" y="94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91629</xdr:rowOff>
    </xdr:from>
    <xdr:ext cx="534377" cy="259045"/>
    <xdr:sp macro="" textlink="">
      <xdr:nvSpPr>
        <xdr:cNvPr id="138" name="テキスト ボックス 137"/>
        <xdr:cNvSpPr txBox="1"/>
      </xdr:nvSpPr>
      <xdr:spPr>
        <a:xfrm>
          <a:off x="2641111" y="91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17349</xdr:rowOff>
    </xdr:from>
    <xdr:to>
      <xdr:col>10</xdr:col>
      <xdr:colOff>165100</xdr:colOff>
      <xdr:row>55</xdr:row>
      <xdr:rowOff>118949</xdr:rowOff>
    </xdr:to>
    <xdr:sp macro="" textlink="">
      <xdr:nvSpPr>
        <xdr:cNvPr id="139" name="楕円 138"/>
        <xdr:cNvSpPr/>
      </xdr:nvSpPr>
      <xdr:spPr>
        <a:xfrm>
          <a:off x="1968500" y="94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110076</xdr:rowOff>
    </xdr:from>
    <xdr:ext cx="534377" cy="259045"/>
    <xdr:sp macro="" textlink="">
      <xdr:nvSpPr>
        <xdr:cNvPr id="140" name="テキスト ボックス 139"/>
        <xdr:cNvSpPr txBox="1"/>
      </xdr:nvSpPr>
      <xdr:spPr>
        <a:xfrm>
          <a:off x="1752111" y="95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44369</xdr:rowOff>
    </xdr:from>
    <xdr:to>
      <xdr:col>6</xdr:col>
      <xdr:colOff>38100</xdr:colOff>
      <xdr:row>55</xdr:row>
      <xdr:rowOff>145969</xdr:rowOff>
    </xdr:to>
    <xdr:sp macro="" textlink="">
      <xdr:nvSpPr>
        <xdr:cNvPr id="141" name="楕円 140"/>
        <xdr:cNvSpPr/>
      </xdr:nvSpPr>
      <xdr:spPr>
        <a:xfrm>
          <a:off x="1079500" y="94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137096</xdr:rowOff>
    </xdr:from>
    <xdr:ext cx="534377" cy="259045"/>
    <xdr:sp macro="" textlink="">
      <xdr:nvSpPr>
        <xdr:cNvPr id="142" name="テキスト ボックス 141"/>
        <xdr:cNvSpPr txBox="1"/>
      </xdr:nvSpPr>
      <xdr:spPr>
        <a:xfrm>
          <a:off x="863111" y="95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58039</xdr:rowOff>
    </xdr:from>
    <xdr:to>
      <xdr:col>24</xdr:col>
      <xdr:colOff>63500</xdr:colOff>
      <xdr:row>75</xdr:row>
      <xdr:rowOff>76327</xdr:rowOff>
    </xdr:to>
    <xdr:cxnSp macro="">
      <xdr:nvCxnSpPr>
        <xdr:cNvPr id="169" name="直線コネクタ 168"/>
        <xdr:cNvCxnSpPr/>
      </xdr:nvCxnSpPr>
      <xdr:spPr>
        <a:xfrm>
          <a:off x="3797300" y="12916789"/>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58039</xdr:rowOff>
    </xdr:from>
    <xdr:to>
      <xdr:col>19</xdr:col>
      <xdr:colOff>177800</xdr:colOff>
      <xdr:row>75</xdr:row>
      <xdr:rowOff>128397</xdr:rowOff>
    </xdr:to>
    <xdr:cxnSp macro="">
      <xdr:nvCxnSpPr>
        <xdr:cNvPr id="172" name="直線コネクタ 171"/>
        <xdr:cNvCxnSpPr/>
      </xdr:nvCxnSpPr>
      <xdr:spPr>
        <a:xfrm flipV="1">
          <a:off x="2908300" y="12916789"/>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4" name="テキスト ボックス 173"/>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75565</xdr:rowOff>
    </xdr:from>
    <xdr:to>
      <xdr:col>15</xdr:col>
      <xdr:colOff>50800</xdr:colOff>
      <xdr:row>75</xdr:row>
      <xdr:rowOff>128397</xdr:rowOff>
    </xdr:to>
    <xdr:cxnSp macro="">
      <xdr:nvCxnSpPr>
        <xdr:cNvPr id="175" name="直線コネクタ 174"/>
        <xdr:cNvCxnSpPr/>
      </xdr:nvCxnSpPr>
      <xdr:spPr>
        <a:xfrm>
          <a:off x="2019300" y="12934315"/>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7" name="テキスト ボックス 176"/>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75565</xdr:rowOff>
    </xdr:from>
    <xdr:to>
      <xdr:col>10</xdr:col>
      <xdr:colOff>114300</xdr:colOff>
      <xdr:row>75</xdr:row>
      <xdr:rowOff>139954</xdr:rowOff>
    </xdr:to>
    <xdr:cxnSp macro="">
      <xdr:nvCxnSpPr>
        <xdr:cNvPr id="178" name="直線コネクタ 177"/>
        <xdr:cNvCxnSpPr/>
      </xdr:nvCxnSpPr>
      <xdr:spPr>
        <a:xfrm flipV="1">
          <a:off x="1130300" y="12934315"/>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9779</xdr:rowOff>
    </xdr:from>
    <xdr:to>
      <xdr:col>10</xdr:col>
      <xdr:colOff>165100</xdr:colOff>
      <xdr:row>74</xdr:row>
      <xdr:rowOff>111379</xdr:rowOff>
    </xdr:to>
    <xdr:sp macro="" textlink="">
      <xdr:nvSpPr>
        <xdr:cNvPr id="179" name="フローチャート: 判断 178"/>
        <xdr:cNvSpPr/>
      </xdr:nvSpPr>
      <xdr:spPr>
        <a:xfrm>
          <a:off x="1968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127906</xdr:rowOff>
    </xdr:from>
    <xdr:ext cx="469744" cy="259045"/>
    <xdr:sp macro="" textlink="">
      <xdr:nvSpPr>
        <xdr:cNvPr id="180" name="テキスト ボックス 179"/>
        <xdr:cNvSpPr txBox="1"/>
      </xdr:nvSpPr>
      <xdr:spPr>
        <a:xfrm>
          <a:off x="1784428" y="1247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127508</xdr:rowOff>
    </xdr:from>
    <xdr:to>
      <xdr:col>6</xdr:col>
      <xdr:colOff>38100</xdr:colOff>
      <xdr:row>75</xdr:row>
      <xdr:rowOff>57658</xdr:rowOff>
    </xdr:to>
    <xdr:sp macro="" textlink="">
      <xdr:nvSpPr>
        <xdr:cNvPr id="181" name="フローチャート: 判断 180"/>
        <xdr:cNvSpPr/>
      </xdr:nvSpPr>
      <xdr:spPr>
        <a:xfrm>
          <a:off x="1079500" y="12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74185</xdr:rowOff>
    </xdr:from>
    <xdr:ext cx="469744" cy="259045"/>
    <xdr:sp macro="" textlink="">
      <xdr:nvSpPr>
        <xdr:cNvPr id="182" name="テキスト ボックス 181"/>
        <xdr:cNvSpPr txBox="1"/>
      </xdr:nvSpPr>
      <xdr:spPr>
        <a:xfrm>
          <a:off x="895428"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25527</xdr:rowOff>
    </xdr:from>
    <xdr:to>
      <xdr:col>24</xdr:col>
      <xdr:colOff>114300</xdr:colOff>
      <xdr:row>75</xdr:row>
      <xdr:rowOff>127127</xdr:rowOff>
    </xdr:to>
    <xdr:sp macro="" textlink="">
      <xdr:nvSpPr>
        <xdr:cNvPr id="188" name="楕円 187"/>
        <xdr:cNvSpPr/>
      </xdr:nvSpPr>
      <xdr:spPr>
        <a:xfrm>
          <a:off x="4584700" y="1288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48404</xdr:rowOff>
    </xdr:from>
    <xdr:ext cx="469744" cy="259045"/>
    <xdr:sp macro="" textlink="">
      <xdr:nvSpPr>
        <xdr:cNvPr id="189" name="維持補修費該当値テキスト"/>
        <xdr:cNvSpPr txBox="1"/>
      </xdr:nvSpPr>
      <xdr:spPr>
        <a:xfrm>
          <a:off x="4686300" y="127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7239</xdr:rowOff>
    </xdr:from>
    <xdr:to>
      <xdr:col>20</xdr:col>
      <xdr:colOff>38100</xdr:colOff>
      <xdr:row>75</xdr:row>
      <xdr:rowOff>108839</xdr:rowOff>
    </xdr:to>
    <xdr:sp macro="" textlink="">
      <xdr:nvSpPr>
        <xdr:cNvPr id="190" name="楕円 189"/>
        <xdr:cNvSpPr/>
      </xdr:nvSpPr>
      <xdr:spPr>
        <a:xfrm>
          <a:off x="3746500" y="128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125366</xdr:rowOff>
    </xdr:from>
    <xdr:ext cx="469744" cy="259045"/>
    <xdr:sp macro="" textlink="">
      <xdr:nvSpPr>
        <xdr:cNvPr id="191" name="テキスト ボックス 190"/>
        <xdr:cNvSpPr txBox="1"/>
      </xdr:nvSpPr>
      <xdr:spPr>
        <a:xfrm>
          <a:off x="3549728" y="126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77597</xdr:rowOff>
    </xdr:from>
    <xdr:to>
      <xdr:col>15</xdr:col>
      <xdr:colOff>101600</xdr:colOff>
      <xdr:row>76</xdr:row>
      <xdr:rowOff>7747</xdr:rowOff>
    </xdr:to>
    <xdr:sp macro="" textlink="">
      <xdr:nvSpPr>
        <xdr:cNvPr id="192" name="楕円 191"/>
        <xdr:cNvSpPr/>
      </xdr:nvSpPr>
      <xdr:spPr>
        <a:xfrm>
          <a:off x="2857500" y="129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24274</xdr:rowOff>
    </xdr:from>
    <xdr:ext cx="469744" cy="259045"/>
    <xdr:sp macro="" textlink="">
      <xdr:nvSpPr>
        <xdr:cNvPr id="193" name="テキスト ボックス 192"/>
        <xdr:cNvSpPr txBox="1"/>
      </xdr:nvSpPr>
      <xdr:spPr>
        <a:xfrm>
          <a:off x="2673428" y="1271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24765</xdr:rowOff>
    </xdr:from>
    <xdr:to>
      <xdr:col>10</xdr:col>
      <xdr:colOff>165100</xdr:colOff>
      <xdr:row>75</xdr:row>
      <xdr:rowOff>126365</xdr:rowOff>
    </xdr:to>
    <xdr:sp macro="" textlink="">
      <xdr:nvSpPr>
        <xdr:cNvPr id="194" name="楕円 193"/>
        <xdr:cNvSpPr/>
      </xdr:nvSpPr>
      <xdr:spPr>
        <a:xfrm>
          <a:off x="1968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117491</xdr:rowOff>
    </xdr:from>
    <xdr:ext cx="469744" cy="259045"/>
    <xdr:sp macro="" textlink="">
      <xdr:nvSpPr>
        <xdr:cNvPr id="195" name="テキスト ボックス 194"/>
        <xdr:cNvSpPr txBox="1"/>
      </xdr:nvSpPr>
      <xdr:spPr>
        <a:xfrm>
          <a:off x="1784428" y="129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89154</xdr:rowOff>
    </xdr:from>
    <xdr:to>
      <xdr:col>6</xdr:col>
      <xdr:colOff>38100</xdr:colOff>
      <xdr:row>76</xdr:row>
      <xdr:rowOff>19304</xdr:rowOff>
    </xdr:to>
    <xdr:sp macro="" textlink="">
      <xdr:nvSpPr>
        <xdr:cNvPr id="196" name="楕円 195"/>
        <xdr:cNvSpPr/>
      </xdr:nvSpPr>
      <xdr:spPr>
        <a:xfrm>
          <a:off x="1079500" y="129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10431</xdr:rowOff>
    </xdr:from>
    <xdr:ext cx="469744" cy="259045"/>
    <xdr:sp macro="" textlink="">
      <xdr:nvSpPr>
        <xdr:cNvPr id="197" name="テキスト ボックス 196"/>
        <xdr:cNvSpPr txBox="1"/>
      </xdr:nvSpPr>
      <xdr:spPr>
        <a:xfrm>
          <a:off x="895428" y="130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29809</xdr:rowOff>
    </xdr:from>
    <xdr:to>
      <xdr:col>24</xdr:col>
      <xdr:colOff>63500</xdr:colOff>
      <xdr:row>97</xdr:row>
      <xdr:rowOff>55282</xdr:rowOff>
    </xdr:to>
    <xdr:cxnSp macro="">
      <xdr:nvCxnSpPr>
        <xdr:cNvPr id="227" name="直線コネクタ 226"/>
        <xdr:cNvCxnSpPr/>
      </xdr:nvCxnSpPr>
      <xdr:spPr>
        <a:xfrm flipV="1">
          <a:off x="3797300" y="16660459"/>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55282</xdr:rowOff>
    </xdr:from>
    <xdr:to>
      <xdr:col>19</xdr:col>
      <xdr:colOff>177800</xdr:colOff>
      <xdr:row>97</xdr:row>
      <xdr:rowOff>84837</xdr:rowOff>
    </xdr:to>
    <xdr:cxnSp macro="">
      <xdr:nvCxnSpPr>
        <xdr:cNvPr id="230" name="直線コネクタ 229"/>
        <xdr:cNvCxnSpPr/>
      </xdr:nvCxnSpPr>
      <xdr:spPr>
        <a:xfrm flipV="1">
          <a:off x="2908300" y="16685932"/>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84837</xdr:rowOff>
    </xdr:from>
    <xdr:to>
      <xdr:col>15</xdr:col>
      <xdr:colOff>50800</xdr:colOff>
      <xdr:row>97</xdr:row>
      <xdr:rowOff>128270</xdr:rowOff>
    </xdr:to>
    <xdr:cxnSp macro="">
      <xdr:nvCxnSpPr>
        <xdr:cNvPr id="233" name="直線コネクタ 232"/>
        <xdr:cNvCxnSpPr/>
      </xdr:nvCxnSpPr>
      <xdr:spPr>
        <a:xfrm flipV="1">
          <a:off x="2019300" y="1671548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128270</xdr:rowOff>
    </xdr:from>
    <xdr:to>
      <xdr:col>10</xdr:col>
      <xdr:colOff>114300</xdr:colOff>
      <xdr:row>97</xdr:row>
      <xdr:rowOff>163213</xdr:rowOff>
    </xdr:to>
    <xdr:cxnSp macro="">
      <xdr:nvCxnSpPr>
        <xdr:cNvPr id="236" name="直線コネクタ 235"/>
        <xdr:cNvCxnSpPr/>
      </xdr:nvCxnSpPr>
      <xdr:spPr>
        <a:xfrm flipV="1">
          <a:off x="1130300" y="16758920"/>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17380</xdr:rowOff>
    </xdr:from>
    <xdr:to>
      <xdr:col>10</xdr:col>
      <xdr:colOff>165100</xdr:colOff>
      <xdr:row>96</xdr:row>
      <xdr:rowOff>118980</xdr:rowOff>
    </xdr:to>
    <xdr:sp macro="" textlink="">
      <xdr:nvSpPr>
        <xdr:cNvPr id="237" name="フローチャート: 判断 236"/>
        <xdr:cNvSpPr/>
      </xdr:nvSpPr>
      <xdr:spPr>
        <a:xfrm>
          <a:off x="1968500" y="164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135507</xdr:rowOff>
    </xdr:from>
    <xdr:ext cx="469744" cy="259045"/>
    <xdr:sp macro="" textlink="">
      <xdr:nvSpPr>
        <xdr:cNvPr id="238" name="テキスト ボックス 237"/>
        <xdr:cNvSpPr txBox="1"/>
      </xdr:nvSpPr>
      <xdr:spPr>
        <a:xfrm>
          <a:off x="1784428" y="162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90860</xdr:rowOff>
    </xdr:from>
    <xdr:to>
      <xdr:col>6</xdr:col>
      <xdr:colOff>38100</xdr:colOff>
      <xdr:row>97</xdr:row>
      <xdr:rowOff>21010</xdr:rowOff>
    </xdr:to>
    <xdr:sp macro="" textlink="">
      <xdr:nvSpPr>
        <xdr:cNvPr id="239" name="フローチャート: 判断 238"/>
        <xdr:cNvSpPr/>
      </xdr:nvSpPr>
      <xdr:spPr>
        <a:xfrm>
          <a:off x="1079500" y="165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37537</xdr:rowOff>
    </xdr:from>
    <xdr:ext cx="469744" cy="259045"/>
    <xdr:sp macro="" textlink="">
      <xdr:nvSpPr>
        <xdr:cNvPr id="240" name="テキスト ボックス 239"/>
        <xdr:cNvSpPr txBox="1"/>
      </xdr:nvSpPr>
      <xdr:spPr>
        <a:xfrm>
          <a:off x="895428" y="1632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150459</xdr:rowOff>
    </xdr:from>
    <xdr:to>
      <xdr:col>24</xdr:col>
      <xdr:colOff>114300</xdr:colOff>
      <xdr:row>97</xdr:row>
      <xdr:rowOff>80609</xdr:rowOff>
    </xdr:to>
    <xdr:sp macro="" textlink="">
      <xdr:nvSpPr>
        <xdr:cNvPr id="246" name="楕円 245"/>
        <xdr:cNvSpPr/>
      </xdr:nvSpPr>
      <xdr:spPr>
        <a:xfrm>
          <a:off x="4584700" y="166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128886</xdr:rowOff>
    </xdr:from>
    <xdr:ext cx="469744" cy="259045"/>
    <xdr:sp macro="" textlink="">
      <xdr:nvSpPr>
        <xdr:cNvPr id="247" name="扶助費該当値テキスト"/>
        <xdr:cNvSpPr txBox="1"/>
      </xdr:nvSpPr>
      <xdr:spPr>
        <a:xfrm>
          <a:off x="4686300" y="1658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4482</xdr:rowOff>
    </xdr:from>
    <xdr:to>
      <xdr:col>20</xdr:col>
      <xdr:colOff>38100</xdr:colOff>
      <xdr:row>97</xdr:row>
      <xdr:rowOff>106082</xdr:rowOff>
    </xdr:to>
    <xdr:sp macro="" textlink="">
      <xdr:nvSpPr>
        <xdr:cNvPr id="248" name="楕円 247"/>
        <xdr:cNvSpPr/>
      </xdr:nvSpPr>
      <xdr:spPr>
        <a:xfrm>
          <a:off x="3746500" y="16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97209</xdr:rowOff>
    </xdr:from>
    <xdr:ext cx="469744" cy="259045"/>
    <xdr:sp macro="" textlink="">
      <xdr:nvSpPr>
        <xdr:cNvPr id="249" name="テキスト ボックス 248"/>
        <xdr:cNvSpPr txBox="1"/>
      </xdr:nvSpPr>
      <xdr:spPr>
        <a:xfrm>
          <a:off x="3549728" y="167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34037</xdr:rowOff>
    </xdr:from>
    <xdr:to>
      <xdr:col>15</xdr:col>
      <xdr:colOff>101600</xdr:colOff>
      <xdr:row>97</xdr:row>
      <xdr:rowOff>135637</xdr:rowOff>
    </xdr:to>
    <xdr:sp macro="" textlink="">
      <xdr:nvSpPr>
        <xdr:cNvPr id="250" name="楕円 249"/>
        <xdr:cNvSpPr/>
      </xdr:nvSpPr>
      <xdr:spPr>
        <a:xfrm>
          <a:off x="2857500" y="166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126764</xdr:rowOff>
    </xdr:from>
    <xdr:ext cx="469744" cy="259045"/>
    <xdr:sp macro="" textlink="">
      <xdr:nvSpPr>
        <xdr:cNvPr id="251" name="テキスト ボックス 250"/>
        <xdr:cNvSpPr txBox="1"/>
      </xdr:nvSpPr>
      <xdr:spPr>
        <a:xfrm>
          <a:off x="2673428" y="1675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77470</xdr:rowOff>
    </xdr:from>
    <xdr:to>
      <xdr:col>10</xdr:col>
      <xdr:colOff>165100</xdr:colOff>
      <xdr:row>98</xdr:row>
      <xdr:rowOff>7620</xdr:rowOff>
    </xdr:to>
    <xdr:sp macro="" textlink="">
      <xdr:nvSpPr>
        <xdr:cNvPr id="252" name="楕円 251"/>
        <xdr:cNvSpPr/>
      </xdr:nvSpPr>
      <xdr:spPr>
        <a:xfrm>
          <a:off x="1968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170197</xdr:rowOff>
    </xdr:from>
    <xdr:ext cx="469744" cy="259045"/>
    <xdr:sp macro="" textlink="">
      <xdr:nvSpPr>
        <xdr:cNvPr id="253" name="テキスト ボックス 252"/>
        <xdr:cNvSpPr txBox="1"/>
      </xdr:nvSpPr>
      <xdr:spPr>
        <a:xfrm>
          <a:off x="1784428" y="1680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112413</xdr:rowOff>
    </xdr:from>
    <xdr:to>
      <xdr:col>6</xdr:col>
      <xdr:colOff>38100</xdr:colOff>
      <xdr:row>98</xdr:row>
      <xdr:rowOff>42563</xdr:rowOff>
    </xdr:to>
    <xdr:sp macro="" textlink="">
      <xdr:nvSpPr>
        <xdr:cNvPr id="254" name="楕円 253"/>
        <xdr:cNvSpPr/>
      </xdr:nvSpPr>
      <xdr:spPr>
        <a:xfrm>
          <a:off x="1079500" y="167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33690</xdr:rowOff>
    </xdr:from>
    <xdr:ext cx="469744" cy="259045"/>
    <xdr:sp macro="" textlink="">
      <xdr:nvSpPr>
        <xdr:cNvPr id="255" name="テキスト ボックス 254"/>
        <xdr:cNvSpPr txBox="1"/>
      </xdr:nvSpPr>
      <xdr:spPr>
        <a:xfrm>
          <a:off x="895428" y="1683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10138</xdr:rowOff>
    </xdr:from>
    <xdr:to>
      <xdr:col>55</xdr:col>
      <xdr:colOff>0</xdr:colOff>
      <xdr:row>37</xdr:row>
      <xdr:rowOff>93893</xdr:rowOff>
    </xdr:to>
    <xdr:cxnSp macro="">
      <xdr:nvCxnSpPr>
        <xdr:cNvPr id="285" name="直線コネクタ 284"/>
        <xdr:cNvCxnSpPr/>
      </xdr:nvCxnSpPr>
      <xdr:spPr>
        <a:xfrm flipV="1">
          <a:off x="9639300" y="6353788"/>
          <a:ext cx="838200" cy="8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142776</xdr:rowOff>
    </xdr:from>
    <xdr:ext cx="534377" cy="259045"/>
    <xdr:sp macro="" textlink="">
      <xdr:nvSpPr>
        <xdr:cNvPr id="286" name="補助費等平均値テキスト"/>
        <xdr:cNvSpPr txBox="1"/>
      </xdr:nvSpPr>
      <xdr:spPr>
        <a:xfrm>
          <a:off x="10528300" y="6314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93893</xdr:rowOff>
    </xdr:from>
    <xdr:to>
      <xdr:col>50</xdr:col>
      <xdr:colOff>114300</xdr:colOff>
      <xdr:row>37</xdr:row>
      <xdr:rowOff>96015</xdr:rowOff>
    </xdr:to>
    <xdr:cxnSp macro="">
      <xdr:nvCxnSpPr>
        <xdr:cNvPr id="288" name="直線コネクタ 287"/>
        <xdr:cNvCxnSpPr/>
      </xdr:nvCxnSpPr>
      <xdr:spPr>
        <a:xfrm flipV="1">
          <a:off x="8750300" y="643754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156372</xdr:rowOff>
    </xdr:from>
    <xdr:ext cx="534377" cy="259045"/>
    <xdr:sp macro="" textlink="">
      <xdr:nvSpPr>
        <xdr:cNvPr id="290" name="テキスト ボックス 289"/>
        <xdr:cNvSpPr txBox="1"/>
      </xdr:nvSpPr>
      <xdr:spPr>
        <a:xfrm>
          <a:off x="9359411" y="65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96015</xdr:rowOff>
    </xdr:from>
    <xdr:to>
      <xdr:col>45</xdr:col>
      <xdr:colOff>177800</xdr:colOff>
      <xdr:row>38</xdr:row>
      <xdr:rowOff>56032</xdr:rowOff>
    </xdr:to>
    <xdr:cxnSp macro="">
      <xdr:nvCxnSpPr>
        <xdr:cNvPr id="291" name="直線コネクタ 290"/>
        <xdr:cNvCxnSpPr/>
      </xdr:nvCxnSpPr>
      <xdr:spPr>
        <a:xfrm flipV="1">
          <a:off x="7861300" y="6439665"/>
          <a:ext cx="889000" cy="13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56032</xdr:rowOff>
    </xdr:from>
    <xdr:to>
      <xdr:col>41</xdr:col>
      <xdr:colOff>50800</xdr:colOff>
      <xdr:row>38</xdr:row>
      <xdr:rowOff>87133</xdr:rowOff>
    </xdr:to>
    <xdr:cxnSp macro="">
      <xdr:nvCxnSpPr>
        <xdr:cNvPr id="294" name="直線コネクタ 293"/>
        <xdr:cNvCxnSpPr/>
      </xdr:nvCxnSpPr>
      <xdr:spPr>
        <a:xfrm flipV="1">
          <a:off x="6972300" y="6571132"/>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16630</xdr:rowOff>
    </xdr:from>
    <xdr:to>
      <xdr:col>41</xdr:col>
      <xdr:colOff>101600</xdr:colOff>
      <xdr:row>36</xdr:row>
      <xdr:rowOff>118230</xdr:rowOff>
    </xdr:to>
    <xdr:sp macro="" textlink="">
      <xdr:nvSpPr>
        <xdr:cNvPr id="295" name="フローチャート: 判断 294"/>
        <xdr:cNvSpPr/>
      </xdr:nvSpPr>
      <xdr:spPr>
        <a:xfrm>
          <a:off x="7810500" y="61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134757</xdr:rowOff>
    </xdr:from>
    <xdr:ext cx="599010" cy="259045"/>
    <xdr:sp macro="" textlink="">
      <xdr:nvSpPr>
        <xdr:cNvPr id="296" name="テキスト ボックス 295"/>
        <xdr:cNvSpPr txBox="1"/>
      </xdr:nvSpPr>
      <xdr:spPr>
        <a:xfrm>
          <a:off x="7561795" y="596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51366</xdr:rowOff>
    </xdr:from>
    <xdr:to>
      <xdr:col>36</xdr:col>
      <xdr:colOff>165100</xdr:colOff>
      <xdr:row>36</xdr:row>
      <xdr:rowOff>152966</xdr:rowOff>
    </xdr:to>
    <xdr:sp macro="" textlink="">
      <xdr:nvSpPr>
        <xdr:cNvPr id="297" name="フローチャート: 判断 296"/>
        <xdr:cNvSpPr/>
      </xdr:nvSpPr>
      <xdr:spPr>
        <a:xfrm>
          <a:off x="6921500" y="622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169493</xdr:rowOff>
    </xdr:from>
    <xdr:ext cx="599010" cy="259045"/>
    <xdr:sp macro="" textlink="">
      <xdr:nvSpPr>
        <xdr:cNvPr id="298" name="テキスト ボックス 297"/>
        <xdr:cNvSpPr txBox="1"/>
      </xdr:nvSpPr>
      <xdr:spPr>
        <a:xfrm>
          <a:off x="6672795" y="599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130788</xdr:rowOff>
    </xdr:from>
    <xdr:to>
      <xdr:col>55</xdr:col>
      <xdr:colOff>50800</xdr:colOff>
      <xdr:row>37</xdr:row>
      <xdr:rowOff>60938</xdr:rowOff>
    </xdr:to>
    <xdr:sp macro="" textlink="">
      <xdr:nvSpPr>
        <xdr:cNvPr id="304" name="楕円 303"/>
        <xdr:cNvSpPr/>
      </xdr:nvSpPr>
      <xdr:spPr>
        <a:xfrm>
          <a:off x="10426700" y="63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153665</xdr:rowOff>
    </xdr:from>
    <xdr:ext cx="534377" cy="259045"/>
    <xdr:sp macro="" textlink="">
      <xdr:nvSpPr>
        <xdr:cNvPr id="305" name="補助費等該当値テキスト"/>
        <xdr:cNvSpPr txBox="1"/>
      </xdr:nvSpPr>
      <xdr:spPr>
        <a:xfrm>
          <a:off x="10528300" y="615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43093</xdr:rowOff>
    </xdr:from>
    <xdr:to>
      <xdr:col>50</xdr:col>
      <xdr:colOff>165100</xdr:colOff>
      <xdr:row>37</xdr:row>
      <xdr:rowOff>144693</xdr:rowOff>
    </xdr:to>
    <xdr:sp macro="" textlink="">
      <xdr:nvSpPr>
        <xdr:cNvPr id="306" name="楕円 305"/>
        <xdr:cNvSpPr/>
      </xdr:nvSpPr>
      <xdr:spPr>
        <a:xfrm>
          <a:off x="9588500" y="63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161220</xdr:rowOff>
    </xdr:from>
    <xdr:ext cx="534377" cy="259045"/>
    <xdr:sp macro="" textlink="">
      <xdr:nvSpPr>
        <xdr:cNvPr id="307" name="テキスト ボックス 306"/>
        <xdr:cNvSpPr txBox="1"/>
      </xdr:nvSpPr>
      <xdr:spPr>
        <a:xfrm>
          <a:off x="9359411" y="61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45215</xdr:rowOff>
    </xdr:from>
    <xdr:to>
      <xdr:col>46</xdr:col>
      <xdr:colOff>38100</xdr:colOff>
      <xdr:row>37</xdr:row>
      <xdr:rowOff>146815</xdr:rowOff>
    </xdr:to>
    <xdr:sp macro="" textlink="">
      <xdr:nvSpPr>
        <xdr:cNvPr id="308" name="楕円 307"/>
        <xdr:cNvSpPr/>
      </xdr:nvSpPr>
      <xdr:spPr>
        <a:xfrm>
          <a:off x="8699500" y="63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137943</xdr:rowOff>
    </xdr:from>
    <xdr:ext cx="534377" cy="259045"/>
    <xdr:sp macro="" textlink="">
      <xdr:nvSpPr>
        <xdr:cNvPr id="309" name="テキスト ボックス 308"/>
        <xdr:cNvSpPr txBox="1"/>
      </xdr:nvSpPr>
      <xdr:spPr>
        <a:xfrm>
          <a:off x="8483111" y="648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xdr:rowOff>
    </xdr:from>
    <xdr:to>
      <xdr:col>41</xdr:col>
      <xdr:colOff>101600</xdr:colOff>
      <xdr:row>38</xdr:row>
      <xdr:rowOff>106832</xdr:rowOff>
    </xdr:to>
    <xdr:sp macro="" textlink="">
      <xdr:nvSpPr>
        <xdr:cNvPr id="310" name="楕円 309"/>
        <xdr:cNvSpPr/>
      </xdr:nvSpPr>
      <xdr:spPr>
        <a:xfrm>
          <a:off x="7810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97959</xdr:rowOff>
    </xdr:from>
    <xdr:ext cx="534377" cy="259045"/>
    <xdr:sp macro="" textlink="">
      <xdr:nvSpPr>
        <xdr:cNvPr id="311" name="テキスト ボックス 310"/>
        <xdr:cNvSpPr txBox="1"/>
      </xdr:nvSpPr>
      <xdr:spPr>
        <a:xfrm>
          <a:off x="7594111" y="66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36333</xdr:rowOff>
    </xdr:from>
    <xdr:to>
      <xdr:col>36</xdr:col>
      <xdr:colOff>165100</xdr:colOff>
      <xdr:row>38</xdr:row>
      <xdr:rowOff>137933</xdr:rowOff>
    </xdr:to>
    <xdr:sp macro="" textlink="">
      <xdr:nvSpPr>
        <xdr:cNvPr id="312" name="楕円 311"/>
        <xdr:cNvSpPr/>
      </xdr:nvSpPr>
      <xdr:spPr>
        <a:xfrm>
          <a:off x="6921500" y="65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129060</xdr:rowOff>
    </xdr:from>
    <xdr:ext cx="534377" cy="259045"/>
    <xdr:sp macro="" textlink="">
      <xdr:nvSpPr>
        <xdr:cNvPr id="313" name="テキスト ボックス 312"/>
        <xdr:cNvSpPr txBox="1"/>
      </xdr:nvSpPr>
      <xdr:spPr>
        <a:xfrm>
          <a:off x="6705111" y="664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28056</xdr:rowOff>
    </xdr:from>
    <xdr:to>
      <xdr:col>55</xdr:col>
      <xdr:colOff>0</xdr:colOff>
      <xdr:row>57</xdr:row>
      <xdr:rowOff>32214</xdr:rowOff>
    </xdr:to>
    <xdr:cxnSp macro="">
      <xdr:nvCxnSpPr>
        <xdr:cNvPr id="342" name="直線コネクタ 341"/>
        <xdr:cNvCxnSpPr/>
      </xdr:nvCxnSpPr>
      <xdr:spPr>
        <a:xfrm>
          <a:off x="9639300" y="9800706"/>
          <a:ext cx="8382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159946</xdr:rowOff>
    </xdr:from>
    <xdr:ext cx="534377" cy="259045"/>
    <xdr:sp macro="" textlink="">
      <xdr:nvSpPr>
        <xdr:cNvPr id="343" name="普通建設事業費平均値テキスト"/>
        <xdr:cNvSpPr txBox="1"/>
      </xdr:nvSpPr>
      <xdr:spPr>
        <a:xfrm>
          <a:off x="10528300" y="9589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15124</xdr:rowOff>
    </xdr:from>
    <xdr:to>
      <xdr:col>50</xdr:col>
      <xdr:colOff>114300</xdr:colOff>
      <xdr:row>57</xdr:row>
      <xdr:rowOff>28056</xdr:rowOff>
    </xdr:to>
    <xdr:cxnSp macro="">
      <xdr:nvCxnSpPr>
        <xdr:cNvPr id="345" name="直線コネクタ 344"/>
        <xdr:cNvCxnSpPr/>
      </xdr:nvCxnSpPr>
      <xdr:spPr>
        <a:xfrm>
          <a:off x="8750300" y="9787774"/>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92629</xdr:rowOff>
    </xdr:from>
    <xdr:ext cx="534377" cy="259045"/>
    <xdr:sp macro="" textlink="">
      <xdr:nvSpPr>
        <xdr:cNvPr id="347" name="テキスト ボックス 346"/>
        <xdr:cNvSpPr txBox="1"/>
      </xdr:nvSpPr>
      <xdr:spPr>
        <a:xfrm>
          <a:off x="93594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145905</xdr:rowOff>
    </xdr:from>
    <xdr:to>
      <xdr:col>45</xdr:col>
      <xdr:colOff>177800</xdr:colOff>
      <xdr:row>57</xdr:row>
      <xdr:rowOff>15124</xdr:rowOff>
    </xdr:to>
    <xdr:cxnSp macro="">
      <xdr:nvCxnSpPr>
        <xdr:cNvPr id="348" name="直線コネクタ 347"/>
        <xdr:cNvCxnSpPr/>
      </xdr:nvCxnSpPr>
      <xdr:spPr>
        <a:xfrm>
          <a:off x="7861300" y="9747105"/>
          <a:ext cx="889000" cy="4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96897</xdr:rowOff>
    </xdr:from>
    <xdr:to>
      <xdr:col>41</xdr:col>
      <xdr:colOff>50800</xdr:colOff>
      <xdr:row>56</xdr:row>
      <xdr:rowOff>145905</xdr:rowOff>
    </xdr:to>
    <xdr:cxnSp macro="">
      <xdr:nvCxnSpPr>
        <xdr:cNvPr id="351" name="直線コネクタ 350"/>
        <xdr:cNvCxnSpPr/>
      </xdr:nvCxnSpPr>
      <xdr:spPr>
        <a:xfrm>
          <a:off x="6972300" y="9698097"/>
          <a:ext cx="889000" cy="4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41972</xdr:rowOff>
    </xdr:from>
    <xdr:to>
      <xdr:col>41</xdr:col>
      <xdr:colOff>101600</xdr:colOff>
      <xdr:row>54</xdr:row>
      <xdr:rowOff>143572</xdr:rowOff>
    </xdr:to>
    <xdr:sp macro="" textlink="">
      <xdr:nvSpPr>
        <xdr:cNvPr id="352" name="フローチャート: 判断 351"/>
        <xdr:cNvSpPr/>
      </xdr:nvSpPr>
      <xdr:spPr>
        <a:xfrm>
          <a:off x="7810500" y="93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160099</xdr:rowOff>
    </xdr:from>
    <xdr:ext cx="534377" cy="259045"/>
    <xdr:sp macro="" textlink="">
      <xdr:nvSpPr>
        <xdr:cNvPr id="353" name="テキスト ボックス 352"/>
        <xdr:cNvSpPr txBox="1"/>
      </xdr:nvSpPr>
      <xdr:spPr>
        <a:xfrm>
          <a:off x="7594111" y="90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84589</xdr:rowOff>
    </xdr:from>
    <xdr:to>
      <xdr:col>36</xdr:col>
      <xdr:colOff>165100</xdr:colOff>
      <xdr:row>55</xdr:row>
      <xdr:rowOff>14739</xdr:rowOff>
    </xdr:to>
    <xdr:sp macro="" textlink="">
      <xdr:nvSpPr>
        <xdr:cNvPr id="354" name="フローチャート: 判断 353"/>
        <xdr:cNvSpPr/>
      </xdr:nvSpPr>
      <xdr:spPr>
        <a:xfrm>
          <a:off x="6921500" y="93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31266</xdr:rowOff>
    </xdr:from>
    <xdr:ext cx="534377" cy="259045"/>
    <xdr:sp macro="" textlink="">
      <xdr:nvSpPr>
        <xdr:cNvPr id="355" name="テキスト ボックス 354"/>
        <xdr:cNvSpPr txBox="1"/>
      </xdr:nvSpPr>
      <xdr:spPr>
        <a:xfrm>
          <a:off x="6705111" y="91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152864</xdr:rowOff>
    </xdr:from>
    <xdr:to>
      <xdr:col>55</xdr:col>
      <xdr:colOff>50800</xdr:colOff>
      <xdr:row>57</xdr:row>
      <xdr:rowOff>83014</xdr:rowOff>
    </xdr:to>
    <xdr:sp macro="" textlink="">
      <xdr:nvSpPr>
        <xdr:cNvPr id="361" name="楕円 360"/>
        <xdr:cNvSpPr/>
      </xdr:nvSpPr>
      <xdr:spPr>
        <a:xfrm>
          <a:off x="10426700" y="97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131291</xdr:rowOff>
    </xdr:from>
    <xdr:ext cx="534377" cy="259045"/>
    <xdr:sp macro="" textlink="">
      <xdr:nvSpPr>
        <xdr:cNvPr id="362" name="普通建設事業費該当値テキスト"/>
        <xdr:cNvSpPr txBox="1"/>
      </xdr:nvSpPr>
      <xdr:spPr>
        <a:xfrm>
          <a:off x="10528300" y="97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148706</xdr:rowOff>
    </xdr:from>
    <xdr:to>
      <xdr:col>50</xdr:col>
      <xdr:colOff>165100</xdr:colOff>
      <xdr:row>57</xdr:row>
      <xdr:rowOff>78856</xdr:rowOff>
    </xdr:to>
    <xdr:sp macro="" textlink="">
      <xdr:nvSpPr>
        <xdr:cNvPr id="363" name="楕円 362"/>
        <xdr:cNvSpPr/>
      </xdr:nvSpPr>
      <xdr:spPr>
        <a:xfrm>
          <a:off x="9588500" y="97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69983</xdr:rowOff>
    </xdr:from>
    <xdr:ext cx="534377" cy="259045"/>
    <xdr:sp macro="" textlink="">
      <xdr:nvSpPr>
        <xdr:cNvPr id="364" name="テキスト ボックス 363"/>
        <xdr:cNvSpPr txBox="1"/>
      </xdr:nvSpPr>
      <xdr:spPr>
        <a:xfrm>
          <a:off x="9359411" y="98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135774</xdr:rowOff>
    </xdr:from>
    <xdr:to>
      <xdr:col>46</xdr:col>
      <xdr:colOff>38100</xdr:colOff>
      <xdr:row>57</xdr:row>
      <xdr:rowOff>65924</xdr:rowOff>
    </xdr:to>
    <xdr:sp macro="" textlink="">
      <xdr:nvSpPr>
        <xdr:cNvPr id="365" name="楕円 364"/>
        <xdr:cNvSpPr/>
      </xdr:nvSpPr>
      <xdr:spPr>
        <a:xfrm>
          <a:off x="8699500" y="97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82451</xdr:rowOff>
    </xdr:from>
    <xdr:ext cx="534377" cy="259045"/>
    <xdr:sp macro="" textlink="">
      <xdr:nvSpPr>
        <xdr:cNvPr id="366" name="テキスト ボックス 365"/>
        <xdr:cNvSpPr txBox="1"/>
      </xdr:nvSpPr>
      <xdr:spPr>
        <a:xfrm>
          <a:off x="8483111" y="9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95105</xdr:rowOff>
    </xdr:from>
    <xdr:to>
      <xdr:col>41</xdr:col>
      <xdr:colOff>101600</xdr:colOff>
      <xdr:row>57</xdr:row>
      <xdr:rowOff>25255</xdr:rowOff>
    </xdr:to>
    <xdr:sp macro="" textlink="">
      <xdr:nvSpPr>
        <xdr:cNvPr id="367" name="楕円 366"/>
        <xdr:cNvSpPr/>
      </xdr:nvSpPr>
      <xdr:spPr>
        <a:xfrm>
          <a:off x="7810500" y="96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16382</xdr:rowOff>
    </xdr:from>
    <xdr:ext cx="534377" cy="259045"/>
    <xdr:sp macro="" textlink="">
      <xdr:nvSpPr>
        <xdr:cNvPr id="368" name="テキスト ボックス 367"/>
        <xdr:cNvSpPr txBox="1"/>
      </xdr:nvSpPr>
      <xdr:spPr>
        <a:xfrm>
          <a:off x="7594111" y="97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46097</xdr:rowOff>
    </xdr:from>
    <xdr:to>
      <xdr:col>36</xdr:col>
      <xdr:colOff>165100</xdr:colOff>
      <xdr:row>56</xdr:row>
      <xdr:rowOff>147697</xdr:rowOff>
    </xdr:to>
    <xdr:sp macro="" textlink="">
      <xdr:nvSpPr>
        <xdr:cNvPr id="369" name="楕円 368"/>
        <xdr:cNvSpPr/>
      </xdr:nvSpPr>
      <xdr:spPr>
        <a:xfrm>
          <a:off x="6921500" y="96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138824</xdr:rowOff>
    </xdr:from>
    <xdr:ext cx="534377" cy="259045"/>
    <xdr:sp macro="" textlink="">
      <xdr:nvSpPr>
        <xdr:cNvPr id="370" name="テキスト ボックス 369"/>
        <xdr:cNvSpPr txBox="1"/>
      </xdr:nvSpPr>
      <xdr:spPr>
        <a:xfrm>
          <a:off x="6705111" y="97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107468</xdr:rowOff>
    </xdr:from>
    <xdr:to>
      <xdr:col>55</xdr:col>
      <xdr:colOff>0</xdr:colOff>
      <xdr:row>79</xdr:row>
      <xdr:rowOff>17938</xdr:rowOff>
    </xdr:to>
    <xdr:cxnSp macro="">
      <xdr:nvCxnSpPr>
        <xdr:cNvPr id="399" name="直線コネクタ 398"/>
        <xdr:cNvCxnSpPr/>
      </xdr:nvCxnSpPr>
      <xdr:spPr>
        <a:xfrm>
          <a:off x="9639300" y="13480568"/>
          <a:ext cx="838200" cy="8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21203</xdr:rowOff>
    </xdr:from>
    <xdr:ext cx="534377" cy="259045"/>
    <xdr:sp macro="" textlink="">
      <xdr:nvSpPr>
        <xdr:cNvPr id="400" name="普通建設事業費 （ うち新規整備　）平均値テキスト"/>
        <xdr:cNvSpPr txBox="1"/>
      </xdr:nvSpPr>
      <xdr:spPr>
        <a:xfrm>
          <a:off x="10528300" y="13222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124417</xdr:rowOff>
    </xdr:from>
    <xdr:to>
      <xdr:col>50</xdr:col>
      <xdr:colOff>114300</xdr:colOff>
      <xdr:row>78</xdr:row>
      <xdr:rowOff>107468</xdr:rowOff>
    </xdr:to>
    <xdr:cxnSp macro="">
      <xdr:nvCxnSpPr>
        <xdr:cNvPr id="402" name="直線コネクタ 401"/>
        <xdr:cNvCxnSpPr/>
      </xdr:nvCxnSpPr>
      <xdr:spPr>
        <a:xfrm>
          <a:off x="8750300" y="13326067"/>
          <a:ext cx="889000" cy="15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124144</xdr:rowOff>
    </xdr:from>
    <xdr:ext cx="534377" cy="259045"/>
    <xdr:sp macro="" textlink="">
      <xdr:nvSpPr>
        <xdr:cNvPr id="404" name="テキスト ボックス 403"/>
        <xdr:cNvSpPr txBox="1"/>
      </xdr:nvSpPr>
      <xdr:spPr>
        <a:xfrm>
          <a:off x="9359411" y="131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104904</xdr:rowOff>
    </xdr:from>
    <xdr:to>
      <xdr:col>45</xdr:col>
      <xdr:colOff>177800</xdr:colOff>
      <xdr:row>77</xdr:row>
      <xdr:rowOff>124417</xdr:rowOff>
    </xdr:to>
    <xdr:cxnSp macro="">
      <xdr:nvCxnSpPr>
        <xdr:cNvPr id="405" name="直線コネクタ 404"/>
        <xdr:cNvCxnSpPr/>
      </xdr:nvCxnSpPr>
      <xdr:spPr>
        <a:xfrm>
          <a:off x="7861300" y="13306554"/>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38902</xdr:rowOff>
    </xdr:from>
    <xdr:to>
      <xdr:col>41</xdr:col>
      <xdr:colOff>101600</xdr:colOff>
      <xdr:row>76</xdr:row>
      <xdr:rowOff>140502</xdr:rowOff>
    </xdr:to>
    <xdr:sp macro="" textlink="">
      <xdr:nvSpPr>
        <xdr:cNvPr id="408" name="フローチャート: 判断 407"/>
        <xdr:cNvSpPr/>
      </xdr:nvSpPr>
      <xdr:spPr>
        <a:xfrm>
          <a:off x="7810500" y="13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157029</xdr:rowOff>
    </xdr:from>
    <xdr:ext cx="534377" cy="259045"/>
    <xdr:sp macro="" textlink="">
      <xdr:nvSpPr>
        <xdr:cNvPr id="409" name="テキスト ボックス 408"/>
        <xdr:cNvSpPr txBox="1"/>
      </xdr:nvSpPr>
      <xdr:spPr>
        <a:xfrm>
          <a:off x="7594111" y="128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138588</xdr:rowOff>
    </xdr:from>
    <xdr:to>
      <xdr:col>55</xdr:col>
      <xdr:colOff>50800</xdr:colOff>
      <xdr:row>79</xdr:row>
      <xdr:rowOff>68738</xdr:rowOff>
    </xdr:to>
    <xdr:sp macro="" textlink="">
      <xdr:nvSpPr>
        <xdr:cNvPr id="415" name="楕円 414"/>
        <xdr:cNvSpPr/>
      </xdr:nvSpPr>
      <xdr:spPr>
        <a:xfrm>
          <a:off x="10426700" y="135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53515</xdr:rowOff>
    </xdr:from>
    <xdr:ext cx="469744" cy="259045"/>
    <xdr:sp macro="" textlink="">
      <xdr:nvSpPr>
        <xdr:cNvPr id="416" name="普通建設事業費 （ うち新規整備　）該当値テキスト"/>
        <xdr:cNvSpPr txBox="1"/>
      </xdr:nvSpPr>
      <xdr:spPr>
        <a:xfrm>
          <a:off x="10528300" y="1342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56668</xdr:rowOff>
    </xdr:from>
    <xdr:to>
      <xdr:col>50</xdr:col>
      <xdr:colOff>165100</xdr:colOff>
      <xdr:row>78</xdr:row>
      <xdr:rowOff>158268</xdr:rowOff>
    </xdr:to>
    <xdr:sp macro="" textlink="">
      <xdr:nvSpPr>
        <xdr:cNvPr id="417" name="楕円 416"/>
        <xdr:cNvSpPr/>
      </xdr:nvSpPr>
      <xdr:spPr>
        <a:xfrm>
          <a:off x="9588500" y="134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149395</xdr:rowOff>
    </xdr:from>
    <xdr:ext cx="469744" cy="259045"/>
    <xdr:sp macro="" textlink="">
      <xdr:nvSpPr>
        <xdr:cNvPr id="418" name="テキスト ボックス 417"/>
        <xdr:cNvSpPr txBox="1"/>
      </xdr:nvSpPr>
      <xdr:spPr>
        <a:xfrm>
          <a:off x="9391728" y="1352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73617</xdr:rowOff>
    </xdr:from>
    <xdr:to>
      <xdr:col>46</xdr:col>
      <xdr:colOff>38100</xdr:colOff>
      <xdr:row>78</xdr:row>
      <xdr:rowOff>3767</xdr:rowOff>
    </xdr:to>
    <xdr:sp macro="" textlink="">
      <xdr:nvSpPr>
        <xdr:cNvPr id="419" name="楕円 418"/>
        <xdr:cNvSpPr/>
      </xdr:nvSpPr>
      <xdr:spPr>
        <a:xfrm>
          <a:off x="8699500" y="132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20294</xdr:rowOff>
    </xdr:from>
    <xdr:ext cx="534377" cy="259045"/>
    <xdr:sp macro="" textlink="">
      <xdr:nvSpPr>
        <xdr:cNvPr id="420" name="テキスト ボックス 419"/>
        <xdr:cNvSpPr txBox="1"/>
      </xdr:nvSpPr>
      <xdr:spPr>
        <a:xfrm>
          <a:off x="8483111" y="130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54104</xdr:rowOff>
    </xdr:from>
    <xdr:to>
      <xdr:col>41</xdr:col>
      <xdr:colOff>101600</xdr:colOff>
      <xdr:row>77</xdr:row>
      <xdr:rowOff>155704</xdr:rowOff>
    </xdr:to>
    <xdr:sp macro="" textlink="">
      <xdr:nvSpPr>
        <xdr:cNvPr id="421" name="楕円 420"/>
        <xdr:cNvSpPr/>
      </xdr:nvSpPr>
      <xdr:spPr>
        <a:xfrm>
          <a:off x="7810500" y="1325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146831</xdr:rowOff>
    </xdr:from>
    <xdr:ext cx="534377" cy="259045"/>
    <xdr:sp macro="" textlink="">
      <xdr:nvSpPr>
        <xdr:cNvPr id="422" name="テキスト ボックス 421"/>
        <xdr:cNvSpPr txBox="1"/>
      </xdr:nvSpPr>
      <xdr:spPr>
        <a:xfrm>
          <a:off x="7594111" y="133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15504</xdr:rowOff>
    </xdr:from>
    <xdr:to>
      <xdr:col>55</xdr:col>
      <xdr:colOff>0</xdr:colOff>
      <xdr:row>96</xdr:row>
      <xdr:rowOff>41957</xdr:rowOff>
    </xdr:to>
    <xdr:cxnSp macro="">
      <xdr:nvCxnSpPr>
        <xdr:cNvPr id="451" name="直線コネクタ 450"/>
        <xdr:cNvCxnSpPr/>
      </xdr:nvCxnSpPr>
      <xdr:spPr>
        <a:xfrm flipV="1">
          <a:off x="9639300" y="16303254"/>
          <a:ext cx="838200" cy="19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41957</xdr:rowOff>
    </xdr:from>
    <xdr:to>
      <xdr:col>50</xdr:col>
      <xdr:colOff>114300</xdr:colOff>
      <xdr:row>97</xdr:row>
      <xdr:rowOff>155375</xdr:rowOff>
    </xdr:to>
    <xdr:cxnSp macro="">
      <xdr:nvCxnSpPr>
        <xdr:cNvPr id="454" name="直線コネクタ 453"/>
        <xdr:cNvCxnSpPr/>
      </xdr:nvCxnSpPr>
      <xdr:spPr>
        <a:xfrm flipV="1">
          <a:off x="8750300" y="16501157"/>
          <a:ext cx="889000" cy="2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56" name="テキスト ボックス 455"/>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132059</xdr:rowOff>
    </xdr:from>
    <xdr:to>
      <xdr:col>45</xdr:col>
      <xdr:colOff>177800</xdr:colOff>
      <xdr:row>97</xdr:row>
      <xdr:rowOff>155375</xdr:rowOff>
    </xdr:to>
    <xdr:cxnSp macro="">
      <xdr:nvCxnSpPr>
        <xdr:cNvPr id="457" name="直線コネクタ 456"/>
        <xdr:cNvCxnSpPr/>
      </xdr:nvCxnSpPr>
      <xdr:spPr>
        <a:xfrm>
          <a:off x="7861300" y="16762709"/>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123424</xdr:rowOff>
    </xdr:from>
    <xdr:ext cx="534377" cy="259045"/>
    <xdr:sp macro="" textlink="">
      <xdr:nvSpPr>
        <xdr:cNvPr id="459" name="テキスト ボックス 458"/>
        <xdr:cNvSpPr txBox="1"/>
      </xdr:nvSpPr>
      <xdr:spPr>
        <a:xfrm>
          <a:off x="8483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80114</xdr:rowOff>
    </xdr:from>
    <xdr:to>
      <xdr:col>41</xdr:col>
      <xdr:colOff>101600</xdr:colOff>
      <xdr:row>96</xdr:row>
      <xdr:rowOff>10264</xdr:rowOff>
    </xdr:to>
    <xdr:sp macro="" textlink="">
      <xdr:nvSpPr>
        <xdr:cNvPr id="460" name="フローチャート: 判断 459"/>
        <xdr:cNvSpPr/>
      </xdr:nvSpPr>
      <xdr:spPr>
        <a:xfrm>
          <a:off x="7810500" y="163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26791</xdr:rowOff>
    </xdr:from>
    <xdr:ext cx="534377" cy="259045"/>
    <xdr:sp macro="" textlink="">
      <xdr:nvSpPr>
        <xdr:cNvPr id="461" name="テキスト ボックス 460"/>
        <xdr:cNvSpPr txBox="1"/>
      </xdr:nvSpPr>
      <xdr:spPr>
        <a:xfrm>
          <a:off x="7594111" y="1614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136154</xdr:rowOff>
    </xdr:from>
    <xdr:to>
      <xdr:col>55</xdr:col>
      <xdr:colOff>50800</xdr:colOff>
      <xdr:row>95</xdr:row>
      <xdr:rowOff>66304</xdr:rowOff>
    </xdr:to>
    <xdr:sp macro="" textlink="">
      <xdr:nvSpPr>
        <xdr:cNvPr id="467" name="楕円 466"/>
        <xdr:cNvSpPr/>
      </xdr:nvSpPr>
      <xdr:spPr>
        <a:xfrm>
          <a:off x="10426700" y="162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159031</xdr:rowOff>
    </xdr:from>
    <xdr:ext cx="534377" cy="259045"/>
    <xdr:sp macro="" textlink="">
      <xdr:nvSpPr>
        <xdr:cNvPr id="468" name="普通建設事業費 （ うち更新整備　）該当値テキスト"/>
        <xdr:cNvSpPr txBox="1"/>
      </xdr:nvSpPr>
      <xdr:spPr>
        <a:xfrm>
          <a:off x="10528300" y="1610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162607</xdr:rowOff>
    </xdr:from>
    <xdr:to>
      <xdr:col>50</xdr:col>
      <xdr:colOff>165100</xdr:colOff>
      <xdr:row>96</xdr:row>
      <xdr:rowOff>92757</xdr:rowOff>
    </xdr:to>
    <xdr:sp macro="" textlink="">
      <xdr:nvSpPr>
        <xdr:cNvPr id="469" name="楕円 468"/>
        <xdr:cNvSpPr/>
      </xdr:nvSpPr>
      <xdr:spPr>
        <a:xfrm>
          <a:off x="9588500" y="164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109284</xdr:rowOff>
    </xdr:from>
    <xdr:ext cx="534377" cy="259045"/>
    <xdr:sp macro="" textlink="">
      <xdr:nvSpPr>
        <xdr:cNvPr id="470" name="テキスト ボックス 469"/>
        <xdr:cNvSpPr txBox="1"/>
      </xdr:nvSpPr>
      <xdr:spPr>
        <a:xfrm>
          <a:off x="9359411" y="1622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104575</xdr:rowOff>
    </xdr:from>
    <xdr:to>
      <xdr:col>46</xdr:col>
      <xdr:colOff>38100</xdr:colOff>
      <xdr:row>98</xdr:row>
      <xdr:rowOff>34725</xdr:rowOff>
    </xdr:to>
    <xdr:sp macro="" textlink="">
      <xdr:nvSpPr>
        <xdr:cNvPr id="471" name="楕円 470"/>
        <xdr:cNvSpPr/>
      </xdr:nvSpPr>
      <xdr:spPr>
        <a:xfrm>
          <a:off x="8699500" y="167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25852</xdr:rowOff>
    </xdr:from>
    <xdr:ext cx="469744" cy="259045"/>
    <xdr:sp macro="" textlink="">
      <xdr:nvSpPr>
        <xdr:cNvPr id="472" name="テキスト ボックス 471"/>
        <xdr:cNvSpPr txBox="1"/>
      </xdr:nvSpPr>
      <xdr:spPr>
        <a:xfrm>
          <a:off x="8515428" y="1682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81259</xdr:rowOff>
    </xdr:from>
    <xdr:to>
      <xdr:col>41</xdr:col>
      <xdr:colOff>101600</xdr:colOff>
      <xdr:row>98</xdr:row>
      <xdr:rowOff>11409</xdr:rowOff>
    </xdr:to>
    <xdr:sp macro="" textlink="">
      <xdr:nvSpPr>
        <xdr:cNvPr id="473" name="楕円 472"/>
        <xdr:cNvSpPr/>
      </xdr:nvSpPr>
      <xdr:spPr>
        <a:xfrm>
          <a:off x="7810500" y="167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2536</xdr:rowOff>
    </xdr:from>
    <xdr:ext cx="469744" cy="259045"/>
    <xdr:sp macro="" textlink="">
      <xdr:nvSpPr>
        <xdr:cNvPr id="474" name="テキスト ボックス 473"/>
        <xdr:cNvSpPr txBox="1"/>
      </xdr:nvSpPr>
      <xdr:spPr>
        <a:xfrm>
          <a:off x="7626428" y="1680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35916</xdr:rowOff>
    </xdr:from>
    <xdr:to>
      <xdr:col>85</xdr:col>
      <xdr:colOff>127000</xdr:colOff>
      <xdr:row>39</xdr:row>
      <xdr:rowOff>40792</xdr:rowOff>
    </xdr:to>
    <xdr:cxnSp macro="">
      <xdr:nvCxnSpPr>
        <xdr:cNvPr id="501" name="直線コネクタ 500"/>
        <xdr:cNvCxnSpPr/>
      </xdr:nvCxnSpPr>
      <xdr:spPr>
        <a:xfrm flipV="1">
          <a:off x="15481300" y="6722466"/>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40792</xdr:rowOff>
    </xdr:from>
    <xdr:to>
      <xdr:col>81</xdr:col>
      <xdr:colOff>50800</xdr:colOff>
      <xdr:row>39</xdr:row>
      <xdr:rowOff>40811</xdr:rowOff>
    </xdr:to>
    <xdr:cxnSp macro="">
      <xdr:nvCxnSpPr>
        <xdr:cNvPr id="504" name="直線コネクタ 503"/>
        <xdr:cNvCxnSpPr/>
      </xdr:nvCxnSpPr>
      <xdr:spPr>
        <a:xfrm flipV="1">
          <a:off x="14592300" y="672734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23419</xdr:rowOff>
    </xdr:from>
    <xdr:to>
      <xdr:col>76</xdr:col>
      <xdr:colOff>114300</xdr:colOff>
      <xdr:row>39</xdr:row>
      <xdr:rowOff>40811</xdr:rowOff>
    </xdr:to>
    <xdr:cxnSp macro="">
      <xdr:nvCxnSpPr>
        <xdr:cNvPr id="507" name="直線コネクタ 506"/>
        <xdr:cNvCxnSpPr/>
      </xdr:nvCxnSpPr>
      <xdr:spPr>
        <a:xfrm>
          <a:off x="13703300" y="6709969"/>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20047</xdr:rowOff>
    </xdr:from>
    <xdr:to>
      <xdr:col>71</xdr:col>
      <xdr:colOff>177800</xdr:colOff>
      <xdr:row>39</xdr:row>
      <xdr:rowOff>23419</xdr:rowOff>
    </xdr:to>
    <xdr:cxnSp macro="">
      <xdr:nvCxnSpPr>
        <xdr:cNvPr id="510" name="直線コネクタ 509"/>
        <xdr:cNvCxnSpPr/>
      </xdr:nvCxnSpPr>
      <xdr:spPr>
        <a:xfrm>
          <a:off x="12814300" y="670659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23101</xdr:rowOff>
    </xdr:from>
    <xdr:to>
      <xdr:col>72</xdr:col>
      <xdr:colOff>38100</xdr:colOff>
      <xdr:row>38</xdr:row>
      <xdr:rowOff>124701</xdr:rowOff>
    </xdr:to>
    <xdr:sp macro="" textlink="">
      <xdr:nvSpPr>
        <xdr:cNvPr id="511" name="フローチャート: 判断 510"/>
        <xdr:cNvSpPr/>
      </xdr:nvSpPr>
      <xdr:spPr>
        <a:xfrm>
          <a:off x="13652500" y="65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141228</xdr:rowOff>
    </xdr:from>
    <xdr:ext cx="469744" cy="259045"/>
    <xdr:sp macro="" textlink="">
      <xdr:nvSpPr>
        <xdr:cNvPr id="512" name="テキスト ボックス 511"/>
        <xdr:cNvSpPr txBox="1"/>
      </xdr:nvSpPr>
      <xdr:spPr>
        <a:xfrm>
          <a:off x="13468428" y="63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30321</xdr:rowOff>
    </xdr:from>
    <xdr:to>
      <xdr:col>67</xdr:col>
      <xdr:colOff>101600</xdr:colOff>
      <xdr:row>38</xdr:row>
      <xdr:rowOff>131921</xdr:rowOff>
    </xdr:to>
    <xdr:sp macro="" textlink="">
      <xdr:nvSpPr>
        <xdr:cNvPr id="513" name="フローチャート: 判断 512"/>
        <xdr:cNvSpPr/>
      </xdr:nvSpPr>
      <xdr:spPr>
        <a:xfrm>
          <a:off x="12763500" y="654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148448</xdr:rowOff>
    </xdr:from>
    <xdr:ext cx="469744" cy="259045"/>
    <xdr:sp macro="" textlink="">
      <xdr:nvSpPr>
        <xdr:cNvPr id="514" name="テキスト ボックス 513"/>
        <xdr:cNvSpPr txBox="1"/>
      </xdr:nvSpPr>
      <xdr:spPr>
        <a:xfrm>
          <a:off x="12579428" y="632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156566</xdr:rowOff>
    </xdr:from>
    <xdr:to>
      <xdr:col>85</xdr:col>
      <xdr:colOff>177800</xdr:colOff>
      <xdr:row>39</xdr:row>
      <xdr:rowOff>86716</xdr:rowOff>
    </xdr:to>
    <xdr:sp macro="" textlink="">
      <xdr:nvSpPr>
        <xdr:cNvPr id="520" name="楕円 519"/>
        <xdr:cNvSpPr/>
      </xdr:nvSpPr>
      <xdr:spPr>
        <a:xfrm>
          <a:off x="162687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378565" cy="259045"/>
    <xdr:sp macro="" textlink="">
      <xdr:nvSpPr>
        <xdr:cNvPr id="521" name="災害復旧事業費該当値テキスト"/>
        <xdr:cNvSpPr txBox="1"/>
      </xdr:nvSpPr>
      <xdr:spPr>
        <a:xfrm>
          <a:off x="16370300" y="659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161442</xdr:rowOff>
    </xdr:from>
    <xdr:to>
      <xdr:col>81</xdr:col>
      <xdr:colOff>101600</xdr:colOff>
      <xdr:row>39</xdr:row>
      <xdr:rowOff>91592</xdr:rowOff>
    </xdr:to>
    <xdr:sp macro="" textlink="">
      <xdr:nvSpPr>
        <xdr:cNvPr id="522" name="楕円 521"/>
        <xdr:cNvSpPr/>
      </xdr:nvSpPr>
      <xdr:spPr>
        <a:xfrm>
          <a:off x="15430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82719</xdr:rowOff>
    </xdr:from>
    <xdr:ext cx="378565" cy="259045"/>
    <xdr:sp macro="" textlink="">
      <xdr:nvSpPr>
        <xdr:cNvPr id="523" name="テキスト ボックス 522"/>
        <xdr:cNvSpPr txBox="1"/>
      </xdr:nvSpPr>
      <xdr:spPr>
        <a:xfrm>
          <a:off x="15279317" y="6769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161461</xdr:rowOff>
    </xdr:from>
    <xdr:to>
      <xdr:col>76</xdr:col>
      <xdr:colOff>165100</xdr:colOff>
      <xdr:row>39</xdr:row>
      <xdr:rowOff>91611</xdr:rowOff>
    </xdr:to>
    <xdr:sp macro="" textlink="">
      <xdr:nvSpPr>
        <xdr:cNvPr id="524" name="楕円 523"/>
        <xdr:cNvSpPr/>
      </xdr:nvSpPr>
      <xdr:spPr>
        <a:xfrm>
          <a:off x="14541500" y="66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82738</xdr:rowOff>
    </xdr:from>
    <xdr:ext cx="378565" cy="259045"/>
    <xdr:sp macro="" textlink="">
      <xdr:nvSpPr>
        <xdr:cNvPr id="525" name="テキスト ボックス 524"/>
        <xdr:cNvSpPr txBox="1"/>
      </xdr:nvSpPr>
      <xdr:spPr>
        <a:xfrm>
          <a:off x="14403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144069</xdr:rowOff>
    </xdr:from>
    <xdr:to>
      <xdr:col>72</xdr:col>
      <xdr:colOff>38100</xdr:colOff>
      <xdr:row>39</xdr:row>
      <xdr:rowOff>74219</xdr:rowOff>
    </xdr:to>
    <xdr:sp macro="" textlink="">
      <xdr:nvSpPr>
        <xdr:cNvPr id="526" name="楕円 525"/>
        <xdr:cNvSpPr/>
      </xdr:nvSpPr>
      <xdr:spPr>
        <a:xfrm>
          <a:off x="136525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65346</xdr:rowOff>
    </xdr:from>
    <xdr:ext cx="469744" cy="259045"/>
    <xdr:sp macro="" textlink="">
      <xdr:nvSpPr>
        <xdr:cNvPr id="527" name="テキスト ボックス 526"/>
        <xdr:cNvSpPr txBox="1"/>
      </xdr:nvSpPr>
      <xdr:spPr>
        <a:xfrm>
          <a:off x="13468428" y="67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140697</xdr:rowOff>
    </xdr:from>
    <xdr:to>
      <xdr:col>67</xdr:col>
      <xdr:colOff>101600</xdr:colOff>
      <xdr:row>39</xdr:row>
      <xdr:rowOff>70847</xdr:rowOff>
    </xdr:to>
    <xdr:sp macro="" textlink="">
      <xdr:nvSpPr>
        <xdr:cNvPr id="528" name="楕円 527"/>
        <xdr:cNvSpPr/>
      </xdr:nvSpPr>
      <xdr:spPr>
        <a:xfrm>
          <a:off x="12763500" y="66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61974</xdr:rowOff>
    </xdr:from>
    <xdr:ext cx="469744" cy="259045"/>
    <xdr:sp macro="" textlink="">
      <xdr:nvSpPr>
        <xdr:cNvPr id="529" name="テキスト ボックス 528"/>
        <xdr:cNvSpPr txBox="1"/>
      </xdr:nvSpPr>
      <xdr:spPr>
        <a:xfrm>
          <a:off x="12579428" y="674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7" name="テキスト ボックス 58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5" name="テキスト ボックス 59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49384</xdr:rowOff>
    </xdr:from>
    <xdr:to>
      <xdr:col>85</xdr:col>
      <xdr:colOff>126364</xdr:colOff>
      <xdr:row>77</xdr:row>
      <xdr:rowOff>141929</xdr:rowOff>
    </xdr:to>
    <xdr:cxnSp macro="">
      <xdr:nvCxnSpPr>
        <xdr:cNvPr id="599" name="直線コネクタ 598"/>
        <xdr:cNvCxnSpPr/>
      </xdr:nvCxnSpPr>
      <xdr:spPr>
        <a:xfrm flipV="1">
          <a:off x="16317595" y="12393784"/>
          <a:ext cx="1269" cy="94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145756</xdr:rowOff>
    </xdr:from>
    <xdr:ext cx="534377" cy="259045"/>
    <xdr:sp macro="" textlink="">
      <xdr:nvSpPr>
        <xdr:cNvPr id="600" name="公債費最小値テキスト"/>
        <xdr:cNvSpPr txBox="1"/>
      </xdr:nvSpPr>
      <xdr:spPr>
        <a:xfrm>
          <a:off x="16370300" y="1334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141929</xdr:rowOff>
    </xdr:from>
    <xdr:to>
      <xdr:col>86</xdr:col>
      <xdr:colOff>25400</xdr:colOff>
      <xdr:row>77</xdr:row>
      <xdr:rowOff>141929</xdr:rowOff>
    </xdr:to>
    <xdr:cxnSp macro="">
      <xdr:nvCxnSpPr>
        <xdr:cNvPr id="601" name="直線コネクタ 600"/>
        <xdr:cNvCxnSpPr/>
      </xdr:nvCxnSpPr>
      <xdr:spPr>
        <a:xfrm>
          <a:off x="16230600" y="1334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167511</xdr:rowOff>
    </xdr:from>
    <xdr:ext cx="534377" cy="259045"/>
    <xdr:sp macro="" textlink="">
      <xdr:nvSpPr>
        <xdr:cNvPr id="602" name="公債費最大値テキスト"/>
        <xdr:cNvSpPr txBox="1"/>
      </xdr:nvSpPr>
      <xdr:spPr>
        <a:xfrm>
          <a:off x="16370300" y="121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49384</xdr:rowOff>
    </xdr:from>
    <xdr:to>
      <xdr:col>86</xdr:col>
      <xdr:colOff>25400</xdr:colOff>
      <xdr:row>72</xdr:row>
      <xdr:rowOff>49384</xdr:rowOff>
    </xdr:to>
    <xdr:cxnSp macro="">
      <xdr:nvCxnSpPr>
        <xdr:cNvPr id="603" name="直線コネクタ 602"/>
        <xdr:cNvCxnSpPr/>
      </xdr:nvCxnSpPr>
      <xdr:spPr>
        <a:xfrm>
          <a:off x="16230600" y="1239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51994</xdr:rowOff>
    </xdr:from>
    <xdr:to>
      <xdr:col>85</xdr:col>
      <xdr:colOff>127000</xdr:colOff>
      <xdr:row>75</xdr:row>
      <xdr:rowOff>98095</xdr:rowOff>
    </xdr:to>
    <xdr:cxnSp macro="">
      <xdr:nvCxnSpPr>
        <xdr:cNvPr id="604" name="直線コネクタ 603"/>
        <xdr:cNvCxnSpPr/>
      </xdr:nvCxnSpPr>
      <xdr:spPr>
        <a:xfrm flipV="1">
          <a:off x="15481300" y="12910744"/>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136231</xdr:rowOff>
    </xdr:from>
    <xdr:ext cx="534377" cy="259045"/>
    <xdr:sp macro="" textlink="">
      <xdr:nvSpPr>
        <xdr:cNvPr id="605" name="公債費平均値テキスト"/>
        <xdr:cNvSpPr txBox="1"/>
      </xdr:nvSpPr>
      <xdr:spPr>
        <a:xfrm>
          <a:off x="16370300" y="12994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157804</xdr:rowOff>
    </xdr:from>
    <xdr:to>
      <xdr:col>85</xdr:col>
      <xdr:colOff>177800</xdr:colOff>
      <xdr:row>76</xdr:row>
      <xdr:rowOff>87954</xdr:rowOff>
    </xdr:to>
    <xdr:sp macro="" textlink="">
      <xdr:nvSpPr>
        <xdr:cNvPr id="606" name="フローチャート: 判断 605"/>
        <xdr:cNvSpPr/>
      </xdr:nvSpPr>
      <xdr:spPr>
        <a:xfrm>
          <a:off x="162687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98095</xdr:rowOff>
    </xdr:from>
    <xdr:to>
      <xdr:col>81</xdr:col>
      <xdr:colOff>50800</xdr:colOff>
      <xdr:row>75</xdr:row>
      <xdr:rowOff>104629</xdr:rowOff>
    </xdr:to>
    <xdr:cxnSp macro="">
      <xdr:nvCxnSpPr>
        <xdr:cNvPr id="607" name="直線コネクタ 606"/>
        <xdr:cNvCxnSpPr/>
      </xdr:nvCxnSpPr>
      <xdr:spPr>
        <a:xfrm flipV="1">
          <a:off x="14592300" y="12956845"/>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26988</xdr:rowOff>
    </xdr:from>
    <xdr:to>
      <xdr:col>81</xdr:col>
      <xdr:colOff>101600</xdr:colOff>
      <xdr:row>76</xdr:row>
      <xdr:rowOff>128588</xdr:rowOff>
    </xdr:to>
    <xdr:sp macro="" textlink="">
      <xdr:nvSpPr>
        <xdr:cNvPr id="608" name="フローチャート: 判断 607"/>
        <xdr:cNvSpPr/>
      </xdr:nvSpPr>
      <xdr:spPr>
        <a:xfrm>
          <a:off x="15430500" y="130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119715</xdr:rowOff>
    </xdr:from>
    <xdr:ext cx="534377" cy="259045"/>
    <xdr:sp macro="" textlink="">
      <xdr:nvSpPr>
        <xdr:cNvPr id="609" name="テキスト ボックス 608"/>
        <xdr:cNvSpPr txBox="1"/>
      </xdr:nvSpPr>
      <xdr:spPr>
        <a:xfrm>
          <a:off x="152014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104629</xdr:rowOff>
    </xdr:from>
    <xdr:to>
      <xdr:col>76</xdr:col>
      <xdr:colOff>114300</xdr:colOff>
      <xdr:row>75</xdr:row>
      <xdr:rowOff>122631</xdr:rowOff>
    </xdr:to>
    <xdr:cxnSp macro="">
      <xdr:nvCxnSpPr>
        <xdr:cNvPr id="610" name="直線コネクタ 609"/>
        <xdr:cNvCxnSpPr/>
      </xdr:nvCxnSpPr>
      <xdr:spPr>
        <a:xfrm flipV="1">
          <a:off x="13703300" y="12963379"/>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15272</xdr:rowOff>
    </xdr:from>
    <xdr:to>
      <xdr:col>76</xdr:col>
      <xdr:colOff>165100</xdr:colOff>
      <xdr:row>76</xdr:row>
      <xdr:rowOff>116872</xdr:rowOff>
    </xdr:to>
    <xdr:sp macro="" textlink="">
      <xdr:nvSpPr>
        <xdr:cNvPr id="611" name="フローチャート: 判断 610"/>
        <xdr:cNvSpPr/>
      </xdr:nvSpPr>
      <xdr:spPr>
        <a:xfrm>
          <a:off x="145415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107999</xdr:rowOff>
    </xdr:from>
    <xdr:ext cx="534377" cy="259045"/>
    <xdr:sp macro="" textlink="">
      <xdr:nvSpPr>
        <xdr:cNvPr id="612" name="テキスト ボックス 611"/>
        <xdr:cNvSpPr txBox="1"/>
      </xdr:nvSpPr>
      <xdr:spPr>
        <a:xfrm>
          <a:off x="143251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122631</xdr:rowOff>
    </xdr:from>
    <xdr:to>
      <xdr:col>71</xdr:col>
      <xdr:colOff>177800</xdr:colOff>
      <xdr:row>75</xdr:row>
      <xdr:rowOff>127756</xdr:rowOff>
    </xdr:to>
    <xdr:cxnSp macro="">
      <xdr:nvCxnSpPr>
        <xdr:cNvPr id="613" name="直線コネクタ 612"/>
        <xdr:cNvCxnSpPr/>
      </xdr:nvCxnSpPr>
      <xdr:spPr>
        <a:xfrm flipV="1">
          <a:off x="12814300" y="12981381"/>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33750</xdr:rowOff>
    </xdr:from>
    <xdr:to>
      <xdr:col>72</xdr:col>
      <xdr:colOff>38100</xdr:colOff>
      <xdr:row>71</xdr:row>
      <xdr:rowOff>135350</xdr:rowOff>
    </xdr:to>
    <xdr:sp macro="" textlink="">
      <xdr:nvSpPr>
        <xdr:cNvPr id="614" name="フローチャート: 判断 613"/>
        <xdr:cNvSpPr/>
      </xdr:nvSpPr>
      <xdr:spPr>
        <a:xfrm>
          <a:off x="13652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151877</xdr:rowOff>
    </xdr:from>
    <xdr:ext cx="534377" cy="259045"/>
    <xdr:sp macro="" textlink="">
      <xdr:nvSpPr>
        <xdr:cNvPr id="615" name="テキスト ボックス 614"/>
        <xdr:cNvSpPr txBox="1"/>
      </xdr:nvSpPr>
      <xdr:spPr>
        <a:xfrm>
          <a:off x="13436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14834</xdr:rowOff>
    </xdr:from>
    <xdr:to>
      <xdr:col>67</xdr:col>
      <xdr:colOff>101600</xdr:colOff>
      <xdr:row>74</xdr:row>
      <xdr:rowOff>116434</xdr:rowOff>
    </xdr:to>
    <xdr:sp macro="" textlink="">
      <xdr:nvSpPr>
        <xdr:cNvPr id="616" name="フローチャート: 判断 615"/>
        <xdr:cNvSpPr/>
      </xdr:nvSpPr>
      <xdr:spPr>
        <a:xfrm>
          <a:off x="12763500" y="1270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132961</xdr:rowOff>
    </xdr:from>
    <xdr:ext cx="534377" cy="259045"/>
    <xdr:sp macro="" textlink="">
      <xdr:nvSpPr>
        <xdr:cNvPr id="617" name="テキスト ボックス 616"/>
        <xdr:cNvSpPr txBox="1"/>
      </xdr:nvSpPr>
      <xdr:spPr>
        <a:xfrm>
          <a:off x="12547111" y="124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1194</xdr:rowOff>
    </xdr:from>
    <xdr:to>
      <xdr:col>85</xdr:col>
      <xdr:colOff>177800</xdr:colOff>
      <xdr:row>75</xdr:row>
      <xdr:rowOff>102794</xdr:rowOff>
    </xdr:to>
    <xdr:sp macro="" textlink="">
      <xdr:nvSpPr>
        <xdr:cNvPr id="623" name="楕円 622"/>
        <xdr:cNvSpPr/>
      </xdr:nvSpPr>
      <xdr:spPr>
        <a:xfrm>
          <a:off x="16268700" y="128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24071</xdr:rowOff>
    </xdr:from>
    <xdr:ext cx="534377" cy="259045"/>
    <xdr:sp macro="" textlink="">
      <xdr:nvSpPr>
        <xdr:cNvPr id="624" name="公債費該当値テキスト"/>
        <xdr:cNvSpPr txBox="1"/>
      </xdr:nvSpPr>
      <xdr:spPr>
        <a:xfrm>
          <a:off x="16370300" y="127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47295</xdr:rowOff>
    </xdr:from>
    <xdr:to>
      <xdr:col>81</xdr:col>
      <xdr:colOff>101600</xdr:colOff>
      <xdr:row>75</xdr:row>
      <xdr:rowOff>148895</xdr:rowOff>
    </xdr:to>
    <xdr:sp macro="" textlink="">
      <xdr:nvSpPr>
        <xdr:cNvPr id="625" name="楕円 624"/>
        <xdr:cNvSpPr/>
      </xdr:nvSpPr>
      <xdr:spPr>
        <a:xfrm>
          <a:off x="15430500" y="129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165422</xdr:rowOff>
    </xdr:from>
    <xdr:ext cx="534377" cy="259045"/>
    <xdr:sp macro="" textlink="">
      <xdr:nvSpPr>
        <xdr:cNvPr id="626" name="テキスト ボックス 625"/>
        <xdr:cNvSpPr txBox="1"/>
      </xdr:nvSpPr>
      <xdr:spPr>
        <a:xfrm>
          <a:off x="15201411" y="126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53829</xdr:rowOff>
    </xdr:from>
    <xdr:to>
      <xdr:col>76</xdr:col>
      <xdr:colOff>165100</xdr:colOff>
      <xdr:row>75</xdr:row>
      <xdr:rowOff>155429</xdr:rowOff>
    </xdr:to>
    <xdr:sp macro="" textlink="">
      <xdr:nvSpPr>
        <xdr:cNvPr id="627" name="楕円 626"/>
        <xdr:cNvSpPr/>
      </xdr:nvSpPr>
      <xdr:spPr>
        <a:xfrm>
          <a:off x="14541500" y="129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506</xdr:rowOff>
    </xdr:from>
    <xdr:ext cx="534377" cy="259045"/>
    <xdr:sp macro="" textlink="">
      <xdr:nvSpPr>
        <xdr:cNvPr id="628" name="テキスト ボックス 627"/>
        <xdr:cNvSpPr txBox="1"/>
      </xdr:nvSpPr>
      <xdr:spPr>
        <a:xfrm>
          <a:off x="14325111" y="126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71831</xdr:rowOff>
    </xdr:from>
    <xdr:to>
      <xdr:col>72</xdr:col>
      <xdr:colOff>38100</xdr:colOff>
      <xdr:row>76</xdr:row>
      <xdr:rowOff>1981</xdr:rowOff>
    </xdr:to>
    <xdr:sp macro="" textlink="">
      <xdr:nvSpPr>
        <xdr:cNvPr id="629" name="楕円 628"/>
        <xdr:cNvSpPr/>
      </xdr:nvSpPr>
      <xdr:spPr>
        <a:xfrm>
          <a:off x="13652500" y="129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164558</xdr:rowOff>
    </xdr:from>
    <xdr:ext cx="534377" cy="259045"/>
    <xdr:sp macro="" textlink="">
      <xdr:nvSpPr>
        <xdr:cNvPr id="630" name="テキスト ボックス 629"/>
        <xdr:cNvSpPr txBox="1"/>
      </xdr:nvSpPr>
      <xdr:spPr>
        <a:xfrm>
          <a:off x="13436111" y="13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76956</xdr:rowOff>
    </xdr:from>
    <xdr:to>
      <xdr:col>67</xdr:col>
      <xdr:colOff>101600</xdr:colOff>
      <xdr:row>76</xdr:row>
      <xdr:rowOff>7107</xdr:rowOff>
    </xdr:to>
    <xdr:sp macro="" textlink="">
      <xdr:nvSpPr>
        <xdr:cNvPr id="631" name="楕円 630"/>
        <xdr:cNvSpPr/>
      </xdr:nvSpPr>
      <xdr:spPr>
        <a:xfrm>
          <a:off x="12763500" y="12935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169682</xdr:rowOff>
    </xdr:from>
    <xdr:ext cx="534377" cy="259045"/>
    <xdr:sp macro="" textlink="">
      <xdr:nvSpPr>
        <xdr:cNvPr id="632" name="テキスト ボックス 631"/>
        <xdr:cNvSpPr txBox="1"/>
      </xdr:nvSpPr>
      <xdr:spPr>
        <a:xfrm>
          <a:off x="12547111" y="130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4" name="直線コネクタ 653"/>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5"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6" name="直線コネクタ 655"/>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7"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58" name="直線コネクタ 657"/>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125552</xdr:rowOff>
    </xdr:from>
    <xdr:to>
      <xdr:col>85</xdr:col>
      <xdr:colOff>127000</xdr:colOff>
      <xdr:row>98</xdr:row>
      <xdr:rowOff>165760</xdr:rowOff>
    </xdr:to>
    <xdr:cxnSp macro="">
      <xdr:nvCxnSpPr>
        <xdr:cNvPr id="659" name="直線コネクタ 658"/>
        <xdr:cNvCxnSpPr/>
      </xdr:nvCxnSpPr>
      <xdr:spPr>
        <a:xfrm flipV="1">
          <a:off x="15481300" y="16927652"/>
          <a:ext cx="8382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0"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1" name="フローチャート: 判断 660"/>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99110</xdr:rowOff>
    </xdr:from>
    <xdr:to>
      <xdr:col>81</xdr:col>
      <xdr:colOff>50800</xdr:colOff>
      <xdr:row>98</xdr:row>
      <xdr:rowOff>165760</xdr:rowOff>
    </xdr:to>
    <xdr:cxnSp macro="">
      <xdr:nvCxnSpPr>
        <xdr:cNvPr id="662" name="直線コネクタ 661"/>
        <xdr:cNvCxnSpPr/>
      </xdr:nvCxnSpPr>
      <xdr:spPr>
        <a:xfrm>
          <a:off x="14592300" y="16901210"/>
          <a:ext cx="889000" cy="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3" name="フローチャート: 判断 662"/>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4" name="テキスト ボックス 663"/>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99110</xdr:rowOff>
    </xdr:from>
    <xdr:to>
      <xdr:col>76</xdr:col>
      <xdr:colOff>114300</xdr:colOff>
      <xdr:row>98</xdr:row>
      <xdr:rowOff>106642</xdr:rowOff>
    </xdr:to>
    <xdr:cxnSp macro="">
      <xdr:nvCxnSpPr>
        <xdr:cNvPr id="665" name="直線コネクタ 664"/>
        <xdr:cNvCxnSpPr/>
      </xdr:nvCxnSpPr>
      <xdr:spPr>
        <a:xfrm flipV="1">
          <a:off x="13703300" y="16901210"/>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6" name="フローチャート: 判断 665"/>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7" name="テキスト ボックス 666"/>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41554</xdr:rowOff>
    </xdr:from>
    <xdr:to>
      <xdr:col>71</xdr:col>
      <xdr:colOff>177800</xdr:colOff>
      <xdr:row>98</xdr:row>
      <xdr:rowOff>106642</xdr:rowOff>
    </xdr:to>
    <xdr:cxnSp macro="">
      <xdr:nvCxnSpPr>
        <xdr:cNvPr id="668" name="直線コネクタ 667"/>
        <xdr:cNvCxnSpPr/>
      </xdr:nvCxnSpPr>
      <xdr:spPr>
        <a:xfrm>
          <a:off x="12814300" y="16843654"/>
          <a:ext cx="889000" cy="6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20726</xdr:rowOff>
    </xdr:from>
    <xdr:to>
      <xdr:col>72</xdr:col>
      <xdr:colOff>38100</xdr:colOff>
      <xdr:row>96</xdr:row>
      <xdr:rowOff>122326</xdr:rowOff>
    </xdr:to>
    <xdr:sp macro="" textlink="">
      <xdr:nvSpPr>
        <xdr:cNvPr id="669" name="フローチャート: 判断 668"/>
        <xdr:cNvSpPr/>
      </xdr:nvSpPr>
      <xdr:spPr>
        <a:xfrm>
          <a:off x="13652500" y="164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138853</xdr:rowOff>
    </xdr:from>
    <xdr:ext cx="534377" cy="259045"/>
    <xdr:sp macro="" textlink="">
      <xdr:nvSpPr>
        <xdr:cNvPr id="670" name="テキスト ボックス 669"/>
        <xdr:cNvSpPr txBox="1"/>
      </xdr:nvSpPr>
      <xdr:spPr>
        <a:xfrm>
          <a:off x="13436111" y="162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66433</xdr:rowOff>
    </xdr:from>
    <xdr:to>
      <xdr:col>67</xdr:col>
      <xdr:colOff>101600</xdr:colOff>
      <xdr:row>95</xdr:row>
      <xdr:rowOff>168033</xdr:rowOff>
    </xdr:to>
    <xdr:sp macro="" textlink="">
      <xdr:nvSpPr>
        <xdr:cNvPr id="671" name="フローチャート: 判断 670"/>
        <xdr:cNvSpPr/>
      </xdr:nvSpPr>
      <xdr:spPr>
        <a:xfrm>
          <a:off x="12763500" y="1635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13110</xdr:rowOff>
    </xdr:from>
    <xdr:ext cx="534377" cy="259045"/>
    <xdr:sp macro="" textlink="">
      <xdr:nvSpPr>
        <xdr:cNvPr id="672" name="テキスト ボックス 671"/>
        <xdr:cNvSpPr txBox="1"/>
      </xdr:nvSpPr>
      <xdr:spPr>
        <a:xfrm>
          <a:off x="12547111" y="1612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74752</xdr:rowOff>
    </xdr:from>
    <xdr:to>
      <xdr:col>85</xdr:col>
      <xdr:colOff>177800</xdr:colOff>
      <xdr:row>99</xdr:row>
      <xdr:rowOff>4902</xdr:rowOff>
    </xdr:to>
    <xdr:sp macro="" textlink="">
      <xdr:nvSpPr>
        <xdr:cNvPr id="678" name="楕円 677"/>
        <xdr:cNvSpPr/>
      </xdr:nvSpPr>
      <xdr:spPr>
        <a:xfrm>
          <a:off x="16268700" y="168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41406</xdr:rowOff>
    </xdr:from>
    <xdr:ext cx="469744" cy="259045"/>
    <xdr:sp macro="" textlink="">
      <xdr:nvSpPr>
        <xdr:cNvPr id="679" name="積立金該当値テキスト"/>
        <xdr:cNvSpPr txBox="1"/>
      </xdr:nvSpPr>
      <xdr:spPr>
        <a:xfrm>
          <a:off x="16370300" y="168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114960</xdr:rowOff>
    </xdr:from>
    <xdr:to>
      <xdr:col>81</xdr:col>
      <xdr:colOff>101600</xdr:colOff>
      <xdr:row>99</xdr:row>
      <xdr:rowOff>45110</xdr:rowOff>
    </xdr:to>
    <xdr:sp macro="" textlink="">
      <xdr:nvSpPr>
        <xdr:cNvPr id="680" name="楕円 679"/>
        <xdr:cNvSpPr/>
      </xdr:nvSpPr>
      <xdr:spPr>
        <a:xfrm>
          <a:off x="15430500" y="169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36237</xdr:rowOff>
    </xdr:from>
    <xdr:ext cx="469744" cy="259045"/>
    <xdr:sp macro="" textlink="">
      <xdr:nvSpPr>
        <xdr:cNvPr id="681" name="テキスト ボックス 680"/>
        <xdr:cNvSpPr txBox="1"/>
      </xdr:nvSpPr>
      <xdr:spPr>
        <a:xfrm>
          <a:off x="15233728" y="1700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48310</xdr:rowOff>
    </xdr:from>
    <xdr:to>
      <xdr:col>76</xdr:col>
      <xdr:colOff>165100</xdr:colOff>
      <xdr:row>98</xdr:row>
      <xdr:rowOff>149910</xdr:rowOff>
    </xdr:to>
    <xdr:sp macro="" textlink="">
      <xdr:nvSpPr>
        <xdr:cNvPr id="682" name="楕円 681"/>
        <xdr:cNvSpPr/>
      </xdr:nvSpPr>
      <xdr:spPr>
        <a:xfrm>
          <a:off x="14541500" y="168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141037</xdr:rowOff>
    </xdr:from>
    <xdr:ext cx="469744" cy="259045"/>
    <xdr:sp macro="" textlink="">
      <xdr:nvSpPr>
        <xdr:cNvPr id="683" name="テキスト ボックス 682"/>
        <xdr:cNvSpPr txBox="1"/>
      </xdr:nvSpPr>
      <xdr:spPr>
        <a:xfrm>
          <a:off x="14357428" y="1694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55842</xdr:rowOff>
    </xdr:from>
    <xdr:to>
      <xdr:col>72</xdr:col>
      <xdr:colOff>38100</xdr:colOff>
      <xdr:row>98</xdr:row>
      <xdr:rowOff>157442</xdr:rowOff>
    </xdr:to>
    <xdr:sp macro="" textlink="">
      <xdr:nvSpPr>
        <xdr:cNvPr id="684" name="楕円 683"/>
        <xdr:cNvSpPr/>
      </xdr:nvSpPr>
      <xdr:spPr>
        <a:xfrm>
          <a:off x="13652500" y="168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148569</xdr:rowOff>
    </xdr:from>
    <xdr:ext cx="469744" cy="259045"/>
    <xdr:sp macro="" textlink="">
      <xdr:nvSpPr>
        <xdr:cNvPr id="685" name="テキスト ボックス 684"/>
        <xdr:cNvSpPr txBox="1"/>
      </xdr:nvSpPr>
      <xdr:spPr>
        <a:xfrm>
          <a:off x="13468428" y="1695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162204</xdr:rowOff>
    </xdr:from>
    <xdr:to>
      <xdr:col>67</xdr:col>
      <xdr:colOff>101600</xdr:colOff>
      <xdr:row>98</xdr:row>
      <xdr:rowOff>92354</xdr:rowOff>
    </xdr:to>
    <xdr:sp macro="" textlink="">
      <xdr:nvSpPr>
        <xdr:cNvPr id="686" name="楕円 685"/>
        <xdr:cNvSpPr/>
      </xdr:nvSpPr>
      <xdr:spPr>
        <a:xfrm>
          <a:off x="12763500" y="167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83481</xdr:rowOff>
    </xdr:from>
    <xdr:ext cx="534377" cy="259045"/>
    <xdr:sp macro="" textlink="">
      <xdr:nvSpPr>
        <xdr:cNvPr id="687" name="テキスト ボックス 686"/>
        <xdr:cNvSpPr txBox="1"/>
      </xdr:nvSpPr>
      <xdr:spPr>
        <a:xfrm>
          <a:off x="12547111" y="1688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9" name="テキスト ボックス 69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1" name="テキスト ボックス 70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3" name="テキスト ボックス 70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5" name="テキスト ボックス 70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07" name="テキスト ボックス 70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136434</xdr:rowOff>
    </xdr:from>
    <xdr:to>
      <xdr:col>116</xdr:col>
      <xdr:colOff>62864</xdr:colOff>
      <xdr:row>39</xdr:row>
      <xdr:rowOff>92347</xdr:rowOff>
    </xdr:to>
    <xdr:cxnSp macro="">
      <xdr:nvCxnSpPr>
        <xdr:cNvPr id="711" name="直線コネクタ 710"/>
        <xdr:cNvCxnSpPr/>
      </xdr:nvCxnSpPr>
      <xdr:spPr>
        <a:xfrm flipV="1">
          <a:off x="22159595" y="5622834"/>
          <a:ext cx="1269"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96174</xdr:rowOff>
    </xdr:from>
    <xdr:ext cx="249299" cy="259045"/>
    <xdr:sp macro="" textlink="">
      <xdr:nvSpPr>
        <xdr:cNvPr id="712" name="投資及び出資金最小値テキスト"/>
        <xdr:cNvSpPr txBox="1"/>
      </xdr:nvSpPr>
      <xdr:spPr>
        <a:xfrm>
          <a:off x="22212300" y="67827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92347</xdr:rowOff>
    </xdr:from>
    <xdr:to>
      <xdr:col>116</xdr:col>
      <xdr:colOff>152400</xdr:colOff>
      <xdr:row>39</xdr:row>
      <xdr:rowOff>92347</xdr:rowOff>
    </xdr:to>
    <xdr:cxnSp macro="">
      <xdr:nvCxnSpPr>
        <xdr:cNvPr id="713" name="直線コネクタ 712"/>
        <xdr:cNvCxnSpPr/>
      </xdr:nvCxnSpPr>
      <xdr:spPr>
        <a:xfrm>
          <a:off x="22072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83111</xdr:rowOff>
    </xdr:from>
    <xdr:ext cx="469744" cy="259045"/>
    <xdr:sp macro="" textlink="">
      <xdr:nvSpPr>
        <xdr:cNvPr id="714" name="投資及び出資金最大値テキスト"/>
        <xdr:cNvSpPr txBox="1"/>
      </xdr:nvSpPr>
      <xdr:spPr>
        <a:xfrm>
          <a:off x="22212300" y="539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136434</xdr:rowOff>
    </xdr:from>
    <xdr:to>
      <xdr:col>116</xdr:col>
      <xdr:colOff>152400</xdr:colOff>
      <xdr:row>32</xdr:row>
      <xdr:rowOff>136434</xdr:rowOff>
    </xdr:to>
    <xdr:cxnSp macro="">
      <xdr:nvCxnSpPr>
        <xdr:cNvPr id="715" name="直線コネクタ 714"/>
        <xdr:cNvCxnSpPr/>
      </xdr:nvCxnSpPr>
      <xdr:spPr>
        <a:xfrm>
          <a:off x="22072600" y="5622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97246</xdr:rowOff>
    </xdr:from>
    <xdr:to>
      <xdr:col>116</xdr:col>
      <xdr:colOff>63500</xdr:colOff>
      <xdr:row>38</xdr:row>
      <xdr:rowOff>115751</xdr:rowOff>
    </xdr:to>
    <xdr:cxnSp macro="">
      <xdr:nvCxnSpPr>
        <xdr:cNvPr id="716" name="直線コネクタ 715"/>
        <xdr:cNvCxnSpPr/>
      </xdr:nvCxnSpPr>
      <xdr:spPr>
        <a:xfrm>
          <a:off x="21323300" y="6612346"/>
          <a:ext cx="838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95993</xdr:rowOff>
    </xdr:from>
    <xdr:ext cx="378565" cy="259045"/>
    <xdr:sp macro="" textlink="">
      <xdr:nvSpPr>
        <xdr:cNvPr id="717" name="投資及び出資金平均値テキスト"/>
        <xdr:cNvSpPr txBox="1"/>
      </xdr:nvSpPr>
      <xdr:spPr>
        <a:xfrm>
          <a:off x="22212300" y="62681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73116</xdr:rowOff>
    </xdr:from>
    <xdr:to>
      <xdr:col>116</xdr:col>
      <xdr:colOff>114300</xdr:colOff>
      <xdr:row>38</xdr:row>
      <xdr:rowOff>3266</xdr:rowOff>
    </xdr:to>
    <xdr:sp macro="" textlink="">
      <xdr:nvSpPr>
        <xdr:cNvPr id="718" name="フローチャート: 判断 717"/>
        <xdr:cNvSpPr/>
      </xdr:nvSpPr>
      <xdr:spPr>
        <a:xfrm>
          <a:off x="22110700" y="641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93980</xdr:rowOff>
    </xdr:from>
    <xdr:to>
      <xdr:col>111</xdr:col>
      <xdr:colOff>177800</xdr:colOff>
      <xdr:row>38</xdr:row>
      <xdr:rowOff>97246</xdr:rowOff>
    </xdr:to>
    <xdr:cxnSp macro="">
      <xdr:nvCxnSpPr>
        <xdr:cNvPr id="719" name="直線コネクタ 718"/>
        <xdr:cNvCxnSpPr/>
      </xdr:nvCxnSpPr>
      <xdr:spPr>
        <a:xfrm>
          <a:off x="20434300" y="6609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149860</xdr:rowOff>
    </xdr:from>
    <xdr:to>
      <xdr:col>112</xdr:col>
      <xdr:colOff>38100</xdr:colOff>
      <xdr:row>37</xdr:row>
      <xdr:rowOff>80010</xdr:rowOff>
    </xdr:to>
    <xdr:sp macro="" textlink="">
      <xdr:nvSpPr>
        <xdr:cNvPr id="720" name="フローチャート: 判断 719"/>
        <xdr:cNvSpPr/>
      </xdr:nvSpPr>
      <xdr:spPr>
        <a:xfrm>
          <a:off x="21272500" y="632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96537</xdr:rowOff>
    </xdr:from>
    <xdr:ext cx="378565" cy="259045"/>
    <xdr:sp macro="" textlink="">
      <xdr:nvSpPr>
        <xdr:cNvPr id="721" name="テキスト ボックス 720"/>
        <xdr:cNvSpPr txBox="1"/>
      </xdr:nvSpPr>
      <xdr:spPr>
        <a:xfrm>
          <a:off x="21121317" y="6097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92891</xdr:rowOff>
    </xdr:from>
    <xdr:to>
      <xdr:col>107</xdr:col>
      <xdr:colOff>50800</xdr:colOff>
      <xdr:row>38</xdr:row>
      <xdr:rowOff>93980</xdr:rowOff>
    </xdr:to>
    <xdr:cxnSp macro="">
      <xdr:nvCxnSpPr>
        <xdr:cNvPr id="722" name="直線コネクタ 721"/>
        <xdr:cNvCxnSpPr/>
      </xdr:nvCxnSpPr>
      <xdr:spPr>
        <a:xfrm>
          <a:off x="19545300" y="660799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153126</xdr:rowOff>
    </xdr:from>
    <xdr:to>
      <xdr:col>107</xdr:col>
      <xdr:colOff>101600</xdr:colOff>
      <xdr:row>37</xdr:row>
      <xdr:rowOff>83276</xdr:rowOff>
    </xdr:to>
    <xdr:sp macro="" textlink="">
      <xdr:nvSpPr>
        <xdr:cNvPr id="723" name="フローチャート: 判断 722"/>
        <xdr:cNvSpPr/>
      </xdr:nvSpPr>
      <xdr:spPr>
        <a:xfrm>
          <a:off x="20383500" y="632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99803</xdr:rowOff>
    </xdr:from>
    <xdr:ext cx="378565" cy="259045"/>
    <xdr:sp macro="" textlink="">
      <xdr:nvSpPr>
        <xdr:cNvPr id="724" name="テキスト ボックス 723"/>
        <xdr:cNvSpPr txBox="1"/>
      </xdr:nvSpPr>
      <xdr:spPr>
        <a:xfrm>
          <a:off x="20245017" y="610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148408</xdr:rowOff>
    </xdr:from>
    <xdr:to>
      <xdr:col>102</xdr:col>
      <xdr:colOff>114300</xdr:colOff>
      <xdr:row>38</xdr:row>
      <xdr:rowOff>92891</xdr:rowOff>
    </xdr:to>
    <xdr:cxnSp macro="">
      <xdr:nvCxnSpPr>
        <xdr:cNvPr id="725" name="直線コネクタ 724"/>
        <xdr:cNvCxnSpPr/>
      </xdr:nvCxnSpPr>
      <xdr:spPr>
        <a:xfrm>
          <a:off x="18656300" y="5291908"/>
          <a:ext cx="889000" cy="13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74749</xdr:rowOff>
    </xdr:from>
    <xdr:to>
      <xdr:col>102</xdr:col>
      <xdr:colOff>165100</xdr:colOff>
      <xdr:row>35</xdr:row>
      <xdr:rowOff>4899</xdr:rowOff>
    </xdr:to>
    <xdr:sp macro="" textlink="">
      <xdr:nvSpPr>
        <xdr:cNvPr id="726" name="フローチャート: 判断 725"/>
        <xdr:cNvSpPr/>
      </xdr:nvSpPr>
      <xdr:spPr>
        <a:xfrm>
          <a:off x="19494500" y="59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21426</xdr:rowOff>
    </xdr:from>
    <xdr:ext cx="378565" cy="259045"/>
    <xdr:sp macro="" textlink="">
      <xdr:nvSpPr>
        <xdr:cNvPr id="727" name="テキスト ボックス 726"/>
        <xdr:cNvSpPr txBox="1"/>
      </xdr:nvSpPr>
      <xdr:spPr>
        <a:xfrm>
          <a:off x="19356017" y="5679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47534</xdr:rowOff>
    </xdr:from>
    <xdr:to>
      <xdr:col>98</xdr:col>
      <xdr:colOff>38100</xdr:colOff>
      <xdr:row>34</xdr:row>
      <xdr:rowOff>149134</xdr:rowOff>
    </xdr:to>
    <xdr:sp macro="" textlink="">
      <xdr:nvSpPr>
        <xdr:cNvPr id="728" name="フローチャート: 判断 727"/>
        <xdr:cNvSpPr/>
      </xdr:nvSpPr>
      <xdr:spPr>
        <a:xfrm>
          <a:off x="18605500" y="587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140261</xdr:rowOff>
    </xdr:from>
    <xdr:ext cx="378565" cy="259045"/>
    <xdr:sp macro="" textlink="">
      <xdr:nvSpPr>
        <xdr:cNvPr id="729" name="テキスト ボックス 728"/>
        <xdr:cNvSpPr txBox="1"/>
      </xdr:nvSpPr>
      <xdr:spPr>
        <a:xfrm>
          <a:off x="18467017" y="596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64951</xdr:rowOff>
    </xdr:from>
    <xdr:to>
      <xdr:col>116</xdr:col>
      <xdr:colOff>114300</xdr:colOff>
      <xdr:row>38</xdr:row>
      <xdr:rowOff>166551</xdr:rowOff>
    </xdr:to>
    <xdr:sp macro="" textlink="">
      <xdr:nvSpPr>
        <xdr:cNvPr id="735" name="楕円 734"/>
        <xdr:cNvSpPr/>
      </xdr:nvSpPr>
      <xdr:spPr>
        <a:xfrm>
          <a:off x="22110700" y="65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43378</xdr:rowOff>
    </xdr:from>
    <xdr:ext cx="378565" cy="259045"/>
    <xdr:sp macro="" textlink="">
      <xdr:nvSpPr>
        <xdr:cNvPr id="736" name="投資及び出資金該当値テキスト"/>
        <xdr:cNvSpPr txBox="1"/>
      </xdr:nvSpPr>
      <xdr:spPr>
        <a:xfrm>
          <a:off x="22212300" y="655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46446</xdr:rowOff>
    </xdr:from>
    <xdr:to>
      <xdr:col>112</xdr:col>
      <xdr:colOff>38100</xdr:colOff>
      <xdr:row>38</xdr:row>
      <xdr:rowOff>148046</xdr:rowOff>
    </xdr:to>
    <xdr:sp macro="" textlink="">
      <xdr:nvSpPr>
        <xdr:cNvPr id="737" name="楕円 736"/>
        <xdr:cNvSpPr/>
      </xdr:nvSpPr>
      <xdr:spPr>
        <a:xfrm>
          <a:off x="21272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139173</xdr:rowOff>
    </xdr:from>
    <xdr:ext cx="378565" cy="259045"/>
    <xdr:sp macro="" textlink="">
      <xdr:nvSpPr>
        <xdr:cNvPr id="738" name="テキスト ボックス 737"/>
        <xdr:cNvSpPr txBox="1"/>
      </xdr:nvSpPr>
      <xdr:spPr>
        <a:xfrm>
          <a:off x="21121317" y="6654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43180</xdr:rowOff>
    </xdr:from>
    <xdr:to>
      <xdr:col>107</xdr:col>
      <xdr:colOff>101600</xdr:colOff>
      <xdr:row>38</xdr:row>
      <xdr:rowOff>144780</xdr:rowOff>
    </xdr:to>
    <xdr:sp macro="" textlink="">
      <xdr:nvSpPr>
        <xdr:cNvPr id="739" name="楕円 738"/>
        <xdr:cNvSpPr/>
      </xdr:nvSpPr>
      <xdr:spPr>
        <a:xfrm>
          <a:off x="20383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macro="" textlink="">
      <xdr:nvSpPr>
        <xdr:cNvPr id="740" name="テキスト ボックス 739"/>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42091</xdr:rowOff>
    </xdr:from>
    <xdr:to>
      <xdr:col>102</xdr:col>
      <xdr:colOff>165100</xdr:colOff>
      <xdr:row>38</xdr:row>
      <xdr:rowOff>143691</xdr:rowOff>
    </xdr:to>
    <xdr:sp macro="" textlink="">
      <xdr:nvSpPr>
        <xdr:cNvPr id="741" name="楕円 740"/>
        <xdr:cNvSpPr/>
      </xdr:nvSpPr>
      <xdr:spPr>
        <a:xfrm>
          <a:off x="19494500" y="655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134818</xdr:rowOff>
    </xdr:from>
    <xdr:ext cx="378565" cy="259045"/>
    <xdr:sp macro="" textlink="">
      <xdr:nvSpPr>
        <xdr:cNvPr id="742" name="テキスト ボックス 741"/>
        <xdr:cNvSpPr txBox="1"/>
      </xdr:nvSpPr>
      <xdr:spPr>
        <a:xfrm>
          <a:off x="19356017" y="664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97608</xdr:rowOff>
    </xdr:from>
    <xdr:to>
      <xdr:col>98</xdr:col>
      <xdr:colOff>38100</xdr:colOff>
      <xdr:row>31</xdr:row>
      <xdr:rowOff>27758</xdr:rowOff>
    </xdr:to>
    <xdr:sp macro="" textlink="">
      <xdr:nvSpPr>
        <xdr:cNvPr id="743" name="楕円 742"/>
        <xdr:cNvSpPr/>
      </xdr:nvSpPr>
      <xdr:spPr>
        <a:xfrm>
          <a:off x="18605500" y="52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44285</xdr:rowOff>
    </xdr:from>
    <xdr:ext cx="469744" cy="259045"/>
    <xdr:sp macro="" textlink="">
      <xdr:nvSpPr>
        <xdr:cNvPr id="744" name="テキスト ボックス 743"/>
        <xdr:cNvSpPr txBox="1"/>
      </xdr:nvSpPr>
      <xdr:spPr>
        <a:xfrm>
          <a:off x="18421428" y="50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46660</xdr:rowOff>
    </xdr:from>
    <xdr:to>
      <xdr:col>116</xdr:col>
      <xdr:colOff>63500</xdr:colOff>
      <xdr:row>55</xdr:row>
      <xdr:rowOff>77978</xdr:rowOff>
    </xdr:to>
    <xdr:cxnSp macro="">
      <xdr:nvCxnSpPr>
        <xdr:cNvPr id="773" name="直線コネクタ 772"/>
        <xdr:cNvCxnSpPr/>
      </xdr:nvCxnSpPr>
      <xdr:spPr>
        <a:xfrm>
          <a:off x="21323300" y="9476410"/>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4"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5446</xdr:rowOff>
    </xdr:from>
    <xdr:to>
      <xdr:col>111</xdr:col>
      <xdr:colOff>177800</xdr:colOff>
      <xdr:row>55</xdr:row>
      <xdr:rowOff>46660</xdr:rowOff>
    </xdr:to>
    <xdr:cxnSp macro="">
      <xdr:nvCxnSpPr>
        <xdr:cNvPr id="776" name="直線コネクタ 775"/>
        <xdr:cNvCxnSpPr/>
      </xdr:nvCxnSpPr>
      <xdr:spPr>
        <a:xfrm>
          <a:off x="20434300" y="8920846"/>
          <a:ext cx="889000" cy="55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8" name="テキスト ボックス 777"/>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5446</xdr:rowOff>
    </xdr:from>
    <xdr:to>
      <xdr:col>107</xdr:col>
      <xdr:colOff>50800</xdr:colOff>
      <xdr:row>53</xdr:row>
      <xdr:rowOff>88363</xdr:rowOff>
    </xdr:to>
    <xdr:cxnSp macro="">
      <xdr:nvCxnSpPr>
        <xdr:cNvPr id="779" name="直線コネクタ 778"/>
        <xdr:cNvCxnSpPr/>
      </xdr:nvCxnSpPr>
      <xdr:spPr>
        <a:xfrm flipV="1">
          <a:off x="19545300" y="8920846"/>
          <a:ext cx="889000" cy="25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62984</xdr:rowOff>
    </xdr:from>
    <xdr:ext cx="534377" cy="259045"/>
    <xdr:sp macro="" textlink="">
      <xdr:nvSpPr>
        <xdr:cNvPr id="781" name="テキスト ボックス 780"/>
        <xdr:cNvSpPr txBox="1"/>
      </xdr:nvSpPr>
      <xdr:spPr>
        <a:xfrm>
          <a:off x="20167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72557</xdr:rowOff>
    </xdr:from>
    <xdr:to>
      <xdr:col>102</xdr:col>
      <xdr:colOff>114300</xdr:colOff>
      <xdr:row>53</xdr:row>
      <xdr:rowOff>88363</xdr:rowOff>
    </xdr:to>
    <xdr:cxnSp macro="">
      <xdr:nvCxnSpPr>
        <xdr:cNvPr id="782" name="直線コネクタ 781"/>
        <xdr:cNvCxnSpPr/>
      </xdr:nvCxnSpPr>
      <xdr:spPr>
        <a:xfrm>
          <a:off x="18656300" y="9159407"/>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132955</xdr:rowOff>
    </xdr:from>
    <xdr:to>
      <xdr:col>102</xdr:col>
      <xdr:colOff>165100</xdr:colOff>
      <xdr:row>53</xdr:row>
      <xdr:rowOff>63105</xdr:rowOff>
    </xdr:to>
    <xdr:sp macro="" textlink="">
      <xdr:nvSpPr>
        <xdr:cNvPr id="783" name="フローチャート: 判断 782"/>
        <xdr:cNvSpPr/>
      </xdr:nvSpPr>
      <xdr:spPr>
        <a:xfrm>
          <a:off x="19494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79632</xdr:rowOff>
    </xdr:from>
    <xdr:ext cx="534377" cy="259045"/>
    <xdr:sp macro="" textlink="">
      <xdr:nvSpPr>
        <xdr:cNvPr id="784" name="テキスト ボックス 783"/>
        <xdr:cNvSpPr txBox="1"/>
      </xdr:nvSpPr>
      <xdr:spPr>
        <a:xfrm>
          <a:off x="19278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160386</xdr:rowOff>
    </xdr:from>
    <xdr:to>
      <xdr:col>98</xdr:col>
      <xdr:colOff>38100</xdr:colOff>
      <xdr:row>52</xdr:row>
      <xdr:rowOff>90536</xdr:rowOff>
    </xdr:to>
    <xdr:sp macro="" textlink="">
      <xdr:nvSpPr>
        <xdr:cNvPr id="785" name="フローチャート: 判断 784"/>
        <xdr:cNvSpPr/>
      </xdr:nvSpPr>
      <xdr:spPr>
        <a:xfrm>
          <a:off x="18605500" y="8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107063</xdr:rowOff>
    </xdr:from>
    <xdr:ext cx="534377" cy="259045"/>
    <xdr:sp macro="" textlink="">
      <xdr:nvSpPr>
        <xdr:cNvPr id="786" name="テキスト ボックス 785"/>
        <xdr:cNvSpPr txBox="1"/>
      </xdr:nvSpPr>
      <xdr:spPr>
        <a:xfrm>
          <a:off x="18389111" y="8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27178</xdr:rowOff>
    </xdr:from>
    <xdr:to>
      <xdr:col>116</xdr:col>
      <xdr:colOff>114300</xdr:colOff>
      <xdr:row>55</xdr:row>
      <xdr:rowOff>128778</xdr:rowOff>
    </xdr:to>
    <xdr:sp macro="" textlink="">
      <xdr:nvSpPr>
        <xdr:cNvPr id="792" name="楕円 791"/>
        <xdr:cNvSpPr/>
      </xdr:nvSpPr>
      <xdr:spPr>
        <a:xfrm>
          <a:off x="22110700" y="945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50055</xdr:rowOff>
    </xdr:from>
    <xdr:ext cx="534377" cy="259045"/>
    <xdr:sp macro="" textlink="">
      <xdr:nvSpPr>
        <xdr:cNvPr id="793" name="貸付金該当値テキスト"/>
        <xdr:cNvSpPr txBox="1"/>
      </xdr:nvSpPr>
      <xdr:spPr>
        <a:xfrm>
          <a:off x="22212300" y="930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167310</xdr:rowOff>
    </xdr:from>
    <xdr:to>
      <xdr:col>112</xdr:col>
      <xdr:colOff>38100</xdr:colOff>
      <xdr:row>55</xdr:row>
      <xdr:rowOff>97460</xdr:rowOff>
    </xdr:to>
    <xdr:sp macro="" textlink="">
      <xdr:nvSpPr>
        <xdr:cNvPr id="794" name="楕円 793"/>
        <xdr:cNvSpPr/>
      </xdr:nvSpPr>
      <xdr:spPr>
        <a:xfrm>
          <a:off x="212725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113987</xdr:rowOff>
    </xdr:from>
    <xdr:ext cx="534377" cy="259045"/>
    <xdr:sp macro="" textlink="">
      <xdr:nvSpPr>
        <xdr:cNvPr id="795" name="テキスト ボックス 794"/>
        <xdr:cNvSpPr txBox="1"/>
      </xdr:nvSpPr>
      <xdr:spPr>
        <a:xfrm>
          <a:off x="21043411" y="92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126096</xdr:rowOff>
    </xdr:from>
    <xdr:to>
      <xdr:col>107</xdr:col>
      <xdr:colOff>101600</xdr:colOff>
      <xdr:row>52</xdr:row>
      <xdr:rowOff>56246</xdr:rowOff>
    </xdr:to>
    <xdr:sp macro="" textlink="">
      <xdr:nvSpPr>
        <xdr:cNvPr id="796" name="楕円 795"/>
        <xdr:cNvSpPr/>
      </xdr:nvSpPr>
      <xdr:spPr>
        <a:xfrm>
          <a:off x="20383500" y="8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72773</xdr:rowOff>
    </xdr:from>
    <xdr:ext cx="534377" cy="259045"/>
    <xdr:sp macro="" textlink="">
      <xdr:nvSpPr>
        <xdr:cNvPr id="797" name="テキスト ボックス 796"/>
        <xdr:cNvSpPr txBox="1"/>
      </xdr:nvSpPr>
      <xdr:spPr>
        <a:xfrm>
          <a:off x="20167111" y="86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37563</xdr:rowOff>
    </xdr:from>
    <xdr:to>
      <xdr:col>102</xdr:col>
      <xdr:colOff>165100</xdr:colOff>
      <xdr:row>53</xdr:row>
      <xdr:rowOff>139163</xdr:rowOff>
    </xdr:to>
    <xdr:sp macro="" textlink="">
      <xdr:nvSpPr>
        <xdr:cNvPr id="798" name="楕円 797"/>
        <xdr:cNvSpPr/>
      </xdr:nvSpPr>
      <xdr:spPr>
        <a:xfrm>
          <a:off x="19494500" y="91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130290</xdr:rowOff>
    </xdr:from>
    <xdr:ext cx="534377" cy="259045"/>
    <xdr:sp macro="" textlink="">
      <xdr:nvSpPr>
        <xdr:cNvPr id="799" name="テキスト ボックス 798"/>
        <xdr:cNvSpPr txBox="1"/>
      </xdr:nvSpPr>
      <xdr:spPr>
        <a:xfrm>
          <a:off x="19278111" y="92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21757</xdr:rowOff>
    </xdr:from>
    <xdr:to>
      <xdr:col>98</xdr:col>
      <xdr:colOff>38100</xdr:colOff>
      <xdr:row>53</xdr:row>
      <xdr:rowOff>123357</xdr:rowOff>
    </xdr:to>
    <xdr:sp macro="" textlink="">
      <xdr:nvSpPr>
        <xdr:cNvPr id="800" name="楕円 799"/>
        <xdr:cNvSpPr/>
      </xdr:nvSpPr>
      <xdr:spPr>
        <a:xfrm>
          <a:off x="18605500" y="91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114484</xdr:rowOff>
    </xdr:from>
    <xdr:ext cx="534377" cy="259045"/>
    <xdr:sp macro="" textlink="">
      <xdr:nvSpPr>
        <xdr:cNvPr id="801" name="テキスト ボックス 800"/>
        <xdr:cNvSpPr txBox="1"/>
      </xdr:nvSpPr>
      <xdr:spPr>
        <a:xfrm>
          <a:off x="18389111" y="920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165988</xdr:rowOff>
    </xdr:from>
    <xdr:to>
      <xdr:col>116</xdr:col>
      <xdr:colOff>63500</xdr:colOff>
      <xdr:row>77</xdr:row>
      <xdr:rowOff>96265</xdr:rowOff>
    </xdr:to>
    <xdr:cxnSp macro="">
      <xdr:nvCxnSpPr>
        <xdr:cNvPr id="832" name="直線コネクタ 831"/>
        <xdr:cNvCxnSpPr/>
      </xdr:nvCxnSpPr>
      <xdr:spPr>
        <a:xfrm flipV="1">
          <a:off x="21323300" y="13024738"/>
          <a:ext cx="8382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61898</xdr:rowOff>
    </xdr:from>
    <xdr:ext cx="469744" cy="259045"/>
    <xdr:sp macro="" textlink="">
      <xdr:nvSpPr>
        <xdr:cNvPr id="833" name="繰出金平均値テキスト"/>
        <xdr:cNvSpPr txBox="1"/>
      </xdr:nvSpPr>
      <xdr:spPr>
        <a:xfrm>
          <a:off x="22212300" y="1326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39401</xdr:rowOff>
    </xdr:from>
    <xdr:to>
      <xdr:col>111</xdr:col>
      <xdr:colOff>177800</xdr:colOff>
      <xdr:row>77</xdr:row>
      <xdr:rowOff>96265</xdr:rowOff>
    </xdr:to>
    <xdr:cxnSp macro="">
      <xdr:nvCxnSpPr>
        <xdr:cNvPr id="835" name="直線コネクタ 834"/>
        <xdr:cNvCxnSpPr/>
      </xdr:nvCxnSpPr>
      <xdr:spPr>
        <a:xfrm>
          <a:off x="20434300" y="12898151"/>
          <a:ext cx="889000" cy="39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159053</xdr:rowOff>
    </xdr:from>
    <xdr:ext cx="469744" cy="259045"/>
    <xdr:sp macro="" textlink="">
      <xdr:nvSpPr>
        <xdr:cNvPr id="837" name="テキスト ボックス 836"/>
        <xdr:cNvSpPr txBox="1"/>
      </xdr:nvSpPr>
      <xdr:spPr>
        <a:xfrm>
          <a:off x="21075728" y="133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39401</xdr:rowOff>
    </xdr:from>
    <xdr:to>
      <xdr:col>107</xdr:col>
      <xdr:colOff>50800</xdr:colOff>
      <xdr:row>75</xdr:row>
      <xdr:rowOff>155702</xdr:rowOff>
    </xdr:to>
    <xdr:cxnSp macro="">
      <xdr:nvCxnSpPr>
        <xdr:cNvPr id="838" name="直線コネクタ 837"/>
        <xdr:cNvCxnSpPr/>
      </xdr:nvCxnSpPr>
      <xdr:spPr>
        <a:xfrm flipV="1">
          <a:off x="19545300" y="12898151"/>
          <a:ext cx="889000" cy="11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128477</xdr:rowOff>
    </xdr:from>
    <xdr:ext cx="469744" cy="259045"/>
    <xdr:sp macro="" textlink="">
      <xdr:nvSpPr>
        <xdr:cNvPr id="840" name="テキスト ボックス 839"/>
        <xdr:cNvSpPr txBox="1"/>
      </xdr:nvSpPr>
      <xdr:spPr>
        <a:xfrm>
          <a:off x="20199428" y="133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150844</xdr:rowOff>
    </xdr:from>
    <xdr:to>
      <xdr:col>102</xdr:col>
      <xdr:colOff>114300</xdr:colOff>
      <xdr:row>75</xdr:row>
      <xdr:rowOff>155702</xdr:rowOff>
    </xdr:to>
    <xdr:cxnSp macro="">
      <xdr:nvCxnSpPr>
        <xdr:cNvPr id="841" name="直線コネクタ 840"/>
        <xdr:cNvCxnSpPr/>
      </xdr:nvCxnSpPr>
      <xdr:spPr>
        <a:xfrm>
          <a:off x="18656300" y="12838144"/>
          <a:ext cx="889000" cy="17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150622</xdr:rowOff>
    </xdr:from>
    <xdr:to>
      <xdr:col>102</xdr:col>
      <xdr:colOff>165100</xdr:colOff>
      <xdr:row>76</xdr:row>
      <xdr:rowOff>80772</xdr:rowOff>
    </xdr:to>
    <xdr:sp macro="" textlink="">
      <xdr:nvSpPr>
        <xdr:cNvPr id="842" name="フローチャート: 判断 841"/>
        <xdr:cNvSpPr/>
      </xdr:nvSpPr>
      <xdr:spPr>
        <a:xfrm>
          <a:off x="19494500" y="1300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71899</xdr:rowOff>
    </xdr:from>
    <xdr:ext cx="469744" cy="259045"/>
    <xdr:sp macro="" textlink="">
      <xdr:nvSpPr>
        <xdr:cNvPr id="843" name="テキスト ボックス 842"/>
        <xdr:cNvSpPr txBox="1"/>
      </xdr:nvSpPr>
      <xdr:spPr>
        <a:xfrm>
          <a:off x="19310428" y="1310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79470</xdr:rowOff>
    </xdr:from>
    <xdr:to>
      <xdr:col>98</xdr:col>
      <xdr:colOff>38100</xdr:colOff>
      <xdr:row>76</xdr:row>
      <xdr:rowOff>9621</xdr:rowOff>
    </xdr:to>
    <xdr:sp macro="" textlink="">
      <xdr:nvSpPr>
        <xdr:cNvPr id="844" name="フローチャート: 判断 843"/>
        <xdr:cNvSpPr/>
      </xdr:nvSpPr>
      <xdr:spPr>
        <a:xfrm>
          <a:off x="18605500" y="129382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747</xdr:rowOff>
    </xdr:from>
    <xdr:ext cx="469744" cy="259045"/>
    <xdr:sp macro="" textlink="">
      <xdr:nvSpPr>
        <xdr:cNvPr id="845" name="テキスト ボックス 844"/>
        <xdr:cNvSpPr txBox="1"/>
      </xdr:nvSpPr>
      <xdr:spPr>
        <a:xfrm>
          <a:off x="18421428" y="1303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115189</xdr:rowOff>
    </xdr:from>
    <xdr:to>
      <xdr:col>116</xdr:col>
      <xdr:colOff>114300</xdr:colOff>
      <xdr:row>76</xdr:row>
      <xdr:rowOff>45340</xdr:rowOff>
    </xdr:to>
    <xdr:sp macro="" textlink="">
      <xdr:nvSpPr>
        <xdr:cNvPr id="851" name="楕円 850"/>
        <xdr:cNvSpPr/>
      </xdr:nvSpPr>
      <xdr:spPr>
        <a:xfrm>
          <a:off x="22110700" y="12973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138066</xdr:rowOff>
    </xdr:from>
    <xdr:ext cx="469744" cy="259045"/>
    <xdr:sp macro="" textlink="">
      <xdr:nvSpPr>
        <xdr:cNvPr id="852" name="繰出金該当値テキスト"/>
        <xdr:cNvSpPr txBox="1"/>
      </xdr:nvSpPr>
      <xdr:spPr>
        <a:xfrm>
          <a:off x="22212300" y="1282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45465</xdr:rowOff>
    </xdr:from>
    <xdr:to>
      <xdr:col>112</xdr:col>
      <xdr:colOff>38100</xdr:colOff>
      <xdr:row>77</xdr:row>
      <xdr:rowOff>147065</xdr:rowOff>
    </xdr:to>
    <xdr:sp macro="" textlink="">
      <xdr:nvSpPr>
        <xdr:cNvPr id="853" name="楕円 852"/>
        <xdr:cNvSpPr/>
      </xdr:nvSpPr>
      <xdr:spPr>
        <a:xfrm>
          <a:off x="21272500" y="132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163592</xdr:rowOff>
    </xdr:from>
    <xdr:ext cx="469744" cy="259045"/>
    <xdr:sp macro="" textlink="">
      <xdr:nvSpPr>
        <xdr:cNvPr id="854" name="テキスト ボックス 853"/>
        <xdr:cNvSpPr txBox="1"/>
      </xdr:nvSpPr>
      <xdr:spPr>
        <a:xfrm>
          <a:off x="21075728" y="1302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160051</xdr:rowOff>
    </xdr:from>
    <xdr:to>
      <xdr:col>107</xdr:col>
      <xdr:colOff>101600</xdr:colOff>
      <xdr:row>75</xdr:row>
      <xdr:rowOff>90201</xdr:rowOff>
    </xdr:to>
    <xdr:sp macro="" textlink="">
      <xdr:nvSpPr>
        <xdr:cNvPr id="855" name="楕円 854"/>
        <xdr:cNvSpPr/>
      </xdr:nvSpPr>
      <xdr:spPr>
        <a:xfrm>
          <a:off x="20383500" y="128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106728</xdr:rowOff>
    </xdr:from>
    <xdr:ext cx="469744" cy="259045"/>
    <xdr:sp macro="" textlink="">
      <xdr:nvSpPr>
        <xdr:cNvPr id="856" name="テキスト ボックス 855"/>
        <xdr:cNvSpPr txBox="1"/>
      </xdr:nvSpPr>
      <xdr:spPr>
        <a:xfrm>
          <a:off x="20199428" y="1262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104902</xdr:rowOff>
    </xdr:from>
    <xdr:to>
      <xdr:col>102</xdr:col>
      <xdr:colOff>165100</xdr:colOff>
      <xdr:row>76</xdr:row>
      <xdr:rowOff>35052</xdr:rowOff>
    </xdr:to>
    <xdr:sp macro="" textlink="">
      <xdr:nvSpPr>
        <xdr:cNvPr id="857" name="楕円 856"/>
        <xdr:cNvSpPr/>
      </xdr:nvSpPr>
      <xdr:spPr>
        <a:xfrm>
          <a:off x="19494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51579</xdr:rowOff>
    </xdr:from>
    <xdr:ext cx="469744" cy="259045"/>
    <xdr:sp macro="" textlink="">
      <xdr:nvSpPr>
        <xdr:cNvPr id="858" name="テキスト ボックス 857"/>
        <xdr:cNvSpPr txBox="1"/>
      </xdr:nvSpPr>
      <xdr:spPr>
        <a:xfrm>
          <a:off x="19310428" y="127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100044</xdr:rowOff>
    </xdr:from>
    <xdr:to>
      <xdr:col>98</xdr:col>
      <xdr:colOff>38100</xdr:colOff>
      <xdr:row>75</xdr:row>
      <xdr:rowOff>30194</xdr:rowOff>
    </xdr:to>
    <xdr:sp macro="" textlink="">
      <xdr:nvSpPr>
        <xdr:cNvPr id="859" name="楕円 858"/>
        <xdr:cNvSpPr/>
      </xdr:nvSpPr>
      <xdr:spPr>
        <a:xfrm>
          <a:off x="18605500" y="127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46721</xdr:rowOff>
    </xdr:from>
    <xdr:ext cx="469744" cy="259045"/>
    <xdr:sp macro="" textlink="">
      <xdr:nvSpPr>
        <xdr:cNvPr id="860" name="テキスト ボックス 859"/>
        <xdr:cNvSpPr txBox="1"/>
      </xdr:nvSpPr>
      <xdr:spPr>
        <a:xfrm>
          <a:off x="18421428" y="1256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３４８，３４１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円となっており、前年度に比べると、住民一人当たり△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３，２１５</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これは、</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第４次分権一括法に基づき、小・中学校における教職員の給与負担を政令指定都市へ移譲し</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たことにより人件費が大きく</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減少したことなどによるものである。</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主な構成項目である人件費は、住民一人当たり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９８，５５７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。平成２</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年度は岡山県人事委員会勧告に基づく月例給等の引上げ</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改定を行ったものの、上記と同様の理由により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前年度に比べると、住民一人当たり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△１６，４０８</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また、補助費等について、高齢化の進展に伴う医療や介護に係る社会保障関係費の増、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平成２６年度以降は、高等学校等就学支援金の制度変更及び学年進行の影響等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上昇傾向にある。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それらに加え、平成２９年度は</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小・中学校における教職員の給与負担</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政令指定都市へ</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移譲</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に伴う個人県民税所得割交付金の増などにより、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７，６９４</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なお、繰出金について、平成２</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年度に住民一人当たり</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＋９５６</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円と</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しているのは、</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前年度が</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港湾整備事業特別会計において土地売払収入があったため、特別会計への繰出が</a:t>
          </a:r>
          <a:r>
            <a:rPr lang="ja-JP" altLang="en-US" sz="1000">
              <a:solidFill>
                <a:schemeClr val="dk1"/>
              </a:solidFill>
              <a:effectLst/>
              <a:latin typeface="ＭＳ ゴシック" panose="020B0609070205080204" pitchFamily="49" charset="-128"/>
              <a:ea typeface="ＭＳ ゴシック" panose="020B0609070205080204" pitchFamily="49" charset="-128"/>
              <a:cs typeface="+mn-cs"/>
            </a:rPr>
            <a:t>少なかった</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ためである。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4445</xdr:rowOff>
    </xdr:from>
    <xdr:to>
      <xdr:col>24</xdr:col>
      <xdr:colOff>63500</xdr:colOff>
      <xdr:row>33</xdr:row>
      <xdr:rowOff>31115</xdr:rowOff>
    </xdr:to>
    <xdr:cxnSp macro="">
      <xdr:nvCxnSpPr>
        <xdr:cNvPr id="61" name="直線コネクタ 60"/>
        <xdr:cNvCxnSpPr/>
      </xdr:nvCxnSpPr>
      <xdr:spPr>
        <a:xfrm>
          <a:off x="3797300" y="56622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4445</xdr:rowOff>
    </xdr:from>
    <xdr:to>
      <xdr:col>19</xdr:col>
      <xdr:colOff>177800</xdr:colOff>
      <xdr:row>33</xdr:row>
      <xdr:rowOff>15875</xdr:rowOff>
    </xdr:to>
    <xdr:cxnSp macro="">
      <xdr:nvCxnSpPr>
        <xdr:cNvPr id="64" name="直線コネクタ 63"/>
        <xdr:cNvCxnSpPr/>
      </xdr:nvCxnSpPr>
      <xdr:spPr>
        <a:xfrm flipV="1">
          <a:off x="2908300" y="56622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12065</xdr:rowOff>
    </xdr:from>
    <xdr:to>
      <xdr:col>15</xdr:col>
      <xdr:colOff>50800</xdr:colOff>
      <xdr:row>33</xdr:row>
      <xdr:rowOff>15875</xdr:rowOff>
    </xdr:to>
    <xdr:cxnSp macro="">
      <xdr:nvCxnSpPr>
        <xdr:cNvPr id="67" name="直線コネクタ 66"/>
        <xdr:cNvCxnSpPr/>
      </xdr:nvCxnSpPr>
      <xdr:spPr>
        <a:xfrm>
          <a:off x="2019300" y="56699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12065</xdr:rowOff>
    </xdr:from>
    <xdr:to>
      <xdr:col>10</xdr:col>
      <xdr:colOff>114300</xdr:colOff>
      <xdr:row>33</xdr:row>
      <xdr:rowOff>40640</xdr:rowOff>
    </xdr:to>
    <xdr:cxnSp macro="">
      <xdr:nvCxnSpPr>
        <xdr:cNvPr id="70" name="直線コネクタ 69"/>
        <xdr:cNvCxnSpPr/>
      </xdr:nvCxnSpPr>
      <xdr:spPr>
        <a:xfrm flipV="1">
          <a:off x="1130300" y="56699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10795</xdr:rowOff>
    </xdr:from>
    <xdr:to>
      <xdr:col>10</xdr:col>
      <xdr:colOff>165100</xdr:colOff>
      <xdr:row>32</xdr:row>
      <xdr:rowOff>112395</xdr:rowOff>
    </xdr:to>
    <xdr:sp macro="" textlink="">
      <xdr:nvSpPr>
        <xdr:cNvPr id="71" name="フローチャート: 判断 70"/>
        <xdr:cNvSpPr/>
      </xdr:nvSpPr>
      <xdr:spPr>
        <a:xfrm>
          <a:off x="1968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128922</xdr:rowOff>
    </xdr:from>
    <xdr:ext cx="378565" cy="259045"/>
    <xdr:sp macro="" textlink="">
      <xdr:nvSpPr>
        <xdr:cNvPr id="72" name="テキスト ボックス 71"/>
        <xdr:cNvSpPr txBox="1"/>
      </xdr:nvSpPr>
      <xdr:spPr>
        <a:xfrm>
          <a:off x="1830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92710</xdr:rowOff>
    </xdr:from>
    <xdr:to>
      <xdr:col>6</xdr:col>
      <xdr:colOff>38100</xdr:colOff>
      <xdr:row>33</xdr:row>
      <xdr:rowOff>22860</xdr:rowOff>
    </xdr:to>
    <xdr:sp macro="" textlink="">
      <xdr:nvSpPr>
        <xdr:cNvPr id="73" name="フローチャート: 判断 72"/>
        <xdr:cNvSpPr/>
      </xdr:nvSpPr>
      <xdr:spPr>
        <a:xfrm>
          <a:off x="1079500" y="55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39387</xdr:rowOff>
    </xdr:from>
    <xdr:ext cx="378565" cy="259045"/>
    <xdr:sp macro="" textlink="">
      <xdr:nvSpPr>
        <xdr:cNvPr id="74" name="テキスト ボックス 73"/>
        <xdr:cNvSpPr txBox="1"/>
      </xdr:nvSpPr>
      <xdr:spPr>
        <a:xfrm>
          <a:off x="941017" y="535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151765</xdr:rowOff>
    </xdr:from>
    <xdr:to>
      <xdr:col>24</xdr:col>
      <xdr:colOff>114300</xdr:colOff>
      <xdr:row>33</xdr:row>
      <xdr:rowOff>81915</xdr:rowOff>
    </xdr:to>
    <xdr:sp macro="" textlink="">
      <xdr:nvSpPr>
        <xdr:cNvPr id="80" name="楕円 79"/>
        <xdr:cNvSpPr/>
      </xdr:nvSpPr>
      <xdr:spPr>
        <a:xfrm>
          <a:off x="45847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3192</xdr:rowOff>
    </xdr:from>
    <xdr:ext cx="378565" cy="259045"/>
    <xdr:sp macro="" textlink="">
      <xdr:nvSpPr>
        <xdr:cNvPr id="81" name="議会費該当値テキスト"/>
        <xdr:cNvSpPr txBox="1"/>
      </xdr:nvSpPr>
      <xdr:spPr>
        <a:xfrm>
          <a:off x="4686300" y="548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125095</xdr:rowOff>
    </xdr:from>
    <xdr:to>
      <xdr:col>20</xdr:col>
      <xdr:colOff>38100</xdr:colOff>
      <xdr:row>33</xdr:row>
      <xdr:rowOff>55245</xdr:rowOff>
    </xdr:to>
    <xdr:sp macro="" textlink="">
      <xdr:nvSpPr>
        <xdr:cNvPr id="82" name="楕円 81"/>
        <xdr:cNvSpPr/>
      </xdr:nvSpPr>
      <xdr:spPr>
        <a:xfrm>
          <a:off x="3746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71772</xdr:rowOff>
    </xdr:from>
    <xdr:ext cx="378565" cy="259045"/>
    <xdr:sp macro="" textlink="">
      <xdr:nvSpPr>
        <xdr:cNvPr id="83" name="テキスト ボックス 82"/>
        <xdr:cNvSpPr txBox="1"/>
      </xdr:nvSpPr>
      <xdr:spPr>
        <a:xfrm>
          <a:off x="3595317" y="538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136525</xdr:rowOff>
    </xdr:from>
    <xdr:to>
      <xdr:col>15</xdr:col>
      <xdr:colOff>101600</xdr:colOff>
      <xdr:row>33</xdr:row>
      <xdr:rowOff>66675</xdr:rowOff>
    </xdr:to>
    <xdr:sp macro="" textlink="">
      <xdr:nvSpPr>
        <xdr:cNvPr id="84" name="楕円 83"/>
        <xdr:cNvSpPr/>
      </xdr:nvSpPr>
      <xdr:spPr>
        <a:xfrm>
          <a:off x="28575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83202</xdr:rowOff>
    </xdr:from>
    <xdr:ext cx="378565" cy="259045"/>
    <xdr:sp macro="" textlink="">
      <xdr:nvSpPr>
        <xdr:cNvPr id="85" name="テキスト ボックス 84"/>
        <xdr:cNvSpPr txBox="1"/>
      </xdr:nvSpPr>
      <xdr:spPr>
        <a:xfrm>
          <a:off x="2719017" y="539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132715</xdr:rowOff>
    </xdr:from>
    <xdr:to>
      <xdr:col>10</xdr:col>
      <xdr:colOff>165100</xdr:colOff>
      <xdr:row>33</xdr:row>
      <xdr:rowOff>62865</xdr:rowOff>
    </xdr:to>
    <xdr:sp macro="" textlink="">
      <xdr:nvSpPr>
        <xdr:cNvPr id="86" name="楕円 85"/>
        <xdr:cNvSpPr/>
      </xdr:nvSpPr>
      <xdr:spPr>
        <a:xfrm>
          <a:off x="1968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53992</xdr:rowOff>
    </xdr:from>
    <xdr:ext cx="378565" cy="259045"/>
    <xdr:sp macro="" textlink="">
      <xdr:nvSpPr>
        <xdr:cNvPr id="87" name="テキスト ボックス 86"/>
        <xdr:cNvSpPr txBox="1"/>
      </xdr:nvSpPr>
      <xdr:spPr>
        <a:xfrm>
          <a:off x="1830017" y="5711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161290</xdr:rowOff>
    </xdr:from>
    <xdr:to>
      <xdr:col>6</xdr:col>
      <xdr:colOff>38100</xdr:colOff>
      <xdr:row>33</xdr:row>
      <xdr:rowOff>91440</xdr:rowOff>
    </xdr:to>
    <xdr:sp macro="" textlink="">
      <xdr:nvSpPr>
        <xdr:cNvPr id="88" name="楕円 87"/>
        <xdr:cNvSpPr/>
      </xdr:nvSpPr>
      <xdr:spPr>
        <a:xfrm>
          <a:off x="1079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82567</xdr:rowOff>
    </xdr:from>
    <xdr:ext cx="378565" cy="259045"/>
    <xdr:sp macro="" textlink="">
      <xdr:nvSpPr>
        <xdr:cNvPr id="89" name="テキスト ボックス 88"/>
        <xdr:cNvSpPr txBox="1"/>
      </xdr:nvSpPr>
      <xdr:spPr>
        <a:xfrm>
          <a:off x="941017" y="574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85385</xdr:rowOff>
    </xdr:from>
    <xdr:to>
      <xdr:col>24</xdr:col>
      <xdr:colOff>63500</xdr:colOff>
      <xdr:row>56</xdr:row>
      <xdr:rowOff>100221</xdr:rowOff>
    </xdr:to>
    <xdr:cxnSp macro="">
      <xdr:nvCxnSpPr>
        <xdr:cNvPr id="114" name="直線コネクタ 113"/>
        <xdr:cNvCxnSpPr/>
      </xdr:nvCxnSpPr>
      <xdr:spPr>
        <a:xfrm flipV="1">
          <a:off x="3797300" y="9686585"/>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5192</xdr:rowOff>
    </xdr:from>
    <xdr:to>
      <xdr:col>19</xdr:col>
      <xdr:colOff>177800</xdr:colOff>
      <xdr:row>56</xdr:row>
      <xdr:rowOff>100221</xdr:rowOff>
    </xdr:to>
    <xdr:cxnSp macro="">
      <xdr:nvCxnSpPr>
        <xdr:cNvPr id="117" name="直線コネクタ 116"/>
        <xdr:cNvCxnSpPr/>
      </xdr:nvCxnSpPr>
      <xdr:spPr>
        <a:xfrm>
          <a:off x="2908300" y="9606392"/>
          <a:ext cx="889000" cy="9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5192</xdr:rowOff>
    </xdr:from>
    <xdr:to>
      <xdr:col>15</xdr:col>
      <xdr:colOff>50800</xdr:colOff>
      <xdr:row>56</xdr:row>
      <xdr:rowOff>39482</xdr:rowOff>
    </xdr:to>
    <xdr:cxnSp macro="">
      <xdr:nvCxnSpPr>
        <xdr:cNvPr id="120" name="直線コネクタ 119"/>
        <xdr:cNvCxnSpPr/>
      </xdr:nvCxnSpPr>
      <xdr:spPr>
        <a:xfrm flipV="1">
          <a:off x="2019300" y="96063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144959</xdr:rowOff>
    </xdr:from>
    <xdr:ext cx="534377" cy="259045"/>
    <xdr:sp macro="" textlink="">
      <xdr:nvSpPr>
        <xdr:cNvPr id="122" name="テキスト ボックス 121"/>
        <xdr:cNvSpPr txBox="1"/>
      </xdr:nvSpPr>
      <xdr:spPr>
        <a:xfrm>
          <a:off x="2641111"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97912</xdr:rowOff>
    </xdr:from>
    <xdr:to>
      <xdr:col>10</xdr:col>
      <xdr:colOff>114300</xdr:colOff>
      <xdr:row>56</xdr:row>
      <xdr:rowOff>39482</xdr:rowOff>
    </xdr:to>
    <xdr:cxnSp macro="">
      <xdr:nvCxnSpPr>
        <xdr:cNvPr id="123" name="直線コネクタ 122"/>
        <xdr:cNvCxnSpPr/>
      </xdr:nvCxnSpPr>
      <xdr:spPr>
        <a:xfrm>
          <a:off x="1130300" y="9527662"/>
          <a:ext cx="889000" cy="11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47409</xdr:rowOff>
    </xdr:from>
    <xdr:to>
      <xdr:col>10</xdr:col>
      <xdr:colOff>165100</xdr:colOff>
      <xdr:row>52</xdr:row>
      <xdr:rowOff>149009</xdr:rowOff>
    </xdr:to>
    <xdr:sp macro="" textlink="">
      <xdr:nvSpPr>
        <xdr:cNvPr id="124" name="フローチャート: 判断 123"/>
        <xdr:cNvSpPr/>
      </xdr:nvSpPr>
      <xdr:spPr>
        <a:xfrm>
          <a:off x="1968500" y="8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165536</xdr:rowOff>
    </xdr:from>
    <xdr:ext cx="534377" cy="259045"/>
    <xdr:sp macro="" textlink="">
      <xdr:nvSpPr>
        <xdr:cNvPr id="125" name="テキスト ボックス 124"/>
        <xdr:cNvSpPr txBox="1"/>
      </xdr:nvSpPr>
      <xdr:spPr>
        <a:xfrm>
          <a:off x="1752111" y="873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151491</xdr:rowOff>
    </xdr:from>
    <xdr:to>
      <xdr:col>6</xdr:col>
      <xdr:colOff>38100</xdr:colOff>
      <xdr:row>54</xdr:row>
      <xdr:rowOff>81641</xdr:rowOff>
    </xdr:to>
    <xdr:sp macro="" textlink="">
      <xdr:nvSpPr>
        <xdr:cNvPr id="126" name="フローチャート: 判断 125"/>
        <xdr:cNvSpPr/>
      </xdr:nvSpPr>
      <xdr:spPr>
        <a:xfrm>
          <a:off x="1079500" y="923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98168</xdr:rowOff>
    </xdr:from>
    <xdr:ext cx="534377" cy="259045"/>
    <xdr:sp macro="" textlink="">
      <xdr:nvSpPr>
        <xdr:cNvPr id="127" name="テキスト ボックス 126"/>
        <xdr:cNvSpPr txBox="1"/>
      </xdr:nvSpPr>
      <xdr:spPr>
        <a:xfrm>
          <a:off x="863111" y="90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34585</xdr:rowOff>
    </xdr:from>
    <xdr:to>
      <xdr:col>24</xdr:col>
      <xdr:colOff>114300</xdr:colOff>
      <xdr:row>56</xdr:row>
      <xdr:rowOff>136185</xdr:rowOff>
    </xdr:to>
    <xdr:sp macro="" textlink="">
      <xdr:nvSpPr>
        <xdr:cNvPr id="133" name="楕円 132"/>
        <xdr:cNvSpPr/>
      </xdr:nvSpPr>
      <xdr:spPr>
        <a:xfrm>
          <a:off x="4584700" y="9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57462</xdr:rowOff>
    </xdr:from>
    <xdr:ext cx="534377" cy="259045"/>
    <xdr:sp macro="" textlink="">
      <xdr:nvSpPr>
        <xdr:cNvPr id="134" name="総務費該当値テキスト"/>
        <xdr:cNvSpPr txBox="1"/>
      </xdr:nvSpPr>
      <xdr:spPr>
        <a:xfrm>
          <a:off x="4686300" y="94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49421</xdr:rowOff>
    </xdr:from>
    <xdr:to>
      <xdr:col>20</xdr:col>
      <xdr:colOff>38100</xdr:colOff>
      <xdr:row>56</xdr:row>
      <xdr:rowOff>151021</xdr:rowOff>
    </xdr:to>
    <xdr:sp macro="" textlink="">
      <xdr:nvSpPr>
        <xdr:cNvPr id="135" name="楕円 134"/>
        <xdr:cNvSpPr/>
      </xdr:nvSpPr>
      <xdr:spPr>
        <a:xfrm>
          <a:off x="3746500" y="96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167548</xdr:rowOff>
    </xdr:from>
    <xdr:ext cx="534377" cy="259045"/>
    <xdr:sp macro="" textlink="">
      <xdr:nvSpPr>
        <xdr:cNvPr id="136" name="テキスト ボックス 135"/>
        <xdr:cNvSpPr txBox="1"/>
      </xdr:nvSpPr>
      <xdr:spPr>
        <a:xfrm>
          <a:off x="3517411" y="94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125842</xdr:rowOff>
    </xdr:from>
    <xdr:to>
      <xdr:col>15</xdr:col>
      <xdr:colOff>101600</xdr:colOff>
      <xdr:row>56</xdr:row>
      <xdr:rowOff>55992</xdr:rowOff>
    </xdr:to>
    <xdr:sp macro="" textlink="">
      <xdr:nvSpPr>
        <xdr:cNvPr id="137" name="楕円 136"/>
        <xdr:cNvSpPr/>
      </xdr:nvSpPr>
      <xdr:spPr>
        <a:xfrm>
          <a:off x="2857500" y="95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72519</xdr:rowOff>
    </xdr:from>
    <xdr:ext cx="534377" cy="259045"/>
    <xdr:sp macro="" textlink="">
      <xdr:nvSpPr>
        <xdr:cNvPr id="138" name="テキスト ボックス 137"/>
        <xdr:cNvSpPr txBox="1"/>
      </xdr:nvSpPr>
      <xdr:spPr>
        <a:xfrm>
          <a:off x="2641111" y="93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160132</xdr:rowOff>
    </xdr:from>
    <xdr:to>
      <xdr:col>10</xdr:col>
      <xdr:colOff>165100</xdr:colOff>
      <xdr:row>56</xdr:row>
      <xdr:rowOff>90282</xdr:rowOff>
    </xdr:to>
    <xdr:sp macro="" textlink="">
      <xdr:nvSpPr>
        <xdr:cNvPr id="139" name="楕円 138"/>
        <xdr:cNvSpPr/>
      </xdr:nvSpPr>
      <xdr:spPr>
        <a:xfrm>
          <a:off x="1968500" y="958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81409</xdr:rowOff>
    </xdr:from>
    <xdr:ext cx="534377" cy="259045"/>
    <xdr:sp macro="" textlink="">
      <xdr:nvSpPr>
        <xdr:cNvPr id="140" name="テキスト ボックス 139"/>
        <xdr:cNvSpPr txBox="1"/>
      </xdr:nvSpPr>
      <xdr:spPr>
        <a:xfrm>
          <a:off x="1752111" y="96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47112</xdr:rowOff>
    </xdr:from>
    <xdr:to>
      <xdr:col>6</xdr:col>
      <xdr:colOff>38100</xdr:colOff>
      <xdr:row>55</xdr:row>
      <xdr:rowOff>148712</xdr:rowOff>
    </xdr:to>
    <xdr:sp macro="" textlink="">
      <xdr:nvSpPr>
        <xdr:cNvPr id="141" name="楕円 140"/>
        <xdr:cNvSpPr/>
      </xdr:nvSpPr>
      <xdr:spPr>
        <a:xfrm>
          <a:off x="1079500" y="94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139839</xdr:rowOff>
    </xdr:from>
    <xdr:ext cx="534377" cy="259045"/>
    <xdr:sp macro="" textlink="">
      <xdr:nvSpPr>
        <xdr:cNvPr id="142" name="テキスト ボックス 141"/>
        <xdr:cNvSpPr txBox="1"/>
      </xdr:nvSpPr>
      <xdr:spPr>
        <a:xfrm>
          <a:off x="863111" y="95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66229</xdr:rowOff>
    </xdr:from>
    <xdr:to>
      <xdr:col>24</xdr:col>
      <xdr:colOff>63500</xdr:colOff>
      <xdr:row>78</xdr:row>
      <xdr:rowOff>83986</xdr:rowOff>
    </xdr:to>
    <xdr:cxnSp macro="">
      <xdr:nvCxnSpPr>
        <xdr:cNvPr id="168" name="直線コネクタ 167"/>
        <xdr:cNvCxnSpPr/>
      </xdr:nvCxnSpPr>
      <xdr:spPr>
        <a:xfrm flipV="1">
          <a:off x="3797300" y="13439329"/>
          <a:ext cx="838200" cy="1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83986</xdr:rowOff>
    </xdr:from>
    <xdr:to>
      <xdr:col>19</xdr:col>
      <xdr:colOff>177800</xdr:colOff>
      <xdr:row>78</xdr:row>
      <xdr:rowOff>89170</xdr:rowOff>
    </xdr:to>
    <xdr:cxnSp macro="">
      <xdr:nvCxnSpPr>
        <xdr:cNvPr id="171" name="直線コネクタ 170"/>
        <xdr:cNvCxnSpPr/>
      </xdr:nvCxnSpPr>
      <xdr:spPr>
        <a:xfrm flipV="1">
          <a:off x="2908300" y="13457086"/>
          <a:ext cx="889000" cy="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89170</xdr:rowOff>
    </xdr:from>
    <xdr:to>
      <xdr:col>15</xdr:col>
      <xdr:colOff>50800</xdr:colOff>
      <xdr:row>78</xdr:row>
      <xdr:rowOff>122363</xdr:rowOff>
    </xdr:to>
    <xdr:cxnSp macro="">
      <xdr:nvCxnSpPr>
        <xdr:cNvPr id="174" name="直線コネクタ 173"/>
        <xdr:cNvCxnSpPr/>
      </xdr:nvCxnSpPr>
      <xdr:spPr>
        <a:xfrm flipV="1">
          <a:off x="2019300" y="13462270"/>
          <a:ext cx="8890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122363</xdr:rowOff>
    </xdr:from>
    <xdr:to>
      <xdr:col>10</xdr:col>
      <xdr:colOff>114300</xdr:colOff>
      <xdr:row>78</xdr:row>
      <xdr:rowOff>149073</xdr:rowOff>
    </xdr:to>
    <xdr:cxnSp macro="">
      <xdr:nvCxnSpPr>
        <xdr:cNvPr id="177" name="直線コネクタ 176"/>
        <xdr:cNvCxnSpPr/>
      </xdr:nvCxnSpPr>
      <xdr:spPr>
        <a:xfrm flipV="1">
          <a:off x="1130300" y="13495463"/>
          <a:ext cx="889000" cy="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89667</xdr:rowOff>
    </xdr:from>
    <xdr:to>
      <xdr:col>10</xdr:col>
      <xdr:colOff>165100</xdr:colOff>
      <xdr:row>77</xdr:row>
      <xdr:rowOff>19817</xdr:rowOff>
    </xdr:to>
    <xdr:sp macro="" textlink="">
      <xdr:nvSpPr>
        <xdr:cNvPr id="178" name="フローチャート: 判断 177"/>
        <xdr:cNvSpPr/>
      </xdr:nvSpPr>
      <xdr:spPr>
        <a:xfrm>
          <a:off x="1968500" y="131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36345</xdr:rowOff>
    </xdr:from>
    <xdr:ext cx="534377" cy="259045"/>
    <xdr:sp macro="" textlink="">
      <xdr:nvSpPr>
        <xdr:cNvPr id="179" name="テキスト ボックス 178"/>
        <xdr:cNvSpPr txBox="1"/>
      </xdr:nvSpPr>
      <xdr:spPr>
        <a:xfrm>
          <a:off x="1752111" y="128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144944</xdr:rowOff>
    </xdr:from>
    <xdr:to>
      <xdr:col>6</xdr:col>
      <xdr:colOff>38100</xdr:colOff>
      <xdr:row>76</xdr:row>
      <xdr:rowOff>75093</xdr:rowOff>
    </xdr:to>
    <xdr:sp macro="" textlink="">
      <xdr:nvSpPr>
        <xdr:cNvPr id="180" name="フローチャート: 判断 179"/>
        <xdr:cNvSpPr/>
      </xdr:nvSpPr>
      <xdr:spPr>
        <a:xfrm>
          <a:off x="1079500" y="130036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91621</xdr:rowOff>
    </xdr:from>
    <xdr:ext cx="599010" cy="259045"/>
    <xdr:sp macro="" textlink="">
      <xdr:nvSpPr>
        <xdr:cNvPr id="181" name="テキスト ボックス 180"/>
        <xdr:cNvSpPr txBox="1"/>
      </xdr:nvSpPr>
      <xdr:spPr>
        <a:xfrm>
          <a:off x="830795" y="1277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15429</xdr:rowOff>
    </xdr:from>
    <xdr:to>
      <xdr:col>24</xdr:col>
      <xdr:colOff>114300</xdr:colOff>
      <xdr:row>78</xdr:row>
      <xdr:rowOff>117029</xdr:rowOff>
    </xdr:to>
    <xdr:sp macro="" textlink="">
      <xdr:nvSpPr>
        <xdr:cNvPr id="187" name="楕円 186"/>
        <xdr:cNvSpPr/>
      </xdr:nvSpPr>
      <xdr:spPr>
        <a:xfrm>
          <a:off x="4584700" y="1338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38306</xdr:rowOff>
    </xdr:from>
    <xdr:ext cx="534377" cy="259045"/>
    <xdr:sp macro="" textlink="">
      <xdr:nvSpPr>
        <xdr:cNvPr id="188" name="民生費該当値テキスト"/>
        <xdr:cNvSpPr txBox="1"/>
      </xdr:nvSpPr>
      <xdr:spPr>
        <a:xfrm>
          <a:off x="4686300" y="1323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33186</xdr:rowOff>
    </xdr:from>
    <xdr:to>
      <xdr:col>20</xdr:col>
      <xdr:colOff>38100</xdr:colOff>
      <xdr:row>78</xdr:row>
      <xdr:rowOff>134786</xdr:rowOff>
    </xdr:to>
    <xdr:sp macro="" textlink="">
      <xdr:nvSpPr>
        <xdr:cNvPr id="189" name="楕円 188"/>
        <xdr:cNvSpPr/>
      </xdr:nvSpPr>
      <xdr:spPr>
        <a:xfrm>
          <a:off x="3746500" y="134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125913</xdr:rowOff>
    </xdr:from>
    <xdr:ext cx="534377" cy="259045"/>
    <xdr:sp macro="" textlink="">
      <xdr:nvSpPr>
        <xdr:cNvPr id="190" name="テキスト ボックス 189"/>
        <xdr:cNvSpPr txBox="1"/>
      </xdr:nvSpPr>
      <xdr:spPr>
        <a:xfrm>
          <a:off x="3517411" y="134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38370</xdr:rowOff>
    </xdr:from>
    <xdr:to>
      <xdr:col>15</xdr:col>
      <xdr:colOff>101600</xdr:colOff>
      <xdr:row>78</xdr:row>
      <xdr:rowOff>139970</xdr:rowOff>
    </xdr:to>
    <xdr:sp macro="" textlink="">
      <xdr:nvSpPr>
        <xdr:cNvPr id="191" name="楕円 190"/>
        <xdr:cNvSpPr/>
      </xdr:nvSpPr>
      <xdr:spPr>
        <a:xfrm>
          <a:off x="2857500" y="134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131097</xdr:rowOff>
    </xdr:from>
    <xdr:ext cx="534377" cy="259045"/>
    <xdr:sp macro="" textlink="">
      <xdr:nvSpPr>
        <xdr:cNvPr id="192" name="テキスト ボックス 191"/>
        <xdr:cNvSpPr txBox="1"/>
      </xdr:nvSpPr>
      <xdr:spPr>
        <a:xfrm>
          <a:off x="2641111" y="135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71563</xdr:rowOff>
    </xdr:from>
    <xdr:to>
      <xdr:col>10</xdr:col>
      <xdr:colOff>165100</xdr:colOff>
      <xdr:row>79</xdr:row>
      <xdr:rowOff>1713</xdr:rowOff>
    </xdr:to>
    <xdr:sp macro="" textlink="">
      <xdr:nvSpPr>
        <xdr:cNvPr id="193" name="楕円 192"/>
        <xdr:cNvSpPr/>
      </xdr:nvSpPr>
      <xdr:spPr>
        <a:xfrm>
          <a:off x="1968500" y="134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164290</xdr:rowOff>
    </xdr:from>
    <xdr:ext cx="534377" cy="259045"/>
    <xdr:sp macro="" textlink="">
      <xdr:nvSpPr>
        <xdr:cNvPr id="194" name="テキスト ボックス 193"/>
        <xdr:cNvSpPr txBox="1"/>
      </xdr:nvSpPr>
      <xdr:spPr>
        <a:xfrm>
          <a:off x="1752111" y="135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98273</xdr:rowOff>
    </xdr:from>
    <xdr:to>
      <xdr:col>6</xdr:col>
      <xdr:colOff>38100</xdr:colOff>
      <xdr:row>79</xdr:row>
      <xdr:rowOff>28423</xdr:rowOff>
    </xdr:to>
    <xdr:sp macro="" textlink="">
      <xdr:nvSpPr>
        <xdr:cNvPr id="195" name="楕円 194"/>
        <xdr:cNvSpPr/>
      </xdr:nvSpPr>
      <xdr:spPr>
        <a:xfrm>
          <a:off x="10795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19550</xdr:rowOff>
    </xdr:from>
    <xdr:ext cx="534377" cy="259045"/>
    <xdr:sp macro="" textlink="">
      <xdr:nvSpPr>
        <xdr:cNvPr id="196" name="テキスト ボックス 195"/>
        <xdr:cNvSpPr txBox="1"/>
      </xdr:nvSpPr>
      <xdr:spPr>
        <a:xfrm>
          <a:off x="863111" y="1356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11340</xdr:rowOff>
    </xdr:from>
    <xdr:to>
      <xdr:col>24</xdr:col>
      <xdr:colOff>63500</xdr:colOff>
      <xdr:row>97</xdr:row>
      <xdr:rowOff>47689</xdr:rowOff>
    </xdr:to>
    <xdr:cxnSp macro="">
      <xdr:nvCxnSpPr>
        <xdr:cNvPr id="223" name="直線コネクタ 222"/>
        <xdr:cNvCxnSpPr/>
      </xdr:nvCxnSpPr>
      <xdr:spPr>
        <a:xfrm>
          <a:off x="3797300" y="16641990"/>
          <a:ext cx="838200" cy="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138065</xdr:rowOff>
    </xdr:from>
    <xdr:ext cx="534377" cy="259045"/>
    <xdr:sp macro="" textlink="">
      <xdr:nvSpPr>
        <xdr:cNvPr id="224" name="衛生費平均値テキスト"/>
        <xdr:cNvSpPr txBox="1"/>
      </xdr:nvSpPr>
      <xdr:spPr>
        <a:xfrm>
          <a:off x="4686300" y="16425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11340</xdr:rowOff>
    </xdr:from>
    <xdr:to>
      <xdr:col>19</xdr:col>
      <xdr:colOff>177800</xdr:colOff>
      <xdr:row>97</xdr:row>
      <xdr:rowOff>23076</xdr:rowOff>
    </xdr:to>
    <xdr:cxnSp macro="">
      <xdr:nvCxnSpPr>
        <xdr:cNvPr id="226" name="直線コネクタ 225"/>
        <xdr:cNvCxnSpPr/>
      </xdr:nvCxnSpPr>
      <xdr:spPr>
        <a:xfrm flipV="1">
          <a:off x="2908300" y="16641990"/>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51464</xdr:rowOff>
    </xdr:from>
    <xdr:ext cx="534377" cy="259045"/>
    <xdr:sp macro="" textlink="">
      <xdr:nvSpPr>
        <xdr:cNvPr id="228" name="テキスト ボックス 227"/>
        <xdr:cNvSpPr txBox="1"/>
      </xdr:nvSpPr>
      <xdr:spPr>
        <a:xfrm>
          <a:off x="3517411" y="163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23076</xdr:rowOff>
    </xdr:from>
    <xdr:to>
      <xdr:col>15</xdr:col>
      <xdr:colOff>50800</xdr:colOff>
      <xdr:row>97</xdr:row>
      <xdr:rowOff>36525</xdr:rowOff>
    </xdr:to>
    <xdr:cxnSp macro="">
      <xdr:nvCxnSpPr>
        <xdr:cNvPr id="229" name="直線コネクタ 228"/>
        <xdr:cNvCxnSpPr/>
      </xdr:nvCxnSpPr>
      <xdr:spPr>
        <a:xfrm flipV="1">
          <a:off x="2019300" y="16653726"/>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41712</xdr:rowOff>
    </xdr:from>
    <xdr:ext cx="534377" cy="259045"/>
    <xdr:sp macro="" textlink="">
      <xdr:nvSpPr>
        <xdr:cNvPr id="231" name="テキスト ボックス 230"/>
        <xdr:cNvSpPr txBox="1"/>
      </xdr:nvSpPr>
      <xdr:spPr>
        <a:xfrm>
          <a:off x="2641111" y="1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160389</xdr:rowOff>
    </xdr:from>
    <xdr:to>
      <xdr:col>10</xdr:col>
      <xdr:colOff>114300</xdr:colOff>
      <xdr:row>97</xdr:row>
      <xdr:rowOff>36525</xdr:rowOff>
    </xdr:to>
    <xdr:cxnSp macro="">
      <xdr:nvCxnSpPr>
        <xdr:cNvPr id="232" name="直線コネクタ 231"/>
        <xdr:cNvCxnSpPr/>
      </xdr:nvCxnSpPr>
      <xdr:spPr>
        <a:xfrm>
          <a:off x="1130300" y="16619589"/>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60897</xdr:rowOff>
    </xdr:from>
    <xdr:to>
      <xdr:col>10</xdr:col>
      <xdr:colOff>165100</xdr:colOff>
      <xdr:row>95</xdr:row>
      <xdr:rowOff>162497</xdr:rowOff>
    </xdr:to>
    <xdr:sp macro="" textlink="">
      <xdr:nvSpPr>
        <xdr:cNvPr id="233" name="フローチャート: 判断 232"/>
        <xdr:cNvSpPr/>
      </xdr:nvSpPr>
      <xdr:spPr>
        <a:xfrm>
          <a:off x="1968500" y="1634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7574</xdr:rowOff>
    </xdr:from>
    <xdr:ext cx="534377" cy="259045"/>
    <xdr:sp macro="" textlink="">
      <xdr:nvSpPr>
        <xdr:cNvPr id="234" name="テキスト ボックス 233"/>
        <xdr:cNvSpPr txBox="1"/>
      </xdr:nvSpPr>
      <xdr:spPr>
        <a:xfrm>
          <a:off x="1752111" y="161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8204</xdr:rowOff>
    </xdr:from>
    <xdr:to>
      <xdr:col>6</xdr:col>
      <xdr:colOff>38100</xdr:colOff>
      <xdr:row>95</xdr:row>
      <xdr:rowOff>109804</xdr:rowOff>
    </xdr:to>
    <xdr:sp macro="" textlink="">
      <xdr:nvSpPr>
        <xdr:cNvPr id="235" name="フローチャート: 判断 234"/>
        <xdr:cNvSpPr/>
      </xdr:nvSpPr>
      <xdr:spPr>
        <a:xfrm>
          <a:off x="1079500" y="162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126331</xdr:rowOff>
    </xdr:from>
    <xdr:ext cx="534377" cy="259045"/>
    <xdr:sp macro="" textlink="">
      <xdr:nvSpPr>
        <xdr:cNvPr id="236" name="テキスト ボックス 235"/>
        <xdr:cNvSpPr txBox="1"/>
      </xdr:nvSpPr>
      <xdr:spPr>
        <a:xfrm>
          <a:off x="863111" y="1607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168339</xdr:rowOff>
    </xdr:from>
    <xdr:to>
      <xdr:col>24</xdr:col>
      <xdr:colOff>114300</xdr:colOff>
      <xdr:row>97</xdr:row>
      <xdr:rowOff>98489</xdr:rowOff>
    </xdr:to>
    <xdr:sp macro="" textlink="">
      <xdr:nvSpPr>
        <xdr:cNvPr id="242" name="楕円 241"/>
        <xdr:cNvSpPr/>
      </xdr:nvSpPr>
      <xdr:spPr>
        <a:xfrm>
          <a:off x="4584700" y="166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93617</xdr:rowOff>
    </xdr:from>
    <xdr:ext cx="469744" cy="259045"/>
    <xdr:sp macro="" textlink="">
      <xdr:nvSpPr>
        <xdr:cNvPr id="243" name="衛生費該当値テキスト"/>
        <xdr:cNvSpPr txBox="1"/>
      </xdr:nvSpPr>
      <xdr:spPr>
        <a:xfrm>
          <a:off x="4686300" y="165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131990</xdr:rowOff>
    </xdr:from>
    <xdr:to>
      <xdr:col>20</xdr:col>
      <xdr:colOff>38100</xdr:colOff>
      <xdr:row>97</xdr:row>
      <xdr:rowOff>62140</xdr:rowOff>
    </xdr:to>
    <xdr:sp macro="" textlink="">
      <xdr:nvSpPr>
        <xdr:cNvPr id="244" name="楕円 243"/>
        <xdr:cNvSpPr/>
      </xdr:nvSpPr>
      <xdr:spPr>
        <a:xfrm>
          <a:off x="37465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53267</xdr:rowOff>
    </xdr:from>
    <xdr:ext cx="469744" cy="259045"/>
    <xdr:sp macro="" textlink="">
      <xdr:nvSpPr>
        <xdr:cNvPr id="245" name="テキスト ボックス 244"/>
        <xdr:cNvSpPr txBox="1"/>
      </xdr:nvSpPr>
      <xdr:spPr>
        <a:xfrm>
          <a:off x="3549728" y="166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143726</xdr:rowOff>
    </xdr:from>
    <xdr:to>
      <xdr:col>15</xdr:col>
      <xdr:colOff>101600</xdr:colOff>
      <xdr:row>97</xdr:row>
      <xdr:rowOff>73876</xdr:rowOff>
    </xdr:to>
    <xdr:sp macro="" textlink="">
      <xdr:nvSpPr>
        <xdr:cNvPr id="246" name="楕円 245"/>
        <xdr:cNvSpPr/>
      </xdr:nvSpPr>
      <xdr:spPr>
        <a:xfrm>
          <a:off x="2857500" y="166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65003</xdr:rowOff>
    </xdr:from>
    <xdr:ext cx="469744" cy="259045"/>
    <xdr:sp macro="" textlink="">
      <xdr:nvSpPr>
        <xdr:cNvPr id="247" name="テキスト ボックス 246"/>
        <xdr:cNvSpPr txBox="1"/>
      </xdr:nvSpPr>
      <xdr:spPr>
        <a:xfrm>
          <a:off x="2673428" y="1669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157175</xdr:rowOff>
    </xdr:from>
    <xdr:to>
      <xdr:col>10</xdr:col>
      <xdr:colOff>165100</xdr:colOff>
      <xdr:row>97</xdr:row>
      <xdr:rowOff>87325</xdr:rowOff>
    </xdr:to>
    <xdr:sp macro="" textlink="">
      <xdr:nvSpPr>
        <xdr:cNvPr id="248" name="楕円 247"/>
        <xdr:cNvSpPr/>
      </xdr:nvSpPr>
      <xdr:spPr>
        <a:xfrm>
          <a:off x="1968500" y="166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78452</xdr:rowOff>
    </xdr:from>
    <xdr:ext cx="469744" cy="259045"/>
    <xdr:sp macro="" textlink="">
      <xdr:nvSpPr>
        <xdr:cNvPr id="249" name="テキスト ボックス 248"/>
        <xdr:cNvSpPr txBox="1"/>
      </xdr:nvSpPr>
      <xdr:spPr>
        <a:xfrm>
          <a:off x="1784428" y="167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109589</xdr:rowOff>
    </xdr:from>
    <xdr:to>
      <xdr:col>6</xdr:col>
      <xdr:colOff>38100</xdr:colOff>
      <xdr:row>97</xdr:row>
      <xdr:rowOff>39739</xdr:rowOff>
    </xdr:to>
    <xdr:sp macro="" textlink="">
      <xdr:nvSpPr>
        <xdr:cNvPr id="250" name="楕円 249"/>
        <xdr:cNvSpPr/>
      </xdr:nvSpPr>
      <xdr:spPr>
        <a:xfrm>
          <a:off x="1079500" y="165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30866</xdr:rowOff>
    </xdr:from>
    <xdr:ext cx="534377" cy="259045"/>
    <xdr:sp macro="" textlink="">
      <xdr:nvSpPr>
        <xdr:cNvPr id="251" name="テキスト ボックス 250"/>
        <xdr:cNvSpPr txBox="1"/>
      </xdr:nvSpPr>
      <xdr:spPr>
        <a:xfrm>
          <a:off x="863111" y="166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1" name="テキスト ボックス 27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97409</xdr:rowOff>
    </xdr:from>
    <xdr:to>
      <xdr:col>54</xdr:col>
      <xdr:colOff>189865</xdr:colOff>
      <xdr:row>38</xdr:row>
      <xdr:rowOff>131508</xdr:rowOff>
    </xdr:to>
    <xdr:cxnSp macro="">
      <xdr:nvCxnSpPr>
        <xdr:cNvPr id="273" name="直線コネクタ 272"/>
        <xdr:cNvCxnSpPr/>
      </xdr:nvCxnSpPr>
      <xdr:spPr>
        <a:xfrm flipV="1">
          <a:off x="10475595" y="5926709"/>
          <a:ext cx="1270" cy="71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135335</xdr:rowOff>
    </xdr:from>
    <xdr:ext cx="378565" cy="259045"/>
    <xdr:sp macro="" textlink="">
      <xdr:nvSpPr>
        <xdr:cNvPr id="274" name="労働費最小値テキスト"/>
        <xdr:cNvSpPr txBox="1"/>
      </xdr:nvSpPr>
      <xdr:spPr>
        <a:xfrm>
          <a:off x="10528300" y="6650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131508</xdr:rowOff>
    </xdr:from>
    <xdr:to>
      <xdr:col>55</xdr:col>
      <xdr:colOff>88900</xdr:colOff>
      <xdr:row>38</xdr:row>
      <xdr:rowOff>131508</xdr:rowOff>
    </xdr:to>
    <xdr:cxnSp macro="">
      <xdr:nvCxnSpPr>
        <xdr:cNvPr id="275" name="直線コネクタ 274"/>
        <xdr:cNvCxnSpPr/>
      </xdr:nvCxnSpPr>
      <xdr:spPr>
        <a:xfrm>
          <a:off x="10388600" y="664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44086</xdr:rowOff>
    </xdr:from>
    <xdr:ext cx="469744" cy="259045"/>
    <xdr:sp macro="" textlink="">
      <xdr:nvSpPr>
        <xdr:cNvPr id="276" name="労働費最大値テキスト"/>
        <xdr:cNvSpPr txBox="1"/>
      </xdr:nvSpPr>
      <xdr:spPr>
        <a:xfrm>
          <a:off x="10528300" y="570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97409</xdr:rowOff>
    </xdr:from>
    <xdr:to>
      <xdr:col>55</xdr:col>
      <xdr:colOff>88900</xdr:colOff>
      <xdr:row>34</xdr:row>
      <xdr:rowOff>97409</xdr:rowOff>
    </xdr:to>
    <xdr:cxnSp macro="">
      <xdr:nvCxnSpPr>
        <xdr:cNvPr id="277" name="直線コネクタ 276"/>
        <xdr:cNvCxnSpPr/>
      </xdr:nvCxnSpPr>
      <xdr:spPr>
        <a:xfrm>
          <a:off x="10388600" y="5926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63691</xdr:rowOff>
    </xdr:from>
    <xdr:to>
      <xdr:col>55</xdr:col>
      <xdr:colOff>0</xdr:colOff>
      <xdr:row>38</xdr:row>
      <xdr:rowOff>76264</xdr:rowOff>
    </xdr:to>
    <xdr:cxnSp macro="">
      <xdr:nvCxnSpPr>
        <xdr:cNvPr id="278" name="直線コネクタ 277"/>
        <xdr:cNvCxnSpPr/>
      </xdr:nvCxnSpPr>
      <xdr:spPr>
        <a:xfrm>
          <a:off x="9639300" y="6578791"/>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169308</xdr:rowOff>
    </xdr:from>
    <xdr:ext cx="378565" cy="259045"/>
    <xdr:sp macro="" textlink="">
      <xdr:nvSpPr>
        <xdr:cNvPr id="279" name="労働費平均値テキスト"/>
        <xdr:cNvSpPr txBox="1"/>
      </xdr:nvSpPr>
      <xdr:spPr>
        <a:xfrm>
          <a:off x="10528300" y="6341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146431</xdr:rowOff>
    </xdr:from>
    <xdr:to>
      <xdr:col>55</xdr:col>
      <xdr:colOff>50800</xdr:colOff>
      <xdr:row>38</xdr:row>
      <xdr:rowOff>76581</xdr:rowOff>
    </xdr:to>
    <xdr:sp macro="" textlink="">
      <xdr:nvSpPr>
        <xdr:cNvPr id="280" name="フローチャート: 判断 279"/>
        <xdr:cNvSpPr/>
      </xdr:nvSpPr>
      <xdr:spPr>
        <a:xfrm>
          <a:off x="104267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826</xdr:rowOff>
    </xdr:from>
    <xdr:to>
      <xdr:col>50</xdr:col>
      <xdr:colOff>114300</xdr:colOff>
      <xdr:row>38</xdr:row>
      <xdr:rowOff>63691</xdr:rowOff>
    </xdr:to>
    <xdr:cxnSp macro="">
      <xdr:nvCxnSpPr>
        <xdr:cNvPr id="281" name="直線コネクタ 280"/>
        <xdr:cNvCxnSpPr/>
      </xdr:nvCxnSpPr>
      <xdr:spPr>
        <a:xfrm>
          <a:off x="8750300" y="651592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110046</xdr:rowOff>
    </xdr:from>
    <xdr:to>
      <xdr:col>50</xdr:col>
      <xdr:colOff>165100</xdr:colOff>
      <xdr:row>38</xdr:row>
      <xdr:rowOff>40196</xdr:rowOff>
    </xdr:to>
    <xdr:sp macro="" textlink="">
      <xdr:nvSpPr>
        <xdr:cNvPr id="282" name="フローチャート: 判断 281"/>
        <xdr:cNvSpPr/>
      </xdr:nvSpPr>
      <xdr:spPr>
        <a:xfrm>
          <a:off x="9588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56723</xdr:rowOff>
    </xdr:from>
    <xdr:ext cx="469744" cy="259045"/>
    <xdr:sp macro="" textlink="">
      <xdr:nvSpPr>
        <xdr:cNvPr id="283" name="テキスト ボックス 282"/>
        <xdr:cNvSpPr txBox="1"/>
      </xdr:nvSpPr>
      <xdr:spPr>
        <a:xfrm>
          <a:off x="9391728" y="622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826</xdr:rowOff>
    </xdr:from>
    <xdr:to>
      <xdr:col>45</xdr:col>
      <xdr:colOff>177800</xdr:colOff>
      <xdr:row>38</xdr:row>
      <xdr:rowOff>37211</xdr:rowOff>
    </xdr:to>
    <xdr:cxnSp macro="">
      <xdr:nvCxnSpPr>
        <xdr:cNvPr id="284" name="直線コネクタ 283"/>
        <xdr:cNvCxnSpPr/>
      </xdr:nvCxnSpPr>
      <xdr:spPr>
        <a:xfrm flipV="1">
          <a:off x="7861300" y="6515926"/>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111379</xdr:rowOff>
    </xdr:from>
    <xdr:to>
      <xdr:col>46</xdr:col>
      <xdr:colOff>38100</xdr:colOff>
      <xdr:row>37</xdr:row>
      <xdr:rowOff>41529</xdr:rowOff>
    </xdr:to>
    <xdr:sp macro="" textlink="">
      <xdr:nvSpPr>
        <xdr:cNvPr id="285" name="フローチャート: 判断 284"/>
        <xdr:cNvSpPr/>
      </xdr:nvSpPr>
      <xdr:spPr>
        <a:xfrm>
          <a:off x="8699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58056</xdr:rowOff>
    </xdr:from>
    <xdr:ext cx="469744" cy="259045"/>
    <xdr:sp macro="" textlink="">
      <xdr:nvSpPr>
        <xdr:cNvPr id="286" name="テキスト ボックス 285"/>
        <xdr:cNvSpPr txBox="1"/>
      </xdr:nvSpPr>
      <xdr:spPr>
        <a:xfrm>
          <a:off x="8515428"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33401</xdr:rowOff>
    </xdr:from>
    <xdr:to>
      <xdr:col>41</xdr:col>
      <xdr:colOff>50800</xdr:colOff>
      <xdr:row>38</xdr:row>
      <xdr:rowOff>37211</xdr:rowOff>
    </xdr:to>
    <xdr:cxnSp macro="">
      <xdr:nvCxnSpPr>
        <xdr:cNvPr id="287" name="直線コネクタ 286"/>
        <xdr:cNvCxnSpPr/>
      </xdr:nvCxnSpPr>
      <xdr:spPr>
        <a:xfrm>
          <a:off x="6972300" y="6377051"/>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144335</xdr:rowOff>
    </xdr:from>
    <xdr:to>
      <xdr:col>41</xdr:col>
      <xdr:colOff>101600</xdr:colOff>
      <xdr:row>35</xdr:row>
      <xdr:rowOff>74485</xdr:rowOff>
    </xdr:to>
    <xdr:sp macro="" textlink="">
      <xdr:nvSpPr>
        <xdr:cNvPr id="288" name="フローチャート: 判断 287"/>
        <xdr:cNvSpPr/>
      </xdr:nvSpPr>
      <xdr:spPr>
        <a:xfrm>
          <a:off x="7810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91012</xdr:rowOff>
    </xdr:from>
    <xdr:ext cx="469744" cy="259045"/>
    <xdr:sp macro="" textlink="">
      <xdr:nvSpPr>
        <xdr:cNvPr id="289" name="テキスト ボックス 288"/>
        <xdr:cNvSpPr txBox="1"/>
      </xdr:nvSpPr>
      <xdr:spPr>
        <a:xfrm>
          <a:off x="7626428"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22606</xdr:rowOff>
    </xdr:from>
    <xdr:to>
      <xdr:col>36</xdr:col>
      <xdr:colOff>165100</xdr:colOff>
      <xdr:row>30</xdr:row>
      <xdr:rowOff>124206</xdr:rowOff>
    </xdr:to>
    <xdr:sp macro="" textlink="">
      <xdr:nvSpPr>
        <xdr:cNvPr id="290" name="フローチャート: 判断 289"/>
        <xdr:cNvSpPr/>
      </xdr:nvSpPr>
      <xdr:spPr>
        <a:xfrm>
          <a:off x="6921500" y="51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140733</xdr:rowOff>
    </xdr:from>
    <xdr:ext cx="469744" cy="259045"/>
    <xdr:sp macro="" textlink="">
      <xdr:nvSpPr>
        <xdr:cNvPr id="291" name="テキスト ボックス 290"/>
        <xdr:cNvSpPr txBox="1"/>
      </xdr:nvSpPr>
      <xdr:spPr>
        <a:xfrm>
          <a:off x="67374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25464</xdr:rowOff>
    </xdr:from>
    <xdr:to>
      <xdr:col>55</xdr:col>
      <xdr:colOff>50800</xdr:colOff>
      <xdr:row>38</xdr:row>
      <xdr:rowOff>127064</xdr:rowOff>
    </xdr:to>
    <xdr:sp macro="" textlink="">
      <xdr:nvSpPr>
        <xdr:cNvPr id="297" name="楕円 296"/>
        <xdr:cNvSpPr/>
      </xdr:nvSpPr>
      <xdr:spPr>
        <a:xfrm>
          <a:off x="10426700" y="65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124859</xdr:rowOff>
    </xdr:from>
    <xdr:ext cx="378565" cy="259045"/>
    <xdr:sp macro="" textlink="">
      <xdr:nvSpPr>
        <xdr:cNvPr id="298" name="労働費該当値テキスト"/>
        <xdr:cNvSpPr txBox="1"/>
      </xdr:nvSpPr>
      <xdr:spPr>
        <a:xfrm>
          <a:off x="10528300" y="646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12891</xdr:rowOff>
    </xdr:from>
    <xdr:to>
      <xdr:col>50</xdr:col>
      <xdr:colOff>165100</xdr:colOff>
      <xdr:row>38</xdr:row>
      <xdr:rowOff>114491</xdr:rowOff>
    </xdr:to>
    <xdr:sp macro="" textlink="">
      <xdr:nvSpPr>
        <xdr:cNvPr id="299" name="楕円 298"/>
        <xdr:cNvSpPr/>
      </xdr:nvSpPr>
      <xdr:spPr>
        <a:xfrm>
          <a:off x="9588500" y="65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105618</xdr:rowOff>
    </xdr:from>
    <xdr:ext cx="378565" cy="259045"/>
    <xdr:sp macro="" textlink="">
      <xdr:nvSpPr>
        <xdr:cNvPr id="300" name="テキスト ボックス 299"/>
        <xdr:cNvSpPr txBox="1"/>
      </xdr:nvSpPr>
      <xdr:spPr>
        <a:xfrm>
          <a:off x="9437317" y="6620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121476</xdr:rowOff>
    </xdr:from>
    <xdr:to>
      <xdr:col>46</xdr:col>
      <xdr:colOff>38100</xdr:colOff>
      <xdr:row>38</xdr:row>
      <xdr:rowOff>51626</xdr:rowOff>
    </xdr:to>
    <xdr:sp macro="" textlink="">
      <xdr:nvSpPr>
        <xdr:cNvPr id="301" name="楕円 300"/>
        <xdr:cNvSpPr/>
      </xdr:nvSpPr>
      <xdr:spPr>
        <a:xfrm>
          <a:off x="8699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42753</xdr:rowOff>
    </xdr:from>
    <xdr:ext cx="469744" cy="259045"/>
    <xdr:sp macro="" textlink="">
      <xdr:nvSpPr>
        <xdr:cNvPr id="302" name="テキスト ボックス 301"/>
        <xdr:cNvSpPr txBox="1"/>
      </xdr:nvSpPr>
      <xdr:spPr>
        <a:xfrm>
          <a:off x="8515428" y="655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157861</xdr:rowOff>
    </xdr:from>
    <xdr:to>
      <xdr:col>41</xdr:col>
      <xdr:colOff>101600</xdr:colOff>
      <xdr:row>38</xdr:row>
      <xdr:rowOff>88011</xdr:rowOff>
    </xdr:to>
    <xdr:sp macro="" textlink="">
      <xdr:nvSpPr>
        <xdr:cNvPr id="303" name="楕円 302"/>
        <xdr:cNvSpPr/>
      </xdr:nvSpPr>
      <xdr:spPr>
        <a:xfrm>
          <a:off x="7810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79138</xdr:rowOff>
    </xdr:from>
    <xdr:ext cx="378565" cy="259045"/>
    <xdr:sp macro="" textlink="">
      <xdr:nvSpPr>
        <xdr:cNvPr id="304" name="テキスト ボックス 303"/>
        <xdr:cNvSpPr txBox="1"/>
      </xdr:nvSpPr>
      <xdr:spPr>
        <a:xfrm>
          <a:off x="7672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154051</xdr:rowOff>
    </xdr:from>
    <xdr:to>
      <xdr:col>36</xdr:col>
      <xdr:colOff>165100</xdr:colOff>
      <xdr:row>37</xdr:row>
      <xdr:rowOff>84201</xdr:rowOff>
    </xdr:to>
    <xdr:sp macro="" textlink="">
      <xdr:nvSpPr>
        <xdr:cNvPr id="305" name="楕円 304"/>
        <xdr:cNvSpPr/>
      </xdr:nvSpPr>
      <xdr:spPr>
        <a:xfrm>
          <a:off x="6921500" y="63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75328</xdr:rowOff>
    </xdr:from>
    <xdr:ext cx="469744" cy="259045"/>
    <xdr:sp macro="" textlink="">
      <xdr:nvSpPr>
        <xdr:cNvPr id="306" name="テキスト ボックス 305"/>
        <xdr:cNvSpPr txBox="1"/>
      </xdr:nvSpPr>
      <xdr:spPr>
        <a:xfrm>
          <a:off x="6737428" y="64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82116</xdr:rowOff>
    </xdr:from>
    <xdr:to>
      <xdr:col>55</xdr:col>
      <xdr:colOff>0</xdr:colOff>
      <xdr:row>53</xdr:row>
      <xdr:rowOff>111948</xdr:rowOff>
    </xdr:to>
    <xdr:cxnSp macro="">
      <xdr:nvCxnSpPr>
        <xdr:cNvPr id="331" name="直線コネクタ 330"/>
        <xdr:cNvCxnSpPr/>
      </xdr:nvCxnSpPr>
      <xdr:spPr>
        <a:xfrm>
          <a:off x="9639300" y="9168966"/>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67714</xdr:rowOff>
    </xdr:from>
    <xdr:to>
      <xdr:col>50</xdr:col>
      <xdr:colOff>114300</xdr:colOff>
      <xdr:row>53</xdr:row>
      <xdr:rowOff>82116</xdr:rowOff>
    </xdr:to>
    <xdr:cxnSp macro="">
      <xdr:nvCxnSpPr>
        <xdr:cNvPr id="334" name="直線コネクタ 333"/>
        <xdr:cNvCxnSpPr/>
      </xdr:nvCxnSpPr>
      <xdr:spPr>
        <a:xfrm>
          <a:off x="8750300" y="8811664"/>
          <a:ext cx="8890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67714</xdr:rowOff>
    </xdr:from>
    <xdr:to>
      <xdr:col>45</xdr:col>
      <xdr:colOff>177800</xdr:colOff>
      <xdr:row>52</xdr:row>
      <xdr:rowOff>16347</xdr:rowOff>
    </xdr:to>
    <xdr:cxnSp macro="">
      <xdr:nvCxnSpPr>
        <xdr:cNvPr id="337" name="直線コネクタ 336"/>
        <xdr:cNvCxnSpPr/>
      </xdr:nvCxnSpPr>
      <xdr:spPr>
        <a:xfrm flipV="1">
          <a:off x="7861300" y="8811664"/>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168824</xdr:rowOff>
    </xdr:from>
    <xdr:to>
      <xdr:col>41</xdr:col>
      <xdr:colOff>50800</xdr:colOff>
      <xdr:row>52</xdr:row>
      <xdr:rowOff>16347</xdr:rowOff>
    </xdr:to>
    <xdr:cxnSp macro="">
      <xdr:nvCxnSpPr>
        <xdr:cNvPr id="340" name="直線コネクタ 339"/>
        <xdr:cNvCxnSpPr/>
      </xdr:nvCxnSpPr>
      <xdr:spPr>
        <a:xfrm>
          <a:off x="6972300" y="8912774"/>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40048</xdr:rowOff>
    </xdr:from>
    <xdr:to>
      <xdr:col>41</xdr:col>
      <xdr:colOff>101600</xdr:colOff>
      <xdr:row>54</xdr:row>
      <xdr:rowOff>141648</xdr:rowOff>
    </xdr:to>
    <xdr:sp macro="" textlink="">
      <xdr:nvSpPr>
        <xdr:cNvPr id="341" name="フローチャート: 判断 340"/>
        <xdr:cNvSpPr/>
      </xdr:nvSpPr>
      <xdr:spPr>
        <a:xfrm>
          <a:off x="7810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132775</xdr:rowOff>
    </xdr:from>
    <xdr:ext cx="534377" cy="259045"/>
    <xdr:sp macro="" textlink="">
      <xdr:nvSpPr>
        <xdr:cNvPr id="342" name="テキスト ボックス 341"/>
        <xdr:cNvSpPr txBox="1"/>
      </xdr:nvSpPr>
      <xdr:spPr>
        <a:xfrm>
          <a:off x="75941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10605</xdr:rowOff>
    </xdr:from>
    <xdr:to>
      <xdr:col>36</xdr:col>
      <xdr:colOff>165100</xdr:colOff>
      <xdr:row>54</xdr:row>
      <xdr:rowOff>112205</xdr:rowOff>
    </xdr:to>
    <xdr:sp macro="" textlink="">
      <xdr:nvSpPr>
        <xdr:cNvPr id="343" name="フローチャート: 判断 342"/>
        <xdr:cNvSpPr/>
      </xdr:nvSpPr>
      <xdr:spPr>
        <a:xfrm>
          <a:off x="6921500" y="92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103332</xdr:rowOff>
    </xdr:from>
    <xdr:ext cx="534377" cy="259045"/>
    <xdr:sp macro="" textlink="">
      <xdr:nvSpPr>
        <xdr:cNvPr id="344" name="テキスト ボックス 343"/>
        <xdr:cNvSpPr txBox="1"/>
      </xdr:nvSpPr>
      <xdr:spPr>
        <a:xfrm>
          <a:off x="6705111" y="93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61148</xdr:rowOff>
    </xdr:from>
    <xdr:to>
      <xdr:col>55</xdr:col>
      <xdr:colOff>50800</xdr:colOff>
      <xdr:row>53</xdr:row>
      <xdr:rowOff>162748</xdr:rowOff>
    </xdr:to>
    <xdr:sp macro="" textlink="">
      <xdr:nvSpPr>
        <xdr:cNvPr id="350" name="楕円 349"/>
        <xdr:cNvSpPr/>
      </xdr:nvSpPr>
      <xdr:spPr>
        <a:xfrm>
          <a:off x="10426700" y="914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84025</xdr:rowOff>
    </xdr:from>
    <xdr:ext cx="534377" cy="259045"/>
    <xdr:sp macro="" textlink="">
      <xdr:nvSpPr>
        <xdr:cNvPr id="351" name="農林水産業費該当値テキスト"/>
        <xdr:cNvSpPr txBox="1"/>
      </xdr:nvSpPr>
      <xdr:spPr>
        <a:xfrm>
          <a:off x="10528300" y="899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31316</xdr:rowOff>
    </xdr:from>
    <xdr:to>
      <xdr:col>50</xdr:col>
      <xdr:colOff>165100</xdr:colOff>
      <xdr:row>53</xdr:row>
      <xdr:rowOff>132916</xdr:rowOff>
    </xdr:to>
    <xdr:sp macro="" textlink="">
      <xdr:nvSpPr>
        <xdr:cNvPr id="352" name="楕円 351"/>
        <xdr:cNvSpPr/>
      </xdr:nvSpPr>
      <xdr:spPr>
        <a:xfrm>
          <a:off x="9588500" y="91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149443</xdr:rowOff>
    </xdr:from>
    <xdr:ext cx="534377" cy="259045"/>
    <xdr:sp macro="" textlink="">
      <xdr:nvSpPr>
        <xdr:cNvPr id="353" name="テキスト ボックス 352"/>
        <xdr:cNvSpPr txBox="1"/>
      </xdr:nvSpPr>
      <xdr:spPr>
        <a:xfrm>
          <a:off x="9359411" y="88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16914</xdr:rowOff>
    </xdr:from>
    <xdr:to>
      <xdr:col>46</xdr:col>
      <xdr:colOff>38100</xdr:colOff>
      <xdr:row>51</xdr:row>
      <xdr:rowOff>118514</xdr:rowOff>
    </xdr:to>
    <xdr:sp macro="" textlink="">
      <xdr:nvSpPr>
        <xdr:cNvPr id="354" name="楕円 353"/>
        <xdr:cNvSpPr/>
      </xdr:nvSpPr>
      <xdr:spPr>
        <a:xfrm>
          <a:off x="8699500" y="87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135041</xdr:rowOff>
    </xdr:from>
    <xdr:ext cx="534377" cy="259045"/>
    <xdr:sp macro="" textlink="">
      <xdr:nvSpPr>
        <xdr:cNvPr id="355" name="テキスト ボックス 354"/>
        <xdr:cNvSpPr txBox="1"/>
      </xdr:nvSpPr>
      <xdr:spPr>
        <a:xfrm>
          <a:off x="8483111" y="8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136997</xdr:rowOff>
    </xdr:from>
    <xdr:to>
      <xdr:col>41</xdr:col>
      <xdr:colOff>101600</xdr:colOff>
      <xdr:row>52</xdr:row>
      <xdr:rowOff>67147</xdr:rowOff>
    </xdr:to>
    <xdr:sp macro="" textlink="">
      <xdr:nvSpPr>
        <xdr:cNvPr id="356" name="楕円 355"/>
        <xdr:cNvSpPr/>
      </xdr:nvSpPr>
      <xdr:spPr>
        <a:xfrm>
          <a:off x="7810500" y="8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83674</xdr:rowOff>
    </xdr:from>
    <xdr:ext cx="534377" cy="259045"/>
    <xdr:sp macro="" textlink="">
      <xdr:nvSpPr>
        <xdr:cNvPr id="357" name="テキスト ボックス 356"/>
        <xdr:cNvSpPr txBox="1"/>
      </xdr:nvSpPr>
      <xdr:spPr>
        <a:xfrm>
          <a:off x="7594111" y="86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118024</xdr:rowOff>
    </xdr:from>
    <xdr:to>
      <xdr:col>36</xdr:col>
      <xdr:colOff>165100</xdr:colOff>
      <xdr:row>52</xdr:row>
      <xdr:rowOff>48174</xdr:rowOff>
    </xdr:to>
    <xdr:sp macro="" textlink="">
      <xdr:nvSpPr>
        <xdr:cNvPr id="358" name="楕円 357"/>
        <xdr:cNvSpPr/>
      </xdr:nvSpPr>
      <xdr:spPr>
        <a:xfrm>
          <a:off x="6921500" y="886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64701</xdr:rowOff>
    </xdr:from>
    <xdr:ext cx="534377" cy="259045"/>
    <xdr:sp macro="" textlink="">
      <xdr:nvSpPr>
        <xdr:cNvPr id="359" name="テキスト ボックス 358"/>
        <xdr:cNvSpPr txBox="1"/>
      </xdr:nvSpPr>
      <xdr:spPr>
        <a:xfrm>
          <a:off x="6705111" y="86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5992</xdr:rowOff>
    </xdr:from>
    <xdr:to>
      <xdr:col>55</xdr:col>
      <xdr:colOff>0</xdr:colOff>
      <xdr:row>78</xdr:row>
      <xdr:rowOff>19341</xdr:rowOff>
    </xdr:to>
    <xdr:cxnSp macro="">
      <xdr:nvCxnSpPr>
        <xdr:cNvPr id="384" name="直線コネクタ 383"/>
        <xdr:cNvCxnSpPr/>
      </xdr:nvCxnSpPr>
      <xdr:spPr>
        <a:xfrm flipV="1">
          <a:off x="9639300" y="13379092"/>
          <a:ext cx="8382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142546</xdr:rowOff>
    </xdr:from>
    <xdr:ext cx="534377" cy="259045"/>
    <xdr:sp macro="" textlink="">
      <xdr:nvSpPr>
        <xdr:cNvPr id="385" name="商工費平均値テキスト"/>
        <xdr:cNvSpPr txBox="1"/>
      </xdr:nvSpPr>
      <xdr:spPr>
        <a:xfrm>
          <a:off x="10528300" y="1282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142649</xdr:rowOff>
    </xdr:from>
    <xdr:to>
      <xdr:col>50</xdr:col>
      <xdr:colOff>114300</xdr:colOff>
      <xdr:row>78</xdr:row>
      <xdr:rowOff>19341</xdr:rowOff>
    </xdr:to>
    <xdr:cxnSp macro="">
      <xdr:nvCxnSpPr>
        <xdr:cNvPr id="387" name="直線コネクタ 386"/>
        <xdr:cNvCxnSpPr/>
      </xdr:nvCxnSpPr>
      <xdr:spPr>
        <a:xfrm>
          <a:off x="8750300" y="13344299"/>
          <a:ext cx="889000" cy="4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34296</xdr:rowOff>
    </xdr:from>
    <xdr:ext cx="534377" cy="259045"/>
    <xdr:sp macro="" textlink="">
      <xdr:nvSpPr>
        <xdr:cNvPr id="389" name="テキスト ボックス 388"/>
        <xdr:cNvSpPr txBox="1"/>
      </xdr:nvSpPr>
      <xdr:spPr>
        <a:xfrm>
          <a:off x="93594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141185</xdr:rowOff>
    </xdr:from>
    <xdr:to>
      <xdr:col>45</xdr:col>
      <xdr:colOff>177800</xdr:colOff>
      <xdr:row>77</xdr:row>
      <xdr:rowOff>142649</xdr:rowOff>
    </xdr:to>
    <xdr:cxnSp macro="">
      <xdr:nvCxnSpPr>
        <xdr:cNvPr id="390" name="直線コネクタ 389"/>
        <xdr:cNvCxnSpPr/>
      </xdr:nvCxnSpPr>
      <xdr:spPr>
        <a:xfrm>
          <a:off x="7861300" y="13342835"/>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144436</xdr:rowOff>
    </xdr:from>
    <xdr:ext cx="534377" cy="259045"/>
    <xdr:sp macro="" textlink="">
      <xdr:nvSpPr>
        <xdr:cNvPr id="392" name="テキスト ボックス 391"/>
        <xdr:cNvSpPr txBox="1"/>
      </xdr:nvSpPr>
      <xdr:spPr>
        <a:xfrm>
          <a:off x="8483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141185</xdr:rowOff>
    </xdr:from>
    <xdr:to>
      <xdr:col>41</xdr:col>
      <xdr:colOff>50800</xdr:colOff>
      <xdr:row>77</xdr:row>
      <xdr:rowOff>142442</xdr:rowOff>
    </xdr:to>
    <xdr:cxnSp macro="">
      <xdr:nvCxnSpPr>
        <xdr:cNvPr id="393" name="直線コネクタ 392"/>
        <xdr:cNvCxnSpPr/>
      </xdr:nvCxnSpPr>
      <xdr:spPr>
        <a:xfrm flipV="1">
          <a:off x="6972300" y="1334283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119098</xdr:rowOff>
    </xdr:from>
    <xdr:to>
      <xdr:col>41</xdr:col>
      <xdr:colOff>101600</xdr:colOff>
      <xdr:row>74</xdr:row>
      <xdr:rowOff>49248</xdr:rowOff>
    </xdr:to>
    <xdr:sp macro="" textlink="">
      <xdr:nvSpPr>
        <xdr:cNvPr id="394" name="フローチャート: 判断 393"/>
        <xdr:cNvSpPr/>
      </xdr:nvSpPr>
      <xdr:spPr>
        <a:xfrm>
          <a:off x="7810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65775</xdr:rowOff>
    </xdr:from>
    <xdr:ext cx="534377" cy="259045"/>
    <xdr:sp macro="" textlink="">
      <xdr:nvSpPr>
        <xdr:cNvPr id="395" name="テキスト ボックス 394"/>
        <xdr:cNvSpPr txBox="1"/>
      </xdr:nvSpPr>
      <xdr:spPr>
        <a:xfrm>
          <a:off x="7594111" y="124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169527</xdr:rowOff>
    </xdr:from>
    <xdr:to>
      <xdr:col>36</xdr:col>
      <xdr:colOff>165100</xdr:colOff>
      <xdr:row>73</xdr:row>
      <xdr:rowOff>99677</xdr:rowOff>
    </xdr:to>
    <xdr:sp macro="" textlink="">
      <xdr:nvSpPr>
        <xdr:cNvPr id="396" name="フローチャート: 判断 395"/>
        <xdr:cNvSpPr/>
      </xdr:nvSpPr>
      <xdr:spPr>
        <a:xfrm>
          <a:off x="6921500" y="1251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116204</xdr:rowOff>
    </xdr:from>
    <xdr:ext cx="534377" cy="259045"/>
    <xdr:sp macro="" textlink="">
      <xdr:nvSpPr>
        <xdr:cNvPr id="397" name="テキスト ボックス 396"/>
        <xdr:cNvSpPr txBox="1"/>
      </xdr:nvSpPr>
      <xdr:spPr>
        <a:xfrm>
          <a:off x="6705111" y="122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126642</xdr:rowOff>
    </xdr:from>
    <xdr:to>
      <xdr:col>55</xdr:col>
      <xdr:colOff>50800</xdr:colOff>
      <xdr:row>78</xdr:row>
      <xdr:rowOff>56792</xdr:rowOff>
    </xdr:to>
    <xdr:sp macro="" textlink="">
      <xdr:nvSpPr>
        <xdr:cNvPr id="403" name="楕円 402"/>
        <xdr:cNvSpPr/>
      </xdr:nvSpPr>
      <xdr:spPr>
        <a:xfrm>
          <a:off x="104267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41569</xdr:rowOff>
    </xdr:from>
    <xdr:ext cx="469744" cy="259045"/>
    <xdr:sp macro="" textlink="">
      <xdr:nvSpPr>
        <xdr:cNvPr id="404" name="商工費該当値テキスト"/>
        <xdr:cNvSpPr txBox="1"/>
      </xdr:nvSpPr>
      <xdr:spPr>
        <a:xfrm>
          <a:off x="10528300" y="132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139991</xdr:rowOff>
    </xdr:from>
    <xdr:to>
      <xdr:col>50</xdr:col>
      <xdr:colOff>165100</xdr:colOff>
      <xdr:row>78</xdr:row>
      <xdr:rowOff>70141</xdr:rowOff>
    </xdr:to>
    <xdr:sp macro="" textlink="">
      <xdr:nvSpPr>
        <xdr:cNvPr id="405" name="楕円 404"/>
        <xdr:cNvSpPr/>
      </xdr:nvSpPr>
      <xdr:spPr>
        <a:xfrm>
          <a:off x="9588500" y="133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61268</xdr:rowOff>
    </xdr:from>
    <xdr:ext cx="469744" cy="259045"/>
    <xdr:sp macro="" textlink="">
      <xdr:nvSpPr>
        <xdr:cNvPr id="406" name="テキスト ボックス 405"/>
        <xdr:cNvSpPr txBox="1"/>
      </xdr:nvSpPr>
      <xdr:spPr>
        <a:xfrm>
          <a:off x="9391728" y="1343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91849</xdr:rowOff>
    </xdr:from>
    <xdr:to>
      <xdr:col>46</xdr:col>
      <xdr:colOff>38100</xdr:colOff>
      <xdr:row>78</xdr:row>
      <xdr:rowOff>21999</xdr:rowOff>
    </xdr:to>
    <xdr:sp macro="" textlink="">
      <xdr:nvSpPr>
        <xdr:cNvPr id="407" name="楕円 406"/>
        <xdr:cNvSpPr/>
      </xdr:nvSpPr>
      <xdr:spPr>
        <a:xfrm>
          <a:off x="8699500" y="132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13126</xdr:rowOff>
    </xdr:from>
    <xdr:ext cx="469744" cy="259045"/>
    <xdr:sp macro="" textlink="">
      <xdr:nvSpPr>
        <xdr:cNvPr id="408" name="テキスト ボックス 407"/>
        <xdr:cNvSpPr txBox="1"/>
      </xdr:nvSpPr>
      <xdr:spPr>
        <a:xfrm>
          <a:off x="8515428" y="1338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90385</xdr:rowOff>
    </xdr:from>
    <xdr:to>
      <xdr:col>41</xdr:col>
      <xdr:colOff>101600</xdr:colOff>
      <xdr:row>78</xdr:row>
      <xdr:rowOff>20535</xdr:rowOff>
    </xdr:to>
    <xdr:sp macro="" textlink="">
      <xdr:nvSpPr>
        <xdr:cNvPr id="409" name="楕円 408"/>
        <xdr:cNvSpPr/>
      </xdr:nvSpPr>
      <xdr:spPr>
        <a:xfrm>
          <a:off x="7810500" y="132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11662</xdr:rowOff>
    </xdr:from>
    <xdr:ext cx="469744" cy="259045"/>
    <xdr:sp macro="" textlink="">
      <xdr:nvSpPr>
        <xdr:cNvPr id="410" name="テキスト ボックス 409"/>
        <xdr:cNvSpPr txBox="1"/>
      </xdr:nvSpPr>
      <xdr:spPr>
        <a:xfrm>
          <a:off x="7626428" y="133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91642</xdr:rowOff>
    </xdr:from>
    <xdr:to>
      <xdr:col>36</xdr:col>
      <xdr:colOff>165100</xdr:colOff>
      <xdr:row>78</xdr:row>
      <xdr:rowOff>21792</xdr:rowOff>
    </xdr:to>
    <xdr:sp macro="" textlink="">
      <xdr:nvSpPr>
        <xdr:cNvPr id="411" name="楕円 410"/>
        <xdr:cNvSpPr/>
      </xdr:nvSpPr>
      <xdr:spPr>
        <a:xfrm>
          <a:off x="6921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12919</xdr:rowOff>
    </xdr:from>
    <xdr:ext cx="469744" cy="259045"/>
    <xdr:sp macro="" textlink="">
      <xdr:nvSpPr>
        <xdr:cNvPr id="412" name="テキスト ボックス 411"/>
        <xdr:cNvSpPr txBox="1"/>
      </xdr:nvSpPr>
      <xdr:spPr>
        <a:xfrm>
          <a:off x="6737428" y="133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159728</xdr:rowOff>
    </xdr:from>
    <xdr:to>
      <xdr:col>55</xdr:col>
      <xdr:colOff>0</xdr:colOff>
      <xdr:row>96</xdr:row>
      <xdr:rowOff>170625</xdr:rowOff>
    </xdr:to>
    <xdr:cxnSp macro="">
      <xdr:nvCxnSpPr>
        <xdr:cNvPr id="439" name="直線コネクタ 438"/>
        <xdr:cNvCxnSpPr/>
      </xdr:nvCxnSpPr>
      <xdr:spPr>
        <a:xfrm flipV="1">
          <a:off x="9639300" y="16618928"/>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170625</xdr:rowOff>
    </xdr:from>
    <xdr:to>
      <xdr:col>50</xdr:col>
      <xdr:colOff>114300</xdr:colOff>
      <xdr:row>96</xdr:row>
      <xdr:rowOff>170675</xdr:rowOff>
    </xdr:to>
    <xdr:cxnSp macro="">
      <xdr:nvCxnSpPr>
        <xdr:cNvPr id="442" name="直線コネクタ 441"/>
        <xdr:cNvCxnSpPr/>
      </xdr:nvCxnSpPr>
      <xdr:spPr>
        <a:xfrm flipV="1">
          <a:off x="8750300" y="16629825"/>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152222</xdr:rowOff>
    </xdr:from>
    <xdr:to>
      <xdr:col>45</xdr:col>
      <xdr:colOff>177800</xdr:colOff>
      <xdr:row>96</xdr:row>
      <xdr:rowOff>170675</xdr:rowOff>
    </xdr:to>
    <xdr:cxnSp macro="">
      <xdr:nvCxnSpPr>
        <xdr:cNvPr id="445" name="直線コネクタ 444"/>
        <xdr:cNvCxnSpPr/>
      </xdr:nvCxnSpPr>
      <xdr:spPr>
        <a:xfrm>
          <a:off x="7861300" y="16611422"/>
          <a:ext cx="8890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104990</xdr:rowOff>
    </xdr:from>
    <xdr:to>
      <xdr:col>41</xdr:col>
      <xdr:colOff>50800</xdr:colOff>
      <xdr:row>96</xdr:row>
      <xdr:rowOff>152222</xdr:rowOff>
    </xdr:to>
    <xdr:cxnSp macro="">
      <xdr:nvCxnSpPr>
        <xdr:cNvPr id="448" name="直線コネクタ 447"/>
        <xdr:cNvCxnSpPr/>
      </xdr:nvCxnSpPr>
      <xdr:spPr>
        <a:xfrm>
          <a:off x="6972300" y="16564190"/>
          <a:ext cx="889000" cy="4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102425</xdr:rowOff>
    </xdr:from>
    <xdr:to>
      <xdr:col>41</xdr:col>
      <xdr:colOff>101600</xdr:colOff>
      <xdr:row>95</xdr:row>
      <xdr:rowOff>32575</xdr:rowOff>
    </xdr:to>
    <xdr:sp macro="" textlink="">
      <xdr:nvSpPr>
        <xdr:cNvPr id="449" name="フローチャート: 判断 448"/>
        <xdr:cNvSpPr/>
      </xdr:nvSpPr>
      <xdr:spPr>
        <a:xfrm>
          <a:off x="7810500" y="162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49102</xdr:rowOff>
    </xdr:from>
    <xdr:ext cx="534377" cy="259045"/>
    <xdr:sp macro="" textlink="">
      <xdr:nvSpPr>
        <xdr:cNvPr id="450" name="テキスト ボックス 449"/>
        <xdr:cNvSpPr txBox="1"/>
      </xdr:nvSpPr>
      <xdr:spPr>
        <a:xfrm>
          <a:off x="7594111" y="159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141300</xdr:rowOff>
    </xdr:from>
    <xdr:to>
      <xdr:col>36</xdr:col>
      <xdr:colOff>165100</xdr:colOff>
      <xdr:row>95</xdr:row>
      <xdr:rowOff>71450</xdr:rowOff>
    </xdr:to>
    <xdr:sp macro="" textlink="">
      <xdr:nvSpPr>
        <xdr:cNvPr id="451" name="フローチャート: 判断 450"/>
        <xdr:cNvSpPr/>
      </xdr:nvSpPr>
      <xdr:spPr>
        <a:xfrm>
          <a:off x="6921500" y="162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87977</xdr:rowOff>
    </xdr:from>
    <xdr:ext cx="534377" cy="259045"/>
    <xdr:sp macro="" textlink="">
      <xdr:nvSpPr>
        <xdr:cNvPr id="452" name="テキスト ボックス 451"/>
        <xdr:cNvSpPr txBox="1"/>
      </xdr:nvSpPr>
      <xdr:spPr>
        <a:xfrm>
          <a:off x="6705111" y="160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108928</xdr:rowOff>
    </xdr:from>
    <xdr:to>
      <xdr:col>55</xdr:col>
      <xdr:colOff>50800</xdr:colOff>
      <xdr:row>97</xdr:row>
      <xdr:rowOff>39078</xdr:rowOff>
    </xdr:to>
    <xdr:sp macro="" textlink="">
      <xdr:nvSpPr>
        <xdr:cNvPr id="458" name="楕円 457"/>
        <xdr:cNvSpPr/>
      </xdr:nvSpPr>
      <xdr:spPr>
        <a:xfrm>
          <a:off x="10426700" y="165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131805</xdr:rowOff>
    </xdr:from>
    <xdr:ext cx="534377" cy="259045"/>
    <xdr:sp macro="" textlink="">
      <xdr:nvSpPr>
        <xdr:cNvPr id="459" name="土木費該当値テキスト"/>
        <xdr:cNvSpPr txBox="1"/>
      </xdr:nvSpPr>
      <xdr:spPr>
        <a:xfrm>
          <a:off x="10528300" y="164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119825</xdr:rowOff>
    </xdr:from>
    <xdr:to>
      <xdr:col>50</xdr:col>
      <xdr:colOff>165100</xdr:colOff>
      <xdr:row>97</xdr:row>
      <xdr:rowOff>49975</xdr:rowOff>
    </xdr:to>
    <xdr:sp macro="" textlink="">
      <xdr:nvSpPr>
        <xdr:cNvPr id="460" name="楕円 459"/>
        <xdr:cNvSpPr/>
      </xdr:nvSpPr>
      <xdr:spPr>
        <a:xfrm>
          <a:off x="9588500" y="165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66502</xdr:rowOff>
    </xdr:from>
    <xdr:ext cx="534377" cy="259045"/>
    <xdr:sp macro="" textlink="">
      <xdr:nvSpPr>
        <xdr:cNvPr id="461" name="テキスト ボックス 460"/>
        <xdr:cNvSpPr txBox="1"/>
      </xdr:nvSpPr>
      <xdr:spPr>
        <a:xfrm>
          <a:off x="9359411" y="163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119875</xdr:rowOff>
    </xdr:from>
    <xdr:to>
      <xdr:col>46</xdr:col>
      <xdr:colOff>38100</xdr:colOff>
      <xdr:row>97</xdr:row>
      <xdr:rowOff>50025</xdr:rowOff>
    </xdr:to>
    <xdr:sp macro="" textlink="">
      <xdr:nvSpPr>
        <xdr:cNvPr id="462" name="楕円 461"/>
        <xdr:cNvSpPr/>
      </xdr:nvSpPr>
      <xdr:spPr>
        <a:xfrm>
          <a:off x="8699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66552</xdr:rowOff>
    </xdr:from>
    <xdr:ext cx="534377" cy="259045"/>
    <xdr:sp macro="" textlink="">
      <xdr:nvSpPr>
        <xdr:cNvPr id="463" name="テキスト ボックス 462"/>
        <xdr:cNvSpPr txBox="1"/>
      </xdr:nvSpPr>
      <xdr:spPr>
        <a:xfrm>
          <a:off x="8483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101422</xdr:rowOff>
    </xdr:from>
    <xdr:to>
      <xdr:col>41</xdr:col>
      <xdr:colOff>101600</xdr:colOff>
      <xdr:row>97</xdr:row>
      <xdr:rowOff>31572</xdr:rowOff>
    </xdr:to>
    <xdr:sp macro="" textlink="">
      <xdr:nvSpPr>
        <xdr:cNvPr id="464" name="楕円 463"/>
        <xdr:cNvSpPr/>
      </xdr:nvSpPr>
      <xdr:spPr>
        <a:xfrm>
          <a:off x="7810500" y="1656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22699</xdr:rowOff>
    </xdr:from>
    <xdr:ext cx="534377" cy="259045"/>
    <xdr:sp macro="" textlink="">
      <xdr:nvSpPr>
        <xdr:cNvPr id="465" name="テキスト ボックス 464"/>
        <xdr:cNvSpPr txBox="1"/>
      </xdr:nvSpPr>
      <xdr:spPr>
        <a:xfrm>
          <a:off x="7594111" y="166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54190</xdr:rowOff>
    </xdr:from>
    <xdr:to>
      <xdr:col>36</xdr:col>
      <xdr:colOff>165100</xdr:colOff>
      <xdr:row>96</xdr:row>
      <xdr:rowOff>155790</xdr:rowOff>
    </xdr:to>
    <xdr:sp macro="" textlink="">
      <xdr:nvSpPr>
        <xdr:cNvPr id="466" name="楕円 465"/>
        <xdr:cNvSpPr/>
      </xdr:nvSpPr>
      <xdr:spPr>
        <a:xfrm>
          <a:off x="6921500" y="165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146917</xdr:rowOff>
    </xdr:from>
    <xdr:ext cx="534377" cy="259045"/>
    <xdr:sp macro="" textlink="">
      <xdr:nvSpPr>
        <xdr:cNvPr id="467" name="テキスト ボックス 466"/>
        <xdr:cNvSpPr txBox="1"/>
      </xdr:nvSpPr>
      <xdr:spPr>
        <a:xfrm>
          <a:off x="6705111" y="1660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156718</xdr:rowOff>
    </xdr:from>
    <xdr:to>
      <xdr:col>85</xdr:col>
      <xdr:colOff>127000</xdr:colOff>
      <xdr:row>35</xdr:row>
      <xdr:rowOff>26924</xdr:rowOff>
    </xdr:to>
    <xdr:cxnSp macro="">
      <xdr:nvCxnSpPr>
        <xdr:cNvPr id="495" name="直線コネクタ 494"/>
        <xdr:cNvCxnSpPr/>
      </xdr:nvCxnSpPr>
      <xdr:spPr>
        <a:xfrm>
          <a:off x="15481300" y="5986018"/>
          <a:ext cx="83820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47388</xdr:rowOff>
    </xdr:from>
    <xdr:ext cx="534377" cy="259045"/>
    <xdr:sp macro="" textlink="">
      <xdr:nvSpPr>
        <xdr:cNvPr id="496" name="警察費平均値テキスト"/>
        <xdr:cNvSpPr txBox="1"/>
      </xdr:nvSpPr>
      <xdr:spPr>
        <a:xfrm>
          <a:off x="16370300" y="604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156718</xdr:rowOff>
    </xdr:from>
    <xdr:to>
      <xdr:col>81</xdr:col>
      <xdr:colOff>50800</xdr:colOff>
      <xdr:row>35</xdr:row>
      <xdr:rowOff>90424</xdr:rowOff>
    </xdr:to>
    <xdr:cxnSp macro="">
      <xdr:nvCxnSpPr>
        <xdr:cNvPr id="498" name="直線コネクタ 497"/>
        <xdr:cNvCxnSpPr/>
      </xdr:nvCxnSpPr>
      <xdr:spPr>
        <a:xfrm flipV="1">
          <a:off x="14592300" y="598601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163085</xdr:rowOff>
    </xdr:from>
    <xdr:ext cx="534377" cy="259045"/>
    <xdr:sp macro="" textlink="">
      <xdr:nvSpPr>
        <xdr:cNvPr id="500" name="テキスト ボックス 499"/>
        <xdr:cNvSpPr txBox="1"/>
      </xdr:nvSpPr>
      <xdr:spPr>
        <a:xfrm>
          <a:off x="15201411" y="61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90424</xdr:rowOff>
    </xdr:from>
    <xdr:to>
      <xdr:col>76</xdr:col>
      <xdr:colOff>114300</xdr:colOff>
      <xdr:row>35</xdr:row>
      <xdr:rowOff>110236</xdr:rowOff>
    </xdr:to>
    <xdr:cxnSp macro="">
      <xdr:nvCxnSpPr>
        <xdr:cNvPr id="501" name="直線コネクタ 500"/>
        <xdr:cNvCxnSpPr/>
      </xdr:nvCxnSpPr>
      <xdr:spPr>
        <a:xfrm flipV="1">
          <a:off x="13703300" y="609117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6240</xdr:rowOff>
    </xdr:from>
    <xdr:ext cx="534377" cy="259045"/>
    <xdr:sp macro="" textlink="">
      <xdr:nvSpPr>
        <xdr:cNvPr id="503" name="テキスト ボックス 502"/>
        <xdr:cNvSpPr txBox="1"/>
      </xdr:nvSpPr>
      <xdr:spPr>
        <a:xfrm>
          <a:off x="143251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106680</xdr:rowOff>
    </xdr:from>
    <xdr:to>
      <xdr:col>71</xdr:col>
      <xdr:colOff>177800</xdr:colOff>
      <xdr:row>35</xdr:row>
      <xdr:rowOff>110236</xdr:rowOff>
    </xdr:to>
    <xdr:cxnSp macro="">
      <xdr:nvCxnSpPr>
        <xdr:cNvPr id="504" name="直線コネクタ 503"/>
        <xdr:cNvCxnSpPr/>
      </xdr:nvCxnSpPr>
      <xdr:spPr>
        <a:xfrm>
          <a:off x="12814300" y="610743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155956</xdr:rowOff>
    </xdr:from>
    <xdr:to>
      <xdr:col>72</xdr:col>
      <xdr:colOff>38100</xdr:colOff>
      <xdr:row>36</xdr:row>
      <xdr:rowOff>86106</xdr:rowOff>
    </xdr:to>
    <xdr:sp macro="" textlink="">
      <xdr:nvSpPr>
        <xdr:cNvPr id="505" name="フローチャート: 判断 504"/>
        <xdr:cNvSpPr/>
      </xdr:nvSpPr>
      <xdr:spPr>
        <a:xfrm>
          <a:off x="13652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77233</xdr:rowOff>
    </xdr:from>
    <xdr:ext cx="534377" cy="259045"/>
    <xdr:sp macro="" textlink="">
      <xdr:nvSpPr>
        <xdr:cNvPr id="506" name="テキスト ボックス 505"/>
        <xdr:cNvSpPr txBox="1"/>
      </xdr:nvSpPr>
      <xdr:spPr>
        <a:xfrm>
          <a:off x="13436111" y="62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120904</xdr:rowOff>
    </xdr:from>
    <xdr:to>
      <xdr:col>67</xdr:col>
      <xdr:colOff>101600</xdr:colOff>
      <xdr:row>37</xdr:row>
      <xdr:rowOff>51054</xdr:rowOff>
    </xdr:to>
    <xdr:sp macro="" textlink="">
      <xdr:nvSpPr>
        <xdr:cNvPr id="507" name="フローチャート: 判断 506"/>
        <xdr:cNvSpPr/>
      </xdr:nvSpPr>
      <xdr:spPr>
        <a:xfrm>
          <a:off x="12763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42181</xdr:rowOff>
    </xdr:from>
    <xdr:ext cx="534377" cy="259045"/>
    <xdr:sp macro="" textlink="">
      <xdr:nvSpPr>
        <xdr:cNvPr id="508" name="テキスト ボックス 507"/>
        <xdr:cNvSpPr txBox="1"/>
      </xdr:nvSpPr>
      <xdr:spPr>
        <a:xfrm>
          <a:off x="12547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147574</xdr:rowOff>
    </xdr:from>
    <xdr:to>
      <xdr:col>85</xdr:col>
      <xdr:colOff>177800</xdr:colOff>
      <xdr:row>35</xdr:row>
      <xdr:rowOff>77724</xdr:rowOff>
    </xdr:to>
    <xdr:sp macro="" textlink="">
      <xdr:nvSpPr>
        <xdr:cNvPr id="514" name="楕円 513"/>
        <xdr:cNvSpPr/>
      </xdr:nvSpPr>
      <xdr:spPr>
        <a:xfrm>
          <a:off x="16268700" y="59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170451</xdr:rowOff>
    </xdr:from>
    <xdr:ext cx="534377" cy="259045"/>
    <xdr:sp macro="" textlink="">
      <xdr:nvSpPr>
        <xdr:cNvPr id="515" name="警察費該当値テキスト"/>
        <xdr:cNvSpPr txBox="1"/>
      </xdr:nvSpPr>
      <xdr:spPr>
        <a:xfrm>
          <a:off x="16370300" y="58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105918</xdr:rowOff>
    </xdr:from>
    <xdr:to>
      <xdr:col>81</xdr:col>
      <xdr:colOff>101600</xdr:colOff>
      <xdr:row>35</xdr:row>
      <xdr:rowOff>36068</xdr:rowOff>
    </xdr:to>
    <xdr:sp macro="" textlink="">
      <xdr:nvSpPr>
        <xdr:cNvPr id="516" name="楕円 515"/>
        <xdr:cNvSpPr/>
      </xdr:nvSpPr>
      <xdr:spPr>
        <a:xfrm>
          <a:off x="15430500" y="593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52595</xdr:rowOff>
    </xdr:from>
    <xdr:ext cx="534377" cy="259045"/>
    <xdr:sp macro="" textlink="">
      <xdr:nvSpPr>
        <xdr:cNvPr id="517" name="テキスト ボックス 516"/>
        <xdr:cNvSpPr txBox="1"/>
      </xdr:nvSpPr>
      <xdr:spPr>
        <a:xfrm>
          <a:off x="15201411" y="571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39624</xdr:rowOff>
    </xdr:from>
    <xdr:to>
      <xdr:col>76</xdr:col>
      <xdr:colOff>165100</xdr:colOff>
      <xdr:row>35</xdr:row>
      <xdr:rowOff>141224</xdr:rowOff>
    </xdr:to>
    <xdr:sp macro="" textlink="">
      <xdr:nvSpPr>
        <xdr:cNvPr id="518" name="楕円 517"/>
        <xdr:cNvSpPr/>
      </xdr:nvSpPr>
      <xdr:spPr>
        <a:xfrm>
          <a:off x="14541500" y="60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157751</xdr:rowOff>
    </xdr:from>
    <xdr:ext cx="534377" cy="259045"/>
    <xdr:sp macro="" textlink="">
      <xdr:nvSpPr>
        <xdr:cNvPr id="519" name="テキスト ボックス 518"/>
        <xdr:cNvSpPr txBox="1"/>
      </xdr:nvSpPr>
      <xdr:spPr>
        <a:xfrm>
          <a:off x="14325111" y="58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59436</xdr:rowOff>
    </xdr:from>
    <xdr:to>
      <xdr:col>72</xdr:col>
      <xdr:colOff>38100</xdr:colOff>
      <xdr:row>35</xdr:row>
      <xdr:rowOff>161036</xdr:rowOff>
    </xdr:to>
    <xdr:sp macro="" textlink="">
      <xdr:nvSpPr>
        <xdr:cNvPr id="520" name="楕円 519"/>
        <xdr:cNvSpPr/>
      </xdr:nvSpPr>
      <xdr:spPr>
        <a:xfrm>
          <a:off x="13652500" y="60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6113</xdr:rowOff>
    </xdr:from>
    <xdr:ext cx="534377" cy="259045"/>
    <xdr:sp macro="" textlink="">
      <xdr:nvSpPr>
        <xdr:cNvPr id="521" name="テキスト ボックス 520"/>
        <xdr:cNvSpPr txBox="1"/>
      </xdr:nvSpPr>
      <xdr:spPr>
        <a:xfrm>
          <a:off x="13436111" y="58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55880</xdr:rowOff>
    </xdr:from>
    <xdr:to>
      <xdr:col>67</xdr:col>
      <xdr:colOff>101600</xdr:colOff>
      <xdr:row>35</xdr:row>
      <xdr:rowOff>157480</xdr:rowOff>
    </xdr:to>
    <xdr:sp macro="" textlink="">
      <xdr:nvSpPr>
        <xdr:cNvPr id="522" name="楕円 521"/>
        <xdr:cNvSpPr/>
      </xdr:nvSpPr>
      <xdr:spPr>
        <a:xfrm>
          <a:off x="12763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2557</xdr:rowOff>
    </xdr:from>
    <xdr:ext cx="534377" cy="259045"/>
    <xdr:sp macro="" textlink="">
      <xdr:nvSpPr>
        <xdr:cNvPr id="523" name="テキスト ボックス 522"/>
        <xdr:cNvSpPr txBox="1"/>
      </xdr:nvSpPr>
      <xdr:spPr>
        <a:xfrm>
          <a:off x="12547111" y="583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79293</xdr:rowOff>
    </xdr:from>
    <xdr:to>
      <xdr:col>85</xdr:col>
      <xdr:colOff>127000</xdr:colOff>
      <xdr:row>55</xdr:row>
      <xdr:rowOff>42183</xdr:rowOff>
    </xdr:to>
    <xdr:cxnSp macro="">
      <xdr:nvCxnSpPr>
        <xdr:cNvPr id="551" name="直線コネクタ 550"/>
        <xdr:cNvCxnSpPr/>
      </xdr:nvCxnSpPr>
      <xdr:spPr>
        <a:xfrm>
          <a:off x="15481300" y="9166143"/>
          <a:ext cx="838200" cy="3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79293</xdr:rowOff>
    </xdr:from>
    <xdr:to>
      <xdr:col>81</xdr:col>
      <xdr:colOff>50800</xdr:colOff>
      <xdr:row>53</xdr:row>
      <xdr:rowOff>85503</xdr:rowOff>
    </xdr:to>
    <xdr:cxnSp macro="">
      <xdr:nvCxnSpPr>
        <xdr:cNvPr id="554" name="直線コネクタ 553"/>
        <xdr:cNvCxnSpPr/>
      </xdr:nvCxnSpPr>
      <xdr:spPr>
        <a:xfrm flipV="1">
          <a:off x="14592300" y="916614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85503</xdr:rowOff>
    </xdr:from>
    <xdr:to>
      <xdr:col>76</xdr:col>
      <xdr:colOff>114300</xdr:colOff>
      <xdr:row>53</xdr:row>
      <xdr:rowOff>94914</xdr:rowOff>
    </xdr:to>
    <xdr:cxnSp macro="">
      <xdr:nvCxnSpPr>
        <xdr:cNvPr id="557" name="直線コネクタ 556"/>
        <xdr:cNvCxnSpPr/>
      </xdr:nvCxnSpPr>
      <xdr:spPr>
        <a:xfrm flipV="1">
          <a:off x="13703300" y="9172353"/>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94914</xdr:rowOff>
    </xdr:from>
    <xdr:to>
      <xdr:col>71</xdr:col>
      <xdr:colOff>177800</xdr:colOff>
      <xdr:row>53</xdr:row>
      <xdr:rowOff>118383</xdr:rowOff>
    </xdr:to>
    <xdr:cxnSp macro="">
      <xdr:nvCxnSpPr>
        <xdr:cNvPr id="560" name="直線コネクタ 559"/>
        <xdr:cNvCxnSpPr/>
      </xdr:nvCxnSpPr>
      <xdr:spPr>
        <a:xfrm flipV="1">
          <a:off x="12814300" y="9181764"/>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126276</xdr:rowOff>
    </xdr:from>
    <xdr:to>
      <xdr:col>72</xdr:col>
      <xdr:colOff>38100</xdr:colOff>
      <xdr:row>53</xdr:row>
      <xdr:rowOff>56426</xdr:rowOff>
    </xdr:to>
    <xdr:sp macro="" textlink="">
      <xdr:nvSpPr>
        <xdr:cNvPr id="561" name="フローチャート: 判断 560"/>
        <xdr:cNvSpPr/>
      </xdr:nvSpPr>
      <xdr:spPr>
        <a:xfrm>
          <a:off x="13652500" y="90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72953</xdr:rowOff>
    </xdr:from>
    <xdr:ext cx="534377" cy="259045"/>
    <xdr:sp macro="" textlink="">
      <xdr:nvSpPr>
        <xdr:cNvPr id="562" name="テキスト ボックス 561"/>
        <xdr:cNvSpPr txBox="1"/>
      </xdr:nvSpPr>
      <xdr:spPr>
        <a:xfrm>
          <a:off x="13436111" y="881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31369</xdr:rowOff>
    </xdr:from>
    <xdr:to>
      <xdr:col>67</xdr:col>
      <xdr:colOff>101600</xdr:colOff>
      <xdr:row>53</xdr:row>
      <xdr:rowOff>132969</xdr:rowOff>
    </xdr:to>
    <xdr:sp macro="" textlink="">
      <xdr:nvSpPr>
        <xdr:cNvPr id="563" name="フローチャート: 判断 562"/>
        <xdr:cNvSpPr/>
      </xdr:nvSpPr>
      <xdr:spPr>
        <a:xfrm>
          <a:off x="12763500" y="91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149496</xdr:rowOff>
    </xdr:from>
    <xdr:ext cx="534377" cy="259045"/>
    <xdr:sp macro="" textlink="">
      <xdr:nvSpPr>
        <xdr:cNvPr id="564" name="テキスト ボックス 563"/>
        <xdr:cNvSpPr txBox="1"/>
      </xdr:nvSpPr>
      <xdr:spPr>
        <a:xfrm>
          <a:off x="12547111" y="8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162833</xdr:rowOff>
    </xdr:from>
    <xdr:to>
      <xdr:col>85</xdr:col>
      <xdr:colOff>177800</xdr:colOff>
      <xdr:row>55</xdr:row>
      <xdr:rowOff>92983</xdr:rowOff>
    </xdr:to>
    <xdr:sp macro="" textlink="">
      <xdr:nvSpPr>
        <xdr:cNvPr id="570" name="楕円 569"/>
        <xdr:cNvSpPr/>
      </xdr:nvSpPr>
      <xdr:spPr>
        <a:xfrm>
          <a:off x="16268700" y="94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14260</xdr:rowOff>
    </xdr:from>
    <xdr:ext cx="534377" cy="259045"/>
    <xdr:sp macro="" textlink="">
      <xdr:nvSpPr>
        <xdr:cNvPr id="571" name="教育費該当値テキスト"/>
        <xdr:cNvSpPr txBox="1"/>
      </xdr:nvSpPr>
      <xdr:spPr>
        <a:xfrm>
          <a:off x="16370300" y="927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28493</xdr:rowOff>
    </xdr:from>
    <xdr:to>
      <xdr:col>81</xdr:col>
      <xdr:colOff>101600</xdr:colOff>
      <xdr:row>53</xdr:row>
      <xdr:rowOff>130093</xdr:rowOff>
    </xdr:to>
    <xdr:sp macro="" textlink="">
      <xdr:nvSpPr>
        <xdr:cNvPr id="572" name="楕円 571"/>
        <xdr:cNvSpPr/>
      </xdr:nvSpPr>
      <xdr:spPr>
        <a:xfrm>
          <a:off x="15430500" y="91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146620</xdr:rowOff>
    </xdr:from>
    <xdr:ext cx="534377" cy="259045"/>
    <xdr:sp macro="" textlink="">
      <xdr:nvSpPr>
        <xdr:cNvPr id="573" name="テキスト ボックス 572"/>
        <xdr:cNvSpPr txBox="1"/>
      </xdr:nvSpPr>
      <xdr:spPr>
        <a:xfrm>
          <a:off x="15201411" y="88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34703</xdr:rowOff>
    </xdr:from>
    <xdr:to>
      <xdr:col>76</xdr:col>
      <xdr:colOff>165100</xdr:colOff>
      <xdr:row>53</xdr:row>
      <xdr:rowOff>136303</xdr:rowOff>
    </xdr:to>
    <xdr:sp macro="" textlink="">
      <xdr:nvSpPr>
        <xdr:cNvPr id="574" name="楕円 573"/>
        <xdr:cNvSpPr/>
      </xdr:nvSpPr>
      <xdr:spPr>
        <a:xfrm>
          <a:off x="14541500" y="912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152830</xdr:rowOff>
    </xdr:from>
    <xdr:ext cx="534377" cy="259045"/>
    <xdr:sp macro="" textlink="">
      <xdr:nvSpPr>
        <xdr:cNvPr id="575" name="テキスト ボックス 574"/>
        <xdr:cNvSpPr txBox="1"/>
      </xdr:nvSpPr>
      <xdr:spPr>
        <a:xfrm>
          <a:off x="14325111" y="88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44114</xdr:rowOff>
    </xdr:from>
    <xdr:to>
      <xdr:col>72</xdr:col>
      <xdr:colOff>38100</xdr:colOff>
      <xdr:row>53</xdr:row>
      <xdr:rowOff>145714</xdr:rowOff>
    </xdr:to>
    <xdr:sp macro="" textlink="">
      <xdr:nvSpPr>
        <xdr:cNvPr id="576" name="楕円 575"/>
        <xdr:cNvSpPr/>
      </xdr:nvSpPr>
      <xdr:spPr>
        <a:xfrm>
          <a:off x="13652500" y="91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136841</xdr:rowOff>
    </xdr:from>
    <xdr:ext cx="534377" cy="259045"/>
    <xdr:sp macro="" textlink="">
      <xdr:nvSpPr>
        <xdr:cNvPr id="577" name="テキスト ボックス 576"/>
        <xdr:cNvSpPr txBox="1"/>
      </xdr:nvSpPr>
      <xdr:spPr>
        <a:xfrm>
          <a:off x="13436111" y="92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67583</xdr:rowOff>
    </xdr:from>
    <xdr:to>
      <xdr:col>67</xdr:col>
      <xdr:colOff>101600</xdr:colOff>
      <xdr:row>53</xdr:row>
      <xdr:rowOff>169183</xdr:rowOff>
    </xdr:to>
    <xdr:sp macro="" textlink="">
      <xdr:nvSpPr>
        <xdr:cNvPr id="578" name="楕円 577"/>
        <xdr:cNvSpPr/>
      </xdr:nvSpPr>
      <xdr:spPr>
        <a:xfrm>
          <a:off x="12763500" y="91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160310</xdr:rowOff>
    </xdr:from>
    <xdr:ext cx="534377" cy="259045"/>
    <xdr:sp macro="" textlink="">
      <xdr:nvSpPr>
        <xdr:cNvPr id="579" name="テキスト ボックス 578"/>
        <xdr:cNvSpPr txBox="1"/>
      </xdr:nvSpPr>
      <xdr:spPr>
        <a:xfrm>
          <a:off x="12547111" y="92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35916</xdr:rowOff>
    </xdr:from>
    <xdr:to>
      <xdr:col>85</xdr:col>
      <xdr:colOff>127000</xdr:colOff>
      <xdr:row>79</xdr:row>
      <xdr:rowOff>40793</xdr:rowOff>
    </xdr:to>
    <xdr:cxnSp macro="">
      <xdr:nvCxnSpPr>
        <xdr:cNvPr id="606" name="直線コネクタ 605"/>
        <xdr:cNvCxnSpPr/>
      </xdr:nvCxnSpPr>
      <xdr:spPr>
        <a:xfrm flipV="1">
          <a:off x="15481300" y="13580466"/>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40793</xdr:rowOff>
    </xdr:from>
    <xdr:to>
      <xdr:col>81</xdr:col>
      <xdr:colOff>50800</xdr:colOff>
      <xdr:row>79</xdr:row>
      <xdr:rowOff>40811</xdr:rowOff>
    </xdr:to>
    <xdr:cxnSp macro="">
      <xdr:nvCxnSpPr>
        <xdr:cNvPr id="609" name="直線コネクタ 608"/>
        <xdr:cNvCxnSpPr/>
      </xdr:nvCxnSpPr>
      <xdr:spPr>
        <a:xfrm flipV="1">
          <a:off x="14592300" y="13585343"/>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1" name="テキスト ボックス 610"/>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23419</xdr:rowOff>
    </xdr:from>
    <xdr:to>
      <xdr:col>76</xdr:col>
      <xdr:colOff>114300</xdr:colOff>
      <xdr:row>79</xdr:row>
      <xdr:rowOff>40811</xdr:rowOff>
    </xdr:to>
    <xdr:cxnSp macro="">
      <xdr:nvCxnSpPr>
        <xdr:cNvPr id="612" name="直線コネクタ 611"/>
        <xdr:cNvCxnSpPr/>
      </xdr:nvCxnSpPr>
      <xdr:spPr>
        <a:xfrm>
          <a:off x="13703300" y="13567969"/>
          <a:ext cx="889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4" name="テキスト ボックス 613"/>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20047</xdr:rowOff>
    </xdr:from>
    <xdr:to>
      <xdr:col>71</xdr:col>
      <xdr:colOff>177800</xdr:colOff>
      <xdr:row>79</xdr:row>
      <xdr:rowOff>23419</xdr:rowOff>
    </xdr:to>
    <xdr:cxnSp macro="">
      <xdr:nvCxnSpPr>
        <xdr:cNvPr id="615" name="直線コネクタ 614"/>
        <xdr:cNvCxnSpPr/>
      </xdr:nvCxnSpPr>
      <xdr:spPr>
        <a:xfrm>
          <a:off x="12814300" y="13564597"/>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23064</xdr:rowOff>
    </xdr:from>
    <xdr:to>
      <xdr:col>72</xdr:col>
      <xdr:colOff>38100</xdr:colOff>
      <xdr:row>78</xdr:row>
      <xdr:rowOff>124664</xdr:rowOff>
    </xdr:to>
    <xdr:sp macro="" textlink="">
      <xdr:nvSpPr>
        <xdr:cNvPr id="616" name="フローチャート: 判断 615"/>
        <xdr:cNvSpPr/>
      </xdr:nvSpPr>
      <xdr:spPr>
        <a:xfrm>
          <a:off x="13652500" y="133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141191</xdr:rowOff>
    </xdr:from>
    <xdr:ext cx="469744" cy="259045"/>
    <xdr:sp macro="" textlink="">
      <xdr:nvSpPr>
        <xdr:cNvPr id="617" name="テキスト ボックス 616"/>
        <xdr:cNvSpPr txBox="1"/>
      </xdr:nvSpPr>
      <xdr:spPr>
        <a:xfrm>
          <a:off x="13468428" y="131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29863</xdr:rowOff>
    </xdr:from>
    <xdr:to>
      <xdr:col>67</xdr:col>
      <xdr:colOff>101600</xdr:colOff>
      <xdr:row>78</xdr:row>
      <xdr:rowOff>131463</xdr:rowOff>
    </xdr:to>
    <xdr:sp macro="" textlink="">
      <xdr:nvSpPr>
        <xdr:cNvPr id="618" name="フローチャート: 判断 617"/>
        <xdr:cNvSpPr/>
      </xdr:nvSpPr>
      <xdr:spPr>
        <a:xfrm>
          <a:off x="12763500" y="134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147990</xdr:rowOff>
    </xdr:from>
    <xdr:ext cx="469744" cy="259045"/>
    <xdr:sp macro="" textlink="">
      <xdr:nvSpPr>
        <xdr:cNvPr id="619" name="テキスト ボックス 618"/>
        <xdr:cNvSpPr txBox="1"/>
      </xdr:nvSpPr>
      <xdr:spPr>
        <a:xfrm>
          <a:off x="12579428" y="13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156566</xdr:rowOff>
    </xdr:from>
    <xdr:to>
      <xdr:col>85</xdr:col>
      <xdr:colOff>177800</xdr:colOff>
      <xdr:row>79</xdr:row>
      <xdr:rowOff>86716</xdr:rowOff>
    </xdr:to>
    <xdr:sp macro="" textlink="">
      <xdr:nvSpPr>
        <xdr:cNvPr id="625" name="楕円 624"/>
        <xdr:cNvSpPr/>
      </xdr:nvSpPr>
      <xdr:spPr>
        <a:xfrm>
          <a:off x="162687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378565" cy="259045"/>
    <xdr:sp macro="" textlink="">
      <xdr:nvSpPr>
        <xdr:cNvPr id="626" name="災害復旧費該当値テキスト"/>
        <xdr:cNvSpPr txBox="1"/>
      </xdr:nvSpPr>
      <xdr:spPr>
        <a:xfrm>
          <a:off x="16370300" y="1345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161443</xdr:rowOff>
    </xdr:from>
    <xdr:to>
      <xdr:col>81</xdr:col>
      <xdr:colOff>101600</xdr:colOff>
      <xdr:row>79</xdr:row>
      <xdr:rowOff>91593</xdr:rowOff>
    </xdr:to>
    <xdr:sp macro="" textlink="">
      <xdr:nvSpPr>
        <xdr:cNvPr id="627" name="楕円 626"/>
        <xdr:cNvSpPr/>
      </xdr:nvSpPr>
      <xdr:spPr>
        <a:xfrm>
          <a:off x="154305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82720</xdr:rowOff>
    </xdr:from>
    <xdr:ext cx="378565" cy="259045"/>
    <xdr:sp macro="" textlink="">
      <xdr:nvSpPr>
        <xdr:cNvPr id="628" name="テキスト ボックス 627"/>
        <xdr:cNvSpPr txBox="1"/>
      </xdr:nvSpPr>
      <xdr:spPr>
        <a:xfrm>
          <a:off x="15279317" y="13627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161461</xdr:rowOff>
    </xdr:from>
    <xdr:to>
      <xdr:col>76</xdr:col>
      <xdr:colOff>165100</xdr:colOff>
      <xdr:row>79</xdr:row>
      <xdr:rowOff>91611</xdr:rowOff>
    </xdr:to>
    <xdr:sp macro="" textlink="">
      <xdr:nvSpPr>
        <xdr:cNvPr id="629" name="楕円 628"/>
        <xdr:cNvSpPr/>
      </xdr:nvSpPr>
      <xdr:spPr>
        <a:xfrm>
          <a:off x="14541500" y="135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82738</xdr:rowOff>
    </xdr:from>
    <xdr:ext cx="378565" cy="259045"/>
    <xdr:sp macro="" textlink="">
      <xdr:nvSpPr>
        <xdr:cNvPr id="630" name="テキスト ボックス 629"/>
        <xdr:cNvSpPr txBox="1"/>
      </xdr:nvSpPr>
      <xdr:spPr>
        <a:xfrm>
          <a:off x="14403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144069</xdr:rowOff>
    </xdr:from>
    <xdr:to>
      <xdr:col>72</xdr:col>
      <xdr:colOff>38100</xdr:colOff>
      <xdr:row>79</xdr:row>
      <xdr:rowOff>74219</xdr:rowOff>
    </xdr:to>
    <xdr:sp macro="" textlink="">
      <xdr:nvSpPr>
        <xdr:cNvPr id="631" name="楕円 630"/>
        <xdr:cNvSpPr/>
      </xdr:nvSpPr>
      <xdr:spPr>
        <a:xfrm>
          <a:off x="13652500" y="13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65346</xdr:rowOff>
    </xdr:from>
    <xdr:ext cx="469744" cy="259045"/>
    <xdr:sp macro="" textlink="">
      <xdr:nvSpPr>
        <xdr:cNvPr id="632" name="テキスト ボックス 631"/>
        <xdr:cNvSpPr txBox="1"/>
      </xdr:nvSpPr>
      <xdr:spPr>
        <a:xfrm>
          <a:off x="13468428" y="136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140697</xdr:rowOff>
    </xdr:from>
    <xdr:to>
      <xdr:col>67</xdr:col>
      <xdr:colOff>101600</xdr:colOff>
      <xdr:row>79</xdr:row>
      <xdr:rowOff>70847</xdr:rowOff>
    </xdr:to>
    <xdr:sp macro="" textlink="">
      <xdr:nvSpPr>
        <xdr:cNvPr id="633" name="楕円 632"/>
        <xdr:cNvSpPr/>
      </xdr:nvSpPr>
      <xdr:spPr>
        <a:xfrm>
          <a:off x="12763500" y="135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61974</xdr:rowOff>
    </xdr:from>
    <xdr:ext cx="469744" cy="259045"/>
    <xdr:sp macro="" textlink="">
      <xdr:nvSpPr>
        <xdr:cNvPr id="634" name="テキスト ボックス 633"/>
        <xdr:cNvSpPr txBox="1"/>
      </xdr:nvSpPr>
      <xdr:spPr>
        <a:xfrm>
          <a:off x="12579428" y="136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3" name="テキスト ボックス 64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45" name="テキスト ボックス 64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3" name="テキスト ボックス 65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48165</xdr:rowOff>
    </xdr:from>
    <xdr:to>
      <xdr:col>85</xdr:col>
      <xdr:colOff>126364</xdr:colOff>
      <xdr:row>97</xdr:row>
      <xdr:rowOff>139567</xdr:rowOff>
    </xdr:to>
    <xdr:cxnSp macro="">
      <xdr:nvCxnSpPr>
        <xdr:cNvPr id="657" name="直線コネクタ 656"/>
        <xdr:cNvCxnSpPr/>
      </xdr:nvCxnSpPr>
      <xdr:spPr>
        <a:xfrm flipV="1">
          <a:off x="16317595" y="15821565"/>
          <a:ext cx="1269" cy="94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58"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59" name="直線コネクタ 658"/>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166292</xdr:rowOff>
    </xdr:from>
    <xdr:ext cx="534377" cy="259045"/>
    <xdr:sp macro="" textlink="">
      <xdr:nvSpPr>
        <xdr:cNvPr id="660" name="公債費最大値テキスト"/>
        <xdr:cNvSpPr txBox="1"/>
      </xdr:nvSpPr>
      <xdr:spPr>
        <a:xfrm>
          <a:off x="16370300" y="155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48165</xdr:rowOff>
    </xdr:from>
    <xdr:to>
      <xdr:col>86</xdr:col>
      <xdr:colOff>25400</xdr:colOff>
      <xdr:row>92</xdr:row>
      <xdr:rowOff>48165</xdr:rowOff>
    </xdr:to>
    <xdr:cxnSp macro="">
      <xdr:nvCxnSpPr>
        <xdr:cNvPr id="661" name="直線コネクタ 660"/>
        <xdr:cNvCxnSpPr/>
      </xdr:nvCxnSpPr>
      <xdr:spPr>
        <a:xfrm>
          <a:off x="16230600" y="1582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49746</xdr:rowOff>
    </xdr:from>
    <xdr:to>
      <xdr:col>85</xdr:col>
      <xdr:colOff>127000</xdr:colOff>
      <xdr:row>95</xdr:row>
      <xdr:rowOff>95980</xdr:rowOff>
    </xdr:to>
    <xdr:cxnSp macro="">
      <xdr:nvCxnSpPr>
        <xdr:cNvPr id="662" name="直線コネクタ 661"/>
        <xdr:cNvCxnSpPr/>
      </xdr:nvCxnSpPr>
      <xdr:spPr>
        <a:xfrm flipV="1">
          <a:off x="15481300" y="16337496"/>
          <a:ext cx="838200" cy="4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132802</xdr:rowOff>
    </xdr:from>
    <xdr:ext cx="534377" cy="259045"/>
    <xdr:sp macro="" textlink="">
      <xdr:nvSpPr>
        <xdr:cNvPr id="663" name="公債費平均値テキスト"/>
        <xdr:cNvSpPr txBox="1"/>
      </xdr:nvSpPr>
      <xdr:spPr>
        <a:xfrm>
          <a:off x="16370300" y="16420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154375</xdr:rowOff>
    </xdr:from>
    <xdr:to>
      <xdr:col>85</xdr:col>
      <xdr:colOff>177800</xdr:colOff>
      <xdr:row>96</xdr:row>
      <xdr:rowOff>84525</xdr:rowOff>
    </xdr:to>
    <xdr:sp macro="" textlink="">
      <xdr:nvSpPr>
        <xdr:cNvPr id="664" name="フローチャート: 判断 663"/>
        <xdr:cNvSpPr/>
      </xdr:nvSpPr>
      <xdr:spPr>
        <a:xfrm>
          <a:off x="162687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95980</xdr:rowOff>
    </xdr:from>
    <xdr:to>
      <xdr:col>81</xdr:col>
      <xdr:colOff>50800</xdr:colOff>
      <xdr:row>95</xdr:row>
      <xdr:rowOff>103200</xdr:rowOff>
    </xdr:to>
    <xdr:cxnSp macro="">
      <xdr:nvCxnSpPr>
        <xdr:cNvPr id="665" name="直線コネクタ 664"/>
        <xdr:cNvCxnSpPr/>
      </xdr:nvCxnSpPr>
      <xdr:spPr>
        <a:xfrm flipV="1">
          <a:off x="14592300" y="16383730"/>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23425</xdr:rowOff>
    </xdr:from>
    <xdr:to>
      <xdr:col>81</xdr:col>
      <xdr:colOff>101600</xdr:colOff>
      <xdr:row>96</xdr:row>
      <xdr:rowOff>125025</xdr:rowOff>
    </xdr:to>
    <xdr:sp macro="" textlink="">
      <xdr:nvSpPr>
        <xdr:cNvPr id="666" name="フローチャート: 判断 665"/>
        <xdr:cNvSpPr/>
      </xdr:nvSpPr>
      <xdr:spPr>
        <a:xfrm>
          <a:off x="15430500" y="164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116152</xdr:rowOff>
    </xdr:from>
    <xdr:ext cx="534377" cy="259045"/>
    <xdr:sp macro="" textlink="">
      <xdr:nvSpPr>
        <xdr:cNvPr id="667" name="テキスト ボックス 666"/>
        <xdr:cNvSpPr txBox="1"/>
      </xdr:nvSpPr>
      <xdr:spPr>
        <a:xfrm>
          <a:off x="15201411" y="165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103200</xdr:rowOff>
    </xdr:from>
    <xdr:to>
      <xdr:col>76</xdr:col>
      <xdr:colOff>114300</xdr:colOff>
      <xdr:row>95</xdr:row>
      <xdr:rowOff>120707</xdr:rowOff>
    </xdr:to>
    <xdr:cxnSp macro="">
      <xdr:nvCxnSpPr>
        <xdr:cNvPr id="668" name="直線コネクタ 667"/>
        <xdr:cNvCxnSpPr/>
      </xdr:nvCxnSpPr>
      <xdr:spPr>
        <a:xfrm flipV="1">
          <a:off x="13703300" y="16390950"/>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11595</xdr:rowOff>
    </xdr:from>
    <xdr:to>
      <xdr:col>76</xdr:col>
      <xdr:colOff>165100</xdr:colOff>
      <xdr:row>96</xdr:row>
      <xdr:rowOff>113195</xdr:rowOff>
    </xdr:to>
    <xdr:sp macro="" textlink="">
      <xdr:nvSpPr>
        <xdr:cNvPr id="669" name="フローチャート: 判断 668"/>
        <xdr:cNvSpPr/>
      </xdr:nvSpPr>
      <xdr:spPr>
        <a:xfrm>
          <a:off x="145415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104322</xdr:rowOff>
    </xdr:from>
    <xdr:ext cx="534377" cy="259045"/>
    <xdr:sp macro="" textlink="">
      <xdr:nvSpPr>
        <xdr:cNvPr id="670" name="テキスト ボックス 669"/>
        <xdr:cNvSpPr txBox="1"/>
      </xdr:nvSpPr>
      <xdr:spPr>
        <a:xfrm>
          <a:off x="14325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120707</xdr:rowOff>
    </xdr:from>
    <xdr:to>
      <xdr:col>71</xdr:col>
      <xdr:colOff>177800</xdr:colOff>
      <xdr:row>95</xdr:row>
      <xdr:rowOff>126385</xdr:rowOff>
    </xdr:to>
    <xdr:cxnSp macro="">
      <xdr:nvCxnSpPr>
        <xdr:cNvPr id="671" name="直線コネクタ 670"/>
        <xdr:cNvCxnSpPr/>
      </xdr:nvCxnSpPr>
      <xdr:spPr>
        <a:xfrm flipV="1">
          <a:off x="12814300" y="16408457"/>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31445</xdr:rowOff>
    </xdr:from>
    <xdr:to>
      <xdr:col>72</xdr:col>
      <xdr:colOff>38100</xdr:colOff>
      <xdr:row>91</xdr:row>
      <xdr:rowOff>133045</xdr:rowOff>
    </xdr:to>
    <xdr:sp macro="" textlink="">
      <xdr:nvSpPr>
        <xdr:cNvPr id="672" name="フローチャート: 判断 671"/>
        <xdr:cNvSpPr/>
      </xdr:nvSpPr>
      <xdr:spPr>
        <a:xfrm>
          <a:off x="13652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149572</xdr:rowOff>
    </xdr:from>
    <xdr:ext cx="534377" cy="259045"/>
    <xdr:sp macro="" textlink="">
      <xdr:nvSpPr>
        <xdr:cNvPr id="673" name="テキスト ボックス 672"/>
        <xdr:cNvSpPr txBox="1"/>
      </xdr:nvSpPr>
      <xdr:spPr>
        <a:xfrm>
          <a:off x="13436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12757</xdr:rowOff>
    </xdr:from>
    <xdr:to>
      <xdr:col>67</xdr:col>
      <xdr:colOff>101600</xdr:colOff>
      <xdr:row>94</xdr:row>
      <xdr:rowOff>114357</xdr:rowOff>
    </xdr:to>
    <xdr:sp macro="" textlink="">
      <xdr:nvSpPr>
        <xdr:cNvPr id="674" name="フローチャート: 判断 673"/>
        <xdr:cNvSpPr/>
      </xdr:nvSpPr>
      <xdr:spPr>
        <a:xfrm>
          <a:off x="12763500" y="1612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130884</xdr:rowOff>
    </xdr:from>
    <xdr:ext cx="534377" cy="259045"/>
    <xdr:sp macro="" textlink="">
      <xdr:nvSpPr>
        <xdr:cNvPr id="675" name="テキスト ボックス 674"/>
        <xdr:cNvSpPr txBox="1"/>
      </xdr:nvSpPr>
      <xdr:spPr>
        <a:xfrm>
          <a:off x="12547111" y="159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170396</xdr:rowOff>
    </xdr:from>
    <xdr:to>
      <xdr:col>85</xdr:col>
      <xdr:colOff>177800</xdr:colOff>
      <xdr:row>95</xdr:row>
      <xdr:rowOff>100546</xdr:rowOff>
    </xdr:to>
    <xdr:sp macro="" textlink="">
      <xdr:nvSpPr>
        <xdr:cNvPr id="681" name="楕円 680"/>
        <xdr:cNvSpPr/>
      </xdr:nvSpPr>
      <xdr:spPr>
        <a:xfrm>
          <a:off x="16268700" y="162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21823</xdr:rowOff>
    </xdr:from>
    <xdr:ext cx="534377" cy="259045"/>
    <xdr:sp macro="" textlink="">
      <xdr:nvSpPr>
        <xdr:cNvPr id="682" name="公債費該当値テキスト"/>
        <xdr:cNvSpPr txBox="1"/>
      </xdr:nvSpPr>
      <xdr:spPr>
        <a:xfrm>
          <a:off x="16370300" y="161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45180</xdr:rowOff>
    </xdr:from>
    <xdr:to>
      <xdr:col>81</xdr:col>
      <xdr:colOff>101600</xdr:colOff>
      <xdr:row>95</xdr:row>
      <xdr:rowOff>146780</xdr:rowOff>
    </xdr:to>
    <xdr:sp macro="" textlink="">
      <xdr:nvSpPr>
        <xdr:cNvPr id="683" name="楕円 682"/>
        <xdr:cNvSpPr/>
      </xdr:nvSpPr>
      <xdr:spPr>
        <a:xfrm>
          <a:off x="15430500" y="163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163307</xdr:rowOff>
    </xdr:from>
    <xdr:ext cx="534377" cy="259045"/>
    <xdr:sp macro="" textlink="">
      <xdr:nvSpPr>
        <xdr:cNvPr id="684" name="テキスト ボックス 683"/>
        <xdr:cNvSpPr txBox="1"/>
      </xdr:nvSpPr>
      <xdr:spPr>
        <a:xfrm>
          <a:off x="15201411" y="1610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52400</xdr:rowOff>
    </xdr:from>
    <xdr:to>
      <xdr:col>76</xdr:col>
      <xdr:colOff>165100</xdr:colOff>
      <xdr:row>95</xdr:row>
      <xdr:rowOff>154000</xdr:rowOff>
    </xdr:to>
    <xdr:sp macro="" textlink="">
      <xdr:nvSpPr>
        <xdr:cNvPr id="685" name="楕円 684"/>
        <xdr:cNvSpPr/>
      </xdr:nvSpPr>
      <xdr:spPr>
        <a:xfrm>
          <a:off x="14541500" y="1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170527</xdr:rowOff>
    </xdr:from>
    <xdr:ext cx="534377" cy="259045"/>
    <xdr:sp macro="" textlink="">
      <xdr:nvSpPr>
        <xdr:cNvPr id="686" name="テキスト ボックス 685"/>
        <xdr:cNvSpPr txBox="1"/>
      </xdr:nvSpPr>
      <xdr:spPr>
        <a:xfrm>
          <a:off x="14325111" y="1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69907</xdr:rowOff>
    </xdr:from>
    <xdr:to>
      <xdr:col>72</xdr:col>
      <xdr:colOff>38100</xdr:colOff>
      <xdr:row>96</xdr:row>
      <xdr:rowOff>57</xdr:rowOff>
    </xdr:to>
    <xdr:sp macro="" textlink="">
      <xdr:nvSpPr>
        <xdr:cNvPr id="687" name="楕円 686"/>
        <xdr:cNvSpPr/>
      </xdr:nvSpPr>
      <xdr:spPr>
        <a:xfrm>
          <a:off x="13652500" y="163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162634</xdr:rowOff>
    </xdr:from>
    <xdr:ext cx="534377" cy="259045"/>
    <xdr:sp macro="" textlink="">
      <xdr:nvSpPr>
        <xdr:cNvPr id="688" name="テキスト ボックス 687"/>
        <xdr:cNvSpPr txBox="1"/>
      </xdr:nvSpPr>
      <xdr:spPr>
        <a:xfrm>
          <a:off x="13436111" y="164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75585</xdr:rowOff>
    </xdr:from>
    <xdr:to>
      <xdr:col>67</xdr:col>
      <xdr:colOff>101600</xdr:colOff>
      <xdr:row>96</xdr:row>
      <xdr:rowOff>5735</xdr:rowOff>
    </xdr:to>
    <xdr:sp macro="" textlink="">
      <xdr:nvSpPr>
        <xdr:cNvPr id="689" name="楕円 688"/>
        <xdr:cNvSpPr/>
      </xdr:nvSpPr>
      <xdr:spPr>
        <a:xfrm>
          <a:off x="12763500" y="1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168312</xdr:rowOff>
    </xdr:from>
    <xdr:ext cx="534377" cy="259045"/>
    <xdr:sp macro="" textlink="">
      <xdr:nvSpPr>
        <xdr:cNvPr id="690" name="テキスト ボックス 689"/>
        <xdr:cNvSpPr txBox="1"/>
      </xdr:nvSpPr>
      <xdr:spPr>
        <a:xfrm>
          <a:off x="12547111" y="164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2" name="テキスト ボックス 70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4" name="テキスト ボックス 70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6" name="テキスト ボックス 70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8" name="テキスト ボックス 70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29972</xdr:rowOff>
    </xdr:from>
    <xdr:to>
      <xdr:col>116</xdr:col>
      <xdr:colOff>62864</xdr:colOff>
      <xdr:row>38</xdr:row>
      <xdr:rowOff>139700</xdr:rowOff>
    </xdr:to>
    <xdr:cxnSp macro="">
      <xdr:nvCxnSpPr>
        <xdr:cNvPr id="710" name="直線コネクタ 709"/>
        <xdr:cNvCxnSpPr/>
      </xdr:nvCxnSpPr>
      <xdr:spPr>
        <a:xfrm flipV="1">
          <a:off x="22159595" y="6030722"/>
          <a:ext cx="1269" cy="624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6875</xdr:rowOff>
    </xdr:from>
    <xdr:ext cx="249299" cy="259045"/>
    <xdr:sp macro="" textlink="">
      <xdr:nvSpPr>
        <xdr:cNvPr id="711" name="諸支出金最小値テキスト"/>
        <xdr:cNvSpPr txBox="1"/>
      </xdr:nvSpPr>
      <xdr:spPr>
        <a:xfrm>
          <a:off x="22212300" y="6693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148099</xdr:rowOff>
    </xdr:from>
    <xdr:ext cx="378565" cy="259045"/>
    <xdr:sp macro="" textlink="">
      <xdr:nvSpPr>
        <xdr:cNvPr id="713" name="諸支出金最大値テキスト"/>
        <xdr:cNvSpPr txBox="1"/>
      </xdr:nvSpPr>
      <xdr:spPr>
        <a:xfrm>
          <a:off x="22212300" y="5805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29972</xdr:rowOff>
    </xdr:from>
    <xdr:to>
      <xdr:col>116</xdr:col>
      <xdr:colOff>152400</xdr:colOff>
      <xdr:row>35</xdr:row>
      <xdr:rowOff>29972</xdr:rowOff>
    </xdr:to>
    <xdr:cxnSp macro="">
      <xdr:nvCxnSpPr>
        <xdr:cNvPr id="714" name="直線コネクタ 713"/>
        <xdr:cNvCxnSpPr/>
      </xdr:nvCxnSpPr>
      <xdr:spPr>
        <a:xfrm>
          <a:off x="22072600" y="6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95775</xdr:rowOff>
    </xdr:from>
    <xdr:ext cx="249299" cy="259045"/>
    <xdr:sp macro="" textlink="">
      <xdr:nvSpPr>
        <xdr:cNvPr id="716" name="諸支出金平均値テキスト"/>
        <xdr:cNvSpPr txBox="1"/>
      </xdr:nvSpPr>
      <xdr:spPr>
        <a:xfrm>
          <a:off x="22212300" y="6439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72898</xdr:rowOff>
    </xdr:from>
    <xdr:to>
      <xdr:col>116</xdr:col>
      <xdr:colOff>114300</xdr:colOff>
      <xdr:row>39</xdr:row>
      <xdr:rowOff>3048</xdr:rowOff>
    </xdr:to>
    <xdr:sp macro="" textlink="">
      <xdr:nvSpPr>
        <xdr:cNvPr id="717" name="フローチャート: 判断 716"/>
        <xdr:cNvSpPr/>
      </xdr:nvSpPr>
      <xdr:spPr>
        <a:xfrm>
          <a:off x="22110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19" name="フローチャート: 判断 718"/>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0" name="テキスト ボックス 719"/>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2" name="フローチャート: 判断 721"/>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3" name="テキスト ボックス 72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164846</xdr:rowOff>
    </xdr:from>
    <xdr:to>
      <xdr:col>102</xdr:col>
      <xdr:colOff>114300</xdr:colOff>
      <xdr:row>38</xdr:row>
      <xdr:rowOff>139700</xdr:rowOff>
    </xdr:to>
    <xdr:cxnSp macro="">
      <xdr:nvCxnSpPr>
        <xdr:cNvPr id="724" name="直線コネクタ 723"/>
        <xdr:cNvCxnSpPr/>
      </xdr:nvCxnSpPr>
      <xdr:spPr>
        <a:xfrm>
          <a:off x="18656300" y="5479796"/>
          <a:ext cx="889000" cy="117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146050</xdr:rowOff>
    </xdr:from>
    <xdr:to>
      <xdr:col>102</xdr:col>
      <xdr:colOff>165100</xdr:colOff>
      <xdr:row>37</xdr:row>
      <xdr:rowOff>76200</xdr:rowOff>
    </xdr:to>
    <xdr:sp macro="" textlink="">
      <xdr:nvSpPr>
        <xdr:cNvPr id="725" name="フローチャート: 判断 724"/>
        <xdr:cNvSpPr/>
      </xdr:nvSpPr>
      <xdr:spPr>
        <a:xfrm>
          <a:off x="19494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92727</xdr:rowOff>
    </xdr:from>
    <xdr:ext cx="378565" cy="259045"/>
    <xdr:sp macro="" textlink="">
      <xdr:nvSpPr>
        <xdr:cNvPr id="726" name="テキスト ボックス 725"/>
        <xdr:cNvSpPr txBox="1"/>
      </xdr:nvSpPr>
      <xdr:spPr>
        <a:xfrm>
          <a:off x="19356017" y="60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20320</xdr:rowOff>
    </xdr:from>
    <xdr:to>
      <xdr:col>98</xdr:col>
      <xdr:colOff>38100</xdr:colOff>
      <xdr:row>37</xdr:row>
      <xdr:rowOff>121920</xdr:rowOff>
    </xdr:to>
    <xdr:sp macro="" textlink="">
      <xdr:nvSpPr>
        <xdr:cNvPr id="727" name="フローチャート: 判断 726"/>
        <xdr:cNvSpPr/>
      </xdr:nvSpPr>
      <xdr:spPr>
        <a:xfrm>
          <a:off x="18605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113047</xdr:rowOff>
    </xdr:from>
    <xdr:ext cx="378565" cy="259045"/>
    <xdr:sp macro="" textlink="">
      <xdr:nvSpPr>
        <xdr:cNvPr id="728" name="テキスト ボックス 727"/>
        <xdr:cNvSpPr txBox="1"/>
      </xdr:nvSpPr>
      <xdr:spPr>
        <a:xfrm>
          <a:off x="18467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51325</xdr:rowOff>
    </xdr:from>
    <xdr:ext cx="249299" cy="259045"/>
    <xdr:sp macro="" textlink="">
      <xdr:nvSpPr>
        <xdr:cNvPr id="735" name="諸支出金該当値テキスト"/>
        <xdr:cNvSpPr txBox="1"/>
      </xdr:nvSpPr>
      <xdr:spPr>
        <a:xfrm>
          <a:off x="22212300" y="6566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6" name="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7" name="テキスト ボックス 736"/>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8" name="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39" name="テキスト ボックス 738"/>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0" name="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114046</xdr:rowOff>
    </xdr:from>
    <xdr:to>
      <xdr:col>98</xdr:col>
      <xdr:colOff>38100</xdr:colOff>
      <xdr:row>32</xdr:row>
      <xdr:rowOff>44196</xdr:rowOff>
    </xdr:to>
    <xdr:sp macro="" textlink="">
      <xdr:nvSpPr>
        <xdr:cNvPr id="742" name="楕円 741"/>
        <xdr:cNvSpPr/>
      </xdr:nvSpPr>
      <xdr:spPr>
        <a:xfrm>
          <a:off x="18605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60723</xdr:rowOff>
    </xdr:from>
    <xdr:ext cx="378565" cy="259045"/>
    <xdr:sp macro="" textlink="">
      <xdr:nvSpPr>
        <xdr:cNvPr id="743" name="テキスト ボックス 742"/>
        <xdr:cNvSpPr txBox="1"/>
      </xdr:nvSpPr>
      <xdr:spPr>
        <a:xfrm>
          <a:off x="18467017" y="520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3" name="テキスト ボックス 75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5" name="テキスト ボックス 75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7" name="直線コネクタ 75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5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59" name="直線コネクタ 75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2" name="直線コネクタ 76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4" name="フローチャート: 判断 76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5" name="直線コネクタ 76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6" name="フローチャート: 判断 76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7" name="テキスト ボックス 766"/>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68" name="直線コネクタ 76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69" name="フローチャート: 判断 76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0" name="テキスト ボックス 76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1" name="直線コネクタ 77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2" name="フローチャート: 判断 77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3" name="テキスト ボックス 77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4" name="フローチャート: 判断 77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5" name="テキスト ボックス 77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楕円 78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3" name="楕円 78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4" name="テキスト ボックス 783"/>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5" name="楕円 78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6" name="テキスト ボックス 78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7" name="楕円 78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88" name="テキスト ボックス 78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楕円 78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0" name="テキスト ボックス 78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1" name="正方形/長方形 79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2" name="正方形/長方形 79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3" name="テキスト ボックス 79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主な構成項目である教育費は、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大きく減少している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第４次分権一括法に基づき、小・中学校における教職員の給与負担を政令指定都市へ移譲した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影響等によるものである。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民生費について、高齢化の進展に伴う医療や介護に係る社会保障関係費の増の影響により増加傾向にあり、平成２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年度は前年度に比べ住民一人当たり＋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１，９４２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農林水産業費について、平成２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１，３０５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円減少しているが、これは、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国営かんがい排水事業に係る国営事業負担金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きらめき岡山創生ファンドの事業期間終了に係る償還金が発生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したことなどから、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が前年度に比べ住民一人当たり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＋２，４２７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　平成２５年度及び平成２６年度は、法人関係税が増収となったこと等により税収全体が増加したことを受けて、実質単年度収支はプラスとなっている。平成２８年度は、円高・原油安の影響による地方消費税の減収などにより、財政調整基金の取崩が増加しており、実質単年度収支はマイナスとなった。</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平成２９年度は、円安・原油高の影響による地方消費税の増収などにより、財政調整基金の取崩が減少しており、実質単年度収支は前年度に比べ改善した。</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財政調整基金残高は標準財政規模比５％を上回る水準で推移していたが、平成２８年度</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は取崩が増加したことなどから、下回ることとなった。</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突発的な財政需要に備える</a:t>
          </a:r>
          <a:r>
            <a:rPr kumimoji="1" lang="ja-JP" altLang="en-US" sz="1000" spc="-100" baseline="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000" spc="-100" baseline="0">
              <a:solidFill>
                <a:schemeClr val="dk1"/>
              </a:solidFill>
              <a:effectLst/>
              <a:latin typeface="ＭＳ ゴシック" panose="020B0609070205080204" pitchFamily="49" charset="-128"/>
              <a:ea typeface="ＭＳ ゴシック" panose="020B0609070205080204" pitchFamily="49" charset="-128"/>
              <a:cs typeface="+mn-cs"/>
            </a:rPr>
            <a:t>計画的な積立を行うこととしている。</a:t>
          </a:r>
          <a:endParaRPr lang="ja-JP" altLang="ja-JP" sz="1000" spc="-100" baseline="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いずれの会計においても、実質赤字額、資金不足額は生じていない。引き続き持続可能な財政運営・健全経営に努める。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平成２９年度について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は、増加しているが、その要因はきらめき岡山創生ファンドの事業期間終了に伴う償還金（貸付先からの償還金を財源とする。）及び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臨時財政対策債の償還に係るものが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増加したことによる。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したがって、算入公債費等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公営企業地方債の償還財源としての繰入金が増加したことにより、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引き続き実質公債費比率について全国平均以上を維持するなど、財政の健全化に向けた取組を継続する。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分子の主要項目である地方債の現在高について、平成２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た。地方債の現在高の内訳を見ると、臨時財政対策債の割合が増加しており、これは基準財政需要額算入見込額にも反映されている。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第４次分権一括法に基づき、小・中学校における教職員の給与負担を政令指定都市へ移譲</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したことにより退職手当負担見込額が大幅に減少し、将来負担比率の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今後も持続可能な財政運営に向け、岡山県行財政経営指針</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平成２９年３月版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に基づき、地方債の現在高の圧縮等を図り、将来負担比率の全国平均以上を目指すなど、将来負担の軽減に向けた向けた取組を進めていく。</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平成３０年度から県が国民健康保険の財政運営の主体になることに伴い「岡山県国民健康保険財政安定化基金」に約２７億円を積み立てたこと、退職手当の支給額がピークを迎えることなどを踏まえ「岡山県職員退職手当基金」に約２０億円を積み立てたこと等により基金全体としては、約３６億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・各基金の目的や役割などを勘案しながら、適正な規模の残高になるよう努める。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・岡山県公共施設長寿命化等推進基金：公共施設の修繕、改築等を計画的に実施し、その長寿命化を図るとともに、将来の大規模事業等の実施に伴う県財政への負担を軽減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・おかやまの森整備公社経営改善推進基金：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県土の保全や水資源のかん養等森林の公益的機能に配慮しながら多様な森林の整備を推進し、農山村経済の振興を図るため、その中核的役割を担う公益社団法人おかやまの森整備公社の経営を改善し、将来にわたり健全な経営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・再生可能エネルギー等推進基金：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再生可能エネルギーの利用に関する研究開発の推進等をするため約２億円を取り崩した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一方、企業局における再生可能エネルギーの固定価格買取制度に伴う増収益の２分の１にあたる、約４億円を岡山県電気事業会計から繰り入れ、積み立てたことにより、残高は増加した。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山県後期高齢者医療財政安定化基金：予定した保険料収納率を下回って生じた保険料不足等に備えて、国の補助金、県の一般財源、後期高齢者医療広域連合からの拠出金、約３億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岡山県公共施設長寿命化等推進基金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今後も増加する公共施設の維持修繕・更新や大規模事業案件へ対応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収支の状況を見ながら、必要に応じ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・岡山県職員退職手当基金：職員の退職手当の支給に必要な経費の平準化を図るため、時限的措置である退職手当債制度の代わりとなる本基金を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収支の状況を見ながら、必要に応じ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平成２９年度は、</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交付税の減額精算などの特例的な案件に対応するための取崩しが大きかったことから、残高が減少した。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・大規模災害等の不測の事態などに備えるため、地方財政健全化法における実質赤字比率の財政再生基準を踏まえ、標準財政規模の５％に相当する額（約２１０億円）を積み立てることを目指す。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・公債費の増に対応するため約２０億円を取り崩したことにより減少した。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・金利の急激な変動に備えるなど県債の償還を安定的に行うために収支の状況を見ながら、必要に応じ積立てを行っていく。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は、平成２８年度と比較すると、やや増加であり、類似団体平均及び都道府県平均と比較すると少し高い。高度経済成長期を中心に整備された公共施設が多く、老朽化が進行していることが要因となっている。</a:t>
          </a:r>
        </a:p>
        <a:p>
          <a:r>
            <a:rPr kumimoji="1" lang="ja-JP" altLang="en-US" sz="1050">
              <a:latin typeface="ＭＳ Ｐゴシック" panose="020B0600070205080204" pitchFamily="50" charset="-128"/>
              <a:ea typeface="ＭＳ Ｐゴシック" panose="020B0600070205080204" pitchFamily="50" charset="-128"/>
            </a:rPr>
            <a:t>・平成２９年３月に策定した岡山県公共施設マネジメント方針に基づき、公共施設について、個別施設計画を令和２年度までに策定し、施設の老朽化対策を推進していくこととしている。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652</xdr:rowOff>
    </xdr:from>
    <xdr:ext cx="405111" cy="259045"/>
    <xdr:sp macro="" textlink="">
      <xdr:nvSpPr>
        <xdr:cNvPr id="66" name="有形固定資産減価償却率平均値テキスト"/>
        <xdr:cNvSpPr txBox="1"/>
      </xdr:nvSpPr>
      <xdr:spPr>
        <a:xfrm>
          <a:off x="4258945" y="486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141859</xdr:rowOff>
    </xdr:from>
    <xdr:to>
      <xdr:col>23</xdr:col>
      <xdr:colOff>136525</xdr:colOff>
      <xdr:row>29</xdr:row>
      <xdr:rowOff>72009</xdr:rowOff>
    </xdr:to>
    <xdr:sp macro="" textlink="">
      <xdr:nvSpPr>
        <xdr:cNvPr id="75" name="楕円 74"/>
        <xdr:cNvSpPr/>
      </xdr:nvSpPr>
      <xdr:spPr>
        <a:xfrm>
          <a:off x="4157345" y="4835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164736</xdr:rowOff>
    </xdr:from>
    <xdr:ext cx="405111" cy="259045"/>
    <xdr:sp macro="" textlink="">
      <xdr:nvSpPr>
        <xdr:cNvPr id="76" name="有形固定資産減価償却率該当値テキスト"/>
        <xdr:cNvSpPr txBox="1"/>
      </xdr:nvSpPr>
      <xdr:spPr>
        <a:xfrm>
          <a:off x="4258945" y="469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77" name="楕円 76"/>
        <xdr:cNvSpPr/>
      </xdr:nvSpPr>
      <xdr:spPr>
        <a:xfrm>
          <a:off x="3537585" y="48837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21209</xdr:rowOff>
    </xdr:from>
    <xdr:to>
      <xdr:col>23</xdr:col>
      <xdr:colOff>85725</xdr:colOff>
      <xdr:row>29</xdr:row>
      <xdr:rowOff>73025</xdr:rowOff>
    </xdr:to>
    <xdr:cxnSp macro="">
      <xdr:nvCxnSpPr>
        <xdr:cNvPr id="78" name="直線コネクタ 77"/>
        <xdr:cNvCxnSpPr/>
      </xdr:nvCxnSpPr>
      <xdr:spPr>
        <a:xfrm flipV="1">
          <a:off x="3588385" y="4882769"/>
          <a:ext cx="6197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60088</xdr:rowOff>
    </xdr:from>
    <xdr:ext cx="405111" cy="259045"/>
    <xdr:sp macro="" textlink="">
      <xdr:nvSpPr>
        <xdr:cNvPr id="79" name="n_1aveValue有形固定資産減価償却率"/>
        <xdr:cNvSpPr txBox="1"/>
      </xdr:nvSpPr>
      <xdr:spPr>
        <a:xfrm>
          <a:off x="3395989" y="50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0"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81" name="n_1mainValue有形固定資産減価償却率"/>
        <xdr:cNvSpPr txBox="1"/>
      </xdr:nvSpPr>
      <xdr:spPr>
        <a:xfrm>
          <a:off x="3395989" y="46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可能年数は、類似団体平均と比べると短くなっている。分子を構成する将来負担額のうちその大きな割合を占める地方債残高は、減少傾向に転じており、今後も緩やかに減少する見込みである。また、岡山県行財政構造改革大綱２００８に基づき、平成２７年４月までに１，２３３人の職員定数が削減されており、人件費が抑制されたことも影響していると考えられる。しかしながら、債務償還可能年数は都道府県平均と比べると、長いことから、今後も岡山県行財政経営指針</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平成２９年３月版</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に基づき、持続可能な財政運営を行う。</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97" name="テキスト ボックス 96"/>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99" name="テキスト ボックス 98"/>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1" name="テキスト ボックス 100"/>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3" name="テキスト ボックス 102"/>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5" name="テキスト ボックス 104"/>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7" name="テキスト ボックス 106"/>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1" name="直線コネクタ 110"/>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2"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3" name="直線コネクタ 112"/>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4"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5" name="直線コネクタ 114"/>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6"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7" name="フローチャート: 判断 116"/>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141968</xdr:rowOff>
    </xdr:from>
    <xdr:to>
      <xdr:col>76</xdr:col>
      <xdr:colOff>73025</xdr:colOff>
      <xdr:row>32</xdr:row>
      <xdr:rowOff>72118</xdr:rowOff>
    </xdr:to>
    <xdr:sp macro="" textlink="">
      <xdr:nvSpPr>
        <xdr:cNvPr id="123" name="楕円 122"/>
        <xdr:cNvSpPr/>
      </xdr:nvSpPr>
      <xdr:spPr>
        <a:xfrm>
          <a:off x="13001625" y="5338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120395</xdr:rowOff>
    </xdr:from>
    <xdr:ext cx="405111" cy="259045"/>
    <xdr:sp macro="" textlink="">
      <xdr:nvSpPr>
        <xdr:cNvPr id="124" name="債務償還可能年数該当値テキスト"/>
        <xdr:cNvSpPr txBox="1"/>
      </xdr:nvSpPr>
      <xdr:spPr>
        <a:xfrm>
          <a:off x="13080365" y="5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7455</xdr:rowOff>
    </xdr:from>
    <xdr:ext cx="405111" cy="259045"/>
    <xdr:sp macro="" textlink="">
      <xdr:nvSpPr>
        <xdr:cNvPr id="63" name="【道路】&#10;有形固定資産減価償却率平均値テキスト"/>
        <xdr:cNvSpPr txBox="1"/>
      </xdr:nvSpPr>
      <xdr:spPr>
        <a:xfrm>
          <a:off x="4137660" y="604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72" name="楕円 71"/>
        <xdr:cNvSpPr/>
      </xdr:nvSpPr>
      <xdr:spPr>
        <a:xfrm>
          <a:off x="4036060" y="620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144253</xdr:rowOff>
    </xdr:from>
    <xdr:ext cx="405111" cy="259045"/>
    <xdr:sp macro="" textlink="">
      <xdr:nvSpPr>
        <xdr:cNvPr id="73" name="【道路】&#10;有形固定資産減価償却率該当値テキスト"/>
        <xdr:cNvSpPr txBox="1"/>
      </xdr:nvSpPr>
      <xdr:spPr>
        <a:xfrm>
          <a:off x="4137660"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4" name="楕円 73"/>
        <xdr:cNvSpPr/>
      </xdr:nvSpPr>
      <xdr:spPr>
        <a:xfrm>
          <a:off x="3312160" y="62264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74567</xdr:rowOff>
    </xdr:to>
    <xdr:cxnSp macro="">
      <xdr:nvCxnSpPr>
        <xdr:cNvPr id="75" name="直線コネクタ 74"/>
        <xdr:cNvCxnSpPr/>
      </xdr:nvCxnSpPr>
      <xdr:spPr>
        <a:xfrm flipV="1">
          <a:off x="3355340" y="6247856"/>
          <a:ext cx="7315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76" name="n_1aveValue【道路】&#10;有形固定資産減価償却率"/>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7" name="n_2aveValue【道路】&#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141894</xdr:rowOff>
    </xdr:from>
    <xdr:ext cx="405111" cy="259045"/>
    <xdr:sp macro="" textlink="">
      <xdr:nvSpPr>
        <xdr:cNvPr id="78" name="n_1mainValue【道路】&#10;有形固定資産減価償却率"/>
        <xdr:cNvSpPr txBox="1"/>
      </xdr:nvSpPr>
      <xdr:spPr>
        <a:xfrm>
          <a:off x="3170564" y="600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5" name="テキスト ボックス 84"/>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2" name="テキスト ボックス 91"/>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6" name="直線コネクタ 95"/>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97"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98" name="直線コネクタ 97"/>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99"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0" name="直線コネクタ 99"/>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110697</xdr:rowOff>
    </xdr:from>
    <xdr:ext cx="469744" cy="259045"/>
    <xdr:sp macro="" textlink="">
      <xdr:nvSpPr>
        <xdr:cNvPr id="101" name="【道路】&#10;一人当たり延長平均値テキスト"/>
        <xdr:cNvSpPr txBox="1"/>
      </xdr:nvSpPr>
      <xdr:spPr>
        <a:xfrm>
          <a:off x="9271000" y="648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2" name="フローチャート: 判断 101"/>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3" name="フローチャート: 判断 102"/>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4" name="フローチャート: 判断 103"/>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136271</xdr:rowOff>
    </xdr:from>
    <xdr:to>
      <xdr:col>55</xdr:col>
      <xdr:colOff>50800</xdr:colOff>
      <xdr:row>38</xdr:row>
      <xdr:rowOff>66421</xdr:rowOff>
    </xdr:to>
    <xdr:sp macro="" textlink="">
      <xdr:nvSpPr>
        <xdr:cNvPr id="110" name="楕円 109"/>
        <xdr:cNvSpPr/>
      </xdr:nvSpPr>
      <xdr:spPr>
        <a:xfrm>
          <a:off x="9192260" y="63389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159148</xdr:rowOff>
    </xdr:from>
    <xdr:ext cx="469744" cy="259045"/>
    <xdr:sp macro="" textlink="">
      <xdr:nvSpPr>
        <xdr:cNvPr id="111" name="【道路】&#10;一人当たり延長該当値テキスト"/>
        <xdr:cNvSpPr txBox="1"/>
      </xdr:nvSpPr>
      <xdr:spPr>
        <a:xfrm>
          <a:off x="9271000"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137985</xdr:rowOff>
    </xdr:from>
    <xdr:to>
      <xdr:col>50</xdr:col>
      <xdr:colOff>165100</xdr:colOff>
      <xdr:row>38</xdr:row>
      <xdr:rowOff>68135</xdr:rowOff>
    </xdr:to>
    <xdr:sp macro="" textlink="">
      <xdr:nvSpPr>
        <xdr:cNvPr id="112" name="楕円 111"/>
        <xdr:cNvSpPr/>
      </xdr:nvSpPr>
      <xdr:spPr>
        <a:xfrm>
          <a:off x="8445500" y="6340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15621</xdr:rowOff>
    </xdr:from>
    <xdr:to>
      <xdr:col>55</xdr:col>
      <xdr:colOff>0</xdr:colOff>
      <xdr:row>38</xdr:row>
      <xdr:rowOff>17335</xdr:rowOff>
    </xdr:to>
    <xdr:cxnSp macro="">
      <xdr:nvCxnSpPr>
        <xdr:cNvPr id="113" name="直線コネクタ 112"/>
        <xdr:cNvCxnSpPr/>
      </xdr:nvCxnSpPr>
      <xdr:spPr>
        <a:xfrm flipV="1">
          <a:off x="8496300" y="6385941"/>
          <a:ext cx="7239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22686</xdr:rowOff>
    </xdr:from>
    <xdr:ext cx="469744" cy="259045"/>
    <xdr:sp macro="" textlink="">
      <xdr:nvSpPr>
        <xdr:cNvPr id="114" name="n_1aveValue【道路】&#10;一人当たり延長"/>
        <xdr:cNvSpPr txBox="1"/>
      </xdr:nvSpPr>
      <xdr:spPr>
        <a:xfrm>
          <a:off x="8271587" y="65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15" name="n_2aveValue【道路】&#10;一人当たり延長"/>
        <xdr:cNvSpPr txBox="1"/>
      </xdr:nvSpPr>
      <xdr:spPr>
        <a:xfrm>
          <a:off x="750958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84662</xdr:rowOff>
    </xdr:from>
    <xdr:ext cx="469744" cy="259045"/>
    <xdr:sp macro="" textlink="">
      <xdr:nvSpPr>
        <xdr:cNvPr id="116" name="n_1mainValue【道路】&#10;一人当たり延長"/>
        <xdr:cNvSpPr txBox="1"/>
      </xdr:nvSpPr>
      <xdr:spPr>
        <a:xfrm>
          <a:off x="8271587" y="611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8" name="正方形/長方形 11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9" name="正方形/長方形 11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0" name="正方形/長方形 11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1" name="正方形/長方形 12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7" name="直線コネクタ 136"/>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38"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0"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1" name="直線コネクタ 140"/>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7637</xdr:rowOff>
    </xdr:from>
    <xdr:ext cx="405111" cy="259045"/>
    <xdr:sp macro="" textlink="">
      <xdr:nvSpPr>
        <xdr:cNvPr id="142" name="【橋りょう・トンネル】&#10;有形固定資産減価償却率平均値テキスト"/>
        <xdr:cNvSpPr txBox="1"/>
      </xdr:nvSpPr>
      <xdr:spPr>
        <a:xfrm>
          <a:off x="413766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3" name="フローチャート: 判断 142"/>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44" name="フローチャート: 判断 143"/>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47498</xdr:rowOff>
    </xdr:from>
    <xdr:to>
      <xdr:col>24</xdr:col>
      <xdr:colOff>114300</xdr:colOff>
      <xdr:row>57</xdr:row>
      <xdr:rowOff>149098</xdr:rowOff>
    </xdr:to>
    <xdr:sp macro="" textlink="">
      <xdr:nvSpPr>
        <xdr:cNvPr id="151" name="楕円 150"/>
        <xdr:cNvSpPr/>
      </xdr:nvSpPr>
      <xdr:spPr>
        <a:xfrm>
          <a:off x="403606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70375</xdr:rowOff>
    </xdr:from>
    <xdr:ext cx="405111" cy="259045"/>
    <xdr:sp macro="" textlink="">
      <xdr:nvSpPr>
        <xdr:cNvPr id="152" name="【橋りょう・トンネル】&#10;有形固定資産減価償却率該当値テキスト"/>
        <xdr:cNvSpPr txBox="1"/>
      </xdr:nvSpPr>
      <xdr:spPr>
        <a:xfrm>
          <a:off x="4137660" y="945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84074</xdr:rowOff>
    </xdr:from>
    <xdr:to>
      <xdr:col>20</xdr:col>
      <xdr:colOff>38100</xdr:colOff>
      <xdr:row>58</xdr:row>
      <xdr:rowOff>14224</xdr:rowOff>
    </xdr:to>
    <xdr:sp macro="" textlink="">
      <xdr:nvSpPr>
        <xdr:cNvPr id="153" name="楕円 152"/>
        <xdr:cNvSpPr/>
      </xdr:nvSpPr>
      <xdr:spPr>
        <a:xfrm>
          <a:off x="3312160" y="9639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98298</xdr:rowOff>
    </xdr:from>
    <xdr:to>
      <xdr:col>24</xdr:col>
      <xdr:colOff>63500</xdr:colOff>
      <xdr:row>57</xdr:row>
      <xdr:rowOff>134874</xdr:rowOff>
    </xdr:to>
    <xdr:cxnSp macro="">
      <xdr:nvCxnSpPr>
        <xdr:cNvPr id="154" name="直線コネクタ 153"/>
        <xdr:cNvCxnSpPr/>
      </xdr:nvCxnSpPr>
      <xdr:spPr>
        <a:xfrm flipV="1">
          <a:off x="3355340" y="9653778"/>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153941</xdr:rowOff>
    </xdr:from>
    <xdr:ext cx="405111" cy="259045"/>
    <xdr:sp macro="" textlink="">
      <xdr:nvSpPr>
        <xdr:cNvPr id="155" name="n_1aveValue【橋りょう・トンネル】&#10;有形固定資産減価償却率"/>
        <xdr:cNvSpPr txBox="1"/>
      </xdr:nvSpPr>
      <xdr:spPr>
        <a:xfrm>
          <a:off x="3170564" y="1004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6" name="n_2aveValue【橋りょう・トンネル】&#10;有形固定資産減価償却率"/>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30751</xdr:rowOff>
    </xdr:from>
    <xdr:ext cx="405111" cy="259045"/>
    <xdr:sp macro="" textlink="">
      <xdr:nvSpPr>
        <xdr:cNvPr id="157" name="n_1mainValue【橋りょう・トンネル】&#10;有形固定資産減価償却率"/>
        <xdr:cNvSpPr txBox="1"/>
      </xdr:nvSpPr>
      <xdr:spPr>
        <a:xfrm>
          <a:off x="3170564" y="941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77" name="直線コネクタ 176"/>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78"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9" name="直線コネクタ 178"/>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80"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81" name="直線コネクタ 180"/>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82" name="【橋りょう・トンネル】&#10;一人当たり有形固定資産（償却資産）額平均値テキスト"/>
        <xdr:cNvSpPr txBox="1"/>
      </xdr:nvSpPr>
      <xdr:spPr>
        <a:xfrm>
          <a:off x="9271000" y="101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83" name="フローチャート: 判断 182"/>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84" name="フローチャート: 判断 183"/>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85" name="フローチャート: 判断 184"/>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159905</xdr:rowOff>
    </xdr:from>
    <xdr:to>
      <xdr:col>55</xdr:col>
      <xdr:colOff>50800</xdr:colOff>
      <xdr:row>60</xdr:row>
      <xdr:rowOff>90055</xdr:rowOff>
    </xdr:to>
    <xdr:sp macro="" textlink="">
      <xdr:nvSpPr>
        <xdr:cNvPr id="191" name="楕円 190"/>
        <xdr:cNvSpPr/>
      </xdr:nvSpPr>
      <xdr:spPr>
        <a:xfrm>
          <a:off x="9192260" y="10050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11332</xdr:rowOff>
    </xdr:from>
    <xdr:ext cx="599010" cy="259045"/>
    <xdr:sp macro="" textlink="">
      <xdr:nvSpPr>
        <xdr:cNvPr id="192" name="【橋りょう・トンネル】&#10;一人当たり有形固定資産（償却資産）額該当値テキスト"/>
        <xdr:cNvSpPr txBox="1"/>
      </xdr:nvSpPr>
      <xdr:spPr>
        <a:xfrm>
          <a:off x="9271000" y="990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170229</xdr:rowOff>
    </xdr:from>
    <xdr:to>
      <xdr:col>50</xdr:col>
      <xdr:colOff>165100</xdr:colOff>
      <xdr:row>60</xdr:row>
      <xdr:rowOff>100379</xdr:rowOff>
    </xdr:to>
    <xdr:sp macro="" textlink="">
      <xdr:nvSpPr>
        <xdr:cNvPr id="193" name="楕円 192"/>
        <xdr:cNvSpPr/>
      </xdr:nvSpPr>
      <xdr:spPr>
        <a:xfrm>
          <a:off x="8445500" y="10060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39255</xdr:rowOff>
    </xdr:from>
    <xdr:to>
      <xdr:col>55</xdr:col>
      <xdr:colOff>0</xdr:colOff>
      <xdr:row>60</xdr:row>
      <xdr:rowOff>49579</xdr:rowOff>
    </xdr:to>
    <xdr:cxnSp macro="">
      <xdr:nvCxnSpPr>
        <xdr:cNvPr id="194" name="直線コネクタ 193"/>
        <xdr:cNvCxnSpPr/>
      </xdr:nvCxnSpPr>
      <xdr:spPr>
        <a:xfrm flipV="1">
          <a:off x="8496300" y="10097655"/>
          <a:ext cx="72390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154014</xdr:rowOff>
    </xdr:from>
    <xdr:ext cx="599010" cy="259045"/>
    <xdr:sp macro="" textlink="">
      <xdr:nvSpPr>
        <xdr:cNvPr id="195" name="n_1aveValue【橋りょう・トンネル】&#10;一人当たり有形固定資産（償却資産）額"/>
        <xdr:cNvSpPr txBox="1"/>
      </xdr:nvSpPr>
      <xdr:spPr>
        <a:xfrm>
          <a:off x="8214575" y="102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114016</xdr:rowOff>
    </xdr:from>
    <xdr:ext cx="599010" cy="259045"/>
    <xdr:sp macro="" textlink="">
      <xdr:nvSpPr>
        <xdr:cNvPr id="196" name="n_2aveValue【橋りょう・トンネル】&#10;一人当たり有形固定資産（償却資産）額"/>
        <xdr:cNvSpPr txBox="1"/>
      </xdr:nvSpPr>
      <xdr:spPr>
        <a:xfrm>
          <a:off x="7444955" y="98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116906</xdr:rowOff>
    </xdr:from>
    <xdr:ext cx="599010" cy="259045"/>
    <xdr:sp macro="" textlink="">
      <xdr:nvSpPr>
        <xdr:cNvPr id="197" name="n_1mainValue【橋りょう・トンネル】&#10;一人当たり有形固定資産（償却資産）額"/>
        <xdr:cNvSpPr txBox="1"/>
      </xdr:nvSpPr>
      <xdr:spPr>
        <a:xfrm>
          <a:off x="8214575" y="9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8" name="テキスト ボックス 20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8" name="テキスト ボックス 21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22" name="直線コネクタ 221"/>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23"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24" name="直線コネクタ 223"/>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25"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26" name="直線コネクタ 225"/>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119215</xdr:rowOff>
    </xdr:from>
    <xdr:ext cx="405111" cy="259045"/>
    <xdr:sp macro="" textlink="">
      <xdr:nvSpPr>
        <xdr:cNvPr id="227" name="【公営住宅】&#10;有形固定資産減価償却率平均値テキスト"/>
        <xdr:cNvSpPr txBox="1"/>
      </xdr:nvSpPr>
      <xdr:spPr>
        <a:xfrm>
          <a:off x="413766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28" name="フローチャート: 判断 227"/>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29" name="フローチャート: 判断 228"/>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30" name="フローチャート: 判断 229"/>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168548</xdr:rowOff>
    </xdr:from>
    <xdr:to>
      <xdr:col>24</xdr:col>
      <xdr:colOff>114300</xdr:colOff>
      <xdr:row>78</xdr:row>
      <xdr:rowOff>98698</xdr:rowOff>
    </xdr:to>
    <xdr:sp macro="" textlink="">
      <xdr:nvSpPr>
        <xdr:cNvPr id="236" name="楕円 235"/>
        <xdr:cNvSpPr/>
      </xdr:nvSpPr>
      <xdr:spPr>
        <a:xfrm>
          <a:off x="4036060" y="130768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83475</xdr:rowOff>
    </xdr:from>
    <xdr:ext cx="405111" cy="259045"/>
    <xdr:sp macro="" textlink="">
      <xdr:nvSpPr>
        <xdr:cNvPr id="237" name="【公営住宅】&#10;有形固定資産減価償却率該当値テキスト"/>
        <xdr:cNvSpPr txBox="1"/>
      </xdr:nvSpPr>
      <xdr:spPr>
        <a:xfrm>
          <a:off x="4137660" y="1299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49349</xdr:rowOff>
    </xdr:from>
    <xdr:to>
      <xdr:col>20</xdr:col>
      <xdr:colOff>38100</xdr:colOff>
      <xdr:row>78</xdr:row>
      <xdr:rowOff>150949</xdr:rowOff>
    </xdr:to>
    <xdr:sp macro="" textlink="">
      <xdr:nvSpPr>
        <xdr:cNvPr id="238" name="楕円 237"/>
        <xdr:cNvSpPr/>
      </xdr:nvSpPr>
      <xdr:spPr>
        <a:xfrm>
          <a:off x="3312160" y="131252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47898</xdr:rowOff>
    </xdr:from>
    <xdr:to>
      <xdr:col>24</xdr:col>
      <xdr:colOff>63500</xdr:colOff>
      <xdr:row>78</xdr:row>
      <xdr:rowOff>100149</xdr:rowOff>
    </xdr:to>
    <xdr:cxnSp macro="">
      <xdr:nvCxnSpPr>
        <xdr:cNvPr id="239" name="直線コネクタ 238"/>
        <xdr:cNvCxnSpPr/>
      </xdr:nvCxnSpPr>
      <xdr:spPr>
        <a:xfrm flipV="1">
          <a:off x="3355340" y="13123818"/>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153506</xdr:rowOff>
    </xdr:from>
    <xdr:ext cx="405111" cy="259045"/>
    <xdr:sp macro="" textlink="">
      <xdr:nvSpPr>
        <xdr:cNvPr id="240" name="n_1aveValue【公営住宅】&#10;有形固定資産減価償却率"/>
        <xdr:cNvSpPr txBox="1"/>
      </xdr:nvSpPr>
      <xdr:spPr>
        <a:xfrm>
          <a:off x="3170564" y="1373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41" name="n_2aveValue【公営住宅】&#10;有形固定資産減価償却率"/>
        <xdr:cNvSpPr txBox="1"/>
      </xdr:nvSpPr>
      <xdr:spPr>
        <a:xfrm>
          <a:off x="23857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167476</xdr:rowOff>
    </xdr:from>
    <xdr:ext cx="405111" cy="259045"/>
    <xdr:sp macro="" textlink="">
      <xdr:nvSpPr>
        <xdr:cNvPr id="242" name="n_1mainValue【公営住宅】&#10;有形固定資産減価償却率"/>
        <xdr:cNvSpPr txBox="1"/>
      </xdr:nvSpPr>
      <xdr:spPr>
        <a:xfrm>
          <a:off x="3170564" y="129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4" name="正方形/長方形 24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5" name="正方形/長方形 24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6" name="正方形/長方形 24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7" name="正方形/長方形 24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66" name="直線コネクタ 265"/>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67"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68" name="直線コネクタ 267"/>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69"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70" name="直線コネクタ 269"/>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71" name="【公営住宅】&#10;一人当たり面積平均値テキスト"/>
        <xdr:cNvSpPr txBox="1"/>
      </xdr:nvSpPr>
      <xdr:spPr>
        <a:xfrm>
          <a:off x="9271000" y="1374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72" name="フローチャート: 判断 271"/>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73" name="フローチャート: 判断 272"/>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74" name="フローチャート: 判断 273"/>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121194</xdr:rowOff>
    </xdr:from>
    <xdr:to>
      <xdr:col>55</xdr:col>
      <xdr:colOff>50800</xdr:colOff>
      <xdr:row>85</xdr:row>
      <xdr:rowOff>51344</xdr:rowOff>
    </xdr:to>
    <xdr:sp macro="" textlink="">
      <xdr:nvSpPr>
        <xdr:cNvPr id="280" name="楕円 279"/>
        <xdr:cNvSpPr/>
      </xdr:nvSpPr>
      <xdr:spPr>
        <a:xfrm>
          <a:off x="9192260" y="14202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36121</xdr:rowOff>
    </xdr:from>
    <xdr:ext cx="469744" cy="259045"/>
    <xdr:sp macro="" textlink="">
      <xdr:nvSpPr>
        <xdr:cNvPr id="281" name="【公営住宅】&#10;一人当たり面積該当値テキスト"/>
        <xdr:cNvSpPr txBox="1"/>
      </xdr:nvSpPr>
      <xdr:spPr>
        <a:xfrm>
          <a:off x="9271000" y="1411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122827</xdr:rowOff>
    </xdr:from>
    <xdr:to>
      <xdr:col>50</xdr:col>
      <xdr:colOff>165100</xdr:colOff>
      <xdr:row>85</xdr:row>
      <xdr:rowOff>52977</xdr:rowOff>
    </xdr:to>
    <xdr:sp macro="" textlink="">
      <xdr:nvSpPr>
        <xdr:cNvPr id="282" name="楕円 281"/>
        <xdr:cNvSpPr/>
      </xdr:nvSpPr>
      <xdr:spPr>
        <a:xfrm>
          <a:off x="8445500" y="14204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544</xdr:rowOff>
    </xdr:from>
    <xdr:to>
      <xdr:col>55</xdr:col>
      <xdr:colOff>0</xdr:colOff>
      <xdr:row>85</xdr:row>
      <xdr:rowOff>2177</xdr:rowOff>
    </xdr:to>
    <xdr:cxnSp macro="">
      <xdr:nvCxnSpPr>
        <xdr:cNvPr id="283" name="直線コネクタ 282"/>
        <xdr:cNvCxnSpPr/>
      </xdr:nvCxnSpPr>
      <xdr:spPr>
        <a:xfrm flipV="1">
          <a:off x="8496300" y="14249944"/>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284" name="n_1aveValue【公営住宅】&#10;一人当たり面積"/>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285"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44104</xdr:rowOff>
    </xdr:from>
    <xdr:ext cx="469744" cy="259045"/>
    <xdr:sp macro="" textlink="">
      <xdr:nvSpPr>
        <xdr:cNvPr id="286" name="n_1mainValue【公営住宅】&#10;一人当たり面積"/>
        <xdr:cNvSpPr txBox="1"/>
      </xdr:nvSpPr>
      <xdr:spPr>
        <a:xfrm>
          <a:off x="8271587" y="142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8" name="正方形/長方形 28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9" name="正方形/長方形 28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0" name="正方形/長方形 28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1" name="正方形/長方形 29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5" name="テキスト ボックス 29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7" name="テキスト ボックス 29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5" name="テキスト ボックス 30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309" name="直線コネクタ 308"/>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310" name="【港湾・漁港】&#10;有形固定資産減価償却率最小値テキスト"/>
        <xdr:cNvSpPr txBox="1"/>
      </xdr:nvSpPr>
      <xdr:spPr>
        <a:xfrm>
          <a:off x="41376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11" name="直線コネクタ 310"/>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312" name="【港湾・漁港】&#10;有形固定資産減価償却率最大値テキスト"/>
        <xdr:cNvSpPr txBox="1"/>
      </xdr:nvSpPr>
      <xdr:spPr>
        <a:xfrm>
          <a:off x="41376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13" name="直線コネクタ 312"/>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10177</xdr:rowOff>
    </xdr:from>
    <xdr:ext cx="405111" cy="259045"/>
    <xdr:sp macro="" textlink="">
      <xdr:nvSpPr>
        <xdr:cNvPr id="314" name="【港湾・漁港】&#10;有形固定資産減価償却率平均値テキスト"/>
        <xdr:cNvSpPr txBox="1"/>
      </xdr:nvSpPr>
      <xdr:spPr>
        <a:xfrm>
          <a:off x="4137660" y="1727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15" name="フローチャート: 判断 314"/>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316" name="フローチャート: 判断 315"/>
        <xdr:cNvSpPr/>
      </xdr:nvSpPr>
      <xdr:spPr>
        <a:xfrm>
          <a:off x="331216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17" name="フローチャート: 判断 316"/>
        <xdr:cNvSpPr/>
      </xdr:nvSpPr>
      <xdr:spPr>
        <a:xfrm>
          <a:off x="25146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52070</xdr:rowOff>
    </xdr:from>
    <xdr:to>
      <xdr:col>24</xdr:col>
      <xdr:colOff>114300</xdr:colOff>
      <xdr:row>107</xdr:row>
      <xdr:rowOff>153670</xdr:rowOff>
    </xdr:to>
    <xdr:sp macro="" textlink="">
      <xdr:nvSpPr>
        <xdr:cNvPr id="323" name="楕円 322"/>
        <xdr:cNvSpPr/>
      </xdr:nvSpPr>
      <xdr:spPr>
        <a:xfrm>
          <a:off x="403606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138447</xdr:rowOff>
    </xdr:from>
    <xdr:ext cx="405111" cy="259045"/>
    <xdr:sp macro="" textlink="">
      <xdr:nvSpPr>
        <xdr:cNvPr id="324" name="【港湾・漁港】&#10;有形固定資産減価償却率該当値テキスト"/>
        <xdr:cNvSpPr txBox="1"/>
      </xdr:nvSpPr>
      <xdr:spPr>
        <a:xfrm>
          <a:off x="4137660" y="1790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120650</xdr:rowOff>
    </xdr:from>
    <xdr:to>
      <xdr:col>20</xdr:col>
      <xdr:colOff>38100</xdr:colOff>
      <xdr:row>108</xdr:row>
      <xdr:rowOff>50800</xdr:rowOff>
    </xdr:to>
    <xdr:sp macro="" textlink="">
      <xdr:nvSpPr>
        <xdr:cNvPr id="325" name="楕円 324"/>
        <xdr:cNvSpPr/>
      </xdr:nvSpPr>
      <xdr:spPr>
        <a:xfrm>
          <a:off x="3312160" y="1805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102870</xdr:rowOff>
    </xdr:from>
    <xdr:to>
      <xdr:col>24</xdr:col>
      <xdr:colOff>63500</xdr:colOff>
      <xdr:row>108</xdr:row>
      <xdr:rowOff>0</xdr:rowOff>
    </xdr:to>
    <xdr:cxnSp macro="">
      <xdr:nvCxnSpPr>
        <xdr:cNvPr id="326" name="直線コネクタ 325"/>
        <xdr:cNvCxnSpPr/>
      </xdr:nvCxnSpPr>
      <xdr:spPr>
        <a:xfrm flipV="1">
          <a:off x="3355340" y="1804035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109238</xdr:rowOff>
    </xdr:from>
    <xdr:ext cx="405111" cy="259045"/>
    <xdr:sp macro="" textlink="">
      <xdr:nvSpPr>
        <xdr:cNvPr id="327" name="n_1aveValue【港湾・漁港】&#10;有形固定資産減価償却率"/>
        <xdr:cNvSpPr txBox="1"/>
      </xdr:nvSpPr>
      <xdr:spPr>
        <a:xfrm>
          <a:off x="317056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28" name="n_2aveValue【港湾・漁港】&#10;有形固定資産減価償却率"/>
        <xdr:cNvSpPr txBox="1"/>
      </xdr:nvSpPr>
      <xdr:spPr>
        <a:xfrm>
          <a:off x="2385704"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41927</xdr:rowOff>
    </xdr:from>
    <xdr:ext cx="405111" cy="259045"/>
    <xdr:sp macro="" textlink="">
      <xdr:nvSpPr>
        <xdr:cNvPr id="329" name="n_1mainValue【港湾・漁港】&#10;有形固定資産減価償却率"/>
        <xdr:cNvSpPr txBox="1"/>
      </xdr:nvSpPr>
      <xdr:spPr>
        <a:xfrm>
          <a:off x="317056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1" name="正方形/長方形 33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2" name="正方形/長方形 33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3" name="正方形/長方形 33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4" name="正方形/長方形 33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8" name="直線コネクタ 33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9" name="テキスト ボックス 338"/>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0" name="直線コネクタ 33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1" name="テキスト ボックス 340"/>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2" name="直線コネクタ 34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43" name="テキスト ボックス 342"/>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4" name="直線コネクタ 34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5" name="テキスト ボックス 344"/>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7" name="テキスト ボックス 34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49" name="直線コネクタ 348"/>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50" name="【港湾・漁港】&#10;一人当たり有形固定資産（償却資産）額最小値テキスト"/>
        <xdr:cNvSpPr txBox="1"/>
      </xdr:nvSpPr>
      <xdr:spPr>
        <a:xfrm>
          <a:off x="9271000" y="18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51" name="直線コネクタ 350"/>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52" name="【港湾・漁港】&#10;一人当たり有形固定資産（償却資産）額最大値テキスト"/>
        <xdr:cNvSpPr txBox="1"/>
      </xdr:nvSpPr>
      <xdr:spPr>
        <a:xfrm>
          <a:off x="9271000" y="166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53" name="直線コネクタ 352"/>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132187</xdr:rowOff>
    </xdr:from>
    <xdr:ext cx="534377" cy="259045"/>
    <xdr:sp macro="" textlink="">
      <xdr:nvSpPr>
        <xdr:cNvPr id="354" name="【港湾・漁港】&#10;一人当たり有形固定資産（償却資産）額平均値テキスト"/>
        <xdr:cNvSpPr txBox="1"/>
      </xdr:nvSpPr>
      <xdr:spPr>
        <a:xfrm>
          <a:off x="9271000" y="17734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55" name="フローチャート: 判断 354"/>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56" name="フローチャート: 判断 355"/>
        <xdr:cNvSpPr/>
      </xdr:nvSpPr>
      <xdr:spPr>
        <a:xfrm>
          <a:off x="8445500" y="1770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57" name="フローチャート: 判断 356"/>
        <xdr:cNvSpPr/>
      </xdr:nvSpPr>
      <xdr:spPr>
        <a:xfrm>
          <a:off x="7670800" y="17814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87926</xdr:rowOff>
    </xdr:from>
    <xdr:to>
      <xdr:col>55</xdr:col>
      <xdr:colOff>50800</xdr:colOff>
      <xdr:row>105</xdr:row>
      <xdr:rowOff>18076</xdr:rowOff>
    </xdr:to>
    <xdr:sp macro="" textlink="">
      <xdr:nvSpPr>
        <xdr:cNvPr id="363" name="楕円 362"/>
        <xdr:cNvSpPr/>
      </xdr:nvSpPr>
      <xdr:spPr>
        <a:xfrm>
          <a:off x="9192260" y="17522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110803</xdr:rowOff>
    </xdr:from>
    <xdr:ext cx="599010" cy="259045"/>
    <xdr:sp macro="" textlink="">
      <xdr:nvSpPr>
        <xdr:cNvPr id="364" name="【港湾・漁港】&#10;一人当たり有形固定資産（償却資産）額該当値テキスト"/>
        <xdr:cNvSpPr txBox="1"/>
      </xdr:nvSpPr>
      <xdr:spPr>
        <a:xfrm>
          <a:off x="9271000" y="1737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92385</xdr:rowOff>
    </xdr:from>
    <xdr:to>
      <xdr:col>50</xdr:col>
      <xdr:colOff>165100</xdr:colOff>
      <xdr:row>105</xdr:row>
      <xdr:rowOff>22535</xdr:rowOff>
    </xdr:to>
    <xdr:sp macro="" textlink="">
      <xdr:nvSpPr>
        <xdr:cNvPr id="365" name="楕円 364"/>
        <xdr:cNvSpPr/>
      </xdr:nvSpPr>
      <xdr:spPr>
        <a:xfrm>
          <a:off x="8445500" y="17526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138726</xdr:rowOff>
    </xdr:from>
    <xdr:to>
      <xdr:col>55</xdr:col>
      <xdr:colOff>0</xdr:colOff>
      <xdr:row>104</xdr:row>
      <xdr:rowOff>143185</xdr:rowOff>
    </xdr:to>
    <xdr:cxnSp macro="">
      <xdr:nvCxnSpPr>
        <xdr:cNvPr id="366" name="直線コネクタ 365"/>
        <xdr:cNvCxnSpPr/>
      </xdr:nvCxnSpPr>
      <xdr:spPr>
        <a:xfrm flipV="1">
          <a:off x="8496300" y="17573286"/>
          <a:ext cx="7239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26714</xdr:rowOff>
    </xdr:from>
    <xdr:ext cx="534377" cy="259045"/>
    <xdr:sp macro="" textlink="">
      <xdr:nvSpPr>
        <xdr:cNvPr id="367" name="n_1aveValue【港湾・漁港】&#10;一人当たり有形固定資産（償却資産）額"/>
        <xdr:cNvSpPr txBox="1"/>
      </xdr:nvSpPr>
      <xdr:spPr>
        <a:xfrm>
          <a:off x="8239271" y="177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162703</xdr:rowOff>
    </xdr:from>
    <xdr:ext cx="534377" cy="259045"/>
    <xdr:sp macro="" textlink="">
      <xdr:nvSpPr>
        <xdr:cNvPr id="368" name="n_2aveValue【港湾・漁港】&#10;一人当たり有形固定資産（償却資産）額"/>
        <xdr:cNvSpPr txBox="1"/>
      </xdr:nvSpPr>
      <xdr:spPr>
        <a:xfrm>
          <a:off x="7477271" y="175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39062</xdr:rowOff>
    </xdr:from>
    <xdr:ext cx="599010" cy="259045"/>
    <xdr:sp macro="" textlink="">
      <xdr:nvSpPr>
        <xdr:cNvPr id="369" name="n_1mainValue【港湾・漁港】&#10;一人当たり有形固定資産（償却資産）額"/>
        <xdr:cNvSpPr txBox="1"/>
      </xdr:nvSpPr>
      <xdr:spPr>
        <a:xfrm>
          <a:off x="8214575" y="1730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8" name="テキスト ボックス 377"/>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0" name="テキスト ボックス 379"/>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8" name="テキスト ボックス 387"/>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70485</xdr:rowOff>
    </xdr:from>
    <xdr:to>
      <xdr:col>85</xdr:col>
      <xdr:colOff>126364</xdr:colOff>
      <xdr:row>40</xdr:row>
      <xdr:rowOff>142875</xdr:rowOff>
    </xdr:to>
    <xdr:cxnSp macro="">
      <xdr:nvCxnSpPr>
        <xdr:cNvPr id="392" name="直線コネクタ 391"/>
        <xdr:cNvCxnSpPr/>
      </xdr:nvCxnSpPr>
      <xdr:spPr>
        <a:xfrm flipV="1">
          <a:off x="14374495" y="5602605"/>
          <a:ext cx="1269"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146702</xdr:rowOff>
    </xdr:from>
    <xdr:ext cx="405111" cy="259045"/>
    <xdr:sp macro="" textlink="">
      <xdr:nvSpPr>
        <xdr:cNvPr id="393" name="【空港】&#10;有形固定資産減価償却率最小値テキスト"/>
        <xdr:cNvSpPr txBox="1"/>
      </xdr:nvSpPr>
      <xdr:spPr>
        <a:xfrm>
          <a:off x="1441958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142875</xdr:rowOff>
    </xdr:from>
    <xdr:to>
      <xdr:col>86</xdr:col>
      <xdr:colOff>25400</xdr:colOff>
      <xdr:row>40</xdr:row>
      <xdr:rowOff>142875</xdr:rowOff>
    </xdr:to>
    <xdr:cxnSp macro="">
      <xdr:nvCxnSpPr>
        <xdr:cNvPr id="394" name="直線コネクタ 393"/>
        <xdr:cNvCxnSpPr/>
      </xdr:nvCxnSpPr>
      <xdr:spPr>
        <a:xfrm>
          <a:off x="14287500" y="684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17162</xdr:rowOff>
    </xdr:from>
    <xdr:ext cx="405111" cy="259045"/>
    <xdr:sp macro="" textlink="">
      <xdr:nvSpPr>
        <xdr:cNvPr id="395" name="【空港】&#10;有形固定資産減価償却率最大値テキスト"/>
        <xdr:cNvSpPr txBox="1"/>
      </xdr:nvSpPr>
      <xdr:spPr>
        <a:xfrm>
          <a:off x="1441958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70485</xdr:rowOff>
    </xdr:from>
    <xdr:to>
      <xdr:col>86</xdr:col>
      <xdr:colOff>25400</xdr:colOff>
      <xdr:row>33</xdr:row>
      <xdr:rowOff>70485</xdr:rowOff>
    </xdr:to>
    <xdr:cxnSp macro="">
      <xdr:nvCxnSpPr>
        <xdr:cNvPr id="396" name="直線コネクタ 395"/>
        <xdr:cNvCxnSpPr/>
      </xdr:nvCxnSpPr>
      <xdr:spPr>
        <a:xfrm>
          <a:off x="14287500" y="560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139717</xdr:rowOff>
    </xdr:from>
    <xdr:ext cx="405111" cy="259045"/>
    <xdr:sp macro="" textlink="">
      <xdr:nvSpPr>
        <xdr:cNvPr id="397" name="【空港】&#10;有形固定資産減価償却率平均値テキスト"/>
        <xdr:cNvSpPr txBox="1"/>
      </xdr:nvSpPr>
      <xdr:spPr>
        <a:xfrm>
          <a:off x="1441958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98" name="フローチャート: 判断 397"/>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399" name="フローチャート: 判断 398"/>
        <xdr:cNvSpPr/>
      </xdr:nvSpPr>
      <xdr:spPr>
        <a:xfrm>
          <a:off x="135788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92075</xdr:rowOff>
    </xdr:from>
    <xdr:to>
      <xdr:col>76</xdr:col>
      <xdr:colOff>165100</xdr:colOff>
      <xdr:row>37</xdr:row>
      <xdr:rowOff>22225</xdr:rowOff>
    </xdr:to>
    <xdr:sp macro="" textlink="">
      <xdr:nvSpPr>
        <xdr:cNvPr id="400" name="フローチャート: 判断 399"/>
        <xdr:cNvSpPr/>
      </xdr:nvSpPr>
      <xdr:spPr>
        <a:xfrm>
          <a:off x="12804140" y="612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166370</xdr:rowOff>
    </xdr:from>
    <xdr:to>
      <xdr:col>85</xdr:col>
      <xdr:colOff>177800</xdr:colOff>
      <xdr:row>38</xdr:row>
      <xdr:rowOff>96520</xdr:rowOff>
    </xdr:to>
    <xdr:sp macro="" textlink="">
      <xdr:nvSpPr>
        <xdr:cNvPr id="406" name="楕円 405"/>
        <xdr:cNvSpPr/>
      </xdr:nvSpPr>
      <xdr:spPr>
        <a:xfrm>
          <a:off x="14325600" y="63690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144797</xdr:rowOff>
    </xdr:from>
    <xdr:ext cx="405111" cy="259045"/>
    <xdr:sp macro="" textlink="">
      <xdr:nvSpPr>
        <xdr:cNvPr id="407" name="【空港】&#10;有形固定資産減価償却率該当値テキスト"/>
        <xdr:cNvSpPr txBox="1"/>
      </xdr:nvSpPr>
      <xdr:spPr>
        <a:xfrm>
          <a:off x="1441958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408" name="楕円 407"/>
        <xdr:cNvSpPr/>
      </xdr:nvSpPr>
      <xdr:spPr>
        <a:xfrm>
          <a:off x="13578840" y="6372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45720</xdr:rowOff>
    </xdr:from>
    <xdr:to>
      <xdr:col>85</xdr:col>
      <xdr:colOff>127000</xdr:colOff>
      <xdr:row>38</xdr:row>
      <xdr:rowOff>49530</xdr:rowOff>
    </xdr:to>
    <xdr:cxnSp macro="">
      <xdr:nvCxnSpPr>
        <xdr:cNvPr id="409" name="直線コネクタ 408"/>
        <xdr:cNvCxnSpPr/>
      </xdr:nvCxnSpPr>
      <xdr:spPr>
        <a:xfrm flipV="1">
          <a:off x="13629640" y="6416040"/>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410" name="n_1aveValue【空港】&#10;有形固定資産減価償却率"/>
        <xdr:cNvSpPr txBox="1"/>
      </xdr:nvSpPr>
      <xdr:spPr>
        <a:xfrm>
          <a:off x="13437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411" name="n_2aveValue【空港】&#10;有形固定資産減価償却率"/>
        <xdr:cNvSpPr txBox="1"/>
      </xdr:nvSpPr>
      <xdr:spPr>
        <a:xfrm>
          <a:off x="126752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91457</xdr:rowOff>
    </xdr:from>
    <xdr:ext cx="405111" cy="259045"/>
    <xdr:sp macro="" textlink="">
      <xdr:nvSpPr>
        <xdr:cNvPr id="412" name="n_1mainValue【空港】&#10;有形固定資産減価償却率"/>
        <xdr:cNvSpPr txBox="1"/>
      </xdr:nvSpPr>
      <xdr:spPr>
        <a:xfrm>
          <a:off x="134372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4" name="正方形/長方形 413"/>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5" name="正方形/長方形 414"/>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6" name="正方形/長方形 415"/>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7" name="正方形/長方形 416"/>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1" name="直線コネクタ 42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2" name="テキスト ボックス 421"/>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3" name="直線コネクタ 42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4" name="テキスト ボックス 423"/>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6" name="テキスト ボックス 425"/>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7" name="直線コネクタ 42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8" name="テキスト ボックス 427"/>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9" name="直線コネクタ 42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86377</xdr:rowOff>
    </xdr:from>
    <xdr:ext cx="531299" cy="259045"/>
    <xdr:sp macro="" textlink="">
      <xdr:nvSpPr>
        <xdr:cNvPr id="430" name="テキスト ボックス 429"/>
        <xdr:cNvSpPr txBox="1"/>
      </xdr:nvSpPr>
      <xdr:spPr>
        <a:xfrm>
          <a:off x="1563072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32" name="テキスト ボックス 431"/>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143637</xdr:rowOff>
    </xdr:from>
    <xdr:to>
      <xdr:col>116</xdr:col>
      <xdr:colOff>62864</xdr:colOff>
      <xdr:row>41</xdr:row>
      <xdr:rowOff>162052</xdr:rowOff>
    </xdr:to>
    <xdr:cxnSp macro="">
      <xdr:nvCxnSpPr>
        <xdr:cNvPr id="434" name="直線コネクタ 433"/>
        <xdr:cNvCxnSpPr/>
      </xdr:nvCxnSpPr>
      <xdr:spPr>
        <a:xfrm flipV="1">
          <a:off x="19507835" y="5508117"/>
          <a:ext cx="1269" cy="152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165879</xdr:rowOff>
    </xdr:from>
    <xdr:ext cx="378565" cy="259045"/>
    <xdr:sp macro="" textlink="">
      <xdr:nvSpPr>
        <xdr:cNvPr id="435" name="【空港】&#10;一人当たり有形固定資産（償却資産）額最小値テキスト"/>
        <xdr:cNvSpPr txBox="1"/>
      </xdr:nvSpPr>
      <xdr:spPr>
        <a:xfrm>
          <a:off x="19560540" y="7039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162052</xdr:rowOff>
    </xdr:from>
    <xdr:to>
      <xdr:col>116</xdr:col>
      <xdr:colOff>152400</xdr:colOff>
      <xdr:row>41</xdr:row>
      <xdr:rowOff>162052</xdr:rowOff>
    </xdr:to>
    <xdr:cxnSp macro="">
      <xdr:nvCxnSpPr>
        <xdr:cNvPr id="436" name="直線コネクタ 435"/>
        <xdr:cNvCxnSpPr/>
      </xdr:nvCxnSpPr>
      <xdr:spPr>
        <a:xfrm>
          <a:off x="19443700" y="7035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90314</xdr:rowOff>
    </xdr:from>
    <xdr:ext cx="534377" cy="259045"/>
    <xdr:sp macro="" textlink="">
      <xdr:nvSpPr>
        <xdr:cNvPr id="437" name="【空港】&#10;一人当たり有形固定資産（償却資産）額最大値テキスト"/>
        <xdr:cNvSpPr txBox="1"/>
      </xdr:nvSpPr>
      <xdr:spPr>
        <a:xfrm>
          <a:off x="19560540" y="52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143637</xdr:rowOff>
    </xdr:from>
    <xdr:to>
      <xdr:col>116</xdr:col>
      <xdr:colOff>152400</xdr:colOff>
      <xdr:row>32</xdr:row>
      <xdr:rowOff>143637</xdr:rowOff>
    </xdr:to>
    <xdr:cxnSp macro="">
      <xdr:nvCxnSpPr>
        <xdr:cNvPr id="438" name="直線コネクタ 437"/>
        <xdr:cNvCxnSpPr/>
      </xdr:nvCxnSpPr>
      <xdr:spPr>
        <a:xfrm>
          <a:off x="19443700" y="5508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7637</xdr:rowOff>
    </xdr:from>
    <xdr:ext cx="469744" cy="259045"/>
    <xdr:sp macro="" textlink="">
      <xdr:nvSpPr>
        <xdr:cNvPr id="439" name="【空港】&#10;一人当たり有形固定資産（償却資産）額平均値テキスト"/>
        <xdr:cNvSpPr txBox="1"/>
      </xdr:nvSpPr>
      <xdr:spPr>
        <a:xfrm>
          <a:off x="19560540" y="654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40" name="フローチャート: 判断 439"/>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98171</xdr:rowOff>
    </xdr:from>
    <xdr:to>
      <xdr:col>112</xdr:col>
      <xdr:colOff>38100</xdr:colOff>
      <xdr:row>40</xdr:row>
      <xdr:rowOff>28321</xdr:rowOff>
    </xdr:to>
    <xdr:sp macro="" textlink="">
      <xdr:nvSpPr>
        <xdr:cNvPr id="441" name="フローチャート: 判断 440"/>
        <xdr:cNvSpPr/>
      </xdr:nvSpPr>
      <xdr:spPr>
        <a:xfrm>
          <a:off x="18735040" y="6636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93345</xdr:rowOff>
    </xdr:from>
    <xdr:to>
      <xdr:col>107</xdr:col>
      <xdr:colOff>101600</xdr:colOff>
      <xdr:row>41</xdr:row>
      <xdr:rowOff>23495</xdr:rowOff>
    </xdr:to>
    <xdr:sp macro="" textlink="">
      <xdr:nvSpPr>
        <xdr:cNvPr id="442" name="フローチャート: 判断 441"/>
        <xdr:cNvSpPr/>
      </xdr:nvSpPr>
      <xdr:spPr>
        <a:xfrm>
          <a:off x="17937480" y="6798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3" name="テキスト ボックス 44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92837</xdr:rowOff>
    </xdr:from>
    <xdr:to>
      <xdr:col>116</xdr:col>
      <xdr:colOff>114300</xdr:colOff>
      <xdr:row>33</xdr:row>
      <xdr:rowOff>22987</xdr:rowOff>
    </xdr:to>
    <xdr:sp macro="" textlink="">
      <xdr:nvSpPr>
        <xdr:cNvPr id="448" name="楕円 447"/>
        <xdr:cNvSpPr/>
      </xdr:nvSpPr>
      <xdr:spPr>
        <a:xfrm>
          <a:off x="19458940" y="5457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45864</xdr:rowOff>
    </xdr:from>
    <xdr:ext cx="534377" cy="259045"/>
    <xdr:sp macro="" textlink="">
      <xdr:nvSpPr>
        <xdr:cNvPr id="449" name="【空港】&#10;一人当たり有形固定資産（償却資産）額該当値テキスト"/>
        <xdr:cNvSpPr txBox="1"/>
      </xdr:nvSpPr>
      <xdr:spPr>
        <a:xfrm>
          <a:off x="19560540" y="541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146812</xdr:rowOff>
    </xdr:from>
    <xdr:to>
      <xdr:col>112</xdr:col>
      <xdr:colOff>38100</xdr:colOff>
      <xdr:row>33</xdr:row>
      <xdr:rowOff>76962</xdr:rowOff>
    </xdr:to>
    <xdr:sp macro="" textlink="">
      <xdr:nvSpPr>
        <xdr:cNvPr id="450" name="楕円 449"/>
        <xdr:cNvSpPr/>
      </xdr:nvSpPr>
      <xdr:spPr>
        <a:xfrm>
          <a:off x="18735040" y="551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143637</xdr:rowOff>
    </xdr:from>
    <xdr:to>
      <xdr:col>116</xdr:col>
      <xdr:colOff>63500</xdr:colOff>
      <xdr:row>33</xdr:row>
      <xdr:rowOff>26162</xdr:rowOff>
    </xdr:to>
    <xdr:cxnSp macro="">
      <xdr:nvCxnSpPr>
        <xdr:cNvPr id="451" name="直線コネクタ 450"/>
        <xdr:cNvCxnSpPr/>
      </xdr:nvCxnSpPr>
      <xdr:spPr>
        <a:xfrm flipV="1">
          <a:off x="18778220" y="5508117"/>
          <a:ext cx="73152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40</xdr:row>
      <xdr:rowOff>19448</xdr:rowOff>
    </xdr:from>
    <xdr:ext cx="469744" cy="259045"/>
    <xdr:sp macro="" textlink="">
      <xdr:nvSpPr>
        <xdr:cNvPr id="452" name="n_1aveValue【空港】&#10;一人当たり有形固定資産（償却資産）額"/>
        <xdr:cNvSpPr txBox="1"/>
      </xdr:nvSpPr>
      <xdr:spPr>
        <a:xfrm>
          <a:off x="18561128" y="672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40022</xdr:rowOff>
    </xdr:from>
    <xdr:ext cx="469744" cy="259045"/>
    <xdr:sp macro="" textlink="">
      <xdr:nvSpPr>
        <xdr:cNvPr id="453" name="n_2aveValue【空港】&#10;一人当たり有形固定資産（償却資産）額"/>
        <xdr:cNvSpPr txBox="1"/>
      </xdr:nvSpPr>
      <xdr:spPr>
        <a:xfrm>
          <a:off x="17776268" y="657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31</xdr:row>
      <xdr:rowOff>93489</xdr:rowOff>
    </xdr:from>
    <xdr:ext cx="534377" cy="259045"/>
    <xdr:sp macro="" textlink="">
      <xdr:nvSpPr>
        <xdr:cNvPr id="454" name="n_1mainValue【空港】&#10;一人当たり有形固定資産（償却資産）額"/>
        <xdr:cNvSpPr txBox="1"/>
      </xdr:nvSpPr>
      <xdr:spPr>
        <a:xfrm>
          <a:off x="18528811" y="52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6" name="正方形/長方形 455"/>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7" name="正方形/長方形 456"/>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8" name="正方形/長方形 457"/>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9" name="正方形/長方形 458"/>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3" name="テキスト ボックス 462"/>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64" name="直線コネクタ 463"/>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65" name="テキスト ボックス 464"/>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6" name="直線コネクタ 46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7" name="テキスト ボックス 46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68" name="直線コネクタ 467"/>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69" name="テキスト ボックス 468"/>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1" name="テキスト ボックス 47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473" name="直線コネクタ 472"/>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474"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75" name="直線コネクタ 474"/>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476"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477" name="直線コネクタ 476"/>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104792</xdr:rowOff>
    </xdr:from>
    <xdr:ext cx="405111" cy="259045"/>
    <xdr:sp macro="" textlink="">
      <xdr:nvSpPr>
        <xdr:cNvPr id="478" name="【学校施設】&#10;有形固定資産減価償却率平均値テキスト"/>
        <xdr:cNvSpPr txBox="1"/>
      </xdr:nvSpPr>
      <xdr:spPr>
        <a:xfrm>
          <a:off x="14419580" y="9995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79" name="フローチャート: 判断 478"/>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80" name="フローチャート: 判断 479"/>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81" name="フローチャート: 判断 480"/>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87" name="楕円 486"/>
        <xdr:cNvSpPr/>
      </xdr:nvSpPr>
      <xdr:spPr>
        <a:xfrm>
          <a:off x="14325600" y="98552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154957</xdr:rowOff>
    </xdr:from>
    <xdr:ext cx="405111" cy="259045"/>
    <xdr:sp macro="" textlink="">
      <xdr:nvSpPr>
        <xdr:cNvPr id="488" name="【学校施設】&#10;有形固定資産減価償却率該当値テキスト"/>
        <xdr:cNvSpPr txBox="1"/>
      </xdr:nvSpPr>
      <xdr:spPr>
        <a:xfrm>
          <a:off x="1441958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xdr:rowOff>
    </xdr:from>
    <xdr:to>
      <xdr:col>81</xdr:col>
      <xdr:colOff>101600</xdr:colOff>
      <xdr:row>59</xdr:row>
      <xdr:rowOff>113665</xdr:rowOff>
    </xdr:to>
    <xdr:sp macro="" textlink="">
      <xdr:nvSpPr>
        <xdr:cNvPr id="489" name="楕円 488"/>
        <xdr:cNvSpPr/>
      </xdr:nvSpPr>
      <xdr:spPr>
        <a:xfrm>
          <a:off x="1357884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62865</xdr:rowOff>
    </xdr:to>
    <xdr:cxnSp macro="">
      <xdr:nvCxnSpPr>
        <xdr:cNvPr id="490" name="直線コネクタ 489"/>
        <xdr:cNvCxnSpPr/>
      </xdr:nvCxnSpPr>
      <xdr:spPr>
        <a:xfrm flipV="1">
          <a:off x="13629640" y="990219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91" name="n_1aveValue【学校施設】&#10;有形固定資産減価償却率"/>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92" name="n_2aveValue【学校施設】&#10;有形固定資産減価償却率"/>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130192</xdr:rowOff>
    </xdr:from>
    <xdr:ext cx="405111" cy="259045"/>
    <xdr:sp macro="" textlink="">
      <xdr:nvSpPr>
        <xdr:cNvPr id="493" name="n_1mainValue【学校施設】&#10;有形固定資産減価償却率"/>
        <xdr:cNvSpPr txBox="1"/>
      </xdr:nvSpPr>
      <xdr:spPr>
        <a:xfrm>
          <a:off x="134372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5" name="正方形/長方形 494"/>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6" name="正方形/長方形 495"/>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7" name="正方形/長方形 496"/>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8" name="正方形/長方形 497"/>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3" name="直線コネクタ 502"/>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4" name="テキスト ボックス 503"/>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5" name="直線コネクタ 504"/>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6" name="テキスト ボックス 505"/>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7" name="直線コネクタ 506"/>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8" name="テキスト ボックス 507"/>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9" name="直線コネクタ 508"/>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0" name="テキスト ボックス 509"/>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1" name="直線コネクタ 510"/>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2" name="テキスト ボックス 511"/>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3" name="直線コネクタ 512"/>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4" name="テキスト ボックス 513"/>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518" name="直線コネクタ 517"/>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519"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520" name="直線コネクタ 519"/>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521"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522" name="直線コネクタ 521"/>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523" name="【学校施設】&#10;一人当たり面積平均値テキスト"/>
        <xdr:cNvSpPr txBox="1"/>
      </xdr:nvSpPr>
      <xdr:spPr>
        <a:xfrm>
          <a:off x="19560540" y="10204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24" name="フローチャート: 判断 523"/>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525" name="フローチャート: 判断 524"/>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526" name="フローチャート: 判断 525"/>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89626</xdr:rowOff>
    </xdr:from>
    <xdr:to>
      <xdr:col>116</xdr:col>
      <xdr:colOff>114300</xdr:colOff>
      <xdr:row>59</xdr:row>
      <xdr:rowOff>19776</xdr:rowOff>
    </xdr:to>
    <xdr:sp macro="" textlink="">
      <xdr:nvSpPr>
        <xdr:cNvPr id="532" name="楕円 531"/>
        <xdr:cNvSpPr/>
      </xdr:nvSpPr>
      <xdr:spPr>
        <a:xfrm>
          <a:off x="19458940" y="9812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112503</xdr:rowOff>
    </xdr:from>
    <xdr:ext cx="469744" cy="259045"/>
    <xdr:sp macro="" textlink="">
      <xdr:nvSpPr>
        <xdr:cNvPr id="533" name="【学校施設】&#10;一人当たり面積該当値テキスト"/>
        <xdr:cNvSpPr txBox="1"/>
      </xdr:nvSpPr>
      <xdr:spPr>
        <a:xfrm>
          <a:off x="19560540" y="966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99423</xdr:rowOff>
    </xdr:from>
    <xdr:to>
      <xdr:col>112</xdr:col>
      <xdr:colOff>38100</xdr:colOff>
      <xdr:row>59</xdr:row>
      <xdr:rowOff>29573</xdr:rowOff>
    </xdr:to>
    <xdr:sp macro="" textlink="">
      <xdr:nvSpPr>
        <xdr:cNvPr id="534" name="楕円 533"/>
        <xdr:cNvSpPr/>
      </xdr:nvSpPr>
      <xdr:spPr>
        <a:xfrm>
          <a:off x="18735040" y="9822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140426</xdr:rowOff>
    </xdr:from>
    <xdr:to>
      <xdr:col>116</xdr:col>
      <xdr:colOff>63500</xdr:colOff>
      <xdr:row>58</xdr:row>
      <xdr:rowOff>150223</xdr:rowOff>
    </xdr:to>
    <xdr:cxnSp macro="">
      <xdr:nvCxnSpPr>
        <xdr:cNvPr id="535" name="直線コネクタ 534"/>
        <xdr:cNvCxnSpPr/>
      </xdr:nvCxnSpPr>
      <xdr:spPr>
        <a:xfrm flipV="1">
          <a:off x="18778220" y="9863546"/>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46826</xdr:rowOff>
    </xdr:from>
    <xdr:ext cx="469744" cy="259045"/>
    <xdr:sp macro="" textlink="">
      <xdr:nvSpPr>
        <xdr:cNvPr id="536" name="n_1aveValue【学校施設】&#10;一人当たり面積"/>
        <xdr:cNvSpPr txBox="1"/>
      </xdr:nvSpPr>
      <xdr:spPr>
        <a:xfrm>
          <a:off x="18561127" y="102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104883</xdr:rowOff>
    </xdr:from>
    <xdr:ext cx="469744" cy="259045"/>
    <xdr:sp macro="" textlink="">
      <xdr:nvSpPr>
        <xdr:cNvPr id="537" name="n_2aveValue【学校施設】&#10;一人当たり面積"/>
        <xdr:cNvSpPr txBox="1"/>
      </xdr:nvSpPr>
      <xdr:spPr>
        <a:xfrm>
          <a:off x="17776267" y="999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46100</xdr:rowOff>
    </xdr:from>
    <xdr:ext cx="469744" cy="259045"/>
    <xdr:sp macro="" textlink="">
      <xdr:nvSpPr>
        <xdr:cNvPr id="538" name="n_1mainValue【学校施設】&#10;一人当たり面積"/>
        <xdr:cNvSpPr txBox="1"/>
      </xdr:nvSpPr>
      <xdr:spPr>
        <a:xfrm>
          <a:off x="18561127" y="9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0" name="正方形/長方形 539"/>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1" name="正方形/長方形 540"/>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2" name="正方形/長方形 541"/>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3" name="正方形/長方形 542"/>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7" name="テキスト ボックス 546"/>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8" name="直線コネクタ 54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9" name="テキスト ボックス 54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0" name="直線コネクタ 54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1" name="テキスト ボックス 55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2" name="直線コネクタ 55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3" name="テキスト ボックス 55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4" name="直線コネクタ 55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5" name="テキスト ボックス 55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6" name="直線コネクタ 55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7" name="テキスト ボックス 556"/>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133350</xdr:rowOff>
    </xdr:from>
    <xdr:to>
      <xdr:col>85</xdr:col>
      <xdr:colOff>126364</xdr:colOff>
      <xdr:row>84</xdr:row>
      <xdr:rowOff>129539</xdr:rowOff>
    </xdr:to>
    <xdr:cxnSp macro="">
      <xdr:nvCxnSpPr>
        <xdr:cNvPr id="561" name="直線コネクタ 560"/>
        <xdr:cNvCxnSpPr/>
      </xdr:nvCxnSpPr>
      <xdr:spPr>
        <a:xfrm flipV="1">
          <a:off x="14374495" y="13041630"/>
          <a:ext cx="1269"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133366</xdr:rowOff>
    </xdr:from>
    <xdr:ext cx="405111" cy="259045"/>
    <xdr:sp macro="" textlink="">
      <xdr:nvSpPr>
        <xdr:cNvPr id="562" name="【図書館】&#10;有形固定資産減価償却率最小値テキスト"/>
        <xdr:cNvSpPr txBox="1"/>
      </xdr:nvSpPr>
      <xdr:spPr>
        <a:xfrm>
          <a:off x="14419580" y="1421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129539</xdr:rowOff>
    </xdr:from>
    <xdr:to>
      <xdr:col>86</xdr:col>
      <xdr:colOff>25400</xdr:colOff>
      <xdr:row>84</xdr:row>
      <xdr:rowOff>129539</xdr:rowOff>
    </xdr:to>
    <xdr:cxnSp macro="">
      <xdr:nvCxnSpPr>
        <xdr:cNvPr id="563" name="直線コネクタ 562"/>
        <xdr:cNvCxnSpPr/>
      </xdr:nvCxnSpPr>
      <xdr:spPr>
        <a:xfrm>
          <a:off x="14287500" y="14211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80027</xdr:rowOff>
    </xdr:from>
    <xdr:ext cx="469744" cy="259045"/>
    <xdr:sp macro="" textlink="">
      <xdr:nvSpPr>
        <xdr:cNvPr id="564" name="【図書館】&#10;有形固定資産減価償却率最大値テキスト"/>
        <xdr:cNvSpPr txBox="1"/>
      </xdr:nvSpPr>
      <xdr:spPr>
        <a:xfrm>
          <a:off x="1441958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5" name="直線コネクタ 564"/>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73041</xdr:rowOff>
    </xdr:from>
    <xdr:ext cx="405111" cy="259045"/>
    <xdr:sp macro="" textlink="">
      <xdr:nvSpPr>
        <xdr:cNvPr id="566" name="【図書館】&#10;有形固定資産減価償却率平均値テキスト"/>
        <xdr:cNvSpPr txBox="1"/>
      </xdr:nvSpPr>
      <xdr:spPr>
        <a:xfrm>
          <a:off x="14419580" y="13651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50164</xdr:rowOff>
    </xdr:from>
    <xdr:to>
      <xdr:col>85</xdr:col>
      <xdr:colOff>177800</xdr:colOff>
      <xdr:row>82</xdr:row>
      <xdr:rowOff>151764</xdr:rowOff>
    </xdr:to>
    <xdr:sp macro="" textlink="">
      <xdr:nvSpPr>
        <xdr:cNvPr id="567" name="フローチャート: 判断 566"/>
        <xdr:cNvSpPr/>
      </xdr:nvSpPr>
      <xdr:spPr>
        <a:xfrm>
          <a:off x="14325600" y="137966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116839</xdr:rowOff>
    </xdr:from>
    <xdr:to>
      <xdr:col>81</xdr:col>
      <xdr:colOff>101600</xdr:colOff>
      <xdr:row>83</xdr:row>
      <xdr:rowOff>46989</xdr:rowOff>
    </xdr:to>
    <xdr:sp macro="" textlink="">
      <xdr:nvSpPr>
        <xdr:cNvPr id="568" name="フローチャート: 判断 567"/>
        <xdr:cNvSpPr/>
      </xdr:nvSpPr>
      <xdr:spPr>
        <a:xfrm>
          <a:off x="1357884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50164</xdr:rowOff>
    </xdr:from>
    <xdr:to>
      <xdr:col>76</xdr:col>
      <xdr:colOff>165100</xdr:colOff>
      <xdr:row>82</xdr:row>
      <xdr:rowOff>151764</xdr:rowOff>
    </xdr:to>
    <xdr:sp macro="" textlink="">
      <xdr:nvSpPr>
        <xdr:cNvPr id="569" name="フローチャート: 判断 568"/>
        <xdr:cNvSpPr/>
      </xdr:nvSpPr>
      <xdr:spPr>
        <a:xfrm>
          <a:off x="12804140" y="1379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575" name="楕円 574"/>
        <xdr:cNvSpPr/>
      </xdr:nvSpPr>
      <xdr:spPr>
        <a:xfrm>
          <a:off x="14325600" y="141604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165116</xdr:rowOff>
    </xdr:from>
    <xdr:ext cx="405111" cy="259045"/>
    <xdr:sp macro="" textlink="">
      <xdr:nvSpPr>
        <xdr:cNvPr id="576" name="【図書館】&#10;有形固定資産減価償却率該当値テキスト"/>
        <xdr:cNvSpPr txBox="1"/>
      </xdr:nvSpPr>
      <xdr:spPr>
        <a:xfrm>
          <a:off x="14419580" y="14079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577" name="楕円 576"/>
        <xdr:cNvSpPr/>
      </xdr:nvSpPr>
      <xdr:spPr>
        <a:xfrm>
          <a:off x="1357884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129539</xdr:rowOff>
    </xdr:from>
    <xdr:to>
      <xdr:col>85</xdr:col>
      <xdr:colOff>127000</xdr:colOff>
      <xdr:row>85</xdr:row>
      <xdr:rowOff>3811</xdr:rowOff>
    </xdr:to>
    <xdr:cxnSp macro="">
      <xdr:nvCxnSpPr>
        <xdr:cNvPr id="578" name="直線コネクタ 577"/>
        <xdr:cNvCxnSpPr/>
      </xdr:nvCxnSpPr>
      <xdr:spPr>
        <a:xfrm flipV="1">
          <a:off x="13629640" y="14211299"/>
          <a:ext cx="74676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63516</xdr:rowOff>
    </xdr:from>
    <xdr:ext cx="405111" cy="259045"/>
    <xdr:sp macro="" textlink="">
      <xdr:nvSpPr>
        <xdr:cNvPr id="579" name="n_1aveValue【図書館】&#10;有形固定資産減価償却率"/>
        <xdr:cNvSpPr txBox="1"/>
      </xdr:nvSpPr>
      <xdr:spPr>
        <a:xfrm>
          <a:off x="1343724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168291</xdr:rowOff>
    </xdr:from>
    <xdr:ext cx="405111" cy="259045"/>
    <xdr:sp macro="" textlink="">
      <xdr:nvSpPr>
        <xdr:cNvPr id="580" name="n_2aveValue【図書館】&#10;有形固定資産減価償却率"/>
        <xdr:cNvSpPr txBox="1"/>
      </xdr:nvSpPr>
      <xdr:spPr>
        <a:xfrm>
          <a:off x="126752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581" name="n_1mainValue【図書館】&#10;有形固定資産減価償却率"/>
        <xdr:cNvSpPr txBox="1"/>
      </xdr:nvSpPr>
      <xdr:spPr>
        <a:xfrm>
          <a:off x="134372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83" name="正方形/長方形 582"/>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84" name="正方形/長方形 583"/>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85" name="正方形/長方形 584"/>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6" name="正方形/長方形 585"/>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603" name="直線コネクタ 602"/>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604"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605" name="直線コネクタ 604"/>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06"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7" name="直線コネクタ 606"/>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608" name="【図書館】&#10;一人当たり面積平均値テキスト"/>
        <xdr:cNvSpPr txBox="1"/>
      </xdr:nvSpPr>
      <xdr:spPr>
        <a:xfrm>
          <a:off x="195605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09" name="フローチャート: 判断 608"/>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610" name="フローチャート: 判断 609"/>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611" name="フローチャート: 判断 610"/>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165100</xdr:rowOff>
    </xdr:from>
    <xdr:to>
      <xdr:col>116</xdr:col>
      <xdr:colOff>114300</xdr:colOff>
      <xdr:row>79</xdr:row>
      <xdr:rowOff>95250</xdr:rowOff>
    </xdr:to>
    <xdr:sp macro="" textlink="">
      <xdr:nvSpPr>
        <xdr:cNvPr id="617" name="楕円 616"/>
        <xdr:cNvSpPr/>
      </xdr:nvSpPr>
      <xdr:spPr>
        <a:xfrm>
          <a:off x="194589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16527</xdr:rowOff>
    </xdr:from>
    <xdr:ext cx="469744" cy="259045"/>
    <xdr:sp macro="" textlink="">
      <xdr:nvSpPr>
        <xdr:cNvPr id="618" name="【図書館】&#10;一人当たり面積該当値テキスト"/>
        <xdr:cNvSpPr txBox="1"/>
      </xdr:nvSpPr>
      <xdr:spPr>
        <a:xfrm>
          <a:off x="19560540" y="1309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120650</xdr:rowOff>
    </xdr:from>
    <xdr:to>
      <xdr:col>112</xdr:col>
      <xdr:colOff>38100</xdr:colOff>
      <xdr:row>80</xdr:row>
      <xdr:rowOff>50800</xdr:rowOff>
    </xdr:to>
    <xdr:sp macro="" textlink="">
      <xdr:nvSpPr>
        <xdr:cNvPr id="619" name="楕円 618"/>
        <xdr:cNvSpPr/>
      </xdr:nvSpPr>
      <xdr:spPr>
        <a:xfrm>
          <a:off x="18735040" y="13364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44450</xdr:rowOff>
    </xdr:from>
    <xdr:to>
      <xdr:col>116</xdr:col>
      <xdr:colOff>63500</xdr:colOff>
      <xdr:row>80</xdr:row>
      <xdr:rowOff>0</xdr:rowOff>
    </xdr:to>
    <xdr:cxnSp macro="">
      <xdr:nvCxnSpPr>
        <xdr:cNvPr id="620" name="直線コネクタ 619"/>
        <xdr:cNvCxnSpPr/>
      </xdr:nvCxnSpPr>
      <xdr:spPr>
        <a:xfrm flipV="1">
          <a:off x="18778220" y="13288010"/>
          <a:ext cx="73152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162577</xdr:rowOff>
    </xdr:from>
    <xdr:ext cx="469744" cy="259045"/>
    <xdr:sp macro="" textlink="">
      <xdr:nvSpPr>
        <xdr:cNvPr id="621" name="n_1aveValue【図書館】&#10;一人当たり面積"/>
        <xdr:cNvSpPr txBox="1"/>
      </xdr:nvSpPr>
      <xdr:spPr>
        <a:xfrm>
          <a:off x="185611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622" name="n_2aveValue【図書館】&#10;一人当たり面積"/>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67327</xdr:rowOff>
    </xdr:from>
    <xdr:ext cx="469744" cy="259045"/>
    <xdr:sp macro="" textlink="">
      <xdr:nvSpPr>
        <xdr:cNvPr id="623" name="n_1mainValue【図書館】&#10;一人当たり面積"/>
        <xdr:cNvSpPr txBox="1"/>
      </xdr:nvSpPr>
      <xdr:spPr>
        <a:xfrm>
          <a:off x="18561127"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25" name="正方形/長方形 624"/>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26" name="正方形/長方形 625"/>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7" name="正方形/長方形 626"/>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8" name="正方形/長方形 627"/>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33" name="テキスト ボックス 632"/>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1" name="テキスト ボックス 640"/>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645" name="直線コネクタ 644"/>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646"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647" name="直線コネクタ 646"/>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648"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649" name="直線コネクタ 648"/>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100982</xdr:rowOff>
    </xdr:from>
    <xdr:ext cx="405111" cy="259045"/>
    <xdr:sp macro="" textlink="">
      <xdr:nvSpPr>
        <xdr:cNvPr id="650" name="【博物館】&#10;有形固定資産減価償却率平均値テキスト"/>
        <xdr:cNvSpPr txBox="1"/>
      </xdr:nvSpPr>
      <xdr:spPr>
        <a:xfrm>
          <a:off x="14419580" y="17200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651" name="フローチャート: 判断 650"/>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652" name="フローチャート: 判断 651"/>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653" name="フローチャート: 判断 652"/>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53975</xdr:rowOff>
    </xdr:from>
    <xdr:to>
      <xdr:col>85</xdr:col>
      <xdr:colOff>177800</xdr:colOff>
      <xdr:row>101</xdr:row>
      <xdr:rowOff>155575</xdr:rowOff>
    </xdr:to>
    <xdr:sp macro="" textlink="">
      <xdr:nvSpPr>
        <xdr:cNvPr id="659" name="楕円 658"/>
        <xdr:cNvSpPr/>
      </xdr:nvSpPr>
      <xdr:spPr>
        <a:xfrm>
          <a:off x="14325600" y="169856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76852</xdr:rowOff>
    </xdr:from>
    <xdr:ext cx="405111" cy="259045"/>
    <xdr:sp macro="" textlink="">
      <xdr:nvSpPr>
        <xdr:cNvPr id="660" name="【博物館】&#10;有形固定資産減価償却率該当値テキスト"/>
        <xdr:cNvSpPr txBox="1"/>
      </xdr:nvSpPr>
      <xdr:spPr>
        <a:xfrm>
          <a:off x="14419580" y="168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88264</xdr:rowOff>
    </xdr:from>
    <xdr:to>
      <xdr:col>81</xdr:col>
      <xdr:colOff>101600</xdr:colOff>
      <xdr:row>102</xdr:row>
      <xdr:rowOff>18414</xdr:rowOff>
    </xdr:to>
    <xdr:sp macro="" textlink="">
      <xdr:nvSpPr>
        <xdr:cNvPr id="661" name="楕円 660"/>
        <xdr:cNvSpPr/>
      </xdr:nvSpPr>
      <xdr:spPr>
        <a:xfrm>
          <a:off x="13578840" y="17019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104775</xdr:rowOff>
    </xdr:from>
    <xdr:to>
      <xdr:col>85</xdr:col>
      <xdr:colOff>127000</xdr:colOff>
      <xdr:row>101</xdr:row>
      <xdr:rowOff>139064</xdr:rowOff>
    </xdr:to>
    <xdr:cxnSp macro="">
      <xdr:nvCxnSpPr>
        <xdr:cNvPr id="662" name="直線コネクタ 661"/>
        <xdr:cNvCxnSpPr/>
      </xdr:nvCxnSpPr>
      <xdr:spPr>
        <a:xfrm flipV="1">
          <a:off x="13629640" y="17036415"/>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78122</xdr:rowOff>
    </xdr:from>
    <xdr:ext cx="405111" cy="259045"/>
    <xdr:sp macro="" textlink="">
      <xdr:nvSpPr>
        <xdr:cNvPr id="663" name="n_1aveValue【博物館】&#10;有形固定資産減価償却率"/>
        <xdr:cNvSpPr txBox="1"/>
      </xdr:nvSpPr>
      <xdr:spPr>
        <a:xfrm>
          <a:off x="13437244" y="173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664" name="n_2aveValue【博物館】&#10;有形固定資産減価償却率"/>
        <xdr:cNvSpPr txBox="1"/>
      </xdr:nvSpPr>
      <xdr:spPr>
        <a:xfrm>
          <a:off x="12675244" y="1703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34941</xdr:rowOff>
    </xdr:from>
    <xdr:ext cx="405111" cy="259045"/>
    <xdr:sp macro="" textlink="">
      <xdr:nvSpPr>
        <xdr:cNvPr id="665" name="n_1mainValue【博物館】&#10;有形固定資産減価償却率"/>
        <xdr:cNvSpPr txBox="1"/>
      </xdr:nvSpPr>
      <xdr:spPr>
        <a:xfrm>
          <a:off x="13437244" y="1679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7" name="正方形/長方形 666"/>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8" name="正方形/長方形 667"/>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9" name="正方形/長方形 668"/>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0" name="正方形/長方形 669"/>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4" name="直線コネクタ 673"/>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5" name="テキスト ボックス 674"/>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6" name="直線コネクタ 675"/>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7" name="テキスト ボックス 676"/>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8" name="直線コネクタ 677"/>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9" name="テキスト ボックス 678"/>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0" name="直線コネクタ 679"/>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1" name="テキスト ボックス 680"/>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85" name="直線コネクタ 684"/>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86"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7" name="直線コネクタ 686"/>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88"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9" name="直線コネクタ 688"/>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90" name="【博物館】&#10;一人当たり面積平均値テキスト"/>
        <xdr:cNvSpPr txBox="1"/>
      </xdr:nvSpPr>
      <xdr:spPr>
        <a:xfrm>
          <a:off x="1956054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1" name="フローチャート: 判断 690"/>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92" name="フローチャート: 判断 691"/>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93" name="フローチャート: 判断 692"/>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99" name="楕円 698"/>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700" name="【博物館】&#10;一人当たり面積該当値テキスト"/>
        <xdr:cNvSpPr txBox="1"/>
      </xdr:nvSpPr>
      <xdr:spPr>
        <a:xfrm>
          <a:off x="19560540"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01" name="楕円 700"/>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702" name="直線コネクタ 701"/>
        <xdr:cNvCxnSpPr/>
      </xdr:nvCxnSpPr>
      <xdr:spPr>
        <a:xfrm>
          <a:off x="18778220" y="1773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703" name="n_1aveValue【博物館】&#10;一人当たり面積"/>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04" name="n_2aveValue【博物館】&#10;一人当たり面積"/>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705" name="n_1mainValue【博物館】&#10;一人当たり面積"/>
        <xdr:cNvSpPr txBox="1"/>
      </xdr:nvSpPr>
      <xdr:spPr>
        <a:xfrm>
          <a:off x="185611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２９年３月に策定した岡山県公共施設マネジメント方針に基づき、インフラ施設については、各省庁の定めるガイドライン等を踏まえて、施設類型ごとに個別施設計画を策定し、各施設の老朽化対策を推進することとしている。また、公共建築物については、個々の施設ごとに個別施設計画を令和２年度までに策定し、各施設の老朽化対策を推進することとしており、この中で各施設の耐震改修等を行う計画としている。</a:t>
          </a:r>
        </a:p>
        <a:p>
          <a:r>
            <a:rPr kumimoji="1" lang="ja-JP" altLang="en-US" sz="1050">
              <a:latin typeface="ＭＳ Ｐゴシック" panose="020B0600070205080204" pitchFamily="50" charset="-128"/>
              <a:ea typeface="ＭＳ Ｐゴシック" panose="020B0600070205080204" pitchFamily="50" charset="-128"/>
            </a:rPr>
            <a:t>・有形固定資産減価償却率は、多くの類型において類似団体平均及び都道府県平均を上回っており、特に公営住宅、橋りょう・トンネル、博物館が高くなっている。公営住宅は、昭和４０年から５０年代前半までにその７割が建設されており耐用年数を経過するなど老朽化した建物が増加している。耐震診断基準に基づく耐震診断、耐震改修は完了しており、日頃の維持管理を通じて適切な修繕を実施することにより安全確保を図っている。橋りょう・トンネルについては、橋りょうが昭和４０年代に多く建設されており耐用年数の６０年を経過しつつある。長寿命化計画を策定し効率的・効果的な維持管理に取り組んでいる。博物館については、県立博物館として昭和４６年に建築されたものであり、耐用年数５０年に近づいており、今後耐震改修等の長寿命化工事が必要となる。図書館、港湾・漁港については、類似団体平均及び都道府県平均を下回っている。その理由としては、図書館については平成１６年３月に新設して比較的新しい施設であること、港湾・漁港については、港湾施設において建設から３０年経過未満の施設が半分近くを占めており比較的新しい施設が多いため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一人あたり有形固定資産額については空港、一人あたり面積については学校施設、図書館において、類似団体平均及び都道府県平均を上回っているが、維持管理にかかる経費の増加に留意しつつ、引き続き、県民の利便性の向上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1,920,619
1,895,025
7,114.32
676,305,039
669,030,178
1,652,456
414,943,431
1,348,083,738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124477</xdr:rowOff>
    </xdr:from>
    <xdr:ext cx="405111" cy="259045"/>
    <xdr:sp macro="" textlink="">
      <xdr:nvSpPr>
        <xdr:cNvPr id="61" name="【体育館・プール】&#10;有形固定資産減価償却率平均値テキスト"/>
        <xdr:cNvSpPr txBox="1"/>
      </xdr:nvSpPr>
      <xdr:spPr>
        <a:xfrm>
          <a:off x="413766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0" name="楕円 69"/>
        <xdr:cNvSpPr/>
      </xdr:nvSpPr>
      <xdr:spPr>
        <a:xfrm>
          <a:off x="403606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38117</xdr:rowOff>
    </xdr:from>
    <xdr:ext cx="405111" cy="259045"/>
    <xdr:sp macro="" textlink="">
      <xdr:nvSpPr>
        <xdr:cNvPr id="71" name="【体育館・プール】&#10;有形固定資産減価償却率該当値テキスト"/>
        <xdr:cNvSpPr txBox="1"/>
      </xdr:nvSpPr>
      <xdr:spPr>
        <a:xfrm>
          <a:off x="413766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macro="" textlink="">
      <xdr:nvSpPr>
        <xdr:cNvPr id="72" name="楕円 71"/>
        <xdr:cNvSpPr/>
      </xdr:nvSpPr>
      <xdr:spPr>
        <a:xfrm>
          <a:off x="3312160" y="651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39</xdr:row>
      <xdr:rowOff>26670</xdr:rowOff>
    </xdr:to>
    <xdr:cxnSp macro="">
      <xdr:nvCxnSpPr>
        <xdr:cNvPr id="73" name="直線コネクタ 72"/>
        <xdr:cNvCxnSpPr/>
      </xdr:nvCxnSpPr>
      <xdr:spPr>
        <a:xfrm flipV="1">
          <a:off x="3355340" y="648081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48277</xdr:rowOff>
    </xdr:from>
    <xdr:ext cx="405111" cy="259045"/>
    <xdr:sp macro="" textlink="">
      <xdr:nvSpPr>
        <xdr:cNvPr id="74" name="n_1aveValue【体育館・プール】&#10;有形固定資産減価償却率"/>
        <xdr:cNvSpPr txBox="1"/>
      </xdr:nvSpPr>
      <xdr:spPr>
        <a:xfrm>
          <a:off x="317056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5" name="n_2aveValue【体育館・プール】&#10;有形固定資産減価償却率"/>
        <xdr:cNvSpPr txBox="1"/>
      </xdr:nvSpPr>
      <xdr:spPr>
        <a:xfrm>
          <a:off x="238570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macro="" textlink="">
      <xdr:nvSpPr>
        <xdr:cNvPr id="76" name="n_1mainValue【体育館・プール】&#10;有形固定資産減価償却率"/>
        <xdr:cNvSpPr txBox="1"/>
      </xdr:nvSpPr>
      <xdr:spPr>
        <a:xfrm>
          <a:off x="317056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0" name="直線コネクタ 99"/>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1"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2" name="直線コネクタ 101"/>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3"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4" name="直線コネクタ 103"/>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113592</xdr:rowOff>
    </xdr:from>
    <xdr:ext cx="469744" cy="259045"/>
    <xdr:sp macro="" textlink="">
      <xdr:nvSpPr>
        <xdr:cNvPr id="105" name="【体育館・プール】&#10;一人当たり面積平均値テキスト"/>
        <xdr:cNvSpPr txBox="1"/>
      </xdr:nvSpPr>
      <xdr:spPr>
        <a:xfrm>
          <a:off x="9271000" y="665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6" name="フローチャート: 判断 105"/>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07" name="フローチャート: 判断 106"/>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08" name="フローチャート: 判断 107"/>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49893</xdr:rowOff>
    </xdr:from>
    <xdr:to>
      <xdr:col>55</xdr:col>
      <xdr:colOff>50800</xdr:colOff>
      <xdr:row>41</xdr:row>
      <xdr:rowOff>151493</xdr:rowOff>
    </xdr:to>
    <xdr:sp macro="" textlink="">
      <xdr:nvSpPr>
        <xdr:cNvPr id="114" name="楕円 113"/>
        <xdr:cNvSpPr/>
      </xdr:nvSpPr>
      <xdr:spPr>
        <a:xfrm>
          <a:off x="9192260" y="6923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136270</xdr:rowOff>
    </xdr:from>
    <xdr:ext cx="469744" cy="259045"/>
    <xdr:sp macro="" textlink="">
      <xdr:nvSpPr>
        <xdr:cNvPr id="115" name="【体育館・プール】&#10;一人当たり面積該当値テキスト"/>
        <xdr:cNvSpPr txBox="1"/>
      </xdr:nvSpPr>
      <xdr:spPr>
        <a:xfrm>
          <a:off x="9271000" y="684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49893</xdr:rowOff>
    </xdr:from>
    <xdr:to>
      <xdr:col>50</xdr:col>
      <xdr:colOff>165100</xdr:colOff>
      <xdr:row>41</xdr:row>
      <xdr:rowOff>151493</xdr:rowOff>
    </xdr:to>
    <xdr:sp macro="" textlink="">
      <xdr:nvSpPr>
        <xdr:cNvPr id="116" name="楕円 115"/>
        <xdr:cNvSpPr/>
      </xdr:nvSpPr>
      <xdr:spPr>
        <a:xfrm>
          <a:off x="844550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100693</xdr:rowOff>
    </xdr:from>
    <xdr:to>
      <xdr:col>55</xdr:col>
      <xdr:colOff>0</xdr:colOff>
      <xdr:row>41</xdr:row>
      <xdr:rowOff>100693</xdr:rowOff>
    </xdr:to>
    <xdr:cxnSp macro="">
      <xdr:nvCxnSpPr>
        <xdr:cNvPr id="117" name="直線コネクタ 116"/>
        <xdr:cNvCxnSpPr/>
      </xdr:nvCxnSpPr>
      <xdr:spPr>
        <a:xfrm>
          <a:off x="8496300" y="697393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21062</xdr:rowOff>
    </xdr:from>
    <xdr:ext cx="469744" cy="259045"/>
    <xdr:sp macro="" textlink="">
      <xdr:nvSpPr>
        <xdr:cNvPr id="118" name="n_1aveValue【体育館・プール】&#10;一人当たり面積"/>
        <xdr:cNvSpPr txBox="1"/>
      </xdr:nvSpPr>
      <xdr:spPr>
        <a:xfrm>
          <a:off x="8271587" y="65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12899</xdr:rowOff>
    </xdr:from>
    <xdr:ext cx="469744" cy="259045"/>
    <xdr:sp macro="" textlink="">
      <xdr:nvSpPr>
        <xdr:cNvPr id="119" name="n_2aveValue【体育館・プール】&#10;一人当たり面積"/>
        <xdr:cNvSpPr txBox="1"/>
      </xdr:nvSpPr>
      <xdr:spPr>
        <a:xfrm>
          <a:off x="7509587"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142620</xdr:rowOff>
    </xdr:from>
    <xdr:ext cx="469744" cy="259045"/>
    <xdr:sp macro="" textlink="">
      <xdr:nvSpPr>
        <xdr:cNvPr id="120" name="n_1mainValue【体育館・プール】&#10;一人当たり面積"/>
        <xdr:cNvSpPr txBox="1"/>
      </xdr:nvSpPr>
      <xdr:spPr>
        <a:xfrm>
          <a:off x="8271587" y="701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2" name="正方形/長方形 12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3" name="正方形/長方形 12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4" name="正方形/長方形 123"/>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5" name="正方形/長方形 124"/>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1" name="直線コネクタ 140"/>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2"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3" name="直線コネクタ 142"/>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44"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45" name="直線コネクタ 144"/>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405111" cy="259045"/>
    <xdr:sp macro="" textlink="">
      <xdr:nvSpPr>
        <xdr:cNvPr id="146" name="【陸上競技場・野球場・球技場】&#10;有形固定資産減価償却率平均値テキスト"/>
        <xdr:cNvSpPr txBox="1"/>
      </xdr:nvSpPr>
      <xdr:spPr>
        <a:xfrm>
          <a:off x="41376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7" name="フローチャート: 判断 146"/>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48" name="フローチャート: 判断 147"/>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49" name="フローチャート: 判断 148"/>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81788</xdr:rowOff>
    </xdr:from>
    <xdr:to>
      <xdr:col>24</xdr:col>
      <xdr:colOff>114300</xdr:colOff>
      <xdr:row>60</xdr:row>
      <xdr:rowOff>11938</xdr:rowOff>
    </xdr:to>
    <xdr:sp macro="" textlink="">
      <xdr:nvSpPr>
        <xdr:cNvPr id="155" name="楕円 154"/>
        <xdr:cNvSpPr/>
      </xdr:nvSpPr>
      <xdr:spPr>
        <a:xfrm>
          <a:off x="4036060" y="997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104665</xdr:rowOff>
    </xdr:from>
    <xdr:ext cx="405111" cy="259045"/>
    <xdr:sp macro="" textlink="">
      <xdr:nvSpPr>
        <xdr:cNvPr id="156" name="【陸上競技場・野球場・球技場】&#10;有形固定資産減価償却率該当値テキスト"/>
        <xdr:cNvSpPr txBox="1"/>
      </xdr:nvSpPr>
      <xdr:spPr>
        <a:xfrm>
          <a:off x="4137660" y="982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134366</xdr:rowOff>
    </xdr:from>
    <xdr:to>
      <xdr:col>20</xdr:col>
      <xdr:colOff>38100</xdr:colOff>
      <xdr:row>60</xdr:row>
      <xdr:rowOff>64516</xdr:rowOff>
    </xdr:to>
    <xdr:sp macro="" textlink="">
      <xdr:nvSpPr>
        <xdr:cNvPr id="157" name="楕円 156"/>
        <xdr:cNvSpPr/>
      </xdr:nvSpPr>
      <xdr:spPr>
        <a:xfrm>
          <a:off x="3312160" y="10025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132588</xdr:rowOff>
    </xdr:from>
    <xdr:to>
      <xdr:col>24</xdr:col>
      <xdr:colOff>63500</xdr:colOff>
      <xdr:row>60</xdr:row>
      <xdr:rowOff>13716</xdr:rowOff>
    </xdr:to>
    <xdr:cxnSp macro="">
      <xdr:nvCxnSpPr>
        <xdr:cNvPr id="158" name="直線コネクタ 157"/>
        <xdr:cNvCxnSpPr/>
      </xdr:nvCxnSpPr>
      <xdr:spPr>
        <a:xfrm flipV="1">
          <a:off x="3355340" y="10023348"/>
          <a:ext cx="73152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105935</xdr:rowOff>
    </xdr:from>
    <xdr:ext cx="405111" cy="259045"/>
    <xdr:sp macro="" textlink="">
      <xdr:nvSpPr>
        <xdr:cNvPr id="159" name="n_1aveValue【陸上競技場・野球場・球技場】&#10;有形固定資産減価償却率"/>
        <xdr:cNvSpPr txBox="1"/>
      </xdr:nvSpPr>
      <xdr:spPr>
        <a:xfrm>
          <a:off x="317056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60" name="n_2aveValue【陸上競技場・野球場・球技場】&#10;有形固定資産減価償却率"/>
        <xdr:cNvSpPr txBox="1"/>
      </xdr:nvSpPr>
      <xdr:spPr>
        <a:xfrm>
          <a:off x="238570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81043</xdr:rowOff>
    </xdr:from>
    <xdr:ext cx="405111" cy="259045"/>
    <xdr:sp macro="" textlink="">
      <xdr:nvSpPr>
        <xdr:cNvPr id="161" name="n_1mainValue【陸上競技場・野球場・球技場】&#10;有形固定資産減価償却率"/>
        <xdr:cNvSpPr txBox="1"/>
      </xdr:nvSpPr>
      <xdr:spPr>
        <a:xfrm>
          <a:off x="3170564" y="980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3" name="正方形/長方形 16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4" name="正方形/長方形 16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5" name="正方形/長方形 16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6" name="正方形/長方形 16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1" name="テキスト ボックス 17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3" name="テキスト ボックス 17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5" name="テキスト ボックス 17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7" name="テキスト ボックス 17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9" name="テキスト ボックス 17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1" name="テキスト ボックス 18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85" name="直線コネクタ 184"/>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86"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87" name="直線コネクタ 186"/>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88"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9" name="直線コネクタ 188"/>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190" name="【陸上競技場・野球場・球技場】&#10;一人当たり面積平均値テキスト"/>
        <xdr:cNvSpPr txBox="1"/>
      </xdr:nvSpPr>
      <xdr:spPr>
        <a:xfrm>
          <a:off x="9271000" y="1044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91" name="フローチャート: 判断 190"/>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192" name="フローチャート: 判断 191"/>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193" name="フローチャート: 判断 192"/>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3628</xdr:rowOff>
    </xdr:from>
    <xdr:to>
      <xdr:col>55</xdr:col>
      <xdr:colOff>50800</xdr:colOff>
      <xdr:row>56</xdr:row>
      <xdr:rowOff>105228</xdr:rowOff>
    </xdr:to>
    <xdr:sp macro="" textlink="">
      <xdr:nvSpPr>
        <xdr:cNvPr id="199" name="楕円 198"/>
        <xdr:cNvSpPr/>
      </xdr:nvSpPr>
      <xdr:spPr>
        <a:xfrm>
          <a:off x="9192260" y="93914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128105</xdr:rowOff>
    </xdr:from>
    <xdr:ext cx="469744" cy="259045"/>
    <xdr:sp macro="" textlink="">
      <xdr:nvSpPr>
        <xdr:cNvPr id="200" name="【陸上競技場・野球場・球技場】&#10;一人当たり面積該当値テキスト"/>
        <xdr:cNvSpPr txBox="1"/>
      </xdr:nvSpPr>
      <xdr:spPr>
        <a:xfrm>
          <a:off x="9271000" y="934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3628</xdr:rowOff>
    </xdr:from>
    <xdr:to>
      <xdr:col>50</xdr:col>
      <xdr:colOff>165100</xdr:colOff>
      <xdr:row>56</xdr:row>
      <xdr:rowOff>105228</xdr:rowOff>
    </xdr:to>
    <xdr:sp macro="" textlink="">
      <xdr:nvSpPr>
        <xdr:cNvPr id="201" name="楕円 200"/>
        <xdr:cNvSpPr/>
      </xdr:nvSpPr>
      <xdr:spPr>
        <a:xfrm>
          <a:off x="8445500" y="93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54428</xdr:rowOff>
    </xdr:from>
    <xdr:to>
      <xdr:col>55</xdr:col>
      <xdr:colOff>0</xdr:colOff>
      <xdr:row>56</xdr:row>
      <xdr:rowOff>54428</xdr:rowOff>
    </xdr:to>
    <xdr:cxnSp macro="">
      <xdr:nvCxnSpPr>
        <xdr:cNvPr id="202" name="直線コネクタ 201"/>
        <xdr:cNvCxnSpPr/>
      </xdr:nvCxnSpPr>
      <xdr:spPr>
        <a:xfrm>
          <a:off x="8496300" y="944226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112684</xdr:rowOff>
    </xdr:from>
    <xdr:ext cx="469744" cy="259045"/>
    <xdr:sp macro="" textlink="">
      <xdr:nvSpPr>
        <xdr:cNvPr id="203" name="n_1aveValue【陸上競技場・野球場・球技場】&#10;一人当たり面積"/>
        <xdr:cNvSpPr txBox="1"/>
      </xdr:nvSpPr>
      <xdr:spPr>
        <a:xfrm>
          <a:off x="8271587" y="105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204" name="n_2aveValue【陸上競技場・野球場・球技場】&#10;一人当たり面積"/>
        <xdr:cNvSpPr txBox="1"/>
      </xdr:nvSpPr>
      <xdr:spPr>
        <a:xfrm>
          <a:off x="7509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121755</xdr:rowOff>
    </xdr:from>
    <xdr:ext cx="469744" cy="259045"/>
    <xdr:sp macro="" textlink="">
      <xdr:nvSpPr>
        <xdr:cNvPr id="205" name="n_1mainValue【陸上競技場・野球場・球技場】&#10;一人当たり面積"/>
        <xdr:cNvSpPr txBox="1"/>
      </xdr:nvSpPr>
      <xdr:spPr>
        <a:xfrm>
          <a:off x="8271587" y="917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5" name="直線コネクタ 214"/>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16" name="テキスト ボックス 215"/>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7" name="直線コネクタ 216"/>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8" name="テキスト ボックス 217"/>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9" name="直線コネクタ 218"/>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0" name="テキスト ボックス 219"/>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3" name="直線コネクタ 222"/>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4" name="テキスト ボックス 223"/>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5" name="直線コネクタ 224"/>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6" name="テキスト ボックス 225"/>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7" name="直線コネクタ 226"/>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28" name="テキスト ボックス 227"/>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32" name="直線コネクタ 231"/>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33"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35"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36" name="直線コネクタ 235"/>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94315</xdr:rowOff>
    </xdr:from>
    <xdr:ext cx="405111" cy="259045"/>
    <xdr:sp macro="" textlink="">
      <xdr:nvSpPr>
        <xdr:cNvPr id="237" name="【県民会館】&#10;有形固定資産減価償却率平均値テキスト"/>
        <xdr:cNvSpPr txBox="1"/>
      </xdr:nvSpPr>
      <xdr:spPr>
        <a:xfrm>
          <a:off x="4137660" y="14008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38" name="フローチャート: 判断 237"/>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39" name="フローチャート: 判断 238"/>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40" name="フローチャート: 判断 239"/>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46" name="楕円 245"/>
        <xdr:cNvSpPr/>
      </xdr:nvSpPr>
      <xdr:spPr>
        <a:xfrm>
          <a:off x="403606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101616</xdr:rowOff>
    </xdr:from>
    <xdr:ext cx="405111" cy="259045"/>
    <xdr:sp macro="" textlink="">
      <xdr:nvSpPr>
        <xdr:cNvPr id="247" name="【県民会館】&#10;有形固定資産減価償却率該当値テキスト"/>
        <xdr:cNvSpPr txBox="1"/>
      </xdr:nvSpPr>
      <xdr:spPr>
        <a:xfrm>
          <a:off x="413766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48" name="楕円 247"/>
        <xdr:cNvSpPr/>
      </xdr:nvSpPr>
      <xdr:spPr>
        <a:xfrm>
          <a:off x="3312160" y="13674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146686</xdr:rowOff>
    </xdr:to>
    <xdr:cxnSp macro="">
      <xdr:nvCxnSpPr>
        <xdr:cNvPr id="249" name="直線コネクタ 248"/>
        <xdr:cNvCxnSpPr/>
      </xdr:nvCxnSpPr>
      <xdr:spPr>
        <a:xfrm flipV="1">
          <a:off x="3355340" y="13708379"/>
          <a:ext cx="73152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71454</xdr:rowOff>
    </xdr:from>
    <xdr:ext cx="405111" cy="259045"/>
    <xdr:sp macro="" textlink="">
      <xdr:nvSpPr>
        <xdr:cNvPr id="250" name="n_1aveValue【県民会館】&#10;有形固定資産減価償却率"/>
        <xdr:cNvSpPr txBox="1"/>
      </xdr:nvSpPr>
      <xdr:spPr>
        <a:xfrm>
          <a:off x="3170564" y="1415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51134</xdr:rowOff>
    </xdr:from>
    <xdr:ext cx="405111" cy="259045"/>
    <xdr:sp macro="" textlink="">
      <xdr:nvSpPr>
        <xdr:cNvPr id="251" name="n_2aveValue【県民会館】&#10;有形固定資産減価償却率"/>
        <xdr:cNvSpPr txBox="1"/>
      </xdr:nvSpPr>
      <xdr:spPr>
        <a:xfrm>
          <a:off x="2385704" y="13797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42563</xdr:rowOff>
    </xdr:from>
    <xdr:ext cx="405111" cy="259045"/>
    <xdr:sp macro="" textlink="">
      <xdr:nvSpPr>
        <xdr:cNvPr id="252" name="n_1mainValue【県民会館】&#10;有形固定資産減価償却率"/>
        <xdr:cNvSpPr txBox="1"/>
      </xdr:nvSpPr>
      <xdr:spPr>
        <a:xfrm>
          <a:off x="317056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4" name="正方形/長方形 25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5" name="正方形/長方形 25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6" name="正方形/長方形 25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7" name="正方形/長方形 25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74" name="直線コネクタ 273"/>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75"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76" name="直線コネクタ 275"/>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77"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78" name="直線コネクタ 277"/>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79" name="【県民会館】&#10;一人当たり面積平均値テキスト"/>
        <xdr:cNvSpPr txBox="1"/>
      </xdr:nvSpPr>
      <xdr:spPr>
        <a:xfrm>
          <a:off x="9271000" y="1398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0" name="フローチャート: 判断 279"/>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81" name="フローチャート: 判断 280"/>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82" name="フローチャート: 判断 281"/>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101600</xdr:rowOff>
    </xdr:from>
    <xdr:to>
      <xdr:col>55</xdr:col>
      <xdr:colOff>50800</xdr:colOff>
      <xdr:row>86</xdr:row>
      <xdr:rowOff>31750</xdr:rowOff>
    </xdr:to>
    <xdr:sp macro="" textlink="">
      <xdr:nvSpPr>
        <xdr:cNvPr id="288" name="楕円 287"/>
        <xdr:cNvSpPr/>
      </xdr:nvSpPr>
      <xdr:spPr>
        <a:xfrm>
          <a:off x="9192260" y="1435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16527</xdr:rowOff>
    </xdr:from>
    <xdr:ext cx="469744" cy="259045"/>
    <xdr:sp macro="" textlink="">
      <xdr:nvSpPr>
        <xdr:cNvPr id="289" name="【県民会館】&#10;一人当たり面積該当値テキスト"/>
        <xdr:cNvSpPr txBox="1"/>
      </xdr:nvSpPr>
      <xdr:spPr>
        <a:xfrm>
          <a:off x="92710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290" name="楕円 289"/>
        <xdr:cNvSpPr/>
      </xdr:nvSpPr>
      <xdr:spPr>
        <a:xfrm>
          <a:off x="844550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152400</xdr:rowOff>
    </xdr:to>
    <xdr:cxnSp macro="">
      <xdr:nvCxnSpPr>
        <xdr:cNvPr id="291" name="直線コネクタ 290"/>
        <xdr:cNvCxnSpPr/>
      </xdr:nvCxnSpPr>
      <xdr:spPr>
        <a:xfrm>
          <a:off x="8496300" y="1438275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292" name="n_1aveValue【県民会館】&#10;一人当たり面積"/>
        <xdr:cNvSpPr txBox="1"/>
      </xdr:nvSpPr>
      <xdr:spPr>
        <a:xfrm>
          <a:off x="8271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293"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294" name="n_1mainValue【県民会館】&#10;一人当たり面積"/>
        <xdr:cNvSpPr txBox="1"/>
      </xdr:nvSpPr>
      <xdr:spPr>
        <a:xfrm>
          <a:off x="827158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6" name="正方形/長方形 29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7" name="正方形/長方形 29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8" name="正方形/長方形 29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9" name="正方形/長方形 29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3" name="テキスト ボックス 30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5" name="テキスト ボックス 30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19" name="直線コネクタ 318"/>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20"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21" name="直線コネクタ 320"/>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22"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44648</xdr:rowOff>
    </xdr:from>
    <xdr:ext cx="405111" cy="259045"/>
    <xdr:sp macro="" textlink="">
      <xdr:nvSpPr>
        <xdr:cNvPr id="324" name="【保健所】&#10;有形固定資産減価償却率平均値テキスト"/>
        <xdr:cNvSpPr txBox="1"/>
      </xdr:nvSpPr>
      <xdr:spPr>
        <a:xfrm>
          <a:off x="413766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25" name="フローチャート: 判断 324"/>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26" name="フローチャート: 判断 325"/>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27" name="フローチャート: 判断 326"/>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142966</xdr:rowOff>
    </xdr:from>
    <xdr:to>
      <xdr:col>24</xdr:col>
      <xdr:colOff>114300</xdr:colOff>
      <xdr:row>101</xdr:row>
      <xdr:rowOff>73116</xdr:rowOff>
    </xdr:to>
    <xdr:sp macro="" textlink="">
      <xdr:nvSpPr>
        <xdr:cNvPr id="333" name="楕円 332"/>
        <xdr:cNvSpPr/>
      </xdr:nvSpPr>
      <xdr:spPr>
        <a:xfrm>
          <a:off x="4036060" y="16906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165843</xdr:rowOff>
    </xdr:from>
    <xdr:ext cx="405111" cy="259045"/>
    <xdr:sp macro="" textlink="">
      <xdr:nvSpPr>
        <xdr:cNvPr id="334" name="【保健所】&#10;有形固定資産減価償却率該当値テキスト"/>
        <xdr:cNvSpPr txBox="1"/>
      </xdr:nvSpPr>
      <xdr:spPr>
        <a:xfrm>
          <a:off x="4137660" y="167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27032</xdr:rowOff>
    </xdr:from>
    <xdr:to>
      <xdr:col>20</xdr:col>
      <xdr:colOff>38100</xdr:colOff>
      <xdr:row>101</xdr:row>
      <xdr:rowOff>128632</xdr:rowOff>
    </xdr:to>
    <xdr:sp macro="" textlink="">
      <xdr:nvSpPr>
        <xdr:cNvPr id="335" name="楕円 334"/>
        <xdr:cNvSpPr/>
      </xdr:nvSpPr>
      <xdr:spPr>
        <a:xfrm>
          <a:off x="3312160" y="16958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22316</xdr:rowOff>
    </xdr:from>
    <xdr:to>
      <xdr:col>24</xdr:col>
      <xdr:colOff>63500</xdr:colOff>
      <xdr:row>101</xdr:row>
      <xdr:rowOff>77832</xdr:rowOff>
    </xdr:to>
    <xdr:cxnSp macro="">
      <xdr:nvCxnSpPr>
        <xdr:cNvPr id="336" name="直線コネクタ 335"/>
        <xdr:cNvCxnSpPr/>
      </xdr:nvCxnSpPr>
      <xdr:spPr>
        <a:xfrm flipV="1">
          <a:off x="3355340" y="16953956"/>
          <a:ext cx="73152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337" name="n_1aveValue【保健所】&#10;有形固定資産減価償却率"/>
        <xdr:cNvSpPr txBox="1"/>
      </xdr:nvSpPr>
      <xdr:spPr>
        <a:xfrm>
          <a:off x="317056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94541</xdr:rowOff>
    </xdr:from>
    <xdr:ext cx="405111" cy="259045"/>
    <xdr:sp macro="" textlink="">
      <xdr:nvSpPr>
        <xdr:cNvPr id="338" name="n_2aveValue【保健所】&#10;有形固定資産減価償却率"/>
        <xdr:cNvSpPr txBox="1"/>
      </xdr:nvSpPr>
      <xdr:spPr>
        <a:xfrm>
          <a:off x="2385704" y="1752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145159</xdr:rowOff>
    </xdr:from>
    <xdr:ext cx="405111" cy="259045"/>
    <xdr:sp macro="" textlink="">
      <xdr:nvSpPr>
        <xdr:cNvPr id="339" name="n_1mainValue【保健所】&#10;有形固定資産減価償却率"/>
        <xdr:cNvSpPr txBox="1"/>
      </xdr:nvSpPr>
      <xdr:spPr>
        <a:xfrm>
          <a:off x="3170564" y="167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1" name="正方形/長方形 34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2" name="正方形/長方形 34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3" name="正方形/長方形 34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4" name="正方形/長方形 34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61" name="直線コネクタ 360"/>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62"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63" name="直線コネクタ 362"/>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64"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5" name="直線コネクタ 364"/>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66" name="【保健所】&#10;一人当たり面積平均値テキスト"/>
        <xdr:cNvSpPr txBox="1"/>
      </xdr:nvSpPr>
      <xdr:spPr>
        <a:xfrm>
          <a:off x="92710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67" name="フローチャート: 判断 366"/>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68" name="フローチャート: 判断 367"/>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69" name="フローチャート: 判断 368"/>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75" name="楕円 374"/>
        <xdr:cNvSpPr/>
      </xdr:nvSpPr>
      <xdr:spPr>
        <a:xfrm>
          <a:off x="919226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105427</xdr:rowOff>
    </xdr:from>
    <xdr:ext cx="469744" cy="259045"/>
    <xdr:sp macro="" textlink="">
      <xdr:nvSpPr>
        <xdr:cNvPr id="376" name="【保健所】&#10;一人当たり面積該当値テキスト"/>
        <xdr:cNvSpPr txBox="1"/>
      </xdr:nvSpPr>
      <xdr:spPr>
        <a:xfrm>
          <a:off x="9271000"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377" name="楕円 376"/>
        <xdr:cNvSpPr/>
      </xdr:nvSpPr>
      <xdr:spPr>
        <a:xfrm>
          <a:off x="844550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378" name="直線コネクタ 377"/>
        <xdr:cNvCxnSpPr/>
      </xdr:nvCxnSpPr>
      <xdr:spPr>
        <a:xfrm>
          <a:off x="8496300" y="177355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79" name="n_1aveValue【保健所】&#10;一人当たり面積"/>
        <xdr:cNvSpPr txBox="1"/>
      </xdr:nvSpPr>
      <xdr:spPr>
        <a:xfrm>
          <a:off x="8271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80" name="n_2aveValue【保健所】&#10;一人当たり面積"/>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381" name="n_1mainValue【保健所】&#10;一人当たり面積"/>
        <xdr:cNvSpPr txBox="1"/>
      </xdr:nvSpPr>
      <xdr:spPr>
        <a:xfrm>
          <a:off x="8271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3" name="正方形/長方形 38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4" name="正方形/長方形 38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5" name="正方形/長方形 38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6" name="正方形/長方形 38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0" name="テキスト ボックス 38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2" name="テキスト ボックス 401"/>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04" name="直線コネクタ 403"/>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05"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6" name="直線コネクタ 405"/>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07"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8" name="直線コネクタ 40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41927</xdr:rowOff>
    </xdr:from>
    <xdr:ext cx="405111" cy="259045"/>
    <xdr:sp macro="" textlink="">
      <xdr:nvSpPr>
        <xdr:cNvPr id="409" name="【試験研究機関】&#10;有形固定資産減価償却率平均値テキスト"/>
        <xdr:cNvSpPr txBox="1"/>
      </xdr:nvSpPr>
      <xdr:spPr>
        <a:xfrm>
          <a:off x="14419580" y="624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10" name="フローチャート: 判断 409"/>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11" name="フローチャート: 判断 410"/>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12" name="フローチャート: 判断 411"/>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418" name="楕円 417"/>
        <xdr:cNvSpPr/>
      </xdr:nvSpPr>
      <xdr:spPr>
        <a:xfrm>
          <a:off x="14325600" y="59499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105427</xdr:rowOff>
    </xdr:from>
    <xdr:ext cx="405111" cy="259045"/>
    <xdr:sp macro="" textlink="">
      <xdr:nvSpPr>
        <xdr:cNvPr id="419" name="【試験研究機関】&#10;有形固定資産減価償却率該当値テキスト"/>
        <xdr:cNvSpPr txBox="1"/>
      </xdr:nvSpPr>
      <xdr:spPr>
        <a:xfrm>
          <a:off x="1441958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20" name="楕円 419"/>
        <xdr:cNvSpPr/>
      </xdr:nvSpPr>
      <xdr:spPr>
        <a:xfrm>
          <a:off x="1357884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133350</xdr:rowOff>
    </xdr:from>
    <xdr:to>
      <xdr:col>85</xdr:col>
      <xdr:colOff>127000</xdr:colOff>
      <xdr:row>36</xdr:row>
      <xdr:rowOff>41910</xdr:rowOff>
    </xdr:to>
    <xdr:cxnSp macro="">
      <xdr:nvCxnSpPr>
        <xdr:cNvPr id="421" name="直線コネクタ 420"/>
        <xdr:cNvCxnSpPr/>
      </xdr:nvCxnSpPr>
      <xdr:spPr>
        <a:xfrm flipV="1">
          <a:off x="13629640" y="600075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22877</xdr:rowOff>
    </xdr:from>
    <xdr:ext cx="405111" cy="259045"/>
    <xdr:sp macro="" textlink="">
      <xdr:nvSpPr>
        <xdr:cNvPr id="422" name="n_1aveValue【試験研究機関】&#10;有形固定資産減価償却率"/>
        <xdr:cNvSpPr txBox="1"/>
      </xdr:nvSpPr>
      <xdr:spPr>
        <a:xfrm>
          <a:off x="134372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23" name="n_2aveValue【試験研究機関】&#10;有形固定資産減価償却率"/>
        <xdr:cNvSpPr txBox="1"/>
      </xdr:nvSpPr>
      <xdr:spPr>
        <a:xfrm>
          <a:off x="126752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424" name="n_1mainValue【試験研究機関】&#10;有形固定資産減価償却率"/>
        <xdr:cNvSpPr txBox="1"/>
      </xdr:nvSpPr>
      <xdr:spPr>
        <a:xfrm>
          <a:off x="134372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26" name="正方形/長方形 42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7" name="正方形/長方形 42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8" name="正方形/長方形 42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9" name="正方形/長方形 42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46" name="直線コネクタ 445"/>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47"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48" name="直線コネクタ 447"/>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49"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50" name="直線コネクタ 449"/>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51"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52" name="フローチャート: 判断 451"/>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53" name="フローチャート: 判断 452"/>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54" name="フローチャート: 判断 453"/>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158750</xdr:rowOff>
    </xdr:from>
    <xdr:to>
      <xdr:col>116</xdr:col>
      <xdr:colOff>114300</xdr:colOff>
      <xdr:row>37</xdr:row>
      <xdr:rowOff>88900</xdr:rowOff>
    </xdr:to>
    <xdr:sp macro="" textlink="">
      <xdr:nvSpPr>
        <xdr:cNvPr id="460" name="楕円 459"/>
        <xdr:cNvSpPr/>
      </xdr:nvSpPr>
      <xdr:spPr>
        <a:xfrm>
          <a:off x="1945894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10177</xdr:rowOff>
    </xdr:from>
    <xdr:ext cx="469744" cy="259045"/>
    <xdr:sp macro="" textlink="">
      <xdr:nvSpPr>
        <xdr:cNvPr id="461" name="【試験研究機関】&#10;一人当たり面積該当値テキスト"/>
        <xdr:cNvSpPr txBox="1"/>
      </xdr:nvSpPr>
      <xdr:spPr>
        <a:xfrm>
          <a:off x="19560540"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462" name="楕円 461"/>
        <xdr:cNvSpPr/>
      </xdr:nvSpPr>
      <xdr:spPr>
        <a:xfrm>
          <a:off x="18735040" y="6193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38100</xdr:rowOff>
    </xdr:from>
    <xdr:to>
      <xdr:col>116</xdr:col>
      <xdr:colOff>63500</xdr:colOff>
      <xdr:row>37</xdr:row>
      <xdr:rowOff>38100</xdr:rowOff>
    </xdr:to>
    <xdr:cxnSp macro="">
      <xdr:nvCxnSpPr>
        <xdr:cNvPr id="463" name="直線コネクタ 462"/>
        <xdr:cNvCxnSpPr/>
      </xdr:nvCxnSpPr>
      <xdr:spPr>
        <a:xfrm>
          <a:off x="18778220" y="6240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64" name="n_1aveValue【試験研究機関】&#10;一人当たり面積"/>
        <xdr:cNvSpPr txBox="1"/>
      </xdr:nvSpPr>
      <xdr:spPr>
        <a:xfrm>
          <a:off x="185611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65" name="n_2aveValue【試験研究機関】&#10;一人当たり面積"/>
        <xdr:cNvSpPr txBox="1"/>
      </xdr:nvSpPr>
      <xdr:spPr>
        <a:xfrm>
          <a:off x="177762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466" name="n_1mainValue【試験研究機関】&#10;一人当たり面積"/>
        <xdr:cNvSpPr txBox="1"/>
      </xdr:nvSpPr>
      <xdr:spPr>
        <a:xfrm>
          <a:off x="185611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8" name="正方形/長方形 46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9" name="正方形/長方形 46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0" name="正方形/長方形 46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1" name="正方形/長方形 47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89" name="直線コネクタ 48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490"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91" name="直線コネクタ 49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492"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3" name="直線コネクタ 49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137177</xdr:rowOff>
    </xdr:from>
    <xdr:ext cx="405111" cy="259045"/>
    <xdr:sp macro="" textlink="">
      <xdr:nvSpPr>
        <xdr:cNvPr id="494" name="【警察施設】&#10;有形固定資産減価償却率平均値テキスト"/>
        <xdr:cNvSpPr txBox="1"/>
      </xdr:nvSpPr>
      <xdr:spPr>
        <a:xfrm>
          <a:off x="14419580" y="969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95" name="フローチャート: 判断 49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496" name="フローチャート: 判断 49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97" name="フローチャート: 判断 49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147320</xdr:rowOff>
    </xdr:from>
    <xdr:to>
      <xdr:col>85</xdr:col>
      <xdr:colOff>177800</xdr:colOff>
      <xdr:row>58</xdr:row>
      <xdr:rowOff>77470</xdr:rowOff>
    </xdr:to>
    <xdr:sp macro="" textlink="">
      <xdr:nvSpPr>
        <xdr:cNvPr id="503" name="楕円 502"/>
        <xdr:cNvSpPr/>
      </xdr:nvSpPr>
      <xdr:spPr>
        <a:xfrm>
          <a:off x="14325600" y="9702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170197</xdr:rowOff>
    </xdr:from>
    <xdr:ext cx="405111" cy="259045"/>
    <xdr:sp macro="" textlink="">
      <xdr:nvSpPr>
        <xdr:cNvPr id="504" name="【警察施設】&#10;有形固定資産減価償却率該当値テキスト"/>
        <xdr:cNvSpPr txBox="1"/>
      </xdr:nvSpPr>
      <xdr:spPr>
        <a:xfrm>
          <a:off x="1441958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505" name="楕円 504"/>
        <xdr:cNvSpPr/>
      </xdr:nvSpPr>
      <xdr:spPr>
        <a:xfrm>
          <a:off x="13578840" y="971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34290</xdr:rowOff>
    </xdr:to>
    <xdr:cxnSp macro="">
      <xdr:nvCxnSpPr>
        <xdr:cNvPr id="506" name="直線コネクタ 505"/>
        <xdr:cNvCxnSpPr/>
      </xdr:nvCxnSpPr>
      <xdr:spPr>
        <a:xfrm flipV="1">
          <a:off x="13629640" y="9749790"/>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507" name="n_1aveValue【警察施設】&#10;有形固定資産減価償却率"/>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08" name="n_2aveValue【警察施設】&#10;有形固定資産減価償却率"/>
        <xdr:cNvSpPr txBox="1"/>
      </xdr:nvSpPr>
      <xdr:spPr>
        <a:xfrm>
          <a:off x="12675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76217</xdr:rowOff>
    </xdr:from>
    <xdr:ext cx="405111" cy="259045"/>
    <xdr:sp macro="" textlink="">
      <xdr:nvSpPr>
        <xdr:cNvPr id="509" name="n_1mainValue【警察施設】&#10;有形固定資産減価償却率"/>
        <xdr:cNvSpPr txBox="1"/>
      </xdr:nvSpPr>
      <xdr:spPr>
        <a:xfrm>
          <a:off x="13437244" y="979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1" name="正方形/長方形 51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2" name="正方形/長方形 51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3" name="正方形/長方形 51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4" name="正方形/長方形 51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34" name="直線コネクタ 533"/>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35"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36" name="直線コネクタ 535"/>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37"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38" name="直線コネクタ 537"/>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39" name="【警察施設】&#10;一人当たり面積平均値テキスト"/>
        <xdr:cNvSpPr txBox="1"/>
      </xdr:nvSpPr>
      <xdr:spPr>
        <a:xfrm>
          <a:off x="19560540" y="10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40" name="フローチャート: 判断 539"/>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41" name="フローチャート: 判断 540"/>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42" name="フローチャート: 判断 541"/>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6350</xdr:rowOff>
    </xdr:from>
    <xdr:to>
      <xdr:col>116</xdr:col>
      <xdr:colOff>114300</xdr:colOff>
      <xdr:row>59</xdr:row>
      <xdr:rowOff>107950</xdr:rowOff>
    </xdr:to>
    <xdr:sp macro="" textlink="">
      <xdr:nvSpPr>
        <xdr:cNvPr id="548" name="楕円 547"/>
        <xdr:cNvSpPr/>
      </xdr:nvSpPr>
      <xdr:spPr>
        <a:xfrm>
          <a:off x="1945894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469744" cy="259045"/>
    <xdr:sp macro="" textlink="">
      <xdr:nvSpPr>
        <xdr:cNvPr id="549" name="【警察施設】&#10;一人当たり面積該当値テキスト"/>
        <xdr:cNvSpPr txBox="1"/>
      </xdr:nvSpPr>
      <xdr:spPr>
        <a:xfrm>
          <a:off x="19560540"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161472</xdr:rowOff>
    </xdr:from>
    <xdr:to>
      <xdr:col>112</xdr:col>
      <xdr:colOff>38100</xdr:colOff>
      <xdr:row>59</xdr:row>
      <xdr:rowOff>91622</xdr:rowOff>
    </xdr:to>
    <xdr:sp macro="" textlink="">
      <xdr:nvSpPr>
        <xdr:cNvPr id="550" name="楕円 549"/>
        <xdr:cNvSpPr/>
      </xdr:nvSpPr>
      <xdr:spPr>
        <a:xfrm>
          <a:off x="1873504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40822</xdr:rowOff>
    </xdr:from>
    <xdr:to>
      <xdr:col>116</xdr:col>
      <xdr:colOff>63500</xdr:colOff>
      <xdr:row>59</xdr:row>
      <xdr:rowOff>57150</xdr:rowOff>
    </xdr:to>
    <xdr:cxnSp macro="">
      <xdr:nvCxnSpPr>
        <xdr:cNvPr id="551" name="直線コネクタ 550"/>
        <xdr:cNvCxnSpPr/>
      </xdr:nvCxnSpPr>
      <xdr:spPr>
        <a:xfrm>
          <a:off x="18778220" y="9931582"/>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552" name="n_1aveValue【警察施設】&#10;一人当たり面積"/>
        <xdr:cNvSpPr txBox="1"/>
      </xdr:nvSpPr>
      <xdr:spPr>
        <a:xfrm>
          <a:off x="18561127" y="102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53" name="n_2aveValue【警察施設】&#10;一人当たり面積"/>
        <xdr:cNvSpPr txBox="1"/>
      </xdr:nvSpPr>
      <xdr:spPr>
        <a:xfrm>
          <a:off x="1777626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108149</xdr:rowOff>
    </xdr:from>
    <xdr:ext cx="469744" cy="259045"/>
    <xdr:sp macro="" textlink="">
      <xdr:nvSpPr>
        <xdr:cNvPr id="554" name="n_1mainValue【警察施設】&#10;一人当たり面積"/>
        <xdr:cNvSpPr txBox="1"/>
      </xdr:nvSpPr>
      <xdr:spPr>
        <a:xfrm>
          <a:off x="18561127" y="966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6" name="正方形/長方形 55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7" name="正方形/長方形 55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8" name="正方形/長方形 55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9" name="正方形/長方形 55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3" name="テキスト ボックス 56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65" name="テキスト ボックス 56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75" name="テキスト ボックス 57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77" name="テキスト ボックス 57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79" name="直線コネクタ 578"/>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580"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81" name="直線コネクタ 580"/>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582"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83" name="直線コネクタ 582"/>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9814</xdr:rowOff>
    </xdr:from>
    <xdr:ext cx="405111" cy="259045"/>
    <xdr:sp macro="" textlink="">
      <xdr:nvSpPr>
        <xdr:cNvPr id="584" name="【庁舎】&#10;有形固定資産減価償却率平均値テキスト"/>
        <xdr:cNvSpPr txBox="1"/>
      </xdr:nvSpPr>
      <xdr:spPr>
        <a:xfrm>
          <a:off x="14419580" y="135886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85" name="フローチャート: 判断 584"/>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586" name="フローチャート: 判断 585"/>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587" name="フローチャート: 判断 586"/>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73842</xdr:rowOff>
    </xdr:from>
    <xdr:to>
      <xdr:col>85</xdr:col>
      <xdr:colOff>177800</xdr:colOff>
      <xdr:row>78</xdr:row>
      <xdr:rowOff>3992</xdr:rowOff>
    </xdr:to>
    <xdr:sp macro="" textlink="">
      <xdr:nvSpPr>
        <xdr:cNvPr id="593" name="楕円 592"/>
        <xdr:cNvSpPr/>
      </xdr:nvSpPr>
      <xdr:spPr>
        <a:xfrm>
          <a:off x="14325600" y="129821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160219</xdr:rowOff>
    </xdr:from>
    <xdr:ext cx="405111" cy="259045"/>
    <xdr:sp macro="" textlink="">
      <xdr:nvSpPr>
        <xdr:cNvPr id="594" name="【庁舎】&#10;有形固定資産減価償却率該当値テキスト"/>
        <xdr:cNvSpPr txBox="1"/>
      </xdr:nvSpPr>
      <xdr:spPr>
        <a:xfrm>
          <a:off x="14419580" y="1290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119562</xdr:rowOff>
    </xdr:from>
    <xdr:to>
      <xdr:col>81</xdr:col>
      <xdr:colOff>101600</xdr:colOff>
      <xdr:row>78</xdr:row>
      <xdr:rowOff>49712</xdr:rowOff>
    </xdr:to>
    <xdr:sp macro="" textlink="">
      <xdr:nvSpPr>
        <xdr:cNvPr id="595" name="楕円 594"/>
        <xdr:cNvSpPr/>
      </xdr:nvSpPr>
      <xdr:spPr>
        <a:xfrm>
          <a:off x="13578840" y="13027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124642</xdr:rowOff>
    </xdr:from>
    <xdr:to>
      <xdr:col>85</xdr:col>
      <xdr:colOff>127000</xdr:colOff>
      <xdr:row>77</xdr:row>
      <xdr:rowOff>170362</xdr:rowOff>
    </xdr:to>
    <xdr:cxnSp macro="">
      <xdr:nvCxnSpPr>
        <xdr:cNvPr id="596" name="直線コネクタ 595"/>
        <xdr:cNvCxnSpPr/>
      </xdr:nvCxnSpPr>
      <xdr:spPr>
        <a:xfrm flipV="1">
          <a:off x="13629640" y="13032922"/>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97989</xdr:rowOff>
    </xdr:from>
    <xdr:ext cx="405111" cy="259045"/>
    <xdr:sp macro="" textlink="">
      <xdr:nvSpPr>
        <xdr:cNvPr id="597" name="n_1aveValue【庁舎】&#10;有形固定資産減価償却率"/>
        <xdr:cNvSpPr txBox="1"/>
      </xdr:nvSpPr>
      <xdr:spPr>
        <a:xfrm>
          <a:off x="13437244" y="1367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598" name="n_2aveValue【庁舎】&#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66239</xdr:rowOff>
    </xdr:from>
    <xdr:ext cx="405111" cy="259045"/>
    <xdr:sp macro="" textlink="">
      <xdr:nvSpPr>
        <xdr:cNvPr id="599" name="n_1mainValue【庁舎】&#10;有形固定資産減価償却率"/>
        <xdr:cNvSpPr txBox="1"/>
      </xdr:nvSpPr>
      <xdr:spPr>
        <a:xfrm>
          <a:off x="13437244" y="1280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1" name="正方形/長方形 60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2" name="正方形/長方形 60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3" name="正方形/長方形 60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4" name="正方形/長方形 60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8" name="テキスト ボックス 60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22" name="直線コネクタ 621"/>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23"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24" name="直線コネクタ 623"/>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25"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627" name="【庁舎】&#10;一人当たり面積平均値テキスト"/>
        <xdr:cNvSpPr txBox="1"/>
      </xdr:nvSpPr>
      <xdr:spPr>
        <a:xfrm>
          <a:off x="195605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29" name="フローチャート: 判断 628"/>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30" name="フローチャート: 判断 629"/>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36" name="楕円 635"/>
        <xdr:cNvSpPr/>
      </xdr:nvSpPr>
      <xdr:spPr>
        <a:xfrm>
          <a:off x="19458940" y="1404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156227</xdr:rowOff>
    </xdr:from>
    <xdr:ext cx="469744" cy="259045"/>
    <xdr:sp macro="" textlink="">
      <xdr:nvSpPr>
        <xdr:cNvPr id="637" name="【庁舎】&#10;一人当たり面積該当値テキスト"/>
        <xdr:cNvSpPr txBox="1"/>
      </xdr:nvSpPr>
      <xdr:spPr>
        <a:xfrm>
          <a:off x="19560540"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146050</xdr:rowOff>
    </xdr:from>
    <xdr:to>
      <xdr:col>112</xdr:col>
      <xdr:colOff>38100</xdr:colOff>
      <xdr:row>84</xdr:row>
      <xdr:rowOff>76200</xdr:rowOff>
    </xdr:to>
    <xdr:sp macro="" textlink="">
      <xdr:nvSpPr>
        <xdr:cNvPr id="638" name="楕円 637"/>
        <xdr:cNvSpPr/>
      </xdr:nvSpPr>
      <xdr:spPr>
        <a:xfrm>
          <a:off x="18735040" y="14060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25400</xdr:rowOff>
    </xdr:to>
    <xdr:cxnSp macro="">
      <xdr:nvCxnSpPr>
        <xdr:cNvPr id="639" name="直線コネクタ 638"/>
        <xdr:cNvCxnSpPr/>
      </xdr:nvCxnSpPr>
      <xdr:spPr>
        <a:xfrm flipV="1">
          <a:off x="18778220" y="1409446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640" name="n_1aveValue【庁舎】&#10;一人当たり面積"/>
        <xdr:cNvSpPr txBox="1"/>
      </xdr:nvSpPr>
      <xdr:spPr>
        <a:xfrm>
          <a:off x="1856112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41" name="n_2aveValue【庁舎】&#10;一人当たり面積"/>
        <xdr:cNvSpPr txBox="1"/>
      </xdr:nvSpPr>
      <xdr:spPr>
        <a:xfrm>
          <a:off x="177762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67327</xdr:rowOff>
    </xdr:from>
    <xdr:ext cx="469744" cy="259045"/>
    <xdr:sp macro="" textlink="">
      <xdr:nvSpPr>
        <xdr:cNvPr id="642" name="n_1mainValue【庁舎】&#10;一人当たり面積"/>
        <xdr:cNvSpPr txBox="1"/>
      </xdr:nvSpPr>
      <xdr:spPr>
        <a:xfrm>
          <a:off x="1856112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庁舎、保健所、試験研究機関、県民会館等において、有形固定資産減価償却率が類似団体平均及び都道府県平均を上回っている。庁舎、保健所及び試験研究機関については、県庁本庁舎が昭和３１年度建築で、建築後６３年を経過しているほか、昭和４５年度から昭和４７年度にかけて建築しているものが多く、近い将来耐用年数が到来する施設が多いことが、老朽化率が高くなっている主な要因である。策定された個別施設計画により、今後、耐震改修等の長寿命化対策を行うこととしている。類似団体平均と比較して低い体育館・プールについては、国民体育大会開催に合わせて平成１７年４月に体育館を建替えたこと、平成２３年３月にプールを改修したことなどが要因となっている。その他の類型の有形固定資産減価償却率については、類似団体平均及び都道府県平均と概ね同水準となっている。</a:t>
          </a:r>
        </a:p>
        <a:p>
          <a:r>
            <a:rPr kumimoji="1" lang="ja-JP" altLang="en-US" sz="1050">
              <a:latin typeface="ＭＳ Ｐゴシック" panose="020B0600070205080204" pitchFamily="50" charset="-128"/>
              <a:ea typeface="ＭＳ Ｐゴシック" panose="020B0600070205080204" pitchFamily="50" charset="-128"/>
            </a:rPr>
            <a:t>・一人あたり面積については、陸上競技場・野球場・球技場、保健所等において類似団体平均及び都道府県平均を上回っているが、維持管理にかかる経費の増加に留意しつつ、引き続き、県民の利便性の向上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71</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73</v>
      </c>
      <c r="C3" s="533"/>
      <c r="D3" s="534"/>
      <c r="E3" s="534"/>
      <c r="F3" s="534"/>
      <c r="G3" s="534"/>
      <c r="H3" s="534"/>
      <c r="I3" s="534"/>
      <c r="J3" s="534"/>
      <c r="K3" s="534"/>
      <c r="L3" s="534" t="s">
        <v>74</v>
      </c>
      <c r="M3" s="534"/>
      <c r="N3" s="534"/>
      <c r="O3" s="534"/>
      <c r="P3" s="534"/>
      <c r="Q3" s="534"/>
      <c r="R3" s="535"/>
      <c r="S3" s="535"/>
      <c r="T3" s="535"/>
      <c r="U3" s="535"/>
      <c r="V3" s="536"/>
      <c r="W3" s="564" t="s">
        <v>75</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76</v>
      </c>
      <c r="BO3" s="532"/>
      <c r="BP3" s="532"/>
      <c r="BQ3" s="532"/>
      <c r="BR3" s="532"/>
      <c r="BS3" s="532"/>
      <c r="BT3" s="532"/>
      <c r="BU3" s="568"/>
      <c r="BV3" s="531" t="s">
        <v>77</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78</v>
      </c>
      <c r="CU3" s="532"/>
      <c r="CV3" s="532"/>
      <c r="CW3" s="532"/>
      <c r="CX3" s="532"/>
      <c r="CY3" s="532"/>
      <c r="CZ3" s="532"/>
      <c r="DA3" s="568"/>
      <c r="DB3" s="531" t="s">
        <v>79</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80</v>
      </c>
      <c r="X4" s="484"/>
      <c r="Y4" s="485"/>
      <c r="Z4" s="492" t="s">
        <v>1</v>
      </c>
      <c r="AA4" s="493"/>
      <c r="AB4" s="493"/>
      <c r="AC4" s="493"/>
      <c r="AD4" s="493"/>
      <c r="AE4" s="493"/>
      <c r="AF4" s="493"/>
      <c r="AG4" s="493"/>
      <c r="AH4" s="494"/>
      <c r="AI4" s="492" t="s">
        <v>81</v>
      </c>
      <c r="AJ4" s="542"/>
      <c r="AK4" s="542"/>
      <c r="AL4" s="542"/>
      <c r="AM4" s="542"/>
      <c r="AN4" s="542"/>
      <c r="AO4" s="542"/>
      <c r="AP4" s="543"/>
      <c r="AQ4" s="498" t="s">
        <v>82</v>
      </c>
      <c r="AR4" s="499"/>
      <c r="AS4" s="542"/>
      <c r="AT4" s="542"/>
      <c r="AU4" s="542"/>
      <c r="AV4" s="542"/>
      <c r="AW4" s="542"/>
      <c r="AX4" s="542"/>
      <c r="AY4" s="547"/>
      <c r="AZ4" s="404" t="s">
        <v>83</v>
      </c>
      <c r="BA4" s="405"/>
      <c r="BB4" s="405"/>
      <c r="BC4" s="405"/>
      <c r="BD4" s="405"/>
      <c r="BE4" s="405"/>
      <c r="BF4" s="405"/>
      <c r="BG4" s="405"/>
      <c r="BH4" s="405"/>
      <c r="BI4" s="405"/>
      <c r="BJ4" s="405"/>
      <c r="BK4" s="405"/>
      <c r="BL4" s="405"/>
      <c r="BM4" s="406"/>
      <c r="BN4" s="407">
        <v>676305039</v>
      </c>
      <c r="BO4" s="408"/>
      <c r="BP4" s="408"/>
      <c r="BQ4" s="408"/>
      <c r="BR4" s="408"/>
      <c r="BS4" s="408"/>
      <c r="BT4" s="408"/>
      <c r="BU4" s="409"/>
      <c r="BV4" s="407">
        <v>685819845</v>
      </c>
      <c r="BW4" s="408"/>
      <c r="BX4" s="408"/>
      <c r="BY4" s="408"/>
      <c r="BZ4" s="408"/>
      <c r="CA4" s="408"/>
      <c r="CB4" s="408"/>
      <c r="CC4" s="409"/>
      <c r="CD4" s="516" t="s">
        <v>84</v>
      </c>
      <c r="CE4" s="517"/>
      <c r="CF4" s="517"/>
      <c r="CG4" s="517"/>
      <c r="CH4" s="517"/>
      <c r="CI4" s="517"/>
      <c r="CJ4" s="517"/>
      <c r="CK4" s="517"/>
      <c r="CL4" s="517"/>
      <c r="CM4" s="517"/>
      <c r="CN4" s="517"/>
      <c r="CO4" s="517"/>
      <c r="CP4" s="517"/>
      <c r="CQ4" s="517"/>
      <c r="CR4" s="517"/>
      <c r="CS4" s="518"/>
      <c r="CT4" s="569">
        <v>0.4</v>
      </c>
      <c r="CU4" s="570"/>
      <c r="CV4" s="570"/>
      <c r="CW4" s="570"/>
      <c r="CX4" s="570"/>
      <c r="CY4" s="570"/>
      <c r="CZ4" s="570"/>
      <c r="DA4" s="571"/>
      <c r="DB4" s="569">
        <v>0.4</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85</v>
      </c>
      <c r="BA5" s="411"/>
      <c r="BB5" s="411"/>
      <c r="BC5" s="411"/>
      <c r="BD5" s="411"/>
      <c r="BE5" s="411"/>
      <c r="BF5" s="411"/>
      <c r="BG5" s="411"/>
      <c r="BH5" s="411"/>
      <c r="BI5" s="411"/>
      <c r="BJ5" s="411"/>
      <c r="BK5" s="411"/>
      <c r="BL5" s="411"/>
      <c r="BM5" s="412"/>
      <c r="BN5" s="413">
        <v>669030178</v>
      </c>
      <c r="BO5" s="414"/>
      <c r="BP5" s="414"/>
      <c r="BQ5" s="414"/>
      <c r="BR5" s="414"/>
      <c r="BS5" s="414"/>
      <c r="BT5" s="414"/>
      <c r="BU5" s="415"/>
      <c r="BV5" s="413">
        <v>677669893</v>
      </c>
      <c r="BW5" s="414"/>
      <c r="BX5" s="414"/>
      <c r="BY5" s="414"/>
      <c r="BZ5" s="414"/>
      <c r="CA5" s="414"/>
      <c r="CB5" s="414"/>
      <c r="CC5" s="415"/>
      <c r="CD5" s="460" t="s">
        <v>86</v>
      </c>
      <c r="CE5" s="461"/>
      <c r="CF5" s="461"/>
      <c r="CG5" s="461"/>
      <c r="CH5" s="461"/>
      <c r="CI5" s="461"/>
      <c r="CJ5" s="461"/>
      <c r="CK5" s="461"/>
      <c r="CL5" s="461"/>
      <c r="CM5" s="461"/>
      <c r="CN5" s="461"/>
      <c r="CO5" s="461"/>
      <c r="CP5" s="461"/>
      <c r="CQ5" s="461"/>
      <c r="CR5" s="461"/>
      <c r="CS5" s="462"/>
      <c r="CT5" s="392">
        <v>96.3</v>
      </c>
      <c r="CU5" s="393"/>
      <c r="CV5" s="393"/>
      <c r="CW5" s="393"/>
      <c r="CX5" s="393"/>
      <c r="CY5" s="393"/>
      <c r="CZ5" s="393"/>
      <c r="DA5" s="394"/>
      <c r="DB5" s="392">
        <v>96.4</v>
      </c>
      <c r="DC5" s="393"/>
      <c r="DD5" s="393"/>
      <c r="DE5" s="393"/>
      <c r="DF5" s="393"/>
      <c r="DG5" s="393"/>
      <c r="DH5" s="393"/>
      <c r="DI5" s="394"/>
      <c r="DJ5" s="140"/>
      <c r="DK5" s="140"/>
      <c r="DL5" s="140"/>
      <c r="DM5" s="140"/>
      <c r="DN5" s="140"/>
      <c r="DO5" s="140"/>
    </row>
    <row r="6" spans="1:119" ht="18.75" customHeight="1" x14ac:dyDescent="0.2">
      <c r="A6" s="141"/>
      <c r="B6" s="531" t="s">
        <v>87</v>
      </c>
      <c r="C6" s="532"/>
      <c r="D6" s="532"/>
      <c r="E6" s="532"/>
      <c r="F6" s="532"/>
      <c r="G6" s="532"/>
      <c r="H6" s="532"/>
      <c r="I6" s="532"/>
      <c r="J6" s="532"/>
      <c r="K6" s="533"/>
      <c r="L6" s="534" t="s">
        <v>88</v>
      </c>
      <c r="M6" s="534"/>
      <c r="N6" s="534"/>
      <c r="O6" s="534"/>
      <c r="P6" s="534"/>
      <c r="Q6" s="534"/>
      <c r="R6" s="535"/>
      <c r="S6" s="535"/>
      <c r="T6" s="535"/>
      <c r="U6" s="535"/>
      <c r="V6" s="536"/>
      <c r="W6" s="486"/>
      <c r="X6" s="487"/>
      <c r="Y6" s="488"/>
      <c r="Z6" s="513" t="s">
        <v>89</v>
      </c>
      <c r="AA6" s="514"/>
      <c r="AB6" s="514"/>
      <c r="AC6" s="514"/>
      <c r="AD6" s="514"/>
      <c r="AE6" s="514"/>
      <c r="AF6" s="514"/>
      <c r="AG6" s="514"/>
      <c r="AH6" s="515"/>
      <c r="AI6" s="438">
        <v>1</v>
      </c>
      <c r="AJ6" s="439"/>
      <c r="AK6" s="439"/>
      <c r="AL6" s="439"/>
      <c r="AM6" s="439"/>
      <c r="AN6" s="439"/>
      <c r="AO6" s="439"/>
      <c r="AP6" s="440"/>
      <c r="AQ6" s="438">
        <v>10320</v>
      </c>
      <c r="AR6" s="439"/>
      <c r="AS6" s="439"/>
      <c r="AT6" s="439"/>
      <c r="AU6" s="439"/>
      <c r="AV6" s="439"/>
      <c r="AW6" s="439"/>
      <c r="AX6" s="439"/>
      <c r="AY6" s="441"/>
      <c r="AZ6" s="410" t="s">
        <v>90</v>
      </c>
      <c r="BA6" s="411"/>
      <c r="BB6" s="411"/>
      <c r="BC6" s="411"/>
      <c r="BD6" s="411"/>
      <c r="BE6" s="411"/>
      <c r="BF6" s="411"/>
      <c r="BG6" s="411"/>
      <c r="BH6" s="411"/>
      <c r="BI6" s="411"/>
      <c r="BJ6" s="411"/>
      <c r="BK6" s="411"/>
      <c r="BL6" s="411"/>
      <c r="BM6" s="412"/>
      <c r="BN6" s="413">
        <v>7274861</v>
      </c>
      <c r="BO6" s="414"/>
      <c r="BP6" s="414"/>
      <c r="BQ6" s="414"/>
      <c r="BR6" s="414"/>
      <c r="BS6" s="414"/>
      <c r="BT6" s="414"/>
      <c r="BU6" s="415"/>
      <c r="BV6" s="413">
        <v>8149952</v>
      </c>
      <c r="BW6" s="414"/>
      <c r="BX6" s="414"/>
      <c r="BY6" s="414"/>
      <c r="BZ6" s="414"/>
      <c r="CA6" s="414"/>
      <c r="CB6" s="414"/>
      <c r="CC6" s="415"/>
      <c r="CD6" s="460" t="s">
        <v>91</v>
      </c>
      <c r="CE6" s="461"/>
      <c r="CF6" s="461"/>
      <c r="CG6" s="461"/>
      <c r="CH6" s="461"/>
      <c r="CI6" s="461"/>
      <c r="CJ6" s="461"/>
      <c r="CK6" s="461"/>
      <c r="CL6" s="461"/>
      <c r="CM6" s="461"/>
      <c r="CN6" s="461"/>
      <c r="CO6" s="461"/>
      <c r="CP6" s="461"/>
      <c r="CQ6" s="461"/>
      <c r="CR6" s="461"/>
      <c r="CS6" s="462"/>
      <c r="CT6" s="558">
        <v>105.7</v>
      </c>
      <c r="CU6" s="559"/>
      <c r="CV6" s="559"/>
      <c r="CW6" s="559"/>
      <c r="CX6" s="559"/>
      <c r="CY6" s="559"/>
      <c r="CZ6" s="559"/>
      <c r="DA6" s="560"/>
      <c r="DB6" s="558">
        <v>105.7</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92</v>
      </c>
      <c r="AA7" s="514"/>
      <c r="AB7" s="514"/>
      <c r="AC7" s="514"/>
      <c r="AD7" s="514"/>
      <c r="AE7" s="514"/>
      <c r="AF7" s="514"/>
      <c r="AG7" s="514"/>
      <c r="AH7" s="515"/>
      <c r="AI7" s="438">
        <v>3</v>
      </c>
      <c r="AJ7" s="439"/>
      <c r="AK7" s="439"/>
      <c r="AL7" s="439"/>
      <c r="AM7" s="439"/>
      <c r="AN7" s="439"/>
      <c r="AO7" s="439"/>
      <c r="AP7" s="440"/>
      <c r="AQ7" s="438">
        <v>9180</v>
      </c>
      <c r="AR7" s="439"/>
      <c r="AS7" s="439"/>
      <c r="AT7" s="439"/>
      <c r="AU7" s="439"/>
      <c r="AV7" s="439"/>
      <c r="AW7" s="439"/>
      <c r="AX7" s="439"/>
      <c r="AY7" s="441"/>
      <c r="AZ7" s="410" t="s">
        <v>93</v>
      </c>
      <c r="BA7" s="411"/>
      <c r="BB7" s="411"/>
      <c r="BC7" s="411"/>
      <c r="BD7" s="411"/>
      <c r="BE7" s="411"/>
      <c r="BF7" s="411"/>
      <c r="BG7" s="411"/>
      <c r="BH7" s="411"/>
      <c r="BI7" s="411"/>
      <c r="BJ7" s="411"/>
      <c r="BK7" s="411"/>
      <c r="BL7" s="411"/>
      <c r="BM7" s="412"/>
      <c r="BN7" s="413">
        <v>5622405</v>
      </c>
      <c r="BO7" s="414"/>
      <c r="BP7" s="414"/>
      <c r="BQ7" s="414"/>
      <c r="BR7" s="414"/>
      <c r="BS7" s="414"/>
      <c r="BT7" s="414"/>
      <c r="BU7" s="415"/>
      <c r="BV7" s="413">
        <v>6488486</v>
      </c>
      <c r="BW7" s="414"/>
      <c r="BX7" s="414"/>
      <c r="BY7" s="414"/>
      <c r="BZ7" s="414"/>
      <c r="CA7" s="414"/>
      <c r="CB7" s="414"/>
      <c r="CC7" s="415"/>
      <c r="CD7" s="460" t="s">
        <v>94</v>
      </c>
      <c r="CE7" s="461"/>
      <c r="CF7" s="461"/>
      <c r="CG7" s="461"/>
      <c r="CH7" s="461"/>
      <c r="CI7" s="461"/>
      <c r="CJ7" s="461"/>
      <c r="CK7" s="461"/>
      <c r="CL7" s="461"/>
      <c r="CM7" s="461"/>
      <c r="CN7" s="461"/>
      <c r="CO7" s="461"/>
      <c r="CP7" s="461"/>
      <c r="CQ7" s="461"/>
      <c r="CR7" s="461"/>
      <c r="CS7" s="462"/>
      <c r="CT7" s="413">
        <v>414943431</v>
      </c>
      <c r="CU7" s="414"/>
      <c r="CV7" s="414"/>
      <c r="CW7" s="414"/>
      <c r="CX7" s="414"/>
      <c r="CY7" s="414"/>
      <c r="CZ7" s="414"/>
      <c r="DA7" s="415"/>
      <c r="DB7" s="413">
        <v>438005753</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95</v>
      </c>
      <c r="AA8" s="514"/>
      <c r="AB8" s="514"/>
      <c r="AC8" s="514"/>
      <c r="AD8" s="514"/>
      <c r="AE8" s="514"/>
      <c r="AF8" s="514"/>
      <c r="AG8" s="514"/>
      <c r="AH8" s="515"/>
      <c r="AI8" s="438">
        <v>1</v>
      </c>
      <c r="AJ8" s="439"/>
      <c r="AK8" s="439"/>
      <c r="AL8" s="439"/>
      <c r="AM8" s="439"/>
      <c r="AN8" s="439"/>
      <c r="AO8" s="439"/>
      <c r="AP8" s="440"/>
      <c r="AQ8" s="438">
        <v>8455</v>
      </c>
      <c r="AR8" s="439"/>
      <c r="AS8" s="439"/>
      <c r="AT8" s="439"/>
      <c r="AU8" s="439"/>
      <c r="AV8" s="439"/>
      <c r="AW8" s="439"/>
      <c r="AX8" s="439"/>
      <c r="AY8" s="441"/>
      <c r="AZ8" s="410" t="s">
        <v>96</v>
      </c>
      <c r="BA8" s="411"/>
      <c r="BB8" s="411"/>
      <c r="BC8" s="411"/>
      <c r="BD8" s="411"/>
      <c r="BE8" s="411"/>
      <c r="BF8" s="411"/>
      <c r="BG8" s="411"/>
      <c r="BH8" s="411"/>
      <c r="BI8" s="411"/>
      <c r="BJ8" s="411"/>
      <c r="BK8" s="411"/>
      <c r="BL8" s="411"/>
      <c r="BM8" s="412"/>
      <c r="BN8" s="413">
        <v>1652456</v>
      </c>
      <c r="BO8" s="414"/>
      <c r="BP8" s="414"/>
      <c r="BQ8" s="414"/>
      <c r="BR8" s="414"/>
      <c r="BS8" s="414"/>
      <c r="BT8" s="414"/>
      <c r="BU8" s="415"/>
      <c r="BV8" s="413">
        <v>1661466</v>
      </c>
      <c r="BW8" s="414"/>
      <c r="BX8" s="414"/>
      <c r="BY8" s="414"/>
      <c r="BZ8" s="414"/>
      <c r="CA8" s="414"/>
      <c r="CB8" s="414"/>
      <c r="CC8" s="415"/>
      <c r="CD8" s="460" t="s">
        <v>97</v>
      </c>
      <c r="CE8" s="461"/>
      <c r="CF8" s="461"/>
      <c r="CG8" s="461"/>
      <c r="CH8" s="461"/>
      <c r="CI8" s="461"/>
      <c r="CJ8" s="461"/>
      <c r="CK8" s="461"/>
      <c r="CL8" s="461"/>
      <c r="CM8" s="461"/>
      <c r="CN8" s="461"/>
      <c r="CO8" s="461"/>
      <c r="CP8" s="461"/>
      <c r="CQ8" s="461"/>
      <c r="CR8" s="461"/>
      <c r="CS8" s="462"/>
      <c r="CT8" s="555">
        <v>0.52708999999999995</v>
      </c>
      <c r="CU8" s="556"/>
      <c r="CV8" s="556"/>
      <c r="CW8" s="556"/>
      <c r="CX8" s="556"/>
      <c r="CY8" s="556"/>
      <c r="CZ8" s="556"/>
      <c r="DA8" s="557"/>
      <c r="DB8" s="555">
        <v>0.51754999999999995</v>
      </c>
      <c r="DC8" s="556"/>
      <c r="DD8" s="556"/>
      <c r="DE8" s="556"/>
      <c r="DF8" s="556"/>
      <c r="DG8" s="556"/>
      <c r="DH8" s="556"/>
      <c r="DI8" s="557"/>
      <c r="DJ8" s="140"/>
      <c r="DK8" s="140"/>
      <c r="DL8" s="140"/>
      <c r="DM8" s="140"/>
      <c r="DN8" s="140"/>
      <c r="DO8" s="140"/>
    </row>
    <row r="9" spans="1:119" ht="18.75" customHeight="1" thickBot="1" x14ac:dyDescent="0.25">
      <c r="A9" s="141"/>
      <c r="B9" s="519" t="s">
        <v>98</v>
      </c>
      <c r="C9" s="493"/>
      <c r="D9" s="493"/>
      <c r="E9" s="493"/>
      <c r="F9" s="493"/>
      <c r="G9" s="493"/>
      <c r="H9" s="493"/>
      <c r="I9" s="493"/>
      <c r="J9" s="493"/>
      <c r="K9" s="494"/>
      <c r="L9" s="525" t="s">
        <v>99</v>
      </c>
      <c r="M9" s="526"/>
      <c r="N9" s="526"/>
      <c r="O9" s="526"/>
      <c r="P9" s="526"/>
      <c r="Q9" s="527"/>
      <c r="R9" s="528">
        <v>1921525</v>
      </c>
      <c r="S9" s="529"/>
      <c r="T9" s="529"/>
      <c r="U9" s="529"/>
      <c r="V9" s="530"/>
      <c r="W9" s="486"/>
      <c r="X9" s="487"/>
      <c r="Y9" s="488"/>
      <c r="Z9" s="513" t="s">
        <v>100</v>
      </c>
      <c r="AA9" s="514"/>
      <c r="AB9" s="514"/>
      <c r="AC9" s="514"/>
      <c r="AD9" s="514"/>
      <c r="AE9" s="514"/>
      <c r="AF9" s="514"/>
      <c r="AG9" s="514"/>
      <c r="AH9" s="515"/>
      <c r="AI9" s="438">
        <v>1</v>
      </c>
      <c r="AJ9" s="439"/>
      <c r="AK9" s="439"/>
      <c r="AL9" s="439"/>
      <c r="AM9" s="439"/>
      <c r="AN9" s="439"/>
      <c r="AO9" s="439"/>
      <c r="AP9" s="440"/>
      <c r="AQ9" s="438">
        <v>10000</v>
      </c>
      <c r="AR9" s="439"/>
      <c r="AS9" s="439"/>
      <c r="AT9" s="439"/>
      <c r="AU9" s="439"/>
      <c r="AV9" s="439"/>
      <c r="AW9" s="439"/>
      <c r="AX9" s="439"/>
      <c r="AY9" s="441"/>
      <c r="AZ9" s="410" t="s">
        <v>101</v>
      </c>
      <c r="BA9" s="411"/>
      <c r="BB9" s="411"/>
      <c r="BC9" s="411"/>
      <c r="BD9" s="411"/>
      <c r="BE9" s="411"/>
      <c r="BF9" s="411"/>
      <c r="BG9" s="411"/>
      <c r="BH9" s="411"/>
      <c r="BI9" s="411"/>
      <c r="BJ9" s="411"/>
      <c r="BK9" s="411"/>
      <c r="BL9" s="411"/>
      <c r="BM9" s="412"/>
      <c r="BN9" s="413">
        <v>-9010</v>
      </c>
      <c r="BO9" s="414"/>
      <c r="BP9" s="414"/>
      <c r="BQ9" s="414"/>
      <c r="BR9" s="414"/>
      <c r="BS9" s="414"/>
      <c r="BT9" s="414"/>
      <c r="BU9" s="415"/>
      <c r="BV9" s="413">
        <v>43005</v>
      </c>
      <c r="BW9" s="414"/>
      <c r="BX9" s="414"/>
      <c r="BY9" s="414"/>
      <c r="BZ9" s="414"/>
      <c r="CA9" s="414"/>
      <c r="CB9" s="414"/>
      <c r="CC9" s="415"/>
      <c r="CD9" s="384" t="s">
        <v>102</v>
      </c>
      <c r="CE9" s="385"/>
      <c r="CF9" s="385"/>
      <c r="CG9" s="385"/>
      <c r="CH9" s="385"/>
      <c r="CI9" s="385"/>
      <c r="CJ9" s="385"/>
      <c r="CK9" s="385"/>
      <c r="CL9" s="385"/>
      <c r="CM9" s="385"/>
      <c r="CN9" s="385"/>
      <c r="CO9" s="385"/>
      <c r="CP9" s="385"/>
      <c r="CQ9" s="385"/>
      <c r="CR9" s="385"/>
      <c r="CS9" s="386"/>
      <c r="CT9" s="392">
        <v>20.100000000000001</v>
      </c>
      <c r="CU9" s="393"/>
      <c r="CV9" s="393"/>
      <c r="CW9" s="393"/>
      <c r="CX9" s="393"/>
      <c r="CY9" s="393"/>
      <c r="CZ9" s="393"/>
      <c r="DA9" s="394"/>
      <c r="DB9" s="392">
        <v>20.100000000000001</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103</v>
      </c>
      <c r="M10" s="436"/>
      <c r="N10" s="436"/>
      <c r="O10" s="436"/>
      <c r="P10" s="436"/>
      <c r="Q10" s="437"/>
      <c r="R10" s="438">
        <v>1945276</v>
      </c>
      <c r="S10" s="439"/>
      <c r="T10" s="439"/>
      <c r="U10" s="439"/>
      <c r="V10" s="441"/>
      <c r="W10" s="486"/>
      <c r="X10" s="487"/>
      <c r="Y10" s="488"/>
      <c r="Z10" s="513" t="s">
        <v>104</v>
      </c>
      <c r="AA10" s="514"/>
      <c r="AB10" s="514"/>
      <c r="AC10" s="514"/>
      <c r="AD10" s="514"/>
      <c r="AE10" s="514"/>
      <c r="AF10" s="514"/>
      <c r="AG10" s="514"/>
      <c r="AH10" s="515"/>
      <c r="AI10" s="438">
        <v>1</v>
      </c>
      <c r="AJ10" s="439"/>
      <c r="AK10" s="439"/>
      <c r="AL10" s="439"/>
      <c r="AM10" s="439"/>
      <c r="AN10" s="439"/>
      <c r="AO10" s="439"/>
      <c r="AP10" s="440"/>
      <c r="AQ10" s="438">
        <v>9000</v>
      </c>
      <c r="AR10" s="439"/>
      <c r="AS10" s="439"/>
      <c r="AT10" s="439"/>
      <c r="AU10" s="439"/>
      <c r="AV10" s="439"/>
      <c r="AW10" s="439"/>
      <c r="AX10" s="439"/>
      <c r="AY10" s="441"/>
      <c r="AZ10" s="410" t="s">
        <v>105</v>
      </c>
      <c r="BA10" s="411"/>
      <c r="BB10" s="411"/>
      <c r="BC10" s="411"/>
      <c r="BD10" s="411"/>
      <c r="BE10" s="411"/>
      <c r="BF10" s="411"/>
      <c r="BG10" s="411"/>
      <c r="BH10" s="411"/>
      <c r="BI10" s="411"/>
      <c r="BJ10" s="411"/>
      <c r="BK10" s="411"/>
      <c r="BL10" s="411"/>
      <c r="BM10" s="412"/>
      <c r="BN10" s="413">
        <v>1234256</v>
      </c>
      <c r="BO10" s="414"/>
      <c r="BP10" s="414"/>
      <c r="BQ10" s="414"/>
      <c r="BR10" s="414"/>
      <c r="BS10" s="414"/>
      <c r="BT10" s="414"/>
      <c r="BU10" s="415"/>
      <c r="BV10" s="413">
        <v>1022452</v>
      </c>
      <c r="BW10" s="414"/>
      <c r="BX10" s="414"/>
      <c r="BY10" s="414"/>
      <c r="BZ10" s="414"/>
      <c r="CA10" s="414"/>
      <c r="CB10" s="414"/>
      <c r="CC10" s="415"/>
      <c r="CD10" s="516" t="s">
        <v>106</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107</v>
      </c>
      <c r="M11" s="550"/>
      <c r="N11" s="550"/>
      <c r="O11" s="550"/>
      <c r="P11" s="550"/>
      <c r="Q11" s="551"/>
      <c r="R11" s="552" t="s">
        <v>108</v>
      </c>
      <c r="S11" s="553"/>
      <c r="T11" s="553"/>
      <c r="U11" s="553"/>
      <c r="V11" s="554"/>
      <c r="W11" s="489"/>
      <c r="X11" s="490"/>
      <c r="Y11" s="491"/>
      <c r="Z11" s="513" t="s">
        <v>109</v>
      </c>
      <c r="AA11" s="514"/>
      <c r="AB11" s="514"/>
      <c r="AC11" s="514"/>
      <c r="AD11" s="514"/>
      <c r="AE11" s="514"/>
      <c r="AF11" s="514"/>
      <c r="AG11" s="514"/>
      <c r="AH11" s="515"/>
      <c r="AI11" s="438">
        <v>53</v>
      </c>
      <c r="AJ11" s="439"/>
      <c r="AK11" s="439"/>
      <c r="AL11" s="439"/>
      <c r="AM11" s="439"/>
      <c r="AN11" s="439"/>
      <c r="AO11" s="439"/>
      <c r="AP11" s="440"/>
      <c r="AQ11" s="438">
        <v>8400</v>
      </c>
      <c r="AR11" s="439"/>
      <c r="AS11" s="439"/>
      <c r="AT11" s="439"/>
      <c r="AU11" s="439"/>
      <c r="AV11" s="439"/>
      <c r="AW11" s="439"/>
      <c r="AX11" s="439"/>
      <c r="AY11" s="441"/>
      <c r="AZ11" s="410" t="s">
        <v>110</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60" t="s">
        <v>111</v>
      </c>
      <c r="CE11" s="461"/>
      <c r="CF11" s="461"/>
      <c r="CG11" s="461"/>
      <c r="CH11" s="461"/>
      <c r="CI11" s="461"/>
      <c r="CJ11" s="461"/>
      <c r="CK11" s="461"/>
      <c r="CL11" s="461"/>
      <c r="CM11" s="461"/>
      <c r="CN11" s="461"/>
      <c r="CO11" s="461"/>
      <c r="CP11" s="461"/>
      <c r="CQ11" s="461"/>
      <c r="CR11" s="461"/>
      <c r="CS11" s="462"/>
      <c r="CT11" s="463" t="s">
        <v>112</v>
      </c>
      <c r="CU11" s="464"/>
      <c r="CV11" s="464"/>
      <c r="CW11" s="464"/>
      <c r="CX11" s="464"/>
      <c r="CY11" s="464"/>
      <c r="CZ11" s="464"/>
      <c r="DA11" s="465"/>
      <c r="DB11" s="463" t="s">
        <v>112</v>
      </c>
      <c r="DC11" s="464"/>
      <c r="DD11" s="464"/>
      <c r="DE11" s="464"/>
      <c r="DF11" s="464"/>
      <c r="DG11" s="464"/>
      <c r="DH11" s="464"/>
      <c r="DI11" s="465"/>
      <c r="DJ11" s="140"/>
      <c r="DK11" s="140"/>
      <c r="DL11" s="140"/>
      <c r="DM11" s="140"/>
      <c r="DN11" s="140"/>
      <c r="DO11" s="140"/>
    </row>
    <row r="12" spans="1:119" ht="18.75" customHeight="1" x14ac:dyDescent="0.2">
      <c r="A12" s="141"/>
      <c r="B12" s="468" t="s">
        <v>113</v>
      </c>
      <c r="C12" s="469"/>
      <c r="D12" s="469"/>
      <c r="E12" s="469"/>
      <c r="F12" s="469"/>
      <c r="G12" s="469"/>
      <c r="H12" s="469"/>
      <c r="I12" s="469"/>
      <c r="J12" s="469"/>
      <c r="K12" s="470"/>
      <c r="L12" s="477" t="s">
        <v>114</v>
      </c>
      <c r="M12" s="478"/>
      <c r="N12" s="478"/>
      <c r="O12" s="478"/>
      <c r="P12" s="478"/>
      <c r="Q12" s="479"/>
      <c r="R12" s="480">
        <v>1920619</v>
      </c>
      <c r="S12" s="481"/>
      <c r="T12" s="481"/>
      <c r="U12" s="481"/>
      <c r="V12" s="482"/>
      <c r="W12" s="483" t="s">
        <v>115</v>
      </c>
      <c r="X12" s="484"/>
      <c r="Y12" s="485"/>
      <c r="Z12" s="492" t="s">
        <v>1</v>
      </c>
      <c r="AA12" s="493"/>
      <c r="AB12" s="493"/>
      <c r="AC12" s="493"/>
      <c r="AD12" s="493"/>
      <c r="AE12" s="493"/>
      <c r="AF12" s="493"/>
      <c r="AG12" s="493"/>
      <c r="AH12" s="494"/>
      <c r="AI12" s="498" t="s">
        <v>116</v>
      </c>
      <c r="AJ12" s="493"/>
      <c r="AK12" s="493"/>
      <c r="AL12" s="493"/>
      <c r="AM12" s="494"/>
      <c r="AN12" s="498" t="s">
        <v>117</v>
      </c>
      <c r="AO12" s="499"/>
      <c r="AP12" s="499"/>
      <c r="AQ12" s="499"/>
      <c r="AR12" s="499"/>
      <c r="AS12" s="500"/>
      <c r="AT12" s="507" t="s">
        <v>118</v>
      </c>
      <c r="AU12" s="508"/>
      <c r="AV12" s="508"/>
      <c r="AW12" s="508"/>
      <c r="AX12" s="508"/>
      <c r="AY12" s="509"/>
      <c r="AZ12" s="410" t="s">
        <v>119</v>
      </c>
      <c r="BA12" s="411"/>
      <c r="BB12" s="411"/>
      <c r="BC12" s="411"/>
      <c r="BD12" s="411"/>
      <c r="BE12" s="411"/>
      <c r="BF12" s="411"/>
      <c r="BG12" s="411"/>
      <c r="BH12" s="411"/>
      <c r="BI12" s="411"/>
      <c r="BJ12" s="411"/>
      <c r="BK12" s="411"/>
      <c r="BL12" s="411"/>
      <c r="BM12" s="412"/>
      <c r="BN12" s="413">
        <v>2636193</v>
      </c>
      <c r="BO12" s="414"/>
      <c r="BP12" s="414"/>
      <c r="BQ12" s="414"/>
      <c r="BR12" s="414"/>
      <c r="BS12" s="414"/>
      <c r="BT12" s="414"/>
      <c r="BU12" s="415"/>
      <c r="BV12" s="413">
        <v>5818291</v>
      </c>
      <c r="BW12" s="414"/>
      <c r="BX12" s="414"/>
      <c r="BY12" s="414"/>
      <c r="BZ12" s="414"/>
      <c r="CA12" s="414"/>
      <c r="CB12" s="414"/>
      <c r="CC12" s="415"/>
      <c r="CD12" s="460" t="s">
        <v>120</v>
      </c>
      <c r="CE12" s="461"/>
      <c r="CF12" s="461"/>
      <c r="CG12" s="461"/>
      <c r="CH12" s="461"/>
      <c r="CI12" s="461"/>
      <c r="CJ12" s="461"/>
      <c r="CK12" s="461"/>
      <c r="CL12" s="461"/>
      <c r="CM12" s="461"/>
      <c r="CN12" s="461"/>
      <c r="CO12" s="461"/>
      <c r="CP12" s="461"/>
      <c r="CQ12" s="461"/>
      <c r="CR12" s="461"/>
      <c r="CS12" s="462"/>
      <c r="CT12" s="463" t="s">
        <v>121</v>
      </c>
      <c r="CU12" s="464"/>
      <c r="CV12" s="464"/>
      <c r="CW12" s="464"/>
      <c r="CX12" s="464"/>
      <c r="CY12" s="464"/>
      <c r="CZ12" s="464"/>
      <c r="DA12" s="465"/>
      <c r="DB12" s="463" t="s">
        <v>121</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122</v>
      </c>
      <c r="N13" s="455"/>
      <c r="O13" s="455"/>
      <c r="P13" s="455"/>
      <c r="Q13" s="456"/>
      <c r="R13" s="504">
        <v>1895025</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123</v>
      </c>
      <c r="BA13" s="422"/>
      <c r="BB13" s="422"/>
      <c r="BC13" s="422"/>
      <c r="BD13" s="422"/>
      <c r="BE13" s="422"/>
      <c r="BF13" s="422"/>
      <c r="BG13" s="422"/>
      <c r="BH13" s="422"/>
      <c r="BI13" s="422"/>
      <c r="BJ13" s="422"/>
      <c r="BK13" s="422"/>
      <c r="BL13" s="422"/>
      <c r="BM13" s="423"/>
      <c r="BN13" s="413">
        <v>-1410947</v>
      </c>
      <c r="BO13" s="414"/>
      <c r="BP13" s="414"/>
      <c r="BQ13" s="414"/>
      <c r="BR13" s="414"/>
      <c r="BS13" s="414"/>
      <c r="BT13" s="414"/>
      <c r="BU13" s="415"/>
      <c r="BV13" s="413">
        <v>-4752834</v>
      </c>
      <c r="BW13" s="414"/>
      <c r="BX13" s="414"/>
      <c r="BY13" s="414"/>
      <c r="BZ13" s="414"/>
      <c r="CA13" s="414"/>
      <c r="CB13" s="414"/>
      <c r="CC13" s="415"/>
      <c r="CD13" s="460" t="s">
        <v>124</v>
      </c>
      <c r="CE13" s="461"/>
      <c r="CF13" s="461"/>
      <c r="CG13" s="461"/>
      <c r="CH13" s="461"/>
      <c r="CI13" s="461"/>
      <c r="CJ13" s="461"/>
      <c r="CK13" s="461"/>
      <c r="CL13" s="461"/>
      <c r="CM13" s="461"/>
      <c r="CN13" s="461"/>
      <c r="CO13" s="461"/>
      <c r="CP13" s="461"/>
      <c r="CQ13" s="461"/>
      <c r="CR13" s="461"/>
      <c r="CS13" s="462"/>
      <c r="CT13" s="392">
        <v>11.3</v>
      </c>
      <c r="CU13" s="393"/>
      <c r="CV13" s="393"/>
      <c r="CW13" s="393"/>
      <c r="CX13" s="393"/>
      <c r="CY13" s="393"/>
      <c r="CZ13" s="393"/>
      <c r="DA13" s="394"/>
      <c r="DB13" s="392">
        <v>11.4</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125</v>
      </c>
      <c r="M14" s="466"/>
      <c r="N14" s="466"/>
      <c r="O14" s="466"/>
      <c r="P14" s="466"/>
      <c r="Q14" s="467"/>
      <c r="R14" s="457">
        <v>1927632</v>
      </c>
      <c r="S14" s="458"/>
      <c r="T14" s="458"/>
      <c r="U14" s="458"/>
      <c r="V14" s="459"/>
      <c r="W14" s="486"/>
      <c r="X14" s="487"/>
      <c r="Y14" s="488"/>
      <c r="Z14" s="435" t="s">
        <v>126</v>
      </c>
      <c r="AA14" s="436"/>
      <c r="AB14" s="436"/>
      <c r="AC14" s="436"/>
      <c r="AD14" s="436"/>
      <c r="AE14" s="436"/>
      <c r="AF14" s="436"/>
      <c r="AG14" s="436"/>
      <c r="AH14" s="437"/>
      <c r="AI14" s="438">
        <v>5329</v>
      </c>
      <c r="AJ14" s="439"/>
      <c r="AK14" s="439"/>
      <c r="AL14" s="439"/>
      <c r="AM14" s="440"/>
      <c r="AN14" s="438">
        <v>18097284</v>
      </c>
      <c r="AO14" s="439"/>
      <c r="AP14" s="439"/>
      <c r="AQ14" s="439"/>
      <c r="AR14" s="439"/>
      <c r="AS14" s="440"/>
      <c r="AT14" s="438">
        <v>3396</v>
      </c>
      <c r="AU14" s="439"/>
      <c r="AV14" s="439"/>
      <c r="AW14" s="439"/>
      <c r="AX14" s="439"/>
      <c r="AY14" s="441"/>
      <c r="AZ14" s="404" t="s">
        <v>127</v>
      </c>
      <c r="BA14" s="405"/>
      <c r="BB14" s="405"/>
      <c r="BC14" s="405"/>
      <c r="BD14" s="405"/>
      <c r="BE14" s="405"/>
      <c r="BF14" s="405"/>
      <c r="BG14" s="405"/>
      <c r="BH14" s="405"/>
      <c r="BI14" s="405"/>
      <c r="BJ14" s="405"/>
      <c r="BK14" s="405"/>
      <c r="BL14" s="405"/>
      <c r="BM14" s="406"/>
      <c r="BN14" s="407">
        <v>173712223</v>
      </c>
      <c r="BO14" s="408"/>
      <c r="BP14" s="408"/>
      <c r="BQ14" s="408"/>
      <c r="BR14" s="408"/>
      <c r="BS14" s="408"/>
      <c r="BT14" s="408"/>
      <c r="BU14" s="409"/>
      <c r="BV14" s="407">
        <v>186588226</v>
      </c>
      <c r="BW14" s="408"/>
      <c r="BX14" s="408"/>
      <c r="BY14" s="408"/>
      <c r="BZ14" s="408"/>
      <c r="CA14" s="408"/>
      <c r="CB14" s="408"/>
      <c r="CC14" s="409"/>
      <c r="CD14" s="384" t="s">
        <v>128</v>
      </c>
      <c r="CE14" s="385"/>
      <c r="CF14" s="385"/>
      <c r="CG14" s="385"/>
      <c r="CH14" s="385"/>
      <c r="CI14" s="385"/>
      <c r="CJ14" s="385"/>
      <c r="CK14" s="385"/>
      <c r="CL14" s="385"/>
      <c r="CM14" s="385"/>
      <c r="CN14" s="385"/>
      <c r="CO14" s="385"/>
      <c r="CP14" s="385"/>
      <c r="CQ14" s="385"/>
      <c r="CR14" s="385"/>
      <c r="CS14" s="386"/>
      <c r="CT14" s="418">
        <v>203.1</v>
      </c>
      <c r="CU14" s="419"/>
      <c r="CV14" s="419"/>
      <c r="CW14" s="419"/>
      <c r="CX14" s="419"/>
      <c r="CY14" s="419"/>
      <c r="CZ14" s="419"/>
      <c r="DA14" s="420"/>
      <c r="DB14" s="418">
        <v>200</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122</v>
      </c>
      <c r="N15" s="455"/>
      <c r="O15" s="455"/>
      <c r="P15" s="455"/>
      <c r="Q15" s="456"/>
      <c r="R15" s="457">
        <v>1903779</v>
      </c>
      <c r="S15" s="458"/>
      <c r="T15" s="458"/>
      <c r="U15" s="458"/>
      <c r="V15" s="459"/>
      <c r="W15" s="486"/>
      <c r="X15" s="487"/>
      <c r="Y15" s="488"/>
      <c r="Z15" s="435" t="s">
        <v>129</v>
      </c>
      <c r="AA15" s="436"/>
      <c r="AB15" s="436"/>
      <c r="AC15" s="436"/>
      <c r="AD15" s="436"/>
      <c r="AE15" s="436"/>
      <c r="AF15" s="436"/>
      <c r="AG15" s="436"/>
      <c r="AH15" s="437"/>
      <c r="AI15" s="438" t="s">
        <v>121</v>
      </c>
      <c r="AJ15" s="439"/>
      <c r="AK15" s="439"/>
      <c r="AL15" s="439"/>
      <c r="AM15" s="440"/>
      <c r="AN15" s="438" t="s">
        <v>121</v>
      </c>
      <c r="AO15" s="439"/>
      <c r="AP15" s="439"/>
      <c r="AQ15" s="439"/>
      <c r="AR15" s="439"/>
      <c r="AS15" s="440"/>
      <c r="AT15" s="438" t="s">
        <v>121</v>
      </c>
      <c r="AU15" s="439"/>
      <c r="AV15" s="439"/>
      <c r="AW15" s="439"/>
      <c r="AX15" s="439"/>
      <c r="AY15" s="441"/>
      <c r="AZ15" s="410" t="s">
        <v>130</v>
      </c>
      <c r="BA15" s="411"/>
      <c r="BB15" s="411"/>
      <c r="BC15" s="411"/>
      <c r="BD15" s="411"/>
      <c r="BE15" s="411"/>
      <c r="BF15" s="411"/>
      <c r="BG15" s="411"/>
      <c r="BH15" s="411"/>
      <c r="BI15" s="411"/>
      <c r="BJ15" s="411"/>
      <c r="BK15" s="411"/>
      <c r="BL15" s="411"/>
      <c r="BM15" s="412"/>
      <c r="BN15" s="413">
        <v>331180508</v>
      </c>
      <c r="BO15" s="414"/>
      <c r="BP15" s="414"/>
      <c r="BQ15" s="414"/>
      <c r="BR15" s="414"/>
      <c r="BS15" s="414"/>
      <c r="BT15" s="414"/>
      <c r="BU15" s="415"/>
      <c r="BV15" s="413">
        <v>353181388</v>
      </c>
      <c r="BW15" s="414"/>
      <c r="BX15" s="414"/>
      <c r="BY15" s="414"/>
      <c r="BZ15" s="414"/>
      <c r="CA15" s="414"/>
      <c r="CB15" s="414"/>
      <c r="CC15" s="415"/>
      <c r="CD15" s="451" t="s">
        <v>131</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132</v>
      </c>
      <c r="M16" s="449"/>
      <c r="N16" s="449"/>
      <c r="O16" s="449"/>
      <c r="P16" s="449"/>
      <c r="Q16" s="450"/>
      <c r="R16" s="445" t="s">
        <v>133</v>
      </c>
      <c r="S16" s="446"/>
      <c r="T16" s="446"/>
      <c r="U16" s="446"/>
      <c r="V16" s="447"/>
      <c r="W16" s="486"/>
      <c r="X16" s="487"/>
      <c r="Y16" s="488"/>
      <c r="Z16" s="435" t="s">
        <v>134</v>
      </c>
      <c r="AA16" s="436"/>
      <c r="AB16" s="436"/>
      <c r="AC16" s="436"/>
      <c r="AD16" s="436"/>
      <c r="AE16" s="436"/>
      <c r="AF16" s="436"/>
      <c r="AG16" s="436"/>
      <c r="AH16" s="437"/>
      <c r="AI16" s="438" t="s">
        <v>121</v>
      </c>
      <c r="AJ16" s="439"/>
      <c r="AK16" s="439"/>
      <c r="AL16" s="439"/>
      <c r="AM16" s="440"/>
      <c r="AN16" s="438" t="s">
        <v>121</v>
      </c>
      <c r="AO16" s="439"/>
      <c r="AP16" s="439"/>
      <c r="AQ16" s="439"/>
      <c r="AR16" s="439"/>
      <c r="AS16" s="440"/>
      <c r="AT16" s="438" t="s">
        <v>121</v>
      </c>
      <c r="AU16" s="439"/>
      <c r="AV16" s="439"/>
      <c r="AW16" s="439"/>
      <c r="AX16" s="439"/>
      <c r="AY16" s="441"/>
      <c r="AZ16" s="410" t="s">
        <v>135</v>
      </c>
      <c r="BA16" s="411"/>
      <c r="BB16" s="411"/>
      <c r="BC16" s="411"/>
      <c r="BD16" s="411"/>
      <c r="BE16" s="411"/>
      <c r="BF16" s="411"/>
      <c r="BG16" s="411"/>
      <c r="BH16" s="411"/>
      <c r="BI16" s="411"/>
      <c r="BJ16" s="411"/>
      <c r="BK16" s="411"/>
      <c r="BL16" s="411"/>
      <c r="BM16" s="412"/>
      <c r="BN16" s="413">
        <v>220487013</v>
      </c>
      <c r="BO16" s="414"/>
      <c r="BP16" s="414"/>
      <c r="BQ16" s="414"/>
      <c r="BR16" s="414"/>
      <c r="BS16" s="414"/>
      <c r="BT16" s="414"/>
      <c r="BU16" s="415"/>
      <c r="BV16" s="413">
        <v>233550474</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136</v>
      </c>
      <c r="N17" s="443"/>
      <c r="O17" s="443"/>
      <c r="P17" s="443"/>
      <c r="Q17" s="444"/>
      <c r="R17" s="445" t="s">
        <v>137</v>
      </c>
      <c r="S17" s="446"/>
      <c r="T17" s="446"/>
      <c r="U17" s="446"/>
      <c r="V17" s="447"/>
      <c r="W17" s="486"/>
      <c r="X17" s="487"/>
      <c r="Y17" s="488"/>
      <c r="Z17" s="435" t="s">
        <v>138</v>
      </c>
      <c r="AA17" s="436"/>
      <c r="AB17" s="436"/>
      <c r="AC17" s="436"/>
      <c r="AD17" s="436"/>
      <c r="AE17" s="436"/>
      <c r="AF17" s="436"/>
      <c r="AG17" s="436"/>
      <c r="AH17" s="437"/>
      <c r="AI17" s="438">
        <v>3540</v>
      </c>
      <c r="AJ17" s="439"/>
      <c r="AK17" s="439"/>
      <c r="AL17" s="439"/>
      <c r="AM17" s="440"/>
      <c r="AN17" s="438">
        <v>11374020</v>
      </c>
      <c r="AO17" s="439"/>
      <c r="AP17" s="439"/>
      <c r="AQ17" s="439"/>
      <c r="AR17" s="439"/>
      <c r="AS17" s="440"/>
      <c r="AT17" s="438">
        <v>3213</v>
      </c>
      <c r="AU17" s="439"/>
      <c r="AV17" s="439"/>
      <c r="AW17" s="439"/>
      <c r="AX17" s="439"/>
      <c r="AY17" s="441"/>
      <c r="AZ17" s="410" t="s">
        <v>139</v>
      </c>
      <c r="BA17" s="411"/>
      <c r="BB17" s="411"/>
      <c r="BC17" s="411"/>
      <c r="BD17" s="411"/>
      <c r="BE17" s="411"/>
      <c r="BF17" s="411"/>
      <c r="BG17" s="411"/>
      <c r="BH17" s="411"/>
      <c r="BI17" s="411"/>
      <c r="BJ17" s="411"/>
      <c r="BK17" s="411"/>
      <c r="BL17" s="411"/>
      <c r="BM17" s="412"/>
      <c r="BN17" s="413">
        <v>401248995</v>
      </c>
      <c r="BO17" s="414"/>
      <c r="BP17" s="414"/>
      <c r="BQ17" s="414"/>
      <c r="BR17" s="414"/>
      <c r="BS17" s="414"/>
      <c r="BT17" s="414"/>
      <c r="BU17" s="415"/>
      <c r="BV17" s="413">
        <v>419061994</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140</v>
      </c>
      <c r="C18" s="431"/>
      <c r="D18" s="431"/>
      <c r="E18" s="431"/>
      <c r="F18" s="431"/>
      <c r="G18" s="431"/>
      <c r="H18" s="431"/>
      <c r="I18" s="431"/>
      <c r="J18" s="431"/>
      <c r="K18" s="432"/>
      <c r="L18" s="433">
        <v>7114</v>
      </c>
      <c r="M18" s="434"/>
      <c r="N18" s="434"/>
      <c r="O18" s="434"/>
      <c r="P18" s="434"/>
      <c r="Q18" s="434"/>
      <c r="R18" s="434"/>
      <c r="S18" s="434"/>
      <c r="T18" s="434"/>
      <c r="U18" s="434"/>
      <c r="V18" s="434"/>
      <c r="W18" s="486"/>
      <c r="X18" s="487"/>
      <c r="Y18" s="488"/>
      <c r="Z18" s="435" t="s">
        <v>141</v>
      </c>
      <c r="AA18" s="436"/>
      <c r="AB18" s="436"/>
      <c r="AC18" s="436"/>
      <c r="AD18" s="436"/>
      <c r="AE18" s="436"/>
      <c r="AF18" s="436"/>
      <c r="AG18" s="436"/>
      <c r="AH18" s="437"/>
      <c r="AI18" s="438">
        <v>10955</v>
      </c>
      <c r="AJ18" s="439"/>
      <c r="AK18" s="439"/>
      <c r="AL18" s="439"/>
      <c r="AM18" s="440"/>
      <c r="AN18" s="438">
        <v>41016447</v>
      </c>
      <c r="AO18" s="439"/>
      <c r="AP18" s="439"/>
      <c r="AQ18" s="439"/>
      <c r="AR18" s="439"/>
      <c r="AS18" s="440"/>
      <c r="AT18" s="438">
        <v>3744</v>
      </c>
      <c r="AU18" s="439"/>
      <c r="AV18" s="439"/>
      <c r="AW18" s="439"/>
      <c r="AX18" s="439"/>
      <c r="AY18" s="441"/>
      <c r="AZ18" s="421" t="s">
        <v>142</v>
      </c>
      <c r="BA18" s="422"/>
      <c r="BB18" s="422"/>
      <c r="BC18" s="422"/>
      <c r="BD18" s="422"/>
      <c r="BE18" s="422"/>
      <c r="BF18" s="422"/>
      <c r="BG18" s="422"/>
      <c r="BH18" s="422"/>
      <c r="BI18" s="422"/>
      <c r="BJ18" s="422"/>
      <c r="BK18" s="422"/>
      <c r="BL18" s="422"/>
      <c r="BM18" s="423"/>
      <c r="BN18" s="387">
        <v>498741634</v>
      </c>
      <c r="BO18" s="388"/>
      <c r="BP18" s="388"/>
      <c r="BQ18" s="388"/>
      <c r="BR18" s="388"/>
      <c r="BS18" s="388"/>
      <c r="BT18" s="388"/>
      <c r="BU18" s="389"/>
      <c r="BV18" s="387">
        <v>498356657</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143</v>
      </c>
      <c r="C19" s="431"/>
      <c r="D19" s="431"/>
      <c r="E19" s="431"/>
      <c r="F19" s="431"/>
      <c r="G19" s="431"/>
      <c r="H19" s="431"/>
      <c r="I19" s="431"/>
      <c r="J19" s="431"/>
      <c r="K19" s="432"/>
      <c r="L19" s="433">
        <v>270</v>
      </c>
      <c r="M19" s="434"/>
      <c r="N19" s="434"/>
      <c r="O19" s="434"/>
      <c r="P19" s="434"/>
      <c r="Q19" s="434"/>
      <c r="R19" s="434"/>
      <c r="S19" s="434"/>
      <c r="T19" s="434"/>
      <c r="U19" s="434"/>
      <c r="V19" s="434"/>
      <c r="W19" s="486"/>
      <c r="X19" s="487"/>
      <c r="Y19" s="488"/>
      <c r="Z19" s="435" t="s">
        <v>144</v>
      </c>
      <c r="AA19" s="436"/>
      <c r="AB19" s="436"/>
      <c r="AC19" s="436"/>
      <c r="AD19" s="436"/>
      <c r="AE19" s="436"/>
      <c r="AF19" s="436"/>
      <c r="AG19" s="436"/>
      <c r="AH19" s="437"/>
      <c r="AI19" s="438" t="s">
        <v>112</v>
      </c>
      <c r="AJ19" s="439"/>
      <c r="AK19" s="439"/>
      <c r="AL19" s="439"/>
      <c r="AM19" s="440"/>
      <c r="AN19" s="438" t="s">
        <v>112</v>
      </c>
      <c r="AO19" s="439"/>
      <c r="AP19" s="439"/>
      <c r="AQ19" s="439"/>
      <c r="AR19" s="439"/>
      <c r="AS19" s="440"/>
      <c r="AT19" s="438" t="s">
        <v>112</v>
      </c>
      <c r="AU19" s="439"/>
      <c r="AV19" s="439"/>
      <c r="AW19" s="439"/>
      <c r="AX19" s="439"/>
      <c r="AY19" s="441"/>
      <c r="AZ19" s="404" t="s">
        <v>145</v>
      </c>
      <c r="BA19" s="405"/>
      <c r="BB19" s="405"/>
      <c r="BC19" s="405"/>
      <c r="BD19" s="405"/>
      <c r="BE19" s="405"/>
      <c r="BF19" s="405"/>
      <c r="BG19" s="405"/>
      <c r="BH19" s="405"/>
      <c r="BI19" s="405"/>
      <c r="BJ19" s="405"/>
      <c r="BK19" s="405"/>
      <c r="BL19" s="405"/>
      <c r="BM19" s="406"/>
      <c r="BN19" s="407">
        <v>1348083738</v>
      </c>
      <c r="BO19" s="408"/>
      <c r="BP19" s="408"/>
      <c r="BQ19" s="408"/>
      <c r="BR19" s="408"/>
      <c r="BS19" s="408"/>
      <c r="BT19" s="408"/>
      <c r="BU19" s="409"/>
      <c r="BV19" s="407">
        <v>1370792273</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146</v>
      </c>
      <c r="C20" s="431"/>
      <c r="D20" s="431"/>
      <c r="E20" s="431"/>
      <c r="F20" s="431"/>
      <c r="G20" s="431"/>
      <c r="H20" s="431"/>
      <c r="I20" s="431"/>
      <c r="J20" s="431"/>
      <c r="K20" s="432"/>
      <c r="L20" s="433">
        <v>772977</v>
      </c>
      <c r="M20" s="434"/>
      <c r="N20" s="434"/>
      <c r="O20" s="434"/>
      <c r="P20" s="434"/>
      <c r="Q20" s="434"/>
      <c r="R20" s="434"/>
      <c r="S20" s="434"/>
      <c r="T20" s="434"/>
      <c r="U20" s="434"/>
      <c r="V20" s="434"/>
      <c r="W20" s="489"/>
      <c r="X20" s="490"/>
      <c r="Y20" s="491"/>
      <c r="Z20" s="435" t="s">
        <v>147</v>
      </c>
      <c r="AA20" s="436"/>
      <c r="AB20" s="436"/>
      <c r="AC20" s="436"/>
      <c r="AD20" s="436"/>
      <c r="AE20" s="436"/>
      <c r="AF20" s="436"/>
      <c r="AG20" s="436"/>
      <c r="AH20" s="437"/>
      <c r="AI20" s="438">
        <v>19824</v>
      </c>
      <c r="AJ20" s="439"/>
      <c r="AK20" s="439"/>
      <c r="AL20" s="439"/>
      <c r="AM20" s="440"/>
      <c r="AN20" s="438">
        <v>70487751</v>
      </c>
      <c r="AO20" s="439"/>
      <c r="AP20" s="439"/>
      <c r="AQ20" s="439"/>
      <c r="AR20" s="439"/>
      <c r="AS20" s="440"/>
      <c r="AT20" s="438">
        <v>3556</v>
      </c>
      <c r="AU20" s="439"/>
      <c r="AV20" s="439"/>
      <c r="AW20" s="439"/>
      <c r="AX20" s="439"/>
      <c r="AY20" s="441"/>
      <c r="AZ20" s="421" t="s">
        <v>148</v>
      </c>
      <c r="BA20" s="422"/>
      <c r="BB20" s="422"/>
      <c r="BC20" s="422"/>
      <c r="BD20" s="422"/>
      <c r="BE20" s="422"/>
      <c r="BF20" s="422"/>
      <c r="BG20" s="422"/>
      <c r="BH20" s="422"/>
      <c r="BI20" s="422"/>
      <c r="BJ20" s="422"/>
      <c r="BK20" s="422"/>
      <c r="BL20" s="422"/>
      <c r="BM20" s="423"/>
      <c r="BN20" s="387">
        <v>390236699</v>
      </c>
      <c r="BO20" s="388"/>
      <c r="BP20" s="388"/>
      <c r="BQ20" s="388"/>
      <c r="BR20" s="388"/>
      <c r="BS20" s="388"/>
      <c r="BT20" s="388"/>
      <c r="BU20" s="389"/>
      <c r="BV20" s="387">
        <v>421113778</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149</v>
      </c>
      <c r="X21" s="425"/>
      <c r="Y21" s="425"/>
      <c r="Z21" s="425"/>
      <c r="AA21" s="425"/>
      <c r="AB21" s="425"/>
      <c r="AC21" s="425"/>
      <c r="AD21" s="425"/>
      <c r="AE21" s="425"/>
      <c r="AF21" s="425"/>
      <c r="AG21" s="425"/>
      <c r="AH21" s="426"/>
      <c r="AI21" s="427">
        <v>100.5</v>
      </c>
      <c r="AJ21" s="428"/>
      <c r="AK21" s="428"/>
      <c r="AL21" s="428"/>
      <c r="AM21" s="428"/>
      <c r="AN21" s="428"/>
      <c r="AO21" s="428"/>
      <c r="AP21" s="428"/>
      <c r="AQ21" s="428"/>
      <c r="AR21" s="428"/>
      <c r="AS21" s="428"/>
      <c r="AT21" s="428"/>
      <c r="AU21" s="428"/>
      <c r="AV21" s="428"/>
      <c r="AW21" s="428"/>
      <c r="AX21" s="428"/>
      <c r="AY21" s="429"/>
      <c r="AZ21" s="404" t="s">
        <v>150</v>
      </c>
      <c r="BA21" s="405"/>
      <c r="BB21" s="405"/>
      <c r="BC21" s="405"/>
      <c r="BD21" s="405"/>
      <c r="BE21" s="405"/>
      <c r="BF21" s="405"/>
      <c r="BG21" s="405"/>
      <c r="BH21" s="405"/>
      <c r="BI21" s="405"/>
      <c r="BJ21" s="405"/>
      <c r="BK21" s="405"/>
      <c r="BL21" s="405"/>
      <c r="BM21" s="406"/>
      <c r="BN21" s="407">
        <v>79935153</v>
      </c>
      <c r="BO21" s="408"/>
      <c r="BP21" s="408"/>
      <c r="BQ21" s="408"/>
      <c r="BR21" s="408"/>
      <c r="BS21" s="408"/>
      <c r="BT21" s="408"/>
      <c r="BU21" s="409"/>
      <c r="BV21" s="407">
        <v>64850598</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151</v>
      </c>
      <c r="BA22" s="411"/>
      <c r="BB22" s="411"/>
      <c r="BC22" s="411"/>
      <c r="BD22" s="411"/>
      <c r="BE22" s="411"/>
      <c r="BF22" s="411"/>
      <c r="BG22" s="411"/>
      <c r="BH22" s="411"/>
      <c r="BI22" s="411"/>
      <c r="BJ22" s="411"/>
      <c r="BK22" s="411"/>
      <c r="BL22" s="411"/>
      <c r="BM22" s="412"/>
      <c r="BN22" s="413">
        <v>2669159</v>
      </c>
      <c r="BO22" s="414"/>
      <c r="BP22" s="414"/>
      <c r="BQ22" s="414"/>
      <c r="BR22" s="414"/>
      <c r="BS22" s="414"/>
      <c r="BT22" s="414"/>
      <c r="BU22" s="415"/>
      <c r="BV22" s="413">
        <v>3065465</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152</v>
      </c>
      <c r="BA23" s="411"/>
      <c r="BB23" s="411"/>
      <c r="BC23" s="411"/>
      <c r="BD23" s="411"/>
      <c r="BE23" s="411"/>
      <c r="BF23" s="411"/>
      <c r="BG23" s="411"/>
      <c r="BH23" s="411"/>
      <c r="BI23" s="411"/>
      <c r="BJ23" s="411"/>
      <c r="BK23" s="411"/>
      <c r="BL23" s="411"/>
      <c r="BM23" s="412"/>
      <c r="BN23" s="413">
        <v>12932238</v>
      </c>
      <c r="BO23" s="414"/>
      <c r="BP23" s="414"/>
      <c r="BQ23" s="414"/>
      <c r="BR23" s="414"/>
      <c r="BS23" s="414"/>
      <c r="BT23" s="414"/>
      <c r="BU23" s="415"/>
      <c r="BV23" s="413">
        <v>15245996</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153</v>
      </c>
      <c r="BA24" s="385"/>
      <c r="BB24" s="385"/>
      <c r="BC24" s="385"/>
      <c r="BD24" s="385"/>
      <c r="BE24" s="385"/>
      <c r="BF24" s="385"/>
      <c r="BG24" s="385"/>
      <c r="BH24" s="385"/>
      <c r="BI24" s="385"/>
      <c r="BJ24" s="385"/>
      <c r="BK24" s="385"/>
      <c r="BL24" s="385"/>
      <c r="BM24" s="386"/>
      <c r="BN24" s="387">
        <v>12932238</v>
      </c>
      <c r="BO24" s="388"/>
      <c r="BP24" s="388"/>
      <c r="BQ24" s="388"/>
      <c r="BR24" s="388"/>
      <c r="BS24" s="388"/>
      <c r="BT24" s="388"/>
      <c r="BU24" s="389"/>
      <c r="BV24" s="387">
        <v>12931638</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154</v>
      </c>
      <c r="BA25" s="396"/>
      <c r="BB25" s="396"/>
      <c r="BC25" s="397"/>
      <c r="BD25" s="404" t="s">
        <v>38</v>
      </c>
      <c r="BE25" s="405"/>
      <c r="BF25" s="405"/>
      <c r="BG25" s="405"/>
      <c r="BH25" s="405"/>
      <c r="BI25" s="405"/>
      <c r="BJ25" s="405"/>
      <c r="BK25" s="405"/>
      <c r="BL25" s="405"/>
      <c r="BM25" s="406"/>
      <c r="BN25" s="407">
        <v>17689245</v>
      </c>
      <c r="BO25" s="408"/>
      <c r="BP25" s="408"/>
      <c r="BQ25" s="408"/>
      <c r="BR25" s="408"/>
      <c r="BS25" s="408"/>
      <c r="BT25" s="408"/>
      <c r="BU25" s="409"/>
      <c r="BV25" s="407">
        <v>19091182</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155</v>
      </c>
      <c r="BE26" s="411"/>
      <c r="BF26" s="411"/>
      <c r="BG26" s="411"/>
      <c r="BH26" s="411"/>
      <c r="BI26" s="411"/>
      <c r="BJ26" s="411"/>
      <c r="BK26" s="411"/>
      <c r="BL26" s="411"/>
      <c r="BM26" s="412"/>
      <c r="BN26" s="413">
        <v>12776231</v>
      </c>
      <c r="BO26" s="414"/>
      <c r="BP26" s="414"/>
      <c r="BQ26" s="414"/>
      <c r="BR26" s="414"/>
      <c r="BS26" s="414"/>
      <c r="BT26" s="414"/>
      <c r="BU26" s="415"/>
      <c r="BV26" s="413">
        <v>14464915</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40</v>
      </c>
      <c r="BE27" s="422"/>
      <c r="BF27" s="422"/>
      <c r="BG27" s="422"/>
      <c r="BH27" s="422"/>
      <c r="BI27" s="422"/>
      <c r="BJ27" s="422"/>
      <c r="BK27" s="422"/>
      <c r="BL27" s="422"/>
      <c r="BM27" s="423"/>
      <c r="BN27" s="387">
        <v>55081745</v>
      </c>
      <c r="BO27" s="388"/>
      <c r="BP27" s="388"/>
      <c r="BQ27" s="388"/>
      <c r="BR27" s="388"/>
      <c r="BS27" s="388"/>
      <c r="BT27" s="388"/>
      <c r="BU27" s="389"/>
      <c r="BV27" s="387">
        <v>48424707</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156</v>
      </c>
      <c r="D29" s="182"/>
      <c r="E29" s="174"/>
      <c r="F29" s="174"/>
      <c r="G29" s="174"/>
      <c r="H29" s="174"/>
      <c r="I29" s="174"/>
      <c r="J29" s="174"/>
      <c r="K29" s="174"/>
      <c r="L29" s="174"/>
      <c r="M29" s="174"/>
      <c r="N29" s="174"/>
      <c r="O29" s="174"/>
      <c r="P29" s="174"/>
      <c r="Q29" s="174"/>
      <c r="R29" s="174"/>
      <c r="S29" s="174"/>
      <c r="T29" s="174"/>
      <c r="U29" s="174" t="s">
        <v>157</v>
      </c>
      <c r="V29" s="174"/>
      <c r="W29" s="174"/>
      <c r="X29" s="174"/>
      <c r="Y29" s="174"/>
      <c r="Z29" s="174"/>
      <c r="AA29" s="174"/>
      <c r="AB29" s="174"/>
      <c r="AC29" s="174"/>
      <c r="AD29" s="174"/>
      <c r="AE29" s="174"/>
      <c r="AF29" s="174"/>
      <c r="AG29" s="174"/>
      <c r="AH29" s="174"/>
      <c r="AI29" s="174"/>
      <c r="AJ29" s="174"/>
      <c r="AK29" s="174"/>
      <c r="AL29" s="174"/>
      <c r="AM29" s="164" t="s">
        <v>158</v>
      </c>
      <c r="AN29" s="174"/>
      <c r="AO29" s="174"/>
      <c r="AP29" s="174"/>
      <c r="AQ29" s="174"/>
      <c r="AR29" s="164"/>
      <c r="AS29" s="164"/>
      <c r="AT29" s="164"/>
      <c r="AU29" s="164"/>
      <c r="AV29" s="164"/>
      <c r="AW29" s="164"/>
      <c r="AX29" s="164"/>
      <c r="AY29" s="164"/>
      <c r="AZ29" s="164"/>
      <c r="BA29" s="164"/>
      <c r="BB29" s="174"/>
      <c r="BC29" s="164"/>
      <c r="BD29" s="164"/>
      <c r="BE29" s="164" t="s">
        <v>159</v>
      </c>
      <c r="BF29" s="174"/>
      <c r="BG29" s="174"/>
      <c r="BH29" s="174"/>
      <c r="BI29" s="174"/>
      <c r="BJ29" s="164"/>
      <c r="BK29" s="164"/>
      <c r="BL29" s="164"/>
      <c r="BM29" s="164"/>
      <c r="BN29" s="164"/>
      <c r="BO29" s="164"/>
      <c r="BP29" s="164"/>
      <c r="BQ29" s="164"/>
      <c r="BR29" s="174"/>
      <c r="BS29" s="174"/>
      <c r="BT29" s="174"/>
      <c r="BU29" s="174"/>
      <c r="BV29" s="174"/>
      <c r="BW29" s="174" t="s">
        <v>160</v>
      </c>
      <c r="BX29" s="174"/>
      <c r="BY29" s="174"/>
      <c r="BZ29" s="174"/>
      <c r="CA29" s="174"/>
      <c r="CB29" s="164"/>
      <c r="CC29" s="164"/>
      <c r="CD29" s="164"/>
      <c r="CE29" s="164"/>
      <c r="CF29" s="164"/>
      <c r="CG29" s="164"/>
      <c r="CH29" s="164"/>
      <c r="CI29" s="164"/>
      <c r="CJ29" s="164"/>
      <c r="CK29" s="164"/>
      <c r="CL29" s="164"/>
      <c r="CM29" s="164"/>
      <c r="CN29" s="164"/>
      <c r="CO29" s="164" t="s">
        <v>161</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162</v>
      </c>
      <c r="D30" s="382"/>
      <c r="E30" s="383" t="s">
        <v>163</v>
      </c>
      <c r="F30" s="383"/>
      <c r="G30" s="383"/>
      <c r="H30" s="383"/>
      <c r="I30" s="383"/>
      <c r="J30" s="383"/>
      <c r="K30" s="383"/>
      <c r="L30" s="383"/>
      <c r="M30" s="383"/>
      <c r="N30" s="383"/>
      <c r="O30" s="383"/>
      <c r="P30" s="383"/>
      <c r="Q30" s="383"/>
      <c r="R30" s="383"/>
      <c r="S30" s="383"/>
      <c r="T30" s="158"/>
      <c r="U30" s="382" t="s">
        <v>162</v>
      </c>
      <c r="V30" s="382"/>
      <c r="W30" s="383" t="s">
        <v>163</v>
      </c>
      <c r="X30" s="383"/>
      <c r="Y30" s="383"/>
      <c r="Z30" s="383"/>
      <c r="AA30" s="383"/>
      <c r="AB30" s="383"/>
      <c r="AC30" s="383"/>
      <c r="AD30" s="383"/>
      <c r="AE30" s="383"/>
      <c r="AF30" s="383"/>
      <c r="AG30" s="383"/>
      <c r="AH30" s="383"/>
      <c r="AI30" s="383"/>
      <c r="AJ30" s="383"/>
      <c r="AK30" s="383"/>
      <c r="AL30" s="158"/>
      <c r="AM30" s="382" t="s">
        <v>162</v>
      </c>
      <c r="AN30" s="382"/>
      <c r="AO30" s="383" t="s">
        <v>163</v>
      </c>
      <c r="AP30" s="383"/>
      <c r="AQ30" s="383"/>
      <c r="AR30" s="383"/>
      <c r="AS30" s="383"/>
      <c r="AT30" s="383"/>
      <c r="AU30" s="383"/>
      <c r="AV30" s="383"/>
      <c r="AW30" s="383"/>
      <c r="AX30" s="383"/>
      <c r="AY30" s="383"/>
      <c r="AZ30" s="383"/>
      <c r="BA30" s="383"/>
      <c r="BB30" s="383"/>
      <c r="BC30" s="383"/>
      <c r="BD30" s="183"/>
      <c r="BE30" s="382" t="s">
        <v>162</v>
      </c>
      <c r="BF30" s="382"/>
      <c r="BG30" s="383" t="s">
        <v>163</v>
      </c>
      <c r="BH30" s="383"/>
      <c r="BI30" s="383"/>
      <c r="BJ30" s="383"/>
      <c r="BK30" s="383"/>
      <c r="BL30" s="383"/>
      <c r="BM30" s="383"/>
      <c r="BN30" s="383"/>
      <c r="BO30" s="383"/>
      <c r="BP30" s="383"/>
      <c r="BQ30" s="383"/>
      <c r="BR30" s="383"/>
      <c r="BS30" s="383"/>
      <c r="BT30" s="383"/>
      <c r="BU30" s="383"/>
      <c r="BV30" s="184"/>
      <c r="BW30" s="382" t="s">
        <v>162</v>
      </c>
      <c r="BX30" s="382"/>
      <c r="BY30" s="383" t="s">
        <v>164</v>
      </c>
      <c r="BZ30" s="383"/>
      <c r="CA30" s="383"/>
      <c r="CB30" s="383"/>
      <c r="CC30" s="383"/>
      <c r="CD30" s="383"/>
      <c r="CE30" s="383"/>
      <c r="CF30" s="383"/>
      <c r="CG30" s="383"/>
      <c r="CH30" s="383"/>
      <c r="CI30" s="383"/>
      <c r="CJ30" s="383"/>
      <c r="CK30" s="383"/>
      <c r="CL30" s="383"/>
      <c r="CM30" s="383"/>
      <c r="CN30" s="158"/>
      <c r="CO30" s="382" t="s">
        <v>162</v>
      </c>
      <c r="CP30" s="382"/>
      <c r="CQ30" s="383" t="s">
        <v>165</v>
      </c>
      <c r="CR30" s="383"/>
      <c r="CS30" s="383"/>
      <c r="CT30" s="383"/>
      <c r="CU30" s="383"/>
      <c r="CV30" s="383"/>
      <c r="CW30" s="383"/>
      <c r="CX30" s="383"/>
      <c r="CY30" s="383"/>
      <c r="CZ30" s="383"/>
      <c r="DA30" s="383"/>
      <c r="DB30" s="383"/>
      <c r="DC30" s="383"/>
      <c r="DD30" s="383"/>
      <c r="DE30" s="383"/>
      <c r="DF30" s="158"/>
      <c r="DG30" s="381" t="s">
        <v>166</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t="str">
        <f>IF(W31="","",MAX(C31:D40)+1)</f>
        <v/>
      </c>
      <c r="V31" s="379"/>
      <c r="W31" s="378"/>
      <c r="X31" s="378"/>
      <c r="Y31" s="378"/>
      <c r="Z31" s="378"/>
      <c r="AA31" s="378"/>
      <c r="AB31" s="378"/>
      <c r="AC31" s="378"/>
      <c r="AD31" s="378"/>
      <c r="AE31" s="378"/>
      <c r="AF31" s="378"/>
      <c r="AG31" s="378"/>
      <c r="AH31" s="378"/>
      <c r="AI31" s="378"/>
      <c r="AJ31" s="378"/>
      <c r="AK31" s="378"/>
      <c r="AL31" s="182"/>
      <c r="AM31" s="379">
        <f>IF(AO31="","",MAX(C31:D40,U31:V40)+1)</f>
        <v>11</v>
      </c>
      <c r="AN31" s="379"/>
      <c r="AO31" s="378" t="str">
        <f>IF('各会計、関係団体の財政状況及び健全化判断比率'!B28="","",'各会計、関係団体の財政状況及び健全化判断比率'!B28)</f>
        <v>岡山県営電気事業会計</v>
      </c>
      <c r="AP31" s="378"/>
      <c r="AQ31" s="378"/>
      <c r="AR31" s="378"/>
      <c r="AS31" s="378"/>
      <c r="AT31" s="378"/>
      <c r="AU31" s="378"/>
      <c r="AV31" s="378"/>
      <c r="AW31" s="378"/>
      <c r="AX31" s="378"/>
      <c r="AY31" s="378"/>
      <c r="AZ31" s="378"/>
      <c r="BA31" s="378"/>
      <c r="BB31" s="378"/>
      <c r="BC31" s="378"/>
      <c r="BD31" s="182"/>
      <c r="BE31" s="379">
        <f>IF(BG31="","",MAX(C31:D40,U31:V40,AM31:AN40)+1)</f>
        <v>13</v>
      </c>
      <c r="BF31" s="379"/>
      <c r="BG31" s="378" t="str">
        <f>IF('各会計、関係団体の財政状況及び健全化判断比率'!B30="","",'各会計、関係団体の財政状況及び健全化判断比率'!B30)</f>
        <v>岡山県営食肉地方卸売市場特別会計</v>
      </c>
      <c r="BH31" s="378"/>
      <c r="BI31" s="378"/>
      <c r="BJ31" s="378"/>
      <c r="BK31" s="378"/>
      <c r="BL31" s="378"/>
      <c r="BM31" s="378"/>
      <c r="BN31" s="378"/>
      <c r="BO31" s="378"/>
      <c r="BP31" s="378"/>
      <c r="BQ31" s="378"/>
      <c r="BR31" s="378"/>
      <c r="BS31" s="378"/>
      <c r="BT31" s="378"/>
      <c r="BU31" s="378"/>
      <c r="BV31" s="182"/>
      <c r="BW31" s="379">
        <f>IF(BY31="","",MAX(C31:D40,U31:V40,AM31:AN40,BE31:BF40)+1)</f>
        <v>17</v>
      </c>
      <c r="BX31" s="379"/>
      <c r="BY31" s="378" t="str">
        <f>IF('各会計、関係団体の財政状況及び健全化判断比率'!B68="","",'各会計、関係団体の財政状況及び健全化判断比率'!B68)</f>
        <v>岡山県広域水道企業団</v>
      </c>
      <c r="BZ31" s="378"/>
      <c r="CA31" s="378"/>
      <c r="CB31" s="378"/>
      <c r="CC31" s="378"/>
      <c r="CD31" s="378"/>
      <c r="CE31" s="378"/>
      <c r="CF31" s="378"/>
      <c r="CG31" s="378"/>
      <c r="CH31" s="378"/>
      <c r="CI31" s="378"/>
      <c r="CJ31" s="378"/>
      <c r="CK31" s="378"/>
      <c r="CL31" s="378"/>
      <c r="CM31" s="378"/>
      <c r="CN31" s="182"/>
      <c r="CO31" s="379">
        <f>IF(CQ31="","",MAX(C31:D40,U31:V40,AM31:AN40,BE31:BF40,BW31:BX40)+1)</f>
        <v>18</v>
      </c>
      <c r="CP31" s="379"/>
      <c r="CQ31" s="378" t="str">
        <f>IF('各会計、関係団体の財政状況及び健全化判断比率'!BS7="","",'各会計、関係団体の財政状況及び健全化判断比率'!BS7)</f>
        <v>(学)吉備高原学園</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岡山県母子父子寡婦福祉資金貸付金特別会計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12</v>
      </c>
      <c r="AN32" s="379"/>
      <c r="AO32" s="378" t="str">
        <f>IF('各会計、関係団体の財政状況及び健全化判断比率'!B29="","",'各会計、関係団体の財政状況及び健全化判断比率'!B29)</f>
        <v>岡山県営工業用水道事業会計</v>
      </c>
      <c r="AP32" s="378"/>
      <c r="AQ32" s="378"/>
      <c r="AR32" s="378"/>
      <c r="AS32" s="378"/>
      <c r="AT32" s="378"/>
      <c r="AU32" s="378"/>
      <c r="AV32" s="378"/>
      <c r="AW32" s="378"/>
      <c r="AX32" s="378"/>
      <c r="AY32" s="378"/>
      <c r="AZ32" s="378"/>
      <c r="BA32" s="378"/>
      <c r="BB32" s="378"/>
      <c r="BC32" s="378"/>
      <c r="BD32" s="182"/>
      <c r="BE32" s="379">
        <f t="shared" ref="BE32:BE40" si="2">IF(BG32="","",BE31+1)</f>
        <v>14</v>
      </c>
      <c r="BF32" s="379"/>
      <c r="BG32" s="378" t="str">
        <f>IF('各会計、関係団体の財政状況及び健全化判断比率'!B31="","",'各会計、関係団体の財政状況及び健全化判断比率'!B31)</f>
        <v>岡山県流域下水道事業特別会計</v>
      </c>
      <c r="BH32" s="378"/>
      <c r="BI32" s="378"/>
      <c r="BJ32" s="378"/>
      <c r="BK32" s="378"/>
      <c r="BL32" s="378"/>
      <c r="BM32" s="378"/>
      <c r="BN32" s="378"/>
      <c r="BO32" s="378"/>
      <c r="BP32" s="378"/>
      <c r="BQ32" s="378"/>
      <c r="BR32" s="378"/>
      <c r="BS32" s="378"/>
      <c r="BT32" s="378"/>
      <c r="BU32" s="378"/>
      <c r="BV32" s="182"/>
      <c r="BW32" s="379" t="str">
        <f t="shared" ref="BW32:BW40" si="3">IF(BY32="","",BW31+1)</f>
        <v/>
      </c>
      <c r="BX32" s="379"/>
      <c r="BY32" s="378" t="str">
        <f>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IF(CQ32="","",CO31+1)</f>
        <v>19</v>
      </c>
      <c r="CP32" s="379"/>
      <c r="CQ32" s="378" t="str">
        <f>IF('各会計、関係団体の財政状況及び健全化判断比率'!BS8="","",'各会計、関係団体の財政状況及び健全化判断比率'!BS8)</f>
        <v>井原鉄道(株)</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岡山県造林事業等特別会計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t="str">
        <f t="shared" si="1"/>
        <v/>
      </c>
      <c r="AN33" s="379"/>
      <c r="AO33" s="378"/>
      <c r="AP33" s="378"/>
      <c r="AQ33" s="378"/>
      <c r="AR33" s="378"/>
      <c r="AS33" s="378"/>
      <c r="AT33" s="378"/>
      <c r="AU33" s="378"/>
      <c r="AV33" s="378"/>
      <c r="AW33" s="378"/>
      <c r="AX33" s="378"/>
      <c r="AY33" s="378"/>
      <c r="AZ33" s="378"/>
      <c r="BA33" s="378"/>
      <c r="BB33" s="378"/>
      <c r="BC33" s="378"/>
      <c r="BD33" s="182"/>
      <c r="BE33" s="379">
        <f t="shared" si="2"/>
        <v>15</v>
      </c>
      <c r="BF33" s="379"/>
      <c r="BG33" s="378" t="str">
        <f>IF('各会計、関係団体の財政状況及び健全化判断比率'!B32="","",'各会計、関係団体の財政状況及び健全化判断比率'!B32)</f>
        <v>岡山県港湾整備事業特別会計</v>
      </c>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20</v>
      </c>
      <c r="CP33" s="379"/>
      <c r="CQ33" s="378" t="str">
        <f>IF('各会計、関係団体の財政状況及び健全化判断比率'!BS9="","",'各会計、関係団体の財政状況及び健全化判断比率'!BS9)</f>
        <v>(株)吉備高原都市サービス</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岡山県林業改善資金貸付金特別会計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t="str">
        <f t="shared" si="1"/>
        <v/>
      </c>
      <c r="AN34" s="379"/>
      <c r="AO34" s="378"/>
      <c r="AP34" s="378"/>
      <c r="AQ34" s="378"/>
      <c r="AR34" s="378"/>
      <c r="AS34" s="378"/>
      <c r="AT34" s="378"/>
      <c r="AU34" s="378"/>
      <c r="AV34" s="378"/>
      <c r="AW34" s="378"/>
      <c r="AX34" s="378"/>
      <c r="AY34" s="378"/>
      <c r="AZ34" s="378"/>
      <c r="BA34" s="378"/>
      <c r="BB34" s="378"/>
      <c r="BC34" s="378"/>
      <c r="BD34" s="182"/>
      <c r="BE34" s="379">
        <f t="shared" si="2"/>
        <v>16</v>
      </c>
      <c r="BF34" s="379"/>
      <c r="BG34" s="378" t="str">
        <f>IF('各会計、関係団体の財政状況及び健全化判断比率'!B33="","",'各会計、関係団体の財政状況及び健全化判断比率'!B33)</f>
        <v>岡山県内陸工業団地及び流通業務団地造成事業特別会計</v>
      </c>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21</v>
      </c>
      <c r="CP34" s="379"/>
      <c r="CQ34" s="378" t="str">
        <f>IF('各会計、関係団体の財政状況及び健全化判断比率'!BS10="","",'各会計、関係団体の財政状況及び健全化判断比率'!BS10)</f>
        <v>岡山空港ターミナル(株)</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岡山県沿岸漁業改善資金貸付金特別会計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t="str">
        <f t="shared" si="1"/>
        <v/>
      </c>
      <c r="AN35" s="379"/>
      <c r="AO35" s="378"/>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22</v>
      </c>
      <c r="CP35" s="379"/>
      <c r="CQ35" s="378" t="str">
        <f>IF('各会計、関係団体の財政状況及び健全化判断比率'!BS11="","",'各会計、関係団体の財政状況及び健全化判断比率'!BS11)</f>
        <v>(一財)岡山県国際交流協会</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岡山県中小企業支援資金貸付金特別会計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23</v>
      </c>
      <c r="CP36" s="379"/>
      <c r="CQ36" s="378" t="str">
        <f>IF('各会計、関係団体の財政状況及び健全化判断比率'!BS12="","",'各会計、関係団体の財政状況及び健全化判断比率'!BS12)</f>
        <v>(公財)岡山県環境保全事業団</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岡山県公共用地等取得事業特別会計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24</v>
      </c>
      <c r="CP37" s="379"/>
      <c r="CQ37" s="378" t="str">
        <f>IF('各会計、関係団体の財政状況及び健全化判断比率'!BS13="","",'各会計、関係団体の財政状況及び健全化判断比率'!BS13)</f>
        <v>(公財)岡山県郷土文化財団</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岡山県後楽園特別会計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25</v>
      </c>
      <c r="CP38" s="379"/>
      <c r="CQ38" s="378" t="str">
        <f>IF('各会計、関係団体の財政状況及び健全化判断比率'!BS14="","",'各会計、関係団体の財政状況及び健全化判断比率'!BS14)</f>
        <v>(公財)岡山シンフォニーホール</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f t="shared" si="5"/>
        <v>9</v>
      </c>
      <c r="D39" s="379"/>
      <c r="E39" s="378" t="str">
        <f>IF('各会計、関係団体の財政状況及び健全化判断比率'!B15="","",'各会計、関係団体の財政状況及び健全化判断比率'!B15)</f>
        <v>岡山県収入証紙等特別会計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26</v>
      </c>
      <c r="CP39" s="379"/>
      <c r="CQ39" s="378" t="str">
        <f>IF('各会計、関係団体の財政状況及び健全化判断比率'!BS15="","",'各会計、関係団体の財政状況及び健全化判断比率'!BS15)</f>
        <v>(公財)岡山県体育協会</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10</v>
      </c>
      <c r="D40" s="379"/>
      <c r="E40" s="378" t="str">
        <f>IF('各会計、関係団体の財政状況及び健全化判断比率'!B16="","",'各会計、関係団体の財政状況及び健全化判断比率'!B16)</f>
        <v>岡山県用品調達特別会計</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27</v>
      </c>
      <c r="CP40" s="379"/>
      <c r="CQ40" s="378" t="str">
        <f>IF('各会計、関係団体の財政状況及び健全化判断比率'!BS16="","",'各会計、関係団体の財政状況及び健全化判断比率'!BS16)</f>
        <v>(公財)児島湖流域水質保全基金</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167</v>
      </c>
      <c r="C43" s="140"/>
      <c r="D43" s="140"/>
      <c r="E43" s="140" t="s">
        <v>168</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169</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170</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171</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172</v>
      </c>
    </row>
    <row r="48" spans="1:119" x14ac:dyDescent="0.2">
      <c r="E48" s="142" t="s">
        <v>173</v>
      </c>
    </row>
    <row r="49" spans="5:5" x14ac:dyDescent="0.2">
      <c r="E49" s="142" t="s">
        <v>174</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w2CvNVSK1uq93dlZnIS6Du6+rqsryqyFIlZmKYDrRCspMuIuDPEGxJlzOw1WytPYYJVYCgcywOh4s5LWhhWf5w==" saltValue="9KXaiwaZyhEYUARc7528X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175</v>
      </c>
      <c r="DD1" s="667"/>
      <c r="DE1" s="667"/>
      <c r="DF1" s="667"/>
      <c r="DG1" s="667"/>
      <c r="DH1" s="667"/>
      <c r="DI1" s="668"/>
      <c r="DK1" s="666" t="s">
        <v>176</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177</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178</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179</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180</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181</v>
      </c>
      <c r="S4" s="640"/>
      <c r="T4" s="640"/>
      <c r="U4" s="640"/>
      <c r="V4" s="640"/>
      <c r="W4" s="640"/>
      <c r="X4" s="640"/>
      <c r="Y4" s="641"/>
      <c r="Z4" s="639" t="s">
        <v>182</v>
      </c>
      <c r="AA4" s="640"/>
      <c r="AB4" s="640"/>
      <c r="AC4" s="641"/>
      <c r="AD4" s="639" t="s">
        <v>183</v>
      </c>
      <c r="AE4" s="640"/>
      <c r="AF4" s="640"/>
      <c r="AG4" s="640"/>
      <c r="AH4" s="640"/>
      <c r="AI4" s="640"/>
      <c r="AJ4" s="640"/>
      <c r="AK4" s="641"/>
      <c r="AL4" s="639" t="s">
        <v>182</v>
      </c>
      <c r="AM4" s="640"/>
      <c r="AN4" s="640"/>
      <c r="AO4" s="641"/>
      <c r="AP4" s="669" t="s">
        <v>184</v>
      </c>
      <c r="AQ4" s="669"/>
      <c r="AR4" s="669"/>
      <c r="AS4" s="669"/>
      <c r="AT4" s="669"/>
      <c r="AU4" s="669"/>
      <c r="AV4" s="669"/>
      <c r="AW4" s="669"/>
      <c r="AX4" s="669"/>
      <c r="AY4" s="669"/>
      <c r="AZ4" s="669"/>
      <c r="BA4" s="669"/>
      <c r="BB4" s="669"/>
      <c r="BC4" s="669"/>
      <c r="BD4" s="669" t="s">
        <v>185</v>
      </c>
      <c r="BE4" s="669"/>
      <c r="BF4" s="669"/>
      <c r="BG4" s="669"/>
      <c r="BH4" s="669"/>
      <c r="BI4" s="669"/>
      <c r="BJ4" s="669"/>
      <c r="BK4" s="669"/>
      <c r="BL4" s="669" t="s">
        <v>182</v>
      </c>
      <c r="BM4" s="669"/>
      <c r="BN4" s="669"/>
      <c r="BO4" s="669"/>
      <c r="BP4" s="669" t="s">
        <v>186</v>
      </c>
      <c r="BQ4" s="669"/>
      <c r="BR4" s="669"/>
      <c r="BS4" s="669"/>
      <c r="BT4" s="669"/>
      <c r="BU4" s="669"/>
      <c r="BV4" s="669"/>
      <c r="BW4" s="669"/>
      <c r="BY4" s="639" t="s">
        <v>187</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188</v>
      </c>
      <c r="C5" s="634"/>
      <c r="D5" s="634"/>
      <c r="E5" s="634"/>
      <c r="F5" s="634"/>
      <c r="G5" s="634"/>
      <c r="H5" s="634"/>
      <c r="I5" s="634"/>
      <c r="J5" s="634"/>
      <c r="K5" s="634"/>
      <c r="L5" s="634"/>
      <c r="M5" s="634"/>
      <c r="N5" s="634"/>
      <c r="O5" s="634"/>
      <c r="P5" s="634"/>
      <c r="Q5" s="635"/>
      <c r="R5" s="645">
        <v>251618522</v>
      </c>
      <c r="S5" s="646"/>
      <c r="T5" s="646"/>
      <c r="U5" s="646"/>
      <c r="V5" s="646"/>
      <c r="W5" s="646"/>
      <c r="X5" s="646"/>
      <c r="Y5" s="647"/>
      <c r="Z5" s="664">
        <v>37.200000000000003</v>
      </c>
      <c r="AA5" s="664"/>
      <c r="AB5" s="664"/>
      <c r="AC5" s="664"/>
      <c r="AD5" s="665">
        <v>190462555</v>
      </c>
      <c r="AE5" s="665"/>
      <c r="AF5" s="665"/>
      <c r="AG5" s="665"/>
      <c r="AH5" s="665"/>
      <c r="AI5" s="665"/>
      <c r="AJ5" s="665"/>
      <c r="AK5" s="665"/>
      <c r="AL5" s="648">
        <v>50.2</v>
      </c>
      <c r="AM5" s="649"/>
      <c r="AN5" s="649"/>
      <c r="AO5" s="652"/>
      <c r="AP5" s="633" t="s">
        <v>189</v>
      </c>
      <c r="AQ5" s="634"/>
      <c r="AR5" s="634"/>
      <c r="AS5" s="634"/>
      <c r="AT5" s="634"/>
      <c r="AU5" s="634"/>
      <c r="AV5" s="634"/>
      <c r="AW5" s="634"/>
      <c r="AX5" s="634"/>
      <c r="AY5" s="634"/>
      <c r="AZ5" s="634"/>
      <c r="BA5" s="634"/>
      <c r="BB5" s="634"/>
      <c r="BC5" s="635"/>
      <c r="BD5" s="578">
        <v>251105757</v>
      </c>
      <c r="BE5" s="579"/>
      <c r="BF5" s="579"/>
      <c r="BG5" s="579"/>
      <c r="BH5" s="579"/>
      <c r="BI5" s="579"/>
      <c r="BJ5" s="579"/>
      <c r="BK5" s="580"/>
      <c r="BL5" s="653">
        <v>99.8</v>
      </c>
      <c r="BM5" s="653"/>
      <c r="BN5" s="653"/>
      <c r="BO5" s="653"/>
      <c r="BP5" s="654">
        <v>1657591</v>
      </c>
      <c r="BQ5" s="654"/>
      <c r="BR5" s="654"/>
      <c r="BS5" s="654"/>
      <c r="BT5" s="654"/>
      <c r="BU5" s="654"/>
      <c r="BV5" s="654"/>
      <c r="BW5" s="657"/>
      <c r="BY5" s="639" t="s">
        <v>184</v>
      </c>
      <c r="BZ5" s="640"/>
      <c r="CA5" s="640"/>
      <c r="CB5" s="640"/>
      <c r="CC5" s="640"/>
      <c r="CD5" s="640"/>
      <c r="CE5" s="640"/>
      <c r="CF5" s="640"/>
      <c r="CG5" s="640"/>
      <c r="CH5" s="640"/>
      <c r="CI5" s="640"/>
      <c r="CJ5" s="640"/>
      <c r="CK5" s="640"/>
      <c r="CL5" s="641"/>
      <c r="CM5" s="639" t="s">
        <v>190</v>
      </c>
      <c r="CN5" s="640"/>
      <c r="CO5" s="640"/>
      <c r="CP5" s="640"/>
      <c r="CQ5" s="640"/>
      <c r="CR5" s="640"/>
      <c r="CS5" s="640"/>
      <c r="CT5" s="641"/>
      <c r="CU5" s="639" t="s">
        <v>182</v>
      </c>
      <c r="CV5" s="640"/>
      <c r="CW5" s="640"/>
      <c r="CX5" s="641"/>
      <c r="CY5" s="639" t="s">
        <v>191</v>
      </c>
      <c r="CZ5" s="640"/>
      <c r="DA5" s="640"/>
      <c r="DB5" s="640"/>
      <c r="DC5" s="640"/>
      <c r="DD5" s="640"/>
      <c r="DE5" s="640"/>
      <c r="DF5" s="640"/>
      <c r="DG5" s="640"/>
      <c r="DH5" s="640"/>
      <c r="DI5" s="640"/>
      <c r="DJ5" s="640"/>
      <c r="DK5" s="641"/>
      <c r="DL5" s="639" t="s">
        <v>192</v>
      </c>
      <c r="DM5" s="640"/>
      <c r="DN5" s="640"/>
      <c r="DO5" s="640"/>
      <c r="DP5" s="640"/>
      <c r="DQ5" s="640"/>
      <c r="DR5" s="640"/>
      <c r="DS5" s="640"/>
      <c r="DT5" s="640"/>
      <c r="DU5" s="640"/>
      <c r="DV5" s="640"/>
      <c r="DW5" s="640"/>
      <c r="DX5" s="641"/>
    </row>
    <row r="6" spans="2:138" ht="11.25" customHeight="1" x14ac:dyDescent="0.2">
      <c r="B6" s="575" t="s">
        <v>193</v>
      </c>
      <c r="C6" s="576"/>
      <c r="D6" s="576"/>
      <c r="E6" s="576"/>
      <c r="F6" s="576"/>
      <c r="G6" s="576"/>
      <c r="H6" s="576"/>
      <c r="I6" s="576"/>
      <c r="J6" s="576"/>
      <c r="K6" s="576"/>
      <c r="L6" s="576"/>
      <c r="M6" s="576"/>
      <c r="N6" s="576"/>
      <c r="O6" s="576"/>
      <c r="P6" s="576"/>
      <c r="Q6" s="577"/>
      <c r="R6" s="578">
        <v>30103560</v>
      </c>
      <c r="S6" s="579"/>
      <c r="T6" s="579"/>
      <c r="U6" s="579"/>
      <c r="V6" s="579"/>
      <c r="W6" s="579"/>
      <c r="X6" s="579"/>
      <c r="Y6" s="580"/>
      <c r="Z6" s="653">
        <v>4.5</v>
      </c>
      <c r="AA6" s="653"/>
      <c r="AB6" s="653"/>
      <c r="AC6" s="653"/>
      <c r="AD6" s="654">
        <v>30103560</v>
      </c>
      <c r="AE6" s="654"/>
      <c r="AF6" s="654"/>
      <c r="AG6" s="654"/>
      <c r="AH6" s="654"/>
      <c r="AI6" s="654"/>
      <c r="AJ6" s="654"/>
      <c r="AK6" s="654"/>
      <c r="AL6" s="581">
        <v>7.9</v>
      </c>
      <c r="AM6" s="655"/>
      <c r="AN6" s="655"/>
      <c r="AO6" s="656"/>
      <c r="AP6" s="575" t="s">
        <v>194</v>
      </c>
      <c r="AQ6" s="576"/>
      <c r="AR6" s="576"/>
      <c r="AS6" s="576"/>
      <c r="AT6" s="576"/>
      <c r="AU6" s="576"/>
      <c r="AV6" s="576"/>
      <c r="AW6" s="576"/>
      <c r="AX6" s="576"/>
      <c r="AY6" s="576"/>
      <c r="AZ6" s="576"/>
      <c r="BA6" s="576"/>
      <c r="BB6" s="576"/>
      <c r="BC6" s="577"/>
      <c r="BD6" s="578">
        <v>251105757</v>
      </c>
      <c r="BE6" s="579"/>
      <c r="BF6" s="579"/>
      <c r="BG6" s="579"/>
      <c r="BH6" s="579"/>
      <c r="BI6" s="579"/>
      <c r="BJ6" s="579"/>
      <c r="BK6" s="580"/>
      <c r="BL6" s="653">
        <v>99.8</v>
      </c>
      <c r="BM6" s="653"/>
      <c r="BN6" s="653"/>
      <c r="BO6" s="653"/>
      <c r="BP6" s="654">
        <v>1657591</v>
      </c>
      <c r="BQ6" s="654"/>
      <c r="BR6" s="654"/>
      <c r="BS6" s="654"/>
      <c r="BT6" s="654"/>
      <c r="BU6" s="654"/>
      <c r="BV6" s="654"/>
      <c r="BW6" s="657"/>
      <c r="BY6" s="633" t="s">
        <v>195</v>
      </c>
      <c r="BZ6" s="634"/>
      <c r="CA6" s="634"/>
      <c r="CB6" s="634"/>
      <c r="CC6" s="634"/>
      <c r="CD6" s="634"/>
      <c r="CE6" s="634"/>
      <c r="CF6" s="634"/>
      <c r="CG6" s="634"/>
      <c r="CH6" s="634"/>
      <c r="CI6" s="634"/>
      <c r="CJ6" s="634"/>
      <c r="CK6" s="634"/>
      <c r="CL6" s="635"/>
      <c r="CM6" s="578">
        <v>1434468</v>
      </c>
      <c r="CN6" s="579"/>
      <c r="CO6" s="579"/>
      <c r="CP6" s="579"/>
      <c r="CQ6" s="579"/>
      <c r="CR6" s="579"/>
      <c r="CS6" s="579"/>
      <c r="CT6" s="580"/>
      <c r="CU6" s="653">
        <v>0.2</v>
      </c>
      <c r="CV6" s="653"/>
      <c r="CW6" s="653"/>
      <c r="CX6" s="653"/>
      <c r="CY6" s="584" t="s">
        <v>112</v>
      </c>
      <c r="CZ6" s="579"/>
      <c r="DA6" s="579"/>
      <c r="DB6" s="579"/>
      <c r="DC6" s="579"/>
      <c r="DD6" s="579"/>
      <c r="DE6" s="579"/>
      <c r="DF6" s="579"/>
      <c r="DG6" s="579"/>
      <c r="DH6" s="579"/>
      <c r="DI6" s="579"/>
      <c r="DJ6" s="579"/>
      <c r="DK6" s="580"/>
      <c r="DL6" s="584">
        <v>1434468</v>
      </c>
      <c r="DM6" s="579"/>
      <c r="DN6" s="579"/>
      <c r="DO6" s="579"/>
      <c r="DP6" s="579"/>
      <c r="DQ6" s="579"/>
      <c r="DR6" s="579"/>
      <c r="DS6" s="579"/>
      <c r="DT6" s="579"/>
      <c r="DU6" s="579"/>
      <c r="DV6" s="579"/>
      <c r="DW6" s="579"/>
      <c r="DX6" s="659"/>
    </row>
    <row r="7" spans="2:138" ht="11.25" customHeight="1" x14ac:dyDescent="0.2">
      <c r="B7" s="575" t="s">
        <v>196</v>
      </c>
      <c r="C7" s="576"/>
      <c r="D7" s="576"/>
      <c r="E7" s="576"/>
      <c r="F7" s="576"/>
      <c r="G7" s="576"/>
      <c r="H7" s="576"/>
      <c r="I7" s="576"/>
      <c r="J7" s="576"/>
      <c r="K7" s="576"/>
      <c r="L7" s="576"/>
      <c r="M7" s="576"/>
      <c r="N7" s="576"/>
      <c r="O7" s="576"/>
      <c r="P7" s="576"/>
      <c r="Q7" s="577"/>
      <c r="R7" s="578">
        <v>2730266</v>
      </c>
      <c r="S7" s="579"/>
      <c r="T7" s="579"/>
      <c r="U7" s="579"/>
      <c r="V7" s="579"/>
      <c r="W7" s="579"/>
      <c r="X7" s="579"/>
      <c r="Y7" s="580"/>
      <c r="Z7" s="653">
        <v>0.4</v>
      </c>
      <c r="AA7" s="653"/>
      <c r="AB7" s="653"/>
      <c r="AC7" s="653"/>
      <c r="AD7" s="654">
        <v>2730266</v>
      </c>
      <c r="AE7" s="654"/>
      <c r="AF7" s="654"/>
      <c r="AG7" s="654"/>
      <c r="AH7" s="654"/>
      <c r="AI7" s="654"/>
      <c r="AJ7" s="654"/>
      <c r="AK7" s="654"/>
      <c r="AL7" s="581">
        <v>0.7</v>
      </c>
      <c r="AM7" s="655"/>
      <c r="AN7" s="655"/>
      <c r="AO7" s="656"/>
      <c r="AP7" s="575" t="s">
        <v>197</v>
      </c>
      <c r="AQ7" s="576"/>
      <c r="AR7" s="576"/>
      <c r="AS7" s="576"/>
      <c r="AT7" s="576"/>
      <c r="AU7" s="576"/>
      <c r="AV7" s="576"/>
      <c r="AW7" s="576"/>
      <c r="AX7" s="576"/>
      <c r="AY7" s="576"/>
      <c r="AZ7" s="576"/>
      <c r="BA7" s="576"/>
      <c r="BB7" s="576"/>
      <c r="BC7" s="577"/>
      <c r="BD7" s="578">
        <v>76607481</v>
      </c>
      <c r="BE7" s="579"/>
      <c r="BF7" s="579"/>
      <c r="BG7" s="579"/>
      <c r="BH7" s="579"/>
      <c r="BI7" s="579"/>
      <c r="BJ7" s="579"/>
      <c r="BK7" s="580"/>
      <c r="BL7" s="653">
        <v>30.4</v>
      </c>
      <c r="BM7" s="653"/>
      <c r="BN7" s="653"/>
      <c r="BO7" s="653"/>
      <c r="BP7" s="654">
        <v>1657591</v>
      </c>
      <c r="BQ7" s="654"/>
      <c r="BR7" s="654"/>
      <c r="BS7" s="654"/>
      <c r="BT7" s="654"/>
      <c r="BU7" s="654"/>
      <c r="BV7" s="654"/>
      <c r="BW7" s="657"/>
      <c r="BY7" s="575" t="s">
        <v>198</v>
      </c>
      <c r="BZ7" s="576"/>
      <c r="CA7" s="576"/>
      <c r="CB7" s="576"/>
      <c r="CC7" s="576"/>
      <c r="CD7" s="576"/>
      <c r="CE7" s="576"/>
      <c r="CF7" s="576"/>
      <c r="CG7" s="576"/>
      <c r="CH7" s="576"/>
      <c r="CI7" s="576"/>
      <c r="CJ7" s="576"/>
      <c r="CK7" s="576"/>
      <c r="CL7" s="577"/>
      <c r="CM7" s="578">
        <v>33373576</v>
      </c>
      <c r="CN7" s="579"/>
      <c r="CO7" s="579"/>
      <c r="CP7" s="579"/>
      <c r="CQ7" s="579"/>
      <c r="CR7" s="579"/>
      <c r="CS7" s="579"/>
      <c r="CT7" s="580"/>
      <c r="CU7" s="653">
        <v>5</v>
      </c>
      <c r="CV7" s="653"/>
      <c r="CW7" s="653"/>
      <c r="CX7" s="653"/>
      <c r="CY7" s="584">
        <v>796648</v>
      </c>
      <c r="CZ7" s="579"/>
      <c r="DA7" s="579"/>
      <c r="DB7" s="579"/>
      <c r="DC7" s="579"/>
      <c r="DD7" s="579"/>
      <c r="DE7" s="579"/>
      <c r="DF7" s="579"/>
      <c r="DG7" s="579"/>
      <c r="DH7" s="579"/>
      <c r="DI7" s="579"/>
      <c r="DJ7" s="579"/>
      <c r="DK7" s="580"/>
      <c r="DL7" s="584">
        <v>29702016</v>
      </c>
      <c r="DM7" s="579"/>
      <c r="DN7" s="579"/>
      <c r="DO7" s="579"/>
      <c r="DP7" s="579"/>
      <c r="DQ7" s="579"/>
      <c r="DR7" s="579"/>
      <c r="DS7" s="579"/>
      <c r="DT7" s="579"/>
      <c r="DU7" s="579"/>
      <c r="DV7" s="579"/>
      <c r="DW7" s="579"/>
      <c r="DX7" s="659"/>
    </row>
    <row r="8" spans="2:138" ht="11.25" customHeight="1" x14ac:dyDescent="0.2">
      <c r="B8" s="575" t="s">
        <v>199</v>
      </c>
      <c r="C8" s="576"/>
      <c r="D8" s="576"/>
      <c r="E8" s="576"/>
      <c r="F8" s="576"/>
      <c r="G8" s="576"/>
      <c r="H8" s="576"/>
      <c r="I8" s="576"/>
      <c r="J8" s="576"/>
      <c r="K8" s="576"/>
      <c r="L8" s="576"/>
      <c r="M8" s="576"/>
      <c r="N8" s="576"/>
      <c r="O8" s="576"/>
      <c r="P8" s="576"/>
      <c r="Q8" s="577"/>
      <c r="R8" s="578" t="s">
        <v>112</v>
      </c>
      <c r="S8" s="579"/>
      <c r="T8" s="579"/>
      <c r="U8" s="579"/>
      <c r="V8" s="579"/>
      <c r="W8" s="579"/>
      <c r="X8" s="579"/>
      <c r="Y8" s="580"/>
      <c r="Z8" s="653" t="s">
        <v>200</v>
      </c>
      <c r="AA8" s="653"/>
      <c r="AB8" s="653"/>
      <c r="AC8" s="653"/>
      <c r="AD8" s="654" t="s">
        <v>112</v>
      </c>
      <c r="AE8" s="654"/>
      <c r="AF8" s="654"/>
      <c r="AG8" s="654"/>
      <c r="AH8" s="654"/>
      <c r="AI8" s="654"/>
      <c r="AJ8" s="654"/>
      <c r="AK8" s="654"/>
      <c r="AL8" s="581" t="s">
        <v>112</v>
      </c>
      <c r="AM8" s="655"/>
      <c r="AN8" s="655"/>
      <c r="AO8" s="656"/>
      <c r="AP8" s="575" t="s">
        <v>201</v>
      </c>
      <c r="AQ8" s="576"/>
      <c r="AR8" s="576"/>
      <c r="AS8" s="576"/>
      <c r="AT8" s="576"/>
      <c r="AU8" s="576"/>
      <c r="AV8" s="576"/>
      <c r="AW8" s="576"/>
      <c r="AX8" s="576"/>
      <c r="AY8" s="576"/>
      <c r="AZ8" s="576"/>
      <c r="BA8" s="576"/>
      <c r="BB8" s="576"/>
      <c r="BC8" s="577"/>
      <c r="BD8" s="578">
        <v>1843697</v>
      </c>
      <c r="BE8" s="579"/>
      <c r="BF8" s="579"/>
      <c r="BG8" s="579"/>
      <c r="BH8" s="579"/>
      <c r="BI8" s="579"/>
      <c r="BJ8" s="579"/>
      <c r="BK8" s="580"/>
      <c r="BL8" s="653">
        <v>0.7</v>
      </c>
      <c r="BM8" s="653"/>
      <c r="BN8" s="653"/>
      <c r="BO8" s="653"/>
      <c r="BP8" s="654">
        <v>461687</v>
      </c>
      <c r="BQ8" s="654"/>
      <c r="BR8" s="654"/>
      <c r="BS8" s="654"/>
      <c r="BT8" s="654"/>
      <c r="BU8" s="654"/>
      <c r="BV8" s="654"/>
      <c r="BW8" s="657"/>
      <c r="BY8" s="575" t="s">
        <v>202</v>
      </c>
      <c r="BZ8" s="576"/>
      <c r="CA8" s="576"/>
      <c r="CB8" s="576"/>
      <c r="CC8" s="576"/>
      <c r="CD8" s="576"/>
      <c r="CE8" s="576"/>
      <c r="CF8" s="576"/>
      <c r="CG8" s="576"/>
      <c r="CH8" s="576"/>
      <c r="CI8" s="576"/>
      <c r="CJ8" s="576"/>
      <c r="CK8" s="576"/>
      <c r="CL8" s="577"/>
      <c r="CM8" s="578">
        <v>111463519</v>
      </c>
      <c r="CN8" s="579"/>
      <c r="CO8" s="579"/>
      <c r="CP8" s="579"/>
      <c r="CQ8" s="579"/>
      <c r="CR8" s="579"/>
      <c r="CS8" s="579"/>
      <c r="CT8" s="580"/>
      <c r="CU8" s="653">
        <v>16.7</v>
      </c>
      <c r="CV8" s="653"/>
      <c r="CW8" s="653"/>
      <c r="CX8" s="653"/>
      <c r="CY8" s="584">
        <v>1412053</v>
      </c>
      <c r="CZ8" s="579"/>
      <c r="DA8" s="579"/>
      <c r="DB8" s="579"/>
      <c r="DC8" s="579"/>
      <c r="DD8" s="579"/>
      <c r="DE8" s="579"/>
      <c r="DF8" s="579"/>
      <c r="DG8" s="579"/>
      <c r="DH8" s="579"/>
      <c r="DI8" s="579"/>
      <c r="DJ8" s="579"/>
      <c r="DK8" s="580"/>
      <c r="DL8" s="584">
        <v>101692206</v>
      </c>
      <c r="DM8" s="579"/>
      <c r="DN8" s="579"/>
      <c r="DO8" s="579"/>
      <c r="DP8" s="579"/>
      <c r="DQ8" s="579"/>
      <c r="DR8" s="579"/>
      <c r="DS8" s="579"/>
      <c r="DT8" s="579"/>
      <c r="DU8" s="579"/>
      <c r="DV8" s="579"/>
      <c r="DW8" s="579"/>
      <c r="DX8" s="659"/>
    </row>
    <row r="9" spans="2:138" ht="11.25" customHeight="1" x14ac:dyDescent="0.2">
      <c r="B9" s="575" t="s">
        <v>203</v>
      </c>
      <c r="C9" s="576"/>
      <c r="D9" s="576"/>
      <c r="E9" s="576"/>
      <c r="F9" s="576"/>
      <c r="G9" s="576"/>
      <c r="H9" s="576"/>
      <c r="I9" s="576"/>
      <c r="J9" s="576"/>
      <c r="K9" s="576"/>
      <c r="L9" s="576"/>
      <c r="M9" s="576"/>
      <c r="N9" s="576"/>
      <c r="O9" s="576"/>
      <c r="P9" s="576"/>
      <c r="Q9" s="577"/>
      <c r="R9" s="578" t="s">
        <v>200</v>
      </c>
      <c r="S9" s="579"/>
      <c r="T9" s="579"/>
      <c r="U9" s="579"/>
      <c r="V9" s="579"/>
      <c r="W9" s="579"/>
      <c r="X9" s="579"/>
      <c r="Y9" s="580"/>
      <c r="Z9" s="653" t="s">
        <v>112</v>
      </c>
      <c r="AA9" s="653"/>
      <c r="AB9" s="653"/>
      <c r="AC9" s="653"/>
      <c r="AD9" s="654" t="s">
        <v>200</v>
      </c>
      <c r="AE9" s="654"/>
      <c r="AF9" s="654"/>
      <c r="AG9" s="654"/>
      <c r="AH9" s="654"/>
      <c r="AI9" s="654"/>
      <c r="AJ9" s="654"/>
      <c r="AK9" s="654"/>
      <c r="AL9" s="581" t="s">
        <v>112</v>
      </c>
      <c r="AM9" s="655"/>
      <c r="AN9" s="655"/>
      <c r="AO9" s="656"/>
      <c r="AP9" s="575" t="s">
        <v>204</v>
      </c>
      <c r="AQ9" s="576"/>
      <c r="AR9" s="576"/>
      <c r="AS9" s="576"/>
      <c r="AT9" s="576"/>
      <c r="AU9" s="576"/>
      <c r="AV9" s="576"/>
      <c r="AW9" s="576"/>
      <c r="AX9" s="576"/>
      <c r="AY9" s="576"/>
      <c r="AZ9" s="576"/>
      <c r="BA9" s="576"/>
      <c r="BB9" s="576"/>
      <c r="BC9" s="577"/>
      <c r="BD9" s="578">
        <v>60216846</v>
      </c>
      <c r="BE9" s="579"/>
      <c r="BF9" s="579"/>
      <c r="BG9" s="579"/>
      <c r="BH9" s="579"/>
      <c r="BI9" s="579"/>
      <c r="BJ9" s="579"/>
      <c r="BK9" s="580"/>
      <c r="BL9" s="653">
        <v>23.9</v>
      </c>
      <c r="BM9" s="653"/>
      <c r="BN9" s="653"/>
      <c r="BO9" s="653"/>
      <c r="BP9" s="654" t="s">
        <v>112</v>
      </c>
      <c r="BQ9" s="654"/>
      <c r="BR9" s="654"/>
      <c r="BS9" s="654"/>
      <c r="BT9" s="654"/>
      <c r="BU9" s="654"/>
      <c r="BV9" s="654"/>
      <c r="BW9" s="657"/>
      <c r="BY9" s="575" t="s">
        <v>205</v>
      </c>
      <c r="BZ9" s="576"/>
      <c r="CA9" s="576"/>
      <c r="CB9" s="576"/>
      <c r="CC9" s="576"/>
      <c r="CD9" s="576"/>
      <c r="CE9" s="576"/>
      <c r="CF9" s="576"/>
      <c r="CG9" s="576"/>
      <c r="CH9" s="576"/>
      <c r="CI9" s="576"/>
      <c r="CJ9" s="576"/>
      <c r="CK9" s="576"/>
      <c r="CL9" s="577"/>
      <c r="CM9" s="578">
        <v>17123083</v>
      </c>
      <c r="CN9" s="579"/>
      <c r="CO9" s="579"/>
      <c r="CP9" s="579"/>
      <c r="CQ9" s="579"/>
      <c r="CR9" s="579"/>
      <c r="CS9" s="579"/>
      <c r="CT9" s="580"/>
      <c r="CU9" s="653">
        <v>2.6</v>
      </c>
      <c r="CV9" s="653"/>
      <c r="CW9" s="653"/>
      <c r="CX9" s="653"/>
      <c r="CY9" s="584">
        <v>2003500</v>
      </c>
      <c r="CZ9" s="579"/>
      <c r="DA9" s="579"/>
      <c r="DB9" s="579"/>
      <c r="DC9" s="579"/>
      <c r="DD9" s="579"/>
      <c r="DE9" s="579"/>
      <c r="DF9" s="579"/>
      <c r="DG9" s="579"/>
      <c r="DH9" s="579"/>
      <c r="DI9" s="579"/>
      <c r="DJ9" s="579"/>
      <c r="DK9" s="580"/>
      <c r="DL9" s="584">
        <v>9852424</v>
      </c>
      <c r="DM9" s="579"/>
      <c r="DN9" s="579"/>
      <c r="DO9" s="579"/>
      <c r="DP9" s="579"/>
      <c r="DQ9" s="579"/>
      <c r="DR9" s="579"/>
      <c r="DS9" s="579"/>
      <c r="DT9" s="579"/>
      <c r="DU9" s="579"/>
      <c r="DV9" s="579"/>
      <c r="DW9" s="579"/>
      <c r="DX9" s="659"/>
    </row>
    <row r="10" spans="2:138" ht="11.25" customHeight="1" x14ac:dyDescent="0.2">
      <c r="B10" s="575" t="s">
        <v>206</v>
      </c>
      <c r="C10" s="576"/>
      <c r="D10" s="576"/>
      <c r="E10" s="576"/>
      <c r="F10" s="576"/>
      <c r="G10" s="576"/>
      <c r="H10" s="576"/>
      <c r="I10" s="576"/>
      <c r="J10" s="576"/>
      <c r="K10" s="576"/>
      <c r="L10" s="576"/>
      <c r="M10" s="576"/>
      <c r="N10" s="576"/>
      <c r="O10" s="576"/>
      <c r="P10" s="576"/>
      <c r="Q10" s="577"/>
      <c r="R10" s="578">
        <v>131895</v>
      </c>
      <c r="S10" s="579"/>
      <c r="T10" s="579"/>
      <c r="U10" s="579"/>
      <c r="V10" s="579"/>
      <c r="W10" s="579"/>
      <c r="X10" s="579"/>
      <c r="Y10" s="580"/>
      <c r="Z10" s="653">
        <v>0</v>
      </c>
      <c r="AA10" s="653"/>
      <c r="AB10" s="653"/>
      <c r="AC10" s="653"/>
      <c r="AD10" s="654">
        <v>131895</v>
      </c>
      <c r="AE10" s="654"/>
      <c r="AF10" s="654"/>
      <c r="AG10" s="654"/>
      <c r="AH10" s="654"/>
      <c r="AI10" s="654"/>
      <c r="AJ10" s="654"/>
      <c r="AK10" s="654"/>
      <c r="AL10" s="581">
        <v>0</v>
      </c>
      <c r="AM10" s="655"/>
      <c r="AN10" s="655"/>
      <c r="AO10" s="656"/>
      <c r="AP10" s="575" t="s">
        <v>207</v>
      </c>
      <c r="AQ10" s="576"/>
      <c r="AR10" s="576"/>
      <c r="AS10" s="576"/>
      <c r="AT10" s="576"/>
      <c r="AU10" s="576"/>
      <c r="AV10" s="576"/>
      <c r="AW10" s="576"/>
      <c r="AX10" s="576"/>
      <c r="AY10" s="576"/>
      <c r="AZ10" s="576"/>
      <c r="BA10" s="576"/>
      <c r="BB10" s="576"/>
      <c r="BC10" s="577"/>
      <c r="BD10" s="578">
        <v>2478279</v>
      </c>
      <c r="BE10" s="579"/>
      <c r="BF10" s="579"/>
      <c r="BG10" s="579"/>
      <c r="BH10" s="579"/>
      <c r="BI10" s="579"/>
      <c r="BJ10" s="579"/>
      <c r="BK10" s="580"/>
      <c r="BL10" s="653">
        <v>1</v>
      </c>
      <c r="BM10" s="653"/>
      <c r="BN10" s="653"/>
      <c r="BO10" s="653"/>
      <c r="BP10" s="654">
        <v>117989</v>
      </c>
      <c r="BQ10" s="654"/>
      <c r="BR10" s="654"/>
      <c r="BS10" s="654"/>
      <c r="BT10" s="654"/>
      <c r="BU10" s="654"/>
      <c r="BV10" s="654"/>
      <c r="BW10" s="657"/>
      <c r="BY10" s="575" t="s">
        <v>208</v>
      </c>
      <c r="BZ10" s="576"/>
      <c r="CA10" s="576"/>
      <c r="CB10" s="576"/>
      <c r="CC10" s="576"/>
      <c r="CD10" s="576"/>
      <c r="CE10" s="576"/>
      <c r="CF10" s="576"/>
      <c r="CG10" s="576"/>
      <c r="CH10" s="576"/>
      <c r="CI10" s="576"/>
      <c r="CJ10" s="576"/>
      <c r="CK10" s="576"/>
      <c r="CL10" s="577"/>
      <c r="CM10" s="578">
        <v>1407047</v>
      </c>
      <c r="CN10" s="579"/>
      <c r="CO10" s="579"/>
      <c r="CP10" s="579"/>
      <c r="CQ10" s="579"/>
      <c r="CR10" s="579"/>
      <c r="CS10" s="579"/>
      <c r="CT10" s="580"/>
      <c r="CU10" s="653">
        <v>0.2</v>
      </c>
      <c r="CV10" s="653"/>
      <c r="CW10" s="653"/>
      <c r="CX10" s="653"/>
      <c r="CY10" s="584">
        <v>4866</v>
      </c>
      <c r="CZ10" s="579"/>
      <c r="DA10" s="579"/>
      <c r="DB10" s="579"/>
      <c r="DC10" s="579"/>
      <c r="DD10" s="579"/>
      <c r="DE10" s="579"/>
      <c r="DF10" s="579"/>
      <c r="DG10" s="579"/>
      <c r="DH10" s="579"/>
      <c r="DI10" s="579"/>
      <c r="DJ10" s="579"/>
      <c r="DK10" s="580"/>
      <c r="DL10" s="584">
        <v>820380</v>
      </c>
      <c r="DM10" s="579"/>
      <c r="DN10" s="579"/>
      <c r="DO10" s="579"/>
      <c r="DP10" s="579"/>
      <c r="DQ10" s="579"/>
      <c r="DR10" s="579"/>
      <c r="DS10" s="579"/>
      <c r="DT10" s="579"/>
      <c r="DU10" s="579"/>
      <c r="DV10" s="579"/>
      <c r="DW10" s="579"/>
      <c r="DX10" s="659"/>
    </row>
    <row r="11" spans="2:138" ht="11.25" customHeight="1" x14ac:dyDescent="0.2">
      <c r="B11" s="575" t="s">
        <v>209</v>
      </c>
      <c r="C11" s="576"/>
      <c r="D11" s="576"/>
      <c r="E11" s="576"/>
      <c r="F11" s="576"/>
      <c r="G11" s="576"/>
      <c r="H11" s="576"/>
      <c r="I11" s="576"/>
      <c r="J11" s="576"/>
      <c r="K11" s="576"/>
      <c r="L11" s="576"/>
      <c r="M11" s="576"/>
      <c r="N11" s="576"/>
      <c r="O11" s="576"/>
      <c r="P11" s="576"/>
      <c r="Q11" s="577"/>
      <c r="R11" s="578">
        <v>79776</v>
      </c>
      <c r="S11" s="579"/>
      <c r="T11" s="579"/>
      <c r="U11" s="579"/>
      <c r="V11" s="579"/>
      <c r="W11" s="579"/>
      <c r="X11" s="579"/>
      <c r="Y11" s="580"/>
      <c r="Z11" s="653">
        <v>0</v>
      </c>
      <c r="AA11" s="653"/>
      <c r="AB11" s="653"/>
      <c r="AC11" s="653"/>
      <c r="AD11" s="654">
        <v>79776</v>
      </c>
      <c r="AE11" s="654"/>
      <c r="AF11" s="654"/>
      <c r="AG11" s="654"/>
      <c r="AH11" s="654"/>
      <c r="AI11" s="654"/>
      <c r="AJ11" s="654"/>
      <c r="AK11" s="654"/>
      <c r="AL11" s="581">
        <v>0</v>
      </c>
      <c r="AM11" s="655"/>
      <c r="AN11" s="655"/>
      <c r="AO11" s="656"/>
      <c r="AP11" s="575" t="s">
        <v>210</v>
      </c>
      <c r="AQ11" s="576"/>
      <c r="AR11" s="576"/>
      <c r="AS11" s="576"/>
      <c r="AT11" s="576"/>
      <c r="AU11" s="576"/>
      <c r="AV11" s="576"/>
      <c r="AW11" s="576"/>
      <c r="AX11" s="576"/>
      <c r="AY11" s="576"/>
      <c r="AZ11" s="576"/>
      <c r="BA11" s="576"/>
      <c r="BB11" s="576"/>
      <c r="BC11" s="577"/>
      <c r="BD11" s="578">
        <v>6210190</v>
      </c>
      <c r="BE11" s="579"/>
      <c r="BF11" s="579"/>
      <c r="BG11" s="579"/>
      <c r="BH11" s="579"/>
      <c r="BI11" s="579"/>
      <c r="BJ11" s="579"/>
      <c r="BK11" s="580"/>
      <c r="BL11" s="653">
        <v>2.5</v>
      </c>
      <c r="BM11" s="653"/>
      <c r="BN11" s="653"/>
      <c r="BO11" s="653"/>
      <c r="BP11" s="654">
        <v>1077915</v>
      </c>
      <c r="BQ11" s="654"/>
      <c r="BR11" s="654"/>
      <c r="BS11" s="654"/>
      <c r="BT11" s="654"/>
      <c r="BU11" s="654"/>
      <c r="BV11" s="654"/>
      <c r="BW11" s="657"/>
      <c r="BY11" s="575" t="s">
        <v>211</v>
      </c>
      <c r="BZ11" s="576"/>
      <c r="CA11" s="576"/>
      <c r="CB11" s="576"/>
      <c r="CC11" s="576"/>
      <c r="CD11" s="576"/>
      <c r="CE11" s="576"/>
      <c r="CF11" s="576"/>
      <c r="CG11" s="576"/>
      <c r="CH11" s="576"/>
      <c r="CI11" s="576"/>
      <c r="CJ11" s="576"/>
      <c r="CK11" s="576"/>
      <c r="CL11" s="577"/>
      <c r="CM11" s="578">
        <v>74354430</v>
      </c>
      <c r="CN11" s="579"/>
      <c r="CO11" s="579"/>
      <c r="CP11" s="579"/>
      <c r="CQ11" s="579"/>
      <c r="CR11" s="579"/>
      <c r="CS11" s="579"/>
      <c r="CT11" s="580"/>
      <c r="CU11" s="653">
        <v>11.1</v>
      </c>
      <c r="CV11" s="653"/>
      <c r="CW11" s="653"/>
      <c r="CX11" s="653"/>
      <c r="CY11" s="584">
        <v>16945543</v>
      </c>
      <c r="CZ11" s="579"/>
      <c r="DA11" s="579"/>
      <c r="DB11" s="579"/>
      <c r="DC11" s="579"/>
      <c r="DD11" s="579"/>
      <c r="DE11" s="579"/>
      <c r="DF11" s="579"/>
      <c r="DG11" s="579"/>
      <c r="DH11" s="579"/>
      <c r="DI11" s="579"/>
      <c r="DJ11" s="579"/>
      <c r="DK11" s="580"/>
      <c r="DL11" s="584">
        <v>13882025</v>
      </c>
      <c r="DM11" s="579"/>
      <c r="DN11" s="579"/>
      <c r="DO11" s="579"/>
      <c r="DP11" s="579"/>
      <c r="DQ11" s="579"/>
      <c r="DR11" s="579"/>
      <c r="DS11" s="579"/>
      <c r="DT11" s="579"/>
      <c r="DU11" s="579"/>
      <c r="DV11" s="579"/>
      <c r="DW11" s="579"/>
      <c r="DX11" s="659"/>
    </row>
    <row r="12" spans="2:138" ht="11.25" customHeight="1" x14ac:dyDescent="0.2">
      <c r="B12" s="575" t="s">
        <v>212</v>
      </c>
      <c r="C12" s="576"/>
      <c r="D12" s="576"/>
      <c r="E12" s="576"/>
      <c r="F12" s="576"/>
      <c r="G12" s="576"/>
      <c r="H12" s="576"/>
      <c r="I12" s="576"/>
      <c r="J12" s="576"/>
      <c r="K12" s="576"/>
      <c r="L12" s="576"/>
      <c r="M12" s="576"/>
      <c r="N12" s="576"/>
      <c r="O12" s="576"/>
      <c r="P12" s="576"/>
      <c r="Q12" s="577"/>
      <c r="R12" s="578">
        <v>27161623</v>
      </c>
      <c r="S12" s="579"/>
      <c r="T12" s="579"/>
      <c r="U12" s="579"/>
      <c r="V12" s="579"/>
      <c r="W12" s="579"/>
      <c r="X12" s="579"/>
      <c r="Y12" s="580"/>
      <c r="Z12" s="653">
        <v>4</v>
      </c>
      <c r="AA12" s="653"/>
      <c r="AB12" s="653"/>
      <c r="AC12" s="653"/>
      <c r="AD12" s="654">
        <v>27161623</v>
      </c>
      <c r="AE12" s="654"/>
      <c r="AF12" s="654"/>
      <c r="AG12" s="654"/>
      <c r="AH12" s="654"/>
      <c r="AI12" s="654"/>
      <c r="AJ12" s="654"/>
      <c r="AK12" s="654"/>
      <c r="AL12" s="581">
        <v>7.2</v>
      </c>
      <c r="AM12" s="655"/>
      <c r="AN12" s="655"/>
      <c r="AO12" s="656"/>
      <c r="AP12" s="575" t="s">
        <v>213</v>
      </c>
      <c r="AQ12" s="576"/>
      <c r="AR12" s="576"/>
      <c r="AS12" s="576"/>
      <c r="AT12" s="576"/>
      <c r="AU12" s="576"/>
      <c r="AV12" s="576"/>
      <c r="AW12" s="576"/>
      <c r="AX12" s="576"/>
      <c r="AY12" s="576"/>
      <c r="AZ12" s="576"/>
      <c r="BA12" s="576"/>
      <c r="BB12" s="576"/>
      <c r="BC12" s="577"/>
      <c r="BD12" s="578">
        <v>1015982</v>
      </c>
      <c r="BE12" s="579"/>
      <c r="BF12" s="579"/>
      <c r="BG12" s="579"/>
      <c r="BH12" s="579"/>
      <c r="BI12" s="579"/>
      <c r="BJ12" s="579"/>
      <c r="BK12" s="580"/>
      <c r="BL12" s="653">
        <v>0.4</v>
      </c>
      <c r="BM12" s="653"/>
      <c r="BN12" s="653"/>
      <c r="BO12" s="653"/>
      <c r="BP12" s="654" t="s">
        <v>112</v>
      </c>
      <c r="BQ12" s="654"/>
      <c r="BR12" s="654"/>
      <c r="BS12" s="654"/>
      <c r="BT12" s="654"/>
      <c r="BU12" s="654"/>
      <c r="BV12" s="654"/>
      <c r="BW12" s="657"/>
      <c r="BY12" s="575" t="s">
        <v>214</v>
      </c>
      <c r="BZ12" s="576"/>
      <c r="CA12" s="576"/>
      <c r="CB12" s="576"/>
      <c r="CC12" s="576"/>
      <c r="CD12" s="576"/>
      <c r="CE12" s="576"/>
      <c r="CF12" s="576"/>
      <c r="CG12" s="576"/>
      <c r="CH12" s="576"/>
      <c r="CI12" s="576"/>
      <c r="CJ12" s="576"/>
      <c r="CK12" s="576"/>
      <c r="CL12" s="577"/>
      <c r="CM12" s="578">
        <v>11233134</v>
      </c>
      <c r="CN12" s="579"/>
      <c r="CO12" s="579"/>
      <c r="CP12" s="579"/>
      <c r="CQ12" s="579"/>
      <c r="CR12" s="579"/>
      <c r="CS12" s="579"/>
      <c r="CT12" s="580"/>
      <c r="CU12" s="653">
        <v>1.7</v>
      </c>
      <c r="CV12" s="653"/>
      <c r="CW12" s="653"/>
      <c r="CX12" s="653"/>
      <c r="CY12" s="584">
        <v>791642</v>
      </c>
      <c r="CZ12" s="579"/>
      <c r="DA12" s="579"/>
      <c r="DB12" s="579"/>
      <c r="DC12" s="579"/>
      <c r="DD12" s="579"/>
      <c r="DE12" s="579"/>
      <c r="DF12" s="579"/>
      <c r="DG12" s="579"/>
      <c r="DH12" s="579"/>
      <c r="DI12" s="579"/>
      <c r="DJ12" s="579"/>
      <c r="DK12" s="580"/>
      <c r="DL12" s="584">
        <v>9605560</v>
      </c>
      <c r="DM12" s="579"/>
      <c r="DN12" s="579"/>
      <c r="DO12" s="579"/>
      <c r="DP12" s="579"/>
      <c r="DQ12" s="579"/>
      <c r="DR12" s="579"/>
      <c r="DS12" s="579"/>
      <c r="DT12" s="579"/>
      <c r="DU12" s="579"/>
      <c r="DV12" s="579"/>
      <c r="DW12" s="579"/>
      <c r="DX12" s="659"/>
    </row>
    <row r="13" spans="2:138" ht="11.25" customHeight="1" x14ac:dyDescent="0.2">
      <c r="B13" s="575" t="s">
        <v>215</v>
      </c>
      <c r="C13" s="576"/>
      <c r="D13" s="576"/>
      <c r="E13" s="576"/>
      <c r="F13" s="576"/>
      <c r="G13" s="576"/>
      <c r="H13" s="576"/>
      <c r="I13" s="576"/>
      <c r="J13" s="576"/>
      <c r="K13" s="576"/>
      <c r="L13" s="576"/>
      <c r="M13" s="576"/>
      <c r="N13" s="576"/>
      <c r="O13" s="576"/>
      <c r="P13" s="576"/>
      <c r="Q13" s="577"/>
      <c r="R13" s="578" t="s">
        <v>112</v>
      </c>
      <c r="S13" s="579"/>
      <c r="T13" s="579"/>
      <c r="U13" s="579"/>
      <c r="V13" s="579"/>
      <c r="W13" s="579"/>
      <c r="X13" s="579"/>
      <c r="Y13" s="580"/>
      <c r="Z13" s="653" t="s">
        <v>112</v>
      </c>
      <c r="AA13" s="653"/>
      <c r="AB13" s="653"/>
      <c r="AC13" s="653"/>
      <c r="AD13" s="654" t="s">
        <v>200</v>
      </c>
      <c r="AE13" s="654"/>
      <c r="AF13" s="654"/>
      <c r="AG13" s="654"/>
      <c r="AH13" s="654"/>
      <c r="AI13" s="654"/>
      <c r="AJ13" s="654"/>
      <c r="AK13" s="654"/>
      <c r="AL13" s="581" t="s">
        <v>112</v>
      </c>
      <c r="AM13" s="655"/>
      <c r="AN13" s="655"/>
      <c r="AO13" s="656"/>
      <c r="AP13" s="575" t="s">
        <v>216</v>
      </c>
      <c r="AQ13" s="576"/>
      <c r="AR13" s="576"/>
      <c r="AS13" s="576"/>
      <c r="AT13" s="576"/>
      <c r="AU13" s="576"/>
      <c r="AV13" s="576"/>
      <c r="AW13" s="576"/>
      <c r="AX13" s="576"/>
      <c r="AY13" s="576"/>
      <c r="AZ13" s="576"/>
      <c r="BA13" s="576"/>
      <c r="BB13" s="576"/>
      <c r="BC13" s="577"/>
      <c r="BD13" s="578">
        <v>2469711</v>
      </c>
      <c r="BE13" s="579"/>
      <c r="BF13" s="579"/>
      <c r="BG13" s="579"/>
      <c r="BH13" s="579"/>
      <c r="BI13" s="579"/>
      <c r="BJ13" s="579"/>
      <c r="BK13" s="580"/>
      <c r="BL13" s="653">
        <v>1</v>
      </c>
      <c r="BM13" s="653"/>
      <c r="BN13" s="653"/>
      <c r="BO13" s="653"/>
      <c r="BP13" s="654" t="s">
        <v>200</v>
      </c>
      <c r="BQ13" s="654"/>
      <c r="BR13" s="654"/>
      <c r="BS13" s="654"/>
      <c r="BT13" s="654"/>
      <c r="BU13" s="654"/>
      <c r="BV13" s="654"/>
      <c r="BW13" s="657"/>
      <c r="BY13" s="575" t="s">
        <v>217</v>
      </c>
      <c r="BZ13" s="576"/>
      <c r="CA13" s="576"/>
      <c r="CB13" s="576"/>
      <c r="CC13" s="576"/>
      <c r="CD13" s="576"/>
      <c r="CE13" s="576"/>
      <c r="CF13" s="576"/>
      <c r="CG13" s="576"/>
      <c r="CH13" s="576"/>
      <c r="CI13" s="576"/>
      <c r="CJ13" s="576"/>
      <c r="CK13" s="576"/>
      <c r="CL13" s="577"/>
      <c r="CM13" s="578">
        <v>60352449</v>
      </c>
      <c r="CN13" s="579"/>
      <c r="CO13" s="579"/>
      <c r="CP13" s="579"/>
      <c r="CQ13" s="579"/>
      <c r="CR13" s="579"/>
      <c r="CS13" s="579"/>
      <c r="CT13" s="580"/>
      <c r="CU13" s="653">
        <v>9</v>
      </c>
      <c r="CV13" s="653"/>
      <c r="CW13" s="653"/>
      <c r="CX13" s="653"/>
      <c r="CY13" s="584">
        <v>44418987</v>
      </c>
      <c r="CZ13" s="579"/>
      <c r="DA13" s="579"/>
      <c r="DB13" s="579"/>
      <c r="DC13" s="579"/>
      <c r="DD13" s="579"/>
      <c r="DE13" s="579"/>
      <c r="DF13" s="579"/>
      <c r="DG13" s="579"/>
      <c r="DH13" s="579"/>
      <c r="DI13" s="579"/>
      <c r="DJ13" s="579"/>
      <c r="DK13" s="580"/>
      <c r="DL13" s="584">
        <v>17946071</v>
      </c>
      <c r="DM13" s="579"/>
      <c r="DN13" s="579"/>
      <c r="DO13" s="579"/>
      <c r="DP13" s="579"/>
      <c r="DQ13" s="579"/>
      <c r="DR13" s="579"/>
      <c r="DS13" s="579"/>
      <c r="DT13" s="579"/>
      <c r="DU13" s="579"/>
      <c r="DV13" s="579"/>
      <c r="DW13" s="579"/>
      <c r="DX13" s="659"/>
    </row>
    <row r="14" spans="2:138" ht="11.25" customHeight="1" x14ac:dyDescent="0.2">
      <c r="B14" s="575" t="s">
        <v>218</v>
      </c>
      <c r="C14" s="576"/>
      <c r="D14" s="576"/>
      <c r="E14" s="576"/>
      <c r="F14" s="576"/>
      <c r="G14" s="576"/>
      <c r="H14" s="576"/>
      <c r="I14" s="576"/>
      <c r="J14" s="576"/>
      <c r="K14" s="576"/>
      <c r="L14" s="576"/>
      <c r="M14" s="576"/>
      <c r="N14" s="576"/>
      <c r="O14" s="576"/>
      <c r="P14" s="576"/>
      <c r="Q14" s="577"/>
      <c r="R14" s="578">
        <v>687940</v>
      </c>
      <c r="S14" s="579"/>
      <c r="T14" s="579"/>
      <c r="U14" s="579"/>
      <c r="V14" s="579"/>
      <c r="W14" s="579"/>
      <c r="X14" s="579"/>
      <c r="Y14" s="580"/>
      <c r="Z14" s="653">
        <v>0.1</v>
      </c>
      <c r="AA14" s="653"/>
      <c r="AB14" s="653"/>
      <c r="AC14" s="653"/>
      <c r="AD14" s="654">
        <v>687940</v>
      </c>
      <c r="AE14" s="654"/>
      <c r="AF14" s="654"/>
      <c r="AG14" s="654"/>
      <c r="AH14" s="654"/>
      <c r="AI14" s="654"/>
      <c r="AJ14" s="654"/>
      <c r="AK14" s="654"/>
      <c r="AL14" s="581">
        <v>0.2</v>
      </c>
      <c r="AM14" s="655"/>
      <c r="AN14" s="655"/>
      <c r="AO14" s="656"/>
      <c r="AP14" s="575" t="s">
        <v>219</v>
      </c>
      <c r="AQ14" s="576"/>
      <c r="AR14" s="576"/>
      <c r="AS14" s="576"/>
      <c r="AT14" s="576"/>
      <c r="AU14" s="576"/>
      <c r="AV14" s="576"/>
      <c r="AW14" s="576"/>
      <c r="AX14" s="576"/>
      <c r="AY14" s="576"/>
      <c r="AZ14" s="576"/>
      <c r="BA14" s="576"/>
      <c r="BB14" s="576"/>
      <c r="BC14" s="577"/>
      <c r="BD14" s="578">
        <v>2372776</v>
      </c>
      <c r="BE14" s="579"/>
      <c r="BF14" s="579"/>
      <c r="BG14" s="579"/>
      <c r="BH14" s="579"/>
      <c r="BI14" s="579"/>
      <c r="BJ14" s="579"/>
      <c r="BK14" s="580"/>
      <c r="BL14" s="653">
        <v>0.9</v>
      </c>
      <c r="BM14" s="653"/>
      <c r="BN14" s="653"/>
      <c r="BO14" s="653"/>
      <c r="BP14" s="654" t="s">
        <v>112</v>
      </c>
      <c r="BQ14" s="654"/>
      <c r="BR14" s="654"/>
      <c r="BS14" s="654"/>
      <c r="BT14" s="654"/>
      <c r="BU14" s="654"/>
      <c r="BV14" s="654"/>
      <c r="BW14" s="657"/>
      <c r="BY14" s="575" t="s">
        <v>220</v>
      </c>
      <c r="BZ14" s="576"/>
      <c r="CA14" s="576"/>
      <c r="CB14" s="576"/>
      <c r="CC14" s="576"/>
      <c r="CD14" s="576"/>
      <c r="CE14" s="576"/>
      <c r="CF14" s="576"/>
      <c r="CG14" s="576"/>
      <c r="CH14" s="576"/>
      <c r="CI14" s="576"/>
      <c r="CJ14" s="576"/>
      <c r="CK14" s="576"/>
      <c r="CL14" s="577"/>
      <c r="CM14" s="578">
        <v>45207744</v>
      </c>
      <c r="CN14" s="579"/>
      <c r="CO14" s="579"/>
      <c r="CP14" s="579"/>
      <c r="CQ14" s="579"/>
      <c r="CR14" s="579"/>
      <c r="CS14" s="579"/>
      <c r="CT14" s="580"/>
      <c r="CU14" s="653">
        <v>6.8</v>
      </c>
      <c r="CV14" s="653"/>
      <c r="CW14" s="653"/>
      <c r="CX14" s="653"/>
      <c r="CY14" s="584">
        <v>3157184</v>
      </c>
      <c r="CZ14" s="579"/>
      <c r="DA14" s="579"/>
      <c r="DB14" s="579"/>
      <c r="DC14" s="579"/>
      <c r="DD14" s="579"/>
      <c r="DE14" s="579"/>
      <c r="DF14" s="579"/>
      <c r="DG14" s="579"/>
      <c r="DH14" s="579"/>
      <c r="DI14" s="579"/>
      <c r="DJ14" s="579"/>
      <c r="DK14" s="580"/>
      <c r="DL14" s="584">
        <v>40792464</v>
      </c>
      <c r="DM14" s="579"/>
      <c r="DN14" s="579"/>
      <c r="DO14" s="579"/>
      <c r="DP14" s="579"/>
      <c r="DQ14" s="579"/>
      <c r="DR14" s="579"/>
      <c r="DS14" s="579"/>
      <c r="DT14" s="579"/>
      <c r="DU14" s="579"/>
      <c r="DV14" s="579"/>
      <c r="DW14" s="579"/>
      <c r="DX14" s="659"/>
    </row>
    <row r="15" spans="2:138" ht="11.25" customHeight="1" x14ac:dyDescent="0.2">
      <c r="B15" s="575" t="s">
        <v>221</v>
      </c>
      <c r="C15" s="576"/>
      <c r="D15" s="576"/>
      <c r="E15" s="576"/>
      <c r="F15" s="576"/>
      <c r="G15" s="576"/>
      <c r="H15" s="576"/>
      <c r="I15" s="576"/>
      <c r="J15" s="576"/>
      <c r="K15" s="576"/>
      <c r="L15" s="576"/>
      <c r="M15" s="576"/>
      <c r="N15" s="576"/>
      <c r="O15" s="576"/>
      <c r="P15" s="576"/>
      <c r="Q15" s="577"/>
      <c r="R15" s="578">
        <v>160084030</v>
      </c>
      <c r="S15" s="579"/>
      <c r="T15" s="579"/>
      <c r="U15" s="579"/>
      <c r="V15" s="579"/>
      <c r="W15" s="579"/>
      <c r="X15" s="579"/>
      <c r="Y15" s="580"/>
      <c r="Z15" s="653">
        <v>23.7</v>
      </c>
      <c r="AA15" s="653"/>
      <c r="AB15" s="653"/>
      <c r="AC15" s="653"/>
      <c r="AD15" s="654">
        <v>157207022</v>
      </c>
      <c r="AE15" s="654"/>
      <c r="AF15" s="654"/>
      <c r="AG15" s="654"/>
      <c r="AH15" s="654"/>
      <c r="AI15" s="654"/>
      <c r="AJ15" s="654"/>
      <c r="AK15" s="654"/>
      <c r="AL15" s="581">
        <v>41.4</v>
      </c>
      <c r="AM15" s="655"/>
      <c r="AN15" s="655"/>
      <c r="AO15" s="656"/>
      <c r="AP15" s="575" t="s">
        <v>222</v>
      </c>
      <c r="AQ15" s="576"/>
      <c r="AR15" s="576"/>
      <c r="AS15" s="576"/>
      <c r="AT15" s="576"/>
      <c r="AU15" s="576"/>
      <c r="AV15" s="576"/>
      <c r="AW15" s="576"/>
      <c r="AX15" s="576"/>
      <c r="AY15" s="576"/>
      <c r="AZ15" s="576"/>
      <c r="BA15" s="576"/>
      <c r="BB15" s="576"/>
      <c r="BC15" s="577"/>
      <c r="BD15" s="578">
        <v>48630377</v>
      </c>
      <c r="BE15" s="579"/>
      <c r="BF15" s="579"/>
      <c r="BG15" s="579"/>
      <c r="BH15" s="579"/>
      <c r="BI15" s="579"/>
      <c r="BJ15" s="579"/>
      <c r="BK15" s="580"/>
      <c r="BL15" s="653">
        <v>19.3</v>
      </c>
      <c r="BM15" s="653"/>
      <c r="BN15" s="653"/>
      <c r="BO15" s="653"/>
      <c r="BP15" s="654" t="s">
        <v>200</v>
      </c>
      <c r="BQ15" s="654"/>
      <c r="BR15" s="654"/>
      <c r="BS15" s="654"/>
      <c r="BT15" s="654"/>
      <c r="BU15" s="654"/>
      <c r="BV15" s="654"/>
      <c r="BW15" s="657"/>
      <c r="BY15" s="575" t="s">
        <v>223</v>
      </c>
      <c r="BZ15" s="576"/>
      <c r="CA15" s="576"/>
      <c r="CB15" s="576"/>
      <c r="CC15" s="576"/>
      <c r="CD15" s="576"/>
      <c r="CE15" s="576"/>
      <c r="CF15" s="576"/>
      <c r="CG15" s="576"/>
      <c r="CH15" s="576"/>
      <c r="CI15" s="576"/>
      <c r="CJ15" s="576"/>
      <c r="CK15" s="576"/>
      <c r="CL15" s="577"/>
      <c r="CM15" s="578" t="s">
        <v>200</v>
      </c>
      <c r="CN15" s="579"/>
      <c r="CO15" s="579"/>
      <c r="CP15" s="579"/>
      <c r="CQ15" s="579"/>
      <c r="CR15" s="579"/>
      <c r="CS15" s="579"/>
      <c r="CT15" s="580"/>
      <c r="CU15" s="653" t="s">
        <v>200</v>
      </c>
      <c r="CV15" s="653"/>
      <c r="CW15" s="653"/>
      <c r="CX15" s="653"/>
      <c r="CY15" s="584" t="s">
        <v>200</v>
      </c>
      <c r="CZ15" s="579"/>
      <c r="DA15" s="579"/>
      <c r="DB15" s="579"/>
      <c r="DC15" s="579"/>
      <c r="DD15" s="579"/>
      <c r="DE15" s="579"/>
      <c r="DF15" s="579"/>
      <c r="DG15" s="579"/>
      <c r="DH15" s="579"/>
      <c r="DI15" s="579"/>
      <c r="DJ15" s="579"/>
      <c r="DK15" s="580"/>
      <c r="DL15" s="584" t="s">
        <v>112</v>
      </c>
      <c r="DM15" s="579"/>
      <c r="DN15" s="579"/>
      <c r="DO15" s="579"/>
      <c r="DP15" s="579"/>
      <c r="DQ15" s="579"/>
      <c r="DR15" s="579"/>
      <c r="DS15" s="579"/>
      <c r="DT15" s="579"/>
      <c r="DU15" s="579"/>
      <c r="DV15" s="579"/>
      <c r="DW15" s="579"/>
      <c r="DX15" s="659"/>
    </row>
    <row r="16" spans="2:138" ht="11.25" customHeight="1" x14ac:dyDescent="0.2">
      <c r="B16" s="575" t="s">
        <v>224</v>
      </c>
      <c r="C16" s="576"/>
      <c r="D16" s="576"/>
      <c r="E16" s="576"/>
      <c r="F16" s="576"/>
      <c r="G16" s="576"/>
      <c r="H16" s="576"/>
      <c r="I16" s="576"/>
      <c r="J16" s="576"/>
      <c r="K16" s="576"/>
      <c r="L16" s="576"/>
      <c r="M16" s="576"/>
      <c r="N16" s="576"/>
      <c r="O16" s="576"/>
      <c r="P16" s="576"/>
      <c r="Q16" s="577"/>
      <c r="R16" s="578">
        <v>157207022</v>
      </c>
      <c r="S16" s="579"/>
      <c r="T16" s="579"/>
      <c r="U16" s="579"/>
      <c r="V16" s="579"/>
      <c r="W16" s="579"/>
      <c r="X16" s="579"/>
      <c r="Y16" s="580"/>
      <c r="Z16" s="581">
        <v>23.2</v>
      </c>
      <c r="AA16" s="655"/>
      <c r="AB16" s="655"/>
      <c r="AC16" s="658"/>
      <c r="AD16" s="584">
        <v>157207022</v>
      </c>
      <c r="AE16" s="579"/>
      <c r="AF16" s="579"/>
      <c r="AG16" s="579"/>
      <c r="AH16" s="579"/>
      <c r="AI16" s="579"/>
      <c r="AJ16" s="579"/>
      <c r="AK16" s="580"/>
      <c r="AL16" s="581">
        <v>41.4</v>
      </c>
      <c r="AM16" s="655"/>
      <c r="AN16" s="655"/>
      <c r="AO16" s="656"/>
      <c r="AP16" s="575" t="s">
        <v>225</v>
      </c>
      <c r="AQ16" s="576"/>
      <c r="AR16" s="576"/>
      <c r="AS16" s="576"/>
      <c r="AT16" s="576"/>
      <c r="AU16" s="576"/>
      <c r="AV16" s="576"/>
      <c r="AW16" s="576"/>
      <c r="AX16" s="576"/>
      <c r="AY16" s="576"/>
      <c r="AZ16" s="576"/>
      <c r="BA16" s="576"/>
      <c r="BB16" s="576"/>
      <c r="BC16" s="577"/>
      <c r="BD16" s="578">
        <v>1807533</v>
      </c>
      <c r="BE16" s="579"/>
      <c r="BF16" s="579"/>
      <c r="BG16" s="579"/>
      <c r="BH16" s="579"/>
      <c r="BI16" s="579"/>
      <c r="BJ16" s="579"/>
      <c r="BK16" s="580"/>
      <c r="BL16" s="653">
        <v>0.7</v>
      </c>
      <c r="BM16" s="653"/>
      <c r="BN16" s="653"/>
      <c r="BO16" s="653"/>
      <c r="BP16" s="654" t="s">
        <v>200</v>
      </c>
      <c r="BQ16" s="654"/>
      <c r="BR16" s="654"/>
      <c r="BS16" s="654"/>
      <c r="BT16" s="654"/>
      <c r="BU16" s="654"/>
      <c r="BV16" s="654"/>
      <c r="BW16" s="657"/>
      <c r="BY16" s="575" t="s">
        <v>226</v>
      </c>
      <c r="BZ16" s="576"/>
      <c r="CA16" s="576"/>
      <c r="CB16" s="576"/>
      <c r="CC16" s="576"/>
      <c r="CD16" s="576"/>
      <c r="CE16" s="576"/>
      <c r="CF16" s="576"/>
      <c r="CG16" s="576"/>
      <c r="CH16" s="576"/>
      <c r="CI16" s="576"/>
      <c r="CJ16" s="576"/>
      <c r="CK16" s="576"/>
      <c r="CL16" s="577"/>
      <c r="CM16" s="578">
        <v>146195749</v>
      </c>
      <c r="CN16" s="579"/>
      <c r="CO16" s="579"/>
      <c r="CP16" s="579"/>
      <c r="CQ16" s="579"/>
      <c r="CR16" s="579"/>
      <c r="CS16" s="579"/>
      <c r="CT16" s="580"/>
      <c r="CU16" s="653">
        <v>21.9</v>
      </c>
      <c r="CV16" s="653"/>
      <c r="CW16" s="653"/>
      <c r="CX16" s="653"/>
      <c r="CY16" s="584">
        <v>2731439</v>
      </c>
      <c r="CZ16" s="579"/>
      <c r="DA16" s="579"/>
      <c r="DB16" s="579"/>
      <c r="DC16" s="579"/>
      <c r="DD16" s="579"/>
      <c r="DE16" s="579"/>
      <c r="DF16" s="579"/>
      <c r="DG16" s="579"/>
      <c r="DH16" s="579"/>
      <c r="DI16" s="579"/>
      <c r="DJ16" s="579"/>
      <c r="DK16" s="580"/>
      <c r="DL16" s="584">
        <v>110213006</v>
      </c>
      <c r="DM16" s="579"/>
      <c r="DN16" s="579"/>
      <c r="DO16" s="579"/>
      <c r="DP16" s="579"/>
      <c r="DQ16" s="579"/>
      <c r="DR16" s="579"/>
      <c r="DS16" s="579"/>
      <c r="DT16" s="579"/>
      <c r="DU16" s="579"/>
      <c r="DV16" s="579"/>
      <c r="DW16" s="579"/>
      <c r="DX16" s="659"/>
    </row>
    <row r="17" spans="2:128" ht="11.25" customHeight="1" x14ac:dyDescent="0.2">
      <c r="B17" s="575" t="s">
        <v>227</v>
      </c>
      <c r="C17" s="576"/>
      <c r="D17" s="576"/>
      <c r="E17" s="576"/>
      <c r="F17" s="576"/>
      <c r="G17" s="576"/>
      <c r="H17" s="576"/>
      <c r="I17" s="576"/>
      <c r="J17" s="576"/>
      <c r="K17" s="576"/>
      <c r="L17" s="576"/>
      <c r="M17" s="576"/>
      <c r="N17" s="576"/>
      <c r="O17" s="576"/>
      <c r="P17" s="576"/>
      <c r="Q17" s="577"/>
      <c r="R17" s="578">
        <v>2853223</v>
      </c>
      <c r="S17" s="579"/>
      <c r="T17" s="579"/>
      <c r="U17" s="579"/>
      <c r="V17" s="579"/>
      <c r="W17" s="579"/>
      <c r="X17" s="579"/>
      <c r="Y17" s="580"/>
      <c r="Z17" s="581">
        <v>0.4</v>
      </c>
      <c r="AA17" s="655"/>
      <c r="AB17" s="655"/>
      <c r="AC17" s="658"/>
      <c r="AD17" s="584" t="s">
        <v>200</v>
      </c>
      <c r="AE17" s="579"/>
      <c r="AF17" s="579"/>
      <c r="AG17" s="579"/>
      <c r="AH17" s="579"/>
      <c r="AI17" s="579"/>
      <c r="AJ17" s="579"/>
      <c r="AK17" s="580"/>
      <c r="AL17" s="581" t="s">
        <v>112</v>
      </c>
      <c r="AM17" s="655"/>
      <c r="AN17" s="655"/>
      <c r="AO17" s="656"/>
      <c r="AP17" s="575" t="s">
        <v>228</v>
      </c>
      <c r="AQ17" s="576"/>
      <c r="AR17" s="576"/>
      <c r="AS17" s="576"/>
      <c r="AT17" s="576"/>
      <c r="AU17" s="576"/>
      <c r="AV17" s="576"/>
      <c r="AW17" s="576"/>
      <c r="AX17" s="576"/>
      <c r="AY17" s="576"/>
      <c r="AZ17" s="576"/>
      <c r="BA17" s="576"/>
      <c r="BB17" s="576"/>
      <c r="BC17" s="577"/>
      <c r="BD17" s="578">
        <v>46822844</v>
      </c>
      <c r="BE17" s="579"/>
      <c r="BF17" s="579"/>
      <c r="BG17" s="579"/>
      <c r="BH17" s="579"/>
      <c r="BI17" s="579"/>
      <c r="BJ17" s="579"/>
      <c r="BK17" s="580"/>
      <c r="BL17" s="653">
        <v>18.600000000000001</v>
      </c>
      <c r="BM17" s="653"/>
      <c r="BN17" s="653"/>
      <c r="BO17" s="653"/>
      <c r="BP17" s="654" t="s">
        <v>112</v>
      </c>
      <c r="BQ17" s="654"/>
      <c r="BR17" s="654"/>
      <c r="BS17" s="654"/>
      <c r="BT17" s="654"/>
      <c r="BU17" s="654"/>
      <c r="BV17" s="654"/>
      <c r="BW17" s="657"/>
      <c r="BY17" s="575" t="s">
        <v>229</v>
      </c>
      <c r="BZ17" s="576"/>
      <c r="CA17" s="576"/>
      <c r="CB17" s="576"/>
      <c r="CC17" s="576"/>
      <c r="CD17" s="576"/>
      <c r="CE17" s="576"/>
      <c r="CF17" s="576"/>
      <c r="CG17" s="576"/>
      <c r="CH17" s="576"/>
      <c r="CI17" s="576"/>
      <c r="CJ17" s="576"/>
      <c r="CK17" s="576"/>
      <c r="CL17" s="577"/>
      <c r="CM17" s="578">
        <v>859526</v>
      </c>
      <c r="CN17" s="579"/>
      <c r="CO17" s="579"/>
      <c r="CP17" s="579"/>
      <c r="CQ17" s="579"/>
      <c r="CR17" s="579"/>
      <c r="CS17" s="579"/>
      <c r="CT17" s="580"/>
      <c r="CU17" s="653">
        <v>0.1</v>
      </c>
      <c r="CV17" s="653"/>
      <c r="CW17" s="653"/>
      <c r="CX17" s="653"/>
      <c r="CY17" s="584" t="s">
        <v>112</v>
      </c>
      <c r="CZ17" s="579"/>
      <c r="DA17" s="579"/>
      <c r="DB17" s="579"/>
      <c r="DC17" s="579"/>
      <c r="DD17" s="579"/>
      <c r="DE17" s="579"/>
      <c r="DF17" s="579"/>
      <c r="DG17" s="579"/>
      <c r="DH17" s="579"/>
      <c r="DI17" s="579"/>
      <c r="DJ17" s="579"/>
      <c r="DK17" s="580"/>
      <c r="DL17" s="584">
        <v>28317</v>
      </c>
      <c r="DM17" s="579"/>
      <c r="DN17" s="579"/>
      <c r="DO17" s="579"/>
      <c r="DP17" s="579"/>
      <c r="DQ17" s="579"/>
      <c r="DR17" s="579"/>
      <c r="DS17" s="579"/>
      <c r="DT17" s="579"/>
      <c r="DU17" s="579"/>
      <c r="DV17" s="579"/>
      <c r="DW17" s="579"/>
      <c r="DX17" s="659"/>
    </row>
    <row r="18" spans="2:128" ht="11.25" customHeight="1" x14ac:dyDescent="0.2">
      <c r="B18" s="575" t="s">
        <v>230</v>
      </c>
      <c r="C18" s="576"/>
      <c r="D18" s="576"/>
      <c r="E18" s="576"/>
      <c r="F18" s="576"/>
      <c r="G18" s="576"/>
      <c r="H18" s="576"/>
      <c r="I18" s="576"/>
      <c r="J18" s="576"/>
      <c r="K18" s="576"/>
      <c r="L18" s="576"/>
      <c r="M18" s="576"/>
      <c r="N18" s="576"/>
      <c r="O18" s="576"/>
      <c r="P18" s="576"/>
      <c r="Q18" s="577"/>
      <c r="R18" s="578">
        <v>23785</v>
      </c>
      <c r="S18" s="579"/>
      <c r="T18" s="579"/>
      <c r="U18" s="579"/>
      <c r="V18" s="579"/>
      <c r="W18" s="579"/>
      <c r="X18" s="579"/>
      <c r="Y18" s="580"/>
      <c r="Z18" s="581">
        <v>0</v>
      </c>
      <c r="AA18" s="655"/>
      <c r="AB18" s="655"/>
      <c r="AC18" s="658"/>
      <c r="AD18" s="584" t="s">
        <v>112</v>
      </c>
      <c r="AE18" s="579"/>
      <c r="AF18" s="579"/>
      <c r="AG18" s="579"/>
      <c r="AH18" s="579"/>
      <c r="AI18" s="579"/>
      <c r="AJ18" s="579"/>
      <c r="AK18" s="580"/>
      <c r="AL18" s="581" t="s">
        <v>112</v>
      </c>
      <c r="AM18" s="655"/>
      <c r="AN18" s="655"/>
      <c r="AO18" s="656"/>
      <c r="AP18" s="575" t="s">
        <v>231</v>
      </c>
      <c r="AQ18" s="576"/>
      <c r="AR18" s="576"/>
      <c r="AS18" s="576"/>
      <c r="AT18" s="576"/>
      <c r="AU18" s="576"/>
      <c r="AV18" s="576"/>
      <c r="AW18" s="576"/>
      <c r="AX18" s="576"/>
      <c r="AY18" s="576"/>
      <c r="AZ18" s="576"/>
      <c r="BA18" s="576"/>
      <c r="BB18" s="576"/>
      <c r="BC18" s="577"/>
      <c r="BD18" s="578">
        <v>70427003</v>
      </c>
      <c r="BE18" s="579"/>
      <c r="BF18" s="579"/>
      <c r="BG18" s="579"/>
      <c r="BH18" s="579"/>
      <c r="BI18" s="579"/>
      <c r="BJ18" s="579"/>
      <c r="BK18" s="580"/>
      <c r="BL18" s="653">
        <v>28</v>
      </c>
      <c r="BM18" s="653"/>
      <c r="BN18" s="653"/>
      <c r="BO18" s="653"/>
      <c r="BP18" s="654" t="s">
        <v>112</v>
      </c>
      <c r="BQ18" s="654"/>
      <c r="BR18" s="654"/>
      <c r="BS18" s="654"/>
      <c r="BT18" s="654"/>
      <c r="BU18" s="654"/>
      <c r="BV18" s="654"/>
      <c r="BW18" s="657"/>
      <c r="BY18" s="575" t="s">
        <v>232</v>
      </c>
      <c r="BZ18" s="576"/>
      <c r="CA18" s="576"/>
      <c r="CB18" s="576"/>
      <c r="CC18" s="576"/>
      <c r="CD18" s="576"/>
      <c r="CE18" s="576"/>
      <c r="CF18" s="576"/>
      <c r="CG18" s="576"/>
      <c r="CH18" s="576"/>
      <c r="CI18" s="576"/>
      <c r="CJ18" s="576"/>
      <c r="CK18" s="576"/>
      <c r="CL18" s="577"/>
      <c r="CM18" s="578">
        <v>107020665</v>
      </c>
      <c r="CN18" s="579"/>
      <c r="CO18" s="579"/>
      <c r="CP18" s="579"/>
      <c r="CQ18" s="579"/>
      <c r="CR18" s="579"/>
      <c r="CS18" s="579"/>
      <c r="CT18" s="580"/>
      <c r="CU18" s="653">
        <v>16</v>
      </c>
      <c r="CV18" s="653"/>
      <c r="CW18" s="653"/>
      <c r="CX18" s="653"/>
      <c r="CY18" s="584" t="s">
        <v>112</v>
      </c>
      <c r="CZ18" s="579"/>
      <c r="DA18" s="579"/>
      <c r="DB18" s="579"/>
      <c r="DC18" s="579"/>
      <c r="DD18" s="579"/>
      <c r="DE18" s="579"/>
      <c r="DF18" s="579"/>
      <c r="DG18" s="579"/>
      <c r="DH18" s="579"/>
      <c r="DI18" s="579"/>
      <c r="DJ18" s="579"/>
      <c r="DK18" s="580"/>
      <c r="DL18" s="584">
        <v>100564145</v>
      </c>
      <c r="DM18" s="579"/>
      <c r="DN18" s="579"/>
      <c r="DO18" s="579"/>
      <c r="DP18" s="579"/>
      <c r="DQ18" s="579"/>
      <c r="DR18" s="579"/>
      <c r="DS18" s="579"/>
      <c r="DT18" s="579"/>
      <c r="DU18" s="579"/>
      <c r="DV18" s="579"/>
      <c r="DW18" s="579"/>
      <c r="DX18" s="659"/>
    </row>
    <row r="19" spans="2:128" ht="11.25" customHeight="1" x14ac:dyDescent="0.2">
      <c r="B19" s="575" t="s">
        <v>233</v>
      </c>
      <c r="C19" s="576"/>
      <c r="D19" s="576"/>
      <c r="E19" s="576"/>
      <c r="F19" s="576"/>
      <c r="G19" s="576"/>
      <c r="H19" s="576"/>
      <c r="I19" s="576"/>
      <c r="J19" s="576"/>
      <c r="K19" s="576"/>
      <c r="L19" s="576"/>
      <c r="M19" s="576"/>
      <c r="N19" s="576"/>
      <c r="O19" s="576"/>
      <c r="P19" s="576"/>
      <c r="Q19" s="577"/>
      <c r="R19" s="578">
        <v>442494052</v>
      </c>
      <c r="S19" s="579"/>
      <c r="T19" s="579"/>
      <c r="U19" s="579"/>
      <c r="V19" s="579"/>
      <c r="W19" s="579"/>
      <c r="X19" s="579"/>
      <c r="Y19" s="580"/>
      <c r="Z19" s="581">
        <v>65.400000000000006</v>
      </c>
      <c r="AA19" s="655"/>
      <c r="AB19" s="655"/>
      <c r="AC19" s="658"/>
      <c r="AD19" s="584">
        <v>378461077</v>
      </c>
      <c r="AE19" s="579"/>
      <c r="AF19" s="579"/>
      <c r="AG19" s="579"/>
      <c r="AH19" s="579"/>
      <c r="AI19" s="579"/>
      <c r="AJ19" s="579"/>
      <c r="AK19" s="580"/>
      <c r="AL19" s="581">
        <v>99.7</v>
      </c>
      <c r="AM19" s="655"/>
      <c r="AN19" s="655"/>
      <c r="AO19" s="656"/>
      <c r="AP19" s="575" t="s">
        <v>234</v>
      </c>
      <c r="AQ19" s="576"/>
      <c r="AR19" s="576"/>
      <c r="AS19" s="576"/>
      <c r="AT19" s="576"/>
      <c r="AU19" s="576"/>
      <c r="AV19" s="576"/>
      <c r="AW19" s="576"/>
      <c r="AX19" s="576"/>
      <c r="AY19" s="576"/>
      <c r="AZ19" s="576"/>
      <c r="BA19" s="576"/>
      <c r="BB19" s="576"/>
      <c r="BC19" s="577"/>
      <c r="BD19" s="578">
        <v>5181133</v>
      </c>
      <c r="BE19" s="579"/>
      <c r="BF19" s="579"/>
      <c r="BG19" s="579"/>
      <c r="BH19" s="579"/>
      <c r="BI19" s="579"/>
      <c r="BJ19" s="579"/>
      <c r="BK19" s="580"/>
      <c r="BL19" s="653">
        <v>2.1</v>
      </c>
      <c r="BM19" s="653"/>
      <c r="BN19" s="653"/>
      <c r="BO19" s="653"/>
      <c r="BP19" s="654" t="s">
        <v>112</v>
      </c>
      <c r="BQ19" s="654"/>
      <c r="BR19" s="654"/>
      <c r="BS19" s="654"/>
      <c r="BT19" s="654"/>
      <c r="BU19" s="654"/>
      <c r="BV19" s="654"/>
      <c r="BW19" s="657"/>
      <c r="BY19" s="575" t="s">
        <v>235</v>
      </c>
      <c r="BZ19" s="576"/>
      <c r="CA19" s="576"/>
      <c r="CB19" s="576"/>
      <c r="CC19" s="576"/>
      <c r="CD19" s="576"/>
      <c r="CE19" s="576"/>
      <c r="CF19" s="576"/>
      <c r="CG19" s="576"/>
      <c r="CH19" s="576"/>
      <c r="CI19" s="576"/>
      <c r="CJ19" s="576"/>
      <c r="CK19" s="576"/>
      <c r="CL19" s="577"/>
      <c r="CM19" s="578" t="s">
        <v>112</v>
      </c>
      <c r="CN19" s="579"/>
      <c r="CO19" s="579"/>
      <c r="CP19" s="579"/>
      <c r="CQ19" s="579"/>
      <c r="CR19" s="579"/>
      <c r="CS19" s="579"/>
      <c r="CT19" s="580"/>
      <c r="CU19" s="653" t="s">
        <v>200</v>
      </c>
      <c r="CV19" s="653"/>
      <c r="CW19" s="653"/>
      <c r="CX19" s="653"/>
      <c r="CY19" s="584" t="s">
        <v>112</v>
      </c>
      <c r="CZ19" s="579"/>
      <c r="DA19" s="579"/>
      <c r="DB19" s="579"/>
      <c r="DC19" s="579"/>
      <c r="DD19" s="579"/>
      <c r="DE19" s="579"/>
      <c r="DF19" s="579"/>
      <c r="DG19" s="579"/>
      <c r="DH19" s="579"/>
      <c r="DI19" s="579"/>
      <c r="DJ19" s="579"/>
      <c r="DK19" s="580"/>
      <c r="DL19" s="584" t="s">
        <v>112</v>
      </c>
      <c r="DM19" s="579"/>
      <c r="DN19" s="579"/>
      <c r="DO19" s="579"/>
      <c r="DP19" s="579"/>
      <c r="DQ19" s="579"/>
      <c r="DR19" s="579"/>
      <c r="DS19" s="579"/>
      <c r="DT19" s="579"/>
      <c r="DU19" s="579"/>
      <c r="DV19" s="579"/>
      <c r="DW19" s="579"/>
      <c r="DX19" s="659"/>
    </row>
    <row r="20" spans="2:128" ht="11.25" customHeight="1" x14ac:dyDescent="0.2">
      <c r="B20" s="575" t="s">
        <v>236</v>
      </c>
      <c r="C20" s="576"/>
      <c r="D20" s="576"/>
      <c r="E20" s="576"/>
      <c r="F20" s="576"/>
      <c r="G20" s="576"/>
      <c r="H20" s="576"/>
      <c r="I20" s="576"/>
      <c r="J20" s="576"/>
      <c r="K20" s="576"/>
      <c r="L20" s="576"/>
      <c r="M20" s="576"/>
      <c r="N20" s="576"/>
      <c r="O20" s="576"/>
      <c r="P20" s="576"/>
      <c r="Q20" s="577"/>
      <c r="R20" s="578">
        <v>468814</v>
      </c>
      <c r="S20" s="579"/>
      <c r="T20" s="579"/>
      <c r="U20" s="579"/>
      <c r="V20" s="579"/>
      <c r="W20" s="579"/>
      <c r="X20" s="579"/>
      <c r="Y20" s="580"/>
      <c r="Z20" s="581">
        <v>0.1</v>
      </c>
      <c r="AA20" s="655"/>
      <c r="AB20" s="655"/>
      <c r="AC20" s="658"/>
      <c r="AD20" s="584">
        <v>468814</v>
      </c>
      <c r="AE20" s="579"/>
      <c r="AF20" s="579"/>
      <c r="AG20" s="579"/>
      <c r="AH20" s="579"/>
      <c r="AI20" s="579"/>
      <c r="AJ20" s="579"/>
      <c r="AK20" s="580"/>
      <c r="AL20" s="581">
        <v>0.1</v>
      </c>
      <c r="AM20" s="655"/>
      <c r="AN20" s="655"/>
      <c r="AO20" s="656"/>
      <c r="AP20" s="660" t="s">
        <v>237</v>
      </c>
      <c r="AQ20" s="661"/>
      <c r="AR20" s="661"/>
      <c r="AS20" s="661"/>
      <c r="AT20" s="661"/>
      <c r="AU20" s="661"/>
      <c r="AV20" s="661"/>
      <c r="AW20" s="661"/>
      <c r="AX20" s="661"/>
      <c r="AY20" s="661"/>
      <c r="AZ20" s="661"/>
      <c r="BA20" s="661"/>
      <c r="BB20" s="661"/>
      <c r="BC20" s="662"/>
      <c r="BD20" s="578">
        <v>2014306</v>
      </c>
      <c r="BE20" s="579"/>
      <c r="BF20" s="579"/>
      <c r="BG20" s="579"/>
      <c r="BH20" s="579"/>
      <c r="BI20" s="579"/>
      <c r="BJ20" s="579"/>
      <c r="BK20" s="580"/>
      <c r="BL20" s="653">
        <v>0.8</v>
      </c>
      <c r="BM20" s="653"/>
      <c r="BN20" s="653"/>
      <c r="BO20" s="653"/>
      <c r="BP20" s="654" t="s">
        <v>200</v>
      </c>
      <c r="BQ20" s="654"/>
      <c r="BR20" s="654"/>
      <c r="BS20" s="654"/>
      <c r="BT20" s="654"/>
      <c r="BU20" s="654"/>
      <c r="BV20" s="654"/>
      <c r="BW20" s="657"/>
      <c r="BY20" s="660" t="s">
        <v>238</v>
      </c>
      <c r="BZ20" s="661"/>
      <c r="CA20" s="661"/>
      <c r="CB20" s="661"/>
      <c r="CC20" s="661"/>
      <c r="CD20" s="661"/>
      <c r="CE20" s="661"/>
      <c r="CF20" s="661"/>
      <c r="CG20" s="661"/>
      <c r="CH20" s="661"/>
      <c r="CI20" s="661"/>
      <c r="CJ20" s="661"/>
      <c r="CK20" s="661"/>
      <c r="CL20" s="662"/>
      <c r="CM20" s="578" t="s">
        <v>112</v>
      </c>
      <c r="CN20" s="579"/>
      <c r="CO20" s="579"/>
      <c r="CP20" s="579"/>
      <c r="CQ20" s="579"/>
      <c r="CR20" s="579"/>
      <c r="CS20" s="579"/>
      <c r="CT20" s="580"/>
      <c r="CU20" s="653" t="s">
        <v>200</v>
      </c>
      <c r="CV20" s="653"/>
      <c r="CW20" s="653"/>
      <c r="CX20" s="653"/>
      <c r="CY20" s="584" t="s">
        <v>112</v>
      </c>
      <c r="CZ20" s="579"/>
      <c r="DA20" s="579"/>
      <c r="DB20" s="579"/>
      <c r="DC20" s="579"/>
      <c r="DD20" s="579"/>
      <c r="DE20" s="579"/>
      <c r="DF20" s="579"/>
      <c r="DG20" s="579"/>
      <c r="DH20" s="579"/>
      <c r="DI20" s="579"/>
      <c r="DJ20" s="579"/>
      <c r="DK20" s="580"/>
      <c r="DL20" s="584" t="s">
        <v>112</v>
      </c>
      <c r="DM20" s="579"/>
      <c r="DN20" s="579"/>
      <c r="DO20" s="579"/>
      <c r="DP20" s="579"/>
      <c r="DQ20" s="579"/>
      <c r="DR20" s="579"/>
      <c r="DS20" s="579"/>
      <c r="DT20" s="579"/>
      <c r="DU20" s="579"/>
      <c r="DV20" s="579"/>
      <c r="DW20" s="579"/>
      <c r="DX20" s="659"/>
    </row>
    <row r="21" spans="2:128" ht="11.25" customHeight="1" x14ac:dyDescent="0.2">
      <c r="B21" s="575" t="s">
        <v>239</v>
      </c>
      <c r="C21" s="576"/>
      <c r="D21" s="576"/>
      <c r="E21" s="576"/>
      <c r="F21" s="576"/>
      <c r="G21" s="576"/>
      <c r="H21" s="576"/>
      <c r="I21" s="576"/>
      <c r="J21" s="576"/>
      <c r="K21" s="576"/>
      <c r="L21" s="576"/>
      <c r="M21" s="576"/>
      <c r="N21" s="576"/>
      <c r="O21" s="576"/>
      <c r="P21" s="576"/>
      <c r="Q21" s="577"/>
      <c r="R21" s="578">
        <v>4386323</v>
      </c>
      <c r="S21" s="579"/>
      <c r="T21" s="579"/>
      <c r="U21" s="579"/>
      <c r="V21" s="579"/>
      <c r="W21" s="579"/>
      <c r="X21" s="579"/>
      <c r="Y21" s="580"/>
      <c r="Z21" s="581">
        <v>0.6</v>
      </c>
      <c r="AA21" s="655"/>
      <c r="AB21" s="655"/>
      <c r="AC21" s="658"/>
      <c r="AD21" s="584" t="s">
        <v>200</v>
      </c>
      <c r="AE21" s="579"/>
      <c r="AF21" s="579"/>
      <c r="AG21" s="579"/>
      <c r="AH21" s="579"/>
      <c r="AI21" s="579"/>
      <c r="AJ21" s="579"/>
      <c r="AK21" s="580"/>
      <c r="AL21" s="581" t="s">
        <v>112</v>
      </c>
      <c r="AM21" s="655"/>
      <c r="AN21" s="655"/>
      <c r="AO21" s="656"/>
      <c r="AP21" s="660" t="s">
        <v>240</v>
      </c>
      <c r="AQ21" s="661"/>
      <c r="AR21" s="661"/>
      <c r="AS21" s="661"/>
      <c r="AT21" s="661"/>
      <c r="AU21" s="661"/>
      <c r="AV21" s="661"/>
      <c r="AW21" s="661"/>
      <c r="AX21" s="661"/>
      <c r="AY21" s="661"/>
      <c r="AZ21" s="661"/>
      <c r="BA21" s="661"/>
      <c r="BB21" s="661"/>
      <c r="BC21" s="662"/>
      <c r="BD21" s="578">
        <v>674965</v>
      </c>
      <c r="BE21" s="579"/>
      <c r="BF21" s="579"/>
      <c r="BG21" s="579"/>
      <c r="BH21" s="579"/>
      <c r="BI21" s="579"/>
      <c r="BJ21" s="579"/>
      <c r="BK21" s="580"/>
      <c r="BL21" s="653">
        <v>0.3</v>
      </c>
      <c r="BM21" s="653"/>
      <c r="BN21" s="653"/>
      <c r="BO21" s="653"/>
      <c r="BP21" s="654" t="s">
        <v>112</v>
      </c>
      <c r="BQ21" s="654"/>
      <c r="BR21" s="654"/>
      <c r="BS21" s="654"/>
      <c r="BT21" s="654"/>
      <c r="BU21" s="654"/>
      <c r="BV21" s="654"/>
      <c r="BW21" s="657"/>
      <c r="BY21" s="660" t="s">
        <v>241</v>
      </c>
      <c r="BZ21" s="661"/>
      <c r="CA21" s="661"/>
      <c r="CB21" s="661"/>
      <c r="CC21" s="661"/>
      <c r="CD21" s="661"/>
      <c r="CE21" s="661"/>
      <c r="CF21" s="661"/>
      <c r="CG21" s="661"/>
      <c r="CH21" s="661"/>
      <c r="CI21" s="661"/>
      <c r="CJ21" s="661"/>
      <c r="CK21" s="661"/>
      <c r="CL21" s="662"/>
      <c r="CM21" s="578">
        <v>565117</v>
      </c>
      <c r="CN21" s="579"/>
      <c r="CO21" s="579"/>
      <c r="CP21" s="579"/>
      <c r="CQ21" s="579"/>
      <c r="CR21" s="579"/>
      <c r="CS21" s="579"/>
      <c r="CT21" s="580"/>
      <c r="CU21" s="653">
        <v>0.1</v>
      </c>
      <c r="CV21" s="653"/>
      <c r="CW21" s="653"/>
      <c r="CX21" s="653"/>
      <c r="CY21" s="584" t="s">
        <v>200</v>
      </c>
      <c r="CZ21" s="579"/>
      <c r="DA21" s="579"/>
      <c r="DB21" s="579"/>
      <c r="DC21" s="579"/>
      <c r="DD21" s="579"/>
      <c r="DE21" s="579"/>
      <c r="DF21" s="579"/>
      <c r="DG21" s="579"/>
      <c r="DH21" s="579"/>
      <c r="DI21" s="579"/>
      <c r="DJ21" s="579"/>
      <c r="DK21" s="580"/>
      <c r="DL21" s="584">
        <v>565117</v>
      </c>
      <c r="DM21" s="579"/>
      <c r="DN21" s="579"/>
      <c r="DO21" s="579"/>
      <c r="DP21" s="579"/>
      <c r="DQ21" s="579"/>
      <c r="DR21" s="579"/>
      <c r="DS21" s="579"/>
      <c r="DT21" s="579"/>
      <c r="DU21" s="579"/>
      <c r="DV21" s="579"/>
      <c r="DW21" s="579"/>
      <c r="DX21" s="659"/>
    </row>
    <row r="22" spans="2:128" ht="11.25" customHeight="1" x14ac:dyDescent="0.2">
      <c r="B22" s="575" t="s">
        <v>242</v>
      </c>
      <c r="C22" s="576"/>
      <c r="D22" s="576"/>
      <c r="E22" s="576"/>
      <c r="F22" s="576"/>
      <c r="G22" s="576"/>
      <c r="H22" s="576"/>
      <c r="I22" s="576"/>
      <c r="J22" s="576"/>
      <c r="K22" s="576"/>
      <c r="L22" s="576"/>
      <c r="M22" s="576"/>
      <c r="N22" s="576"/>
      <c r="O22" s="576"/>
      <c r="P22" s="576"/>
      <c r="Q22" s="577"/>
      <c r="R22" s="578">
        <v>7523907</v>
      </c>
      <c r="S22" s="579"/>
      <c r="T22" s="579"/>
      <c r="U22" s="579"/>
      <c r="V22" s="579"/>
      <c r="W22" s="579"/>
      <c r="X22" s="579"/>
      <c r="Y22" s="580"/>
      <c r="Z22" s="581">
        <v>1.1000000000000001</v>
      </c>
      <c r="AA22" s="655"/>
      <c r="AB22" s="655"/>
      <c r="AC22" s="658"/>
      <c r="AD22" s="584">
        <v>380020</v>
      </c>
      <c r="AE22" s="579"/>
      <c r="AF22" s="579"/>
      <c r="AG22" s="579"/>
      <c r="AH22" s="579"/>
      <c r="AI22" s="579"/>
      <c r="AJ22" s="579"/>
      <c r="AK22" s="580"/>
      <c r="AL22" s="581">
        <v>0.1</v>
      </c>
      <c r="AM22" s="655"/>
      <c r="AN22" s="655"/>
      <c r="AO22" s="656"/>
      <c r="AP22" s="660" t="s">
        <v>243</v>
      </c>
      <c r="AQ22" s="661"/>
      <c r="AR22" s="661"/>
      <c r="AS22" s="661"/>
      <c r="AT22" s="661"/>
      <c r="AU22" s="661"/>
      <c r="AV22" s="661"/>
      <c r="AW22" s="661"/>
      <c r="AX22" s="661"/>
      <c r="AY22" s="661"/>
      <c r="AZ22" s="661"/>
      <c r="BA22" s="661"/>
      <c r="BB22" s="661"/>
      <c r="BC22" s="662"/>
      <c r="BD22" s="578">
        <v>2934998</v>
      </c>
      <c r="BE22" s="579"/>
      <c r="BF22" s="579"/>
      <c r="BG22" s="579"/>
      <c r="BH22" s="579"/>
      <c r="BI22" s="579"/>
      <c r="BJ22" s="579"/>
      <c r="BK22" s="580"/>
      <c r="BL22" s="653">
        <v>1.2</v>
      </c>
      <c r="BM22" s="653"/>
      <c r="BN22" s="653"/>
      <c r="BO22" s="653"/>
      <c r="BP22" s="654" t="s">
        <v>112</v>
      </c>
      <c r="BQ22" s="654"/>
      <c r="BR22" s="654"/>
      <c r="BS22" s="654"/>
      <c r="BT22" s="654"/>
      <c r="BU22" s="654"/>
      <c r="BV22" s="654"/>
      <c r="BW22" s="657"/>
      <c r="BY22" s="660" t="s">
        <v>244</v>
      </c>
      <c r="BZ22" s="661"/>
      <c r="CA22" s="661"/>
      <c r="CB22" s="661"/>
      <c r="CC22" s="661"/>
      <c r="CD22" s="661"/>
      <c r="CE22" s="661"/>
      <c r="CF22" s="661"/>
      <c r="CG22" s="661"/>
      <c r="CH22" s="661"/>
      <c r="CI22" s="661"/>
      <c r="CJ22" s="661"/>
      <c r="CK22" s="661"/>
      <c r="CL22" s="662"/>
      <c r="CM22" s="578">
        <v>1468825</v>
      </c>
      <c r="CN22" s="579"/>
      <c r="CO22" s="579"/>
      <c r="CP22" s="579"/>
      <c r="CQ22" s="579"/>
      <c r="CR22" s="579"/>
      <c r="CS22" s="579"/>
      <c r="CT22" s="580"/>
      <c r="CU22" s="653">
        <v>0.2</v>
      </c>
      <c r="CV22" s="653"/>
      <c r="CW22" s="653"/>
      <c r="CX22" s="653"/>
      <c r="CY22" s="584" t="s">
        <v>112</v>
      </c>
      <c r="CZ22" s="579"/>
      <c r="DA22" s="579"/>
      <c r="DB22" s="579"/>
      <c r="DC22" s="579"/>
      <c r="DD22" s="579"/>
      <c r="DE22" s="579"/>
      <c r="DF22" s="579"/>
      <c r="DG22" s="579"/>
      <c r="DH22" s="579"/>
      <c r="DI22" s="579"/>
      <c r="DJ22" s="579"/>
      <c r="DK22" s="580"/>
      <c r="DL22" s="584">
        <v>1468825</v>
      </c>
      <c r="DM22" s="579"/>
      <c r="DN22" s="579"/>
      <c r="DO22" s="579"/>
      <c r="DP22" s="579"/>
      <c r="DQ22" s="579"/>
      <c r="DR22" s="579"/>
      <c r="DS22" s="579"/>
      <c r="DT22" s="579"/>
      <c r="DU22" s="579"/>
      <c r="DV22" s="579"/>
      <c r="DW22" s="579"/>
      <c r="DX22" s="659"/>
    </row>
    <row r="23" spans="2:128" ht="11.25" customHeight="1" x14ac:dyDescent="0.2">
      <c r="B23" s="575" t="s">
        <v>245</v>
      </c>
      <c r="C23" s="576"/>
      <c r="D23" s="576"/>
      <c r="E23" s="576"/>
      <c r="F23" s="576"/>
      <c r="G23" s="576"/>
      <c r="H23" s="576"/>
      <c r="I23" s="576"/>
      <c r="J23" s="576"/>
      <c r="K23" s="576"/>
      <c r="L23" s="576"/>
      <c r="M23" s="576"/>
      <c r="N23" s="576"/>
      <c r="O23" s="576"/>
      <c r="P23" s="576"/>
      <c r="Q23" s="577"/>
      <c r="R23" s="578">
        <v>3002581</v>
      </c>
      <c r="S23" s="579"/>
      <c r="T23" s="579"/>
      <c r="U23" s="579"/>
      <c r="V23" s="579"/>
      <c r="W23" s="579"/>
      <c r="X23" s="579"/>
      <c r="Y23" s="580"/>
      <c r="Z23" s="581">
        <v>0.4</v>
      </c>
      <c r="AA23" s="655"/>
      <c r="AB23" s="655"/>
      <c r="AC23" s="658"/>
      <c r="AD23" s="584">
        <v>14916</v>
      </c>
      <c r="AE23" s="579"/>
      <c r="AF23" s="579"/>
      <c r="AG23" s="579"/>
      <c r="AH23" s="579"/>
      <c r="AI23" s="579"/>
      <c r="AJ23" s="579"/>
      <c r="AK23" s="580"/>
      <c r="AL23" s="581">
        <v>0</v>
      </c>
      <c r="AM23" s="655"/>
      <c r="AN23" s="655"/>
      <c r="AO23" s="656"/>
      <c r="AP23" s="660" t="s">
        <v>246</v>
      </c>
      <c r="AQ23" s="661"/>
      <c r="AR23" s="661"/>
      <c r="AS23" s="661"/>
      <c r="AT23" s="661"/>
      <c r="AU23" s="661"/>
      <c r="AV23" s="661"/>
      <c r="AW23" s="661"/>
      <c r="AX23" s="661"/>
      <c r="AY23" s="661"/>
      <c r="AZ23" s="661"/>
      <c r="BA23" s="661"/>
      <c r="BB23" s="661"/>
      <c r="BC23" s="662"/>
      <c r="BD23" s="578">
        <v>19091485</v>
      </c>
      <c r="BE23" s="579"/>
      <c r="BF23" s="579"/>
      <c r="BG23" s="579"/>
      <c r="BH23" s="579"/>
      <c r="BI23" s="579"/>
      <c r="BJ23" s="579"/>
      <c r="BK23" s="580"/>
      <c r="BL23" s="653">
        <v>7.6</v>
      </c>
      <c r="BM23" s="653"/>
      <c r="BN23" s="653"/>
      <c r="BO23" s="653"/>
      <c r="BP23" s="654" t="s">
        <v>112</v>
      </c>
      <c r="BQ23" s="654"/>
      <c r="BR23" s="654"/>
      <c r="BS23" s="654"/>
      <c r="BT23" s="654"/>
      <c r="BU23" s="654"/>
      <c r="BV23" s="654"/>
      <c r="BW23" s="657"/>
      <c r="BY23" s="660" t="s">
        <v>247</v>
      </c>
      <c r="BZ23" s="661"/>
      <c r="CA23" s="661"/>
      <c r="CB23" s="661"/>
      <c r="CC23" s="661"/>
      <c r="CD23" s="661"/>
      <c r="CE23" s="661"/>
      <c r="CF23" s="661"/>
      <c r="CG23" s="661"/>
      <c r="CH23" s="661"/>
      <c r="CI23" s="661"/>
      <c r="CJ23" s="661"/>
      <c r="CK23" s="661"/>
      <c r="CL23" s="662"/>
      <c r="CM23" s="578">
        <v>1413463</v>
      </c>
      <c r="CN23" s="579"/>
      <c r="CO23" s="579"/>
      <c r="CP23" s="579"/>
      <c r="CQ23" s="579"/>
      <c r="CR23" s="579"/>
      <c r="CS23" s="579"/>
      <c r="CT23" s="580"/>
      <c r="CU23" s="653">
        <v>0.2</v>
      </c>
      <c r="CV23" s="653"/>
      <c r="CW23" s="653"/>
      <c r="CX23" s="653"/>
      <c r="CY23" s="584" t="s">
        <v>112</v>
      </c>
      <c r="CZ23" s="579"/>
      <c r="DA23" s="579"/>
      <c r="DB23" s="579"/>
      <c r="DC23" s="579"/>
      <c r="DD23" s="579"/>
      <c r="DE23" s="579"/>
      <c r="DF23" s="579"/>
      <c r="DG23" s="579"/>
      <c r="DH23" s="579"/>
      <c r="DI23" s="579"/>
      <c r="DJ23" s="579"/>
      <c r="DK23" s="580"/>
      <c r="DL23" s="584">
        <v>1413463</v>
      </c>
      <c r="DM23" s="579"/>
      <c r="DN23" s="579"/>
      <c r="DO23" s="579"/>
      <c r="DP23" s="579"/>
      <c r="DQ23" s="579"/>
      <c r="DR23" s="579"/>
      <c r="DS23" s="579"/>
      <c r="DT23" s="579"/>
      <c r="DU23" s="579"/>
      <c r="DV23" s="579"/>
      <c r="DW23" s="579"/>
      <c r="DX23" s="659"/>
    </row>
    <row r="24" spans="2:128" ht="11.25" customHeight="1" x14ac:dyDescent="0.2">
      <c r="B24" s="575" t="s">
        <v>248</v>
      </c>
      <c r="C24" s="576"/>
      <c r="D24" s="576"/>
      <c r="E24" s="576"/>
      <c r="F24" s="576"/>
      <c r="G24" s="576"/>
      <c r="H24" s="576"/>
      <c r="I24" s="576"/>
      <c r="J24" s="576"/>
      <c r="K24" s="576"/>
      <c r="L24" s="576"/>
      <c r="M24" s="576"/>
      <c r="N24" s="576"/>
      <c r="O24" s="576"/>
      <c r="P24" s="576"/>
      <c r="Q24" s="577"/>
      <c r="R24" s="578">
        <v>64780844</v>
      </c>
      <c r="S24" s="579"/>
      <c r="T24" s="579"/>
      <c r="U24" s="579"/>
      <c r="V24" s="579"/>
      <c r="W24" s="579"/>
      <c r="X24" s="579"/>
      <c r="Y24" s="580"/>
      <c r="Z24" s="581">
        <v>9.6</v>
      </c>
      <c r="AA24" s="655"/>
      <c r="AB24" s="655"/>
      <c r="AC24" s="658"/>
      <c r="AD24" s="584" t="s">
        <v>112</v>
      </c>
      <c r="AE24" s="579"/>
      <c r="AF24" s="579"/>
      <c r="AG24" s="579"/>
      <c r="AH24" s="579"/>
      <c r="AI24" s="579"/>
      <c r="AJ24" s="579"/>
      <c r="AK24" s="580"/>
      <c r="AL24" s="581" t="s">
        <v>112</v>
      </c>
      <c r="AM24" s="655"/>
      <c r="AN24" s="655"/>
      <c r="AO24" s="656"/>
      <c r="AP24" s="660" t="s">
        <v>249</v>
      </c>
      <c r="AQ24" s="661"/>
      <c r="AR24" s="661"/>
      <c r="AS24" s="661"/>
      <c r="AT24" s="661"/>
      <c r="AU24" s="661"/>
      <c r="AV24" s="661"/>
      <c r="AW24" s="661"/>
      <c r="AX24" s="661"/>
      <c r="AY24" s="661"/>
      <c r="AZ24" s="661"/>
      <c r="BA24" s="661"/>
      <c r="BB24" s="661"/>
      <c r="BC24" s="662"/>
      <c r="BD24" s="578">
        <v>25533286</v>
      </c>
      <c r="BE24" s="579"/>
      <c r="BF24" s="579"/>
      <c r="BG24" s="579"/>
      <c r="BH24" s="579"/>
      <c r="BI24" s="579"/>
      <c r="BJ24" s="579"/>
      <c r="BK24" s="580"/>
      <c r="BL24" s="653">
        <v>10.1</v>
      </c>
      <c r="BM24" s="653"/>
      <c r="BN24" s="653"/>
      <c r="BO24" s="653"/>
      <c r="BP24" s="654" t="s">
        <v>112</v>
      </c>
      <c r="BQ24" s="654"/>
      <c r="BR24" s="654"/>
      <c r="BS24" s="654"/>
      <c r="BT24" s="654"/>
      <c r="BU24" s="654"/>
      <c r="BV24" s="654"/>
      <c r="BW24" s="657"/>
      <c r="BY24" s="660" t="s">
        <v>250</v>
      </c>
      <c r="BZ24" s="661"/>
      <c r="CA24" s="661"/>
      <c r="CB24" s="661"/>
      <c r="CC24" s="661"/>
      <c r="CD24" s="661"/>
      <c r="CE24" s="661"/>
      <c r="CF24" s="661"/>
      <c r="CG24" s="661"/>
      <c r="CH24" s="661"/>
      <c r="CI24" s="661"/>
      <c r="CJ24" s="661"/>
      <c r="CK24" s="661"/>
      <c r="CL24" s="662"/>
      <c r="CM24" s="578">
        <v>121087</v>
      </c>
      <c r="CN24" s="579"/>
      <c r="CO24" s="579"/>
      <c r="CP24" s="579"/>
      <c r="CQ24" s="579"/>
      <c r="CR24" s="579"/>
      <c r="CS24" s="579"/>
      <c r="CT24" s="580"/>
      <c r="CU24" s="653">
        <v>0</v>
      </c>
      <c r="CV24" s="653"/>
      <c r="CW24" s="653"/>
      <c r="CX24" s="653"/>
      <c r="CY24" s="584" t="s">
        <v>112</v>
      </c>
      <c r="CZ24" s="579"/>
      <c r="DA24" s="579"/>
      <c r="DB24" s="579"/>
      <c r="DC24" s="579"/>
      <c r="DD24" s="579"/>
      <c r="DE24" s="579"/>
      <c r="DF24" s="579"/>
      <c r="DG24" s="579"/>
      <c r="DH24" s="579"/>
      <c r="DI24" s="579"/>
      <c r="DJ24" s="579"/>
      <c r="DK24" s="580"/>
      <c r="DL24" s="584">
        <v>121087</v>
      </c>
      <c r="DM24" s="579"/>
      <c r="DN24" s="579"/>
      <c r="DO24" s="579"/>
      <c r="DP24" s="579"/>
      <c r="DQ24" s="579"/>
      <c r="DR24" s="579"/>
      <c r="DS24" s="579"/>
      <c r="DT24" s="579"/>
      <c r="DU24" s="579"/>
      <c r="DV24" s="579"/>
      <c r="DW24" s="579"/>
      <c r="DX24" s="659"/>
    </row>
    <row r="25" spans="2:128" ht="11.25" customHeight="1" x14ac:dyDescent="0.2">
      <c r="B25" s="575" t="s">
        <v>251</v>
      </c>
      <c r="C25" s="576"/>
      <c r="D25" s="576"/>
      <c r="E25" s="576"/>
      <c r="F25" s="576"/>
      <c r="G25" s="576"/>
      <c r="H25" s="576"/>
      <c r="I25" s="576"/>
      <c r="J25" s="576"/>
      <c r="K25" s="576"/>
      <c r="L25" s="576"/>
      <c r="M25" s="576"/>
      <c r="N25" s="576"/>
      <c r="O25" s="576"/>
      <c r="P25" s="576"/>
      <c r="Q25" s="577"/>
      <c r="R25" s="578" t="s">
        <v>200</v>
      </c>
      <c r="S25" s="579"/>
      <c r="T25" s="579"/>
      <c r="U25" s="579"/>
      <c r="V25" s="579"/>
      <c r="W25" s="579"/>
      <c r="X25" s="579"/>
      <c r="Y25" s="580"/>
      <c r="Z25" s="581" t="s">
        <v>112</v>
      </c>
      <c r="AA25" s="655"/>
      <c r="AB25" s="655"/>
      <c r="AC25" s="658"/>
      <c r="AD25" s="584" t="s">
        <v>200</v>
      </c>
      <c r="AE25" s="579"/>
      <c r="AF25" s="579"/>
      <c r="AG25" s="579"/>
      <c r="AH25" s="579"/>
      <c r="AI25" s="579"/>
      <c r="AJ25" s="579"/>
      <c r="AK25" s="580"/>
      <c r="AL25" s="581" t="s">
        <v>112</v>
      </c>
      <c r="AM25" s="655"/>
      <c r="AN25" s="655"/>
      <c r="AO25" s="656"/>
      <c r="AP25" s="660" t="s">
        <v>252</v>
      </c>
      <c r="AQ25" s="661"/>
      <c r="AR25" s="661"/>
      <c r="AS25" s="661"/>
      <c r="AT25" s="661"/>
      <c r="AU25" s="661"/>
      <c r="AV25" s="661"/>
      <c r="AW25" s="661"/>
      <c r="AX25" s="661"/>
      <c r="AY25" s="661"/>
      <c r="AZ25" s="661"/>
      <c r="BA25" s="661"/>
      <c r="BB25" s="661"/>
      <c r="BC25" s="662"/>
      <c r="BD25" s="578">
        <v>10723</v>
      </c>
      <c r="BE25" s="579"/>
      <c r="BF25" s="579"/>
      <c r="BG25" s="579"/>
      <c r="BH25" s="579"/>
      <c r="BI25" s="579"/>
      <c r="BJ25" s="579"/>
      <c r="BK25" s="580"/>
      <c r="BL25" s="653">
        <v>0</v>
      </c>
      <c r="BM25" s="653"/>
      <c r="BN25" s="653"/>
      <c r="BO25" s="653"/>
      <c r="BP25" s="654" t="s">
        <v>200</v>
      </c>
      <c r="BQ25" s="654"/>
      <c r="BR25" s="654"/>
      <c r="BS25" s="654"/>
      <c r="BT25" s="654"/>
      <c r="BU25" s="654"/>
      <c r="BV25" s="654"/>
      <c r="BW25" s="657"/>
      <c r="BY25" s="660" t="s">
        <v>253</v>
      </c>
      <c r="BZ25" s="661"/>
      <c r="CA25" s="661"/>
      <c r="CB25" s="661"/>
      <c r="CC25" s="661"/>
      <c r="CD25" s="661"/>
      <c r="CE25" s="661"/>
      <c r="CF25" s="661"/>
      <c r="CG25" s="661"/>
      <c r="CH25" s="661"/>
      <c r="CI25" s="661"/>
      <c r="CJ25" s="661"/>
      <c r="CK25" s="661"/>
      <c r="CL25" s="662"/>
      <c r="CM25" s="578">
        <v>12395544</v>
      </c>
      <c r="CN25" s="579"/>
      <c r="CO25" s="579"/>
      <c r="CP25" s="579"/>
      <c r="CQ25" s="579"/>
      <c r="CR25" s="579"/>
      <c r="CS25" s="579"/>
      <c r="CT25" s="580"/>
      <c r="CU25" s="653">
        <v>1.9</v>
      </c>
      <c r="CV25" s="653"/>
      <c r="CW25" s="653"/>
      <c r="CX25" s="653"/>
      <c r="CY25" s="584" t="s">
        <v>112</v>
      </c>
      <c r="CZ25" s="579"/>
      <c r="DA25" s="579"/>
      <c r="DB25" s="579"/>
      <c r="DC25" s="579"/>
      <c r="DD25" s="579"/>
      <c r="DE25" s="579"/>
      <c r="DF25" s="579"/>
      <c r="DG25" s="579"/>
      <c r="DH25" s="579"/>
      <c r="DI25" s="579"/>
      <c r="DJ25" s="579"/>
      <c r="DK25" s="580"/>
      <c r="DL25" s="584">
        <v>12395544</v>
      </c>
      <c r="DM25" s="579"/>
      <c r="DN25" s="579"/>
      <c r="DO25" s="579"/>
      <c r="DP25" s="579"/>
      <c r="DQ25" s="579"/>
      <c r="DR25" s="579"/>
      <c r="DS25" s="579"/>
      <c r="DT25" s="579"/>
      <c r="DU25" s="579"/>
      <c r="DV25" s="579"/>
      <c r="DW25" s="579"/>
      <c r="DX25" s="659"/>
    </row>
    <row r="26" spans="2:128" ht="11.25" customHeight="1" x14ac:dyDescent="0.2">
      <c r="B26" s="575" t="s">
        <v>254</v>
      </c>
      <c r="C26" s="576"/>
      <c r="D26" s="576"/>
      <c r="E26" s="576"/>
      <c r="F26" s="576"/>
      <c r="G26" s="576"/>
      <c r="H26" s="576"/>
      <c r="I26" s="576"/>
      <c r="J26" s="576"/>
      <c r="K26" s="576"/>
      <c r="L26" s="576"/>
      <c r="M26" s="576"/>
      <c r="N26" s="576"/>
      <c r="O26" s="576"/>
      <c r="P26" s="576"/>
      <c r="Q26" s="577"/>
      <c r="R26" s="578">
        <v>2087810</v>
      </c>
      <c r="S26" s="579"/>
      <c r="T26" s="579"/>
      <c r="U26" s="579"/>
      <c r="V26" s="579"/>
      <c r="W26" s="579"/>
      <c r="X26" s="579"/>
      <c r="Y26" s="580"/>
      <c r="Z26" s="581">
        <v>0.3</v>
      </c>
      <c r="AA26" s="655"/>
      <c r="AB26" s="655"/>
      <c r="AC26" s="658"/>
      <c r="AD26" s="584">
        <v>81919</v>
      </c>
      <c r="AE26" s="579"/>
      <c r="AF26" s="579"/>
      <c r="AG26" s="579"/>
      <c r="AH26" s="579"/>
      <c r="AI26" s="579"/>
      <c r="AJ26" s="579"/>
      <c r="AK26" s="580"/>
      <c r="AL26" s="581">
        <v>0</v>
      </c>
      <c r="AM26" s="655"/>
      <c r="AN26" s="655"/>
      <c r="AO26" s="656"/>
      <c r="AP26" s="660" t="s">
        <v>255</v>
      </c>
      <c r="AQ26" s="661"/>
      <c r="AR26" s="661"/>
      <c r="AS26" s="661"/>
      <c r="AT26" s="661"/>
      <c r="AU26" s="661"/>
      <c r="AV26" s="661"/>
      <c r="AW26" s="661"/>
      <c r="AX26" s="661"/>
      <c r="AY26" s="661"/>
      <c r="AZ26" s="661"/>
      <c r="BA26" s="661"/>
      <c r="BB26" s="661"/>
      <c r="BC26" s="662"/>
      <c r="BD26" s="578" t="s">
        <v>112</v>
      </c>
      <c r="BE26" s="579"/>
      <c r="BF26" s="579"/>
      <c r="BG26" s="579"/>
      <c r="BH26" s="579"/>
      <c r="BI26" s="579"/>
      <c r="BJ26" s="579"/>
      <c r="BK26" s="580"/>
      <c r="BL26" s="653" t="s">
        <v>200</v>
      </c>
      <c r="BM26" s="653"/>
      <c r="BN26" s="653"/>
      <c r="BO26" s="653"/>
      <c r="BP26" s="654" t="s">
        <v>112</v>
      </c>
      <c r="BQ26" s="654"/>
      <c r="BR26" s="654"/>
      <c r="BS26" s="654"/>
      <c r="BT26" s="654"/>
      <c r="BU26" s="654"/>
      <c r="BV26" s="654"/>
      <c r="BW26" s="657"/>
      <c r="BY26" s="660" t="s">
        <v>256</v>
      </c>
      <c r="BZ26" s="661"/>
      <c r="CA26" s="661"/>
      <c r="CB26" s="661"/>
      <c r="CC26" s="661"/>
      <c r="CD26" s="661"/>
      <c r="CE26" s="661"/>
      <c r="CF26" s="661"/>
      <c r="CG26" s="661"/>
      <c r="CH26" s="661"/>
      <c r="CI26" s="661"/>
      <c r="CJ26" s="661"/>
      <c r="CK26" s="661"/>
      <c r="CL26" s="662"/>
      <c r="CM26" s="578">
        <v>34944956</v>
      </c>
      <c r="CN26" s="579"/>
      <c r="CO26" s="579"/>
      <c r="CP26" s="579"/>
      <c r="CQ26" s="579"/>
      <c r="CR26" s="579"/>
      <c r="CS26" s="579"/>
      <c r="CT26" s="580"/>
      <c r="CU26" s="653">
        <v>5.2</v>
      </c>
      <c r="CV26" s="653"/>
      <c r="CW26" s="653"/>
      <c r="CX26" s="653"/>
      <c r="CY26" s="584" t="s">
        <v>112</v>
      </c>
      <c r="CZ26" s="579"/>
      <c r="DA26" s="579"/>
      <c r="DB26" s="579"/>
      <c r="DC26" s="579"/>
      <c r="DD26" s="579"/>
      <c r="DE26" s="579"/>
      <c r="DF26" s="579"/>
      <c r="DG26" s="579"/>
      <c r="DH26" s="579"/>
      <c r="DI26" s="579"/>
      <c r="DJ26" s="579"/>
      <c r="DK26" s="580"/>
      <c r="DL26" s="584">
        <v>34944956</v>
      </c>
      <c r="DM26" s="579"/>
      <c r="DN26" s="579"/>
      <c r="DO26" s="579"/>
      <c r="DP26" s="579"/>
      <c r="DQ26" s="579"/>
      <c r="DR26" s="579"/>
      <c r="DS26" s="579"/>
      <c r="DT26" s="579"/>
      <c r="DU26" s="579"/>
      <c r="DV26" s="579"/>
      <c r="DW26" s="579"/>
      <c r="DX26" s="659"/>
    </row>
    <row r="27" spans="2:128" ht="11.25" customHeight="1" x14ac:dyDescent="0.2">
      <c r="B27" s="575" t="s">
        <v>257</v>
      </c>
      <c r="C27" s="576"/>
      <c r="D27" s="576"/>
      <c r="E27" s="576"/>
      <c r="F27" s="576"/>
      <c r="G27" s="576"/>
      <c r="H27" s="576"/>
      <c r="I27" s="576"/>
      <c r="J27" s="576"/>
      <c r="K27" s="576"/>
      <c r="L27" s="576"/>
      <c r="M27" s="576"/>
      <c r="N27" s="576"/>
      <c r="O27" s="576"/>
      <c r="P27" s="576"/>
      <c r="Q27" s="577"/>
      <c r="R27" s="578">
        <v>100442</v>
      </c>
      <c r="S27" s="579"/>
      <c r="T27" s="579"/>
      <c r="U27" s="579"/>
      <c r="V27" s="579"/>
      <c r="W27" s="579"/>
      <c r="X27" s="579"/>
      <c r="Y27" s="580"/>
      <c r="Z27" s="581">
        <v>0</v>
      </c>
      <c r="AA27" s="655"/>
      <c r="AB27" s="655"/>
      <c r="AC27" s="658"/>
      <c r="AD27" s="584" t="s">
        <v>200</v>
      </c>
      <c r="AE27" s="579"/>
      <c r="AF27" s="579"/>
      <c r="AG27" s="579"/>
      <c r="AH27" s="579"/>
      <c r="AI27" s="579"/>
      <c r="AJ27" s="579"/>
      <c r="AK27" s="580"/>
      <c r="AL27" s="581" t="s">
        <v>112</v>
      </c>
      <c r="AM27" s="655"/>
      <c r="AN27" s="655"/>
      <c r="AO27" s="656"/>
      <c r="AP27" s="660" t="s">
        <v>258</v>
      </c>
      <c r="AQ27" s="661"/>
      <c r="AR27" s="661"/>
      <c r="AS27" s="661"/>
      <c r="AT27" s="661"/>
      <c r="AU27" s="661"/>
      <c r="AV27" s="661"/>
      <c r="AW27" s="661"/>
      <c r="AX27" s="661"/>
      <c r="AY27" s="661"/>
      <c r="AZ27" s="661"/>
      <c r="BA27" s="661"/>
      <c r="BB27" s="661"/>
      <c r="BC27" s="662"/>
      <c r="BD27" s="578" t="s">
        <v>200</v>
      </c>
      <c r="BE27" s="579"/>
      <c r="BF27" s="579"/>
      <c r="BG27" s="579"/>
      <c r="BH27" s="579"/>
      <c r="BI27" s="579"/>
      <c r="BJ27" s="579"/>
      <c r="BK27" s="580"/>
      <c r="BL27" s="653" t="s">
        <v>200</v>
      </c>
      <c r="BM27" s="653"/>
      <c r="BN27" s="653"/>
      <c r="BO27" s="653"/>
      <c r="BP27" s="654" t="s">
        <v>112</v>
      </c>
      <c r="BQ27" s="654"/>
      <c r="BR27" s="654"/>
      <c r="BS27" s="654"/>
      <c r="BT27" s="654"/>
      <c r="BU27" s="654"/>
      <c r="BV27" s="654"/>
      <c r="BW27" s="657"/>
      <c r="BY27" s="660" t="s">
        <v>259</v>
      </c>
      <c r="BZ27" s="661"/>
      <c r="CA27" s="661"/>
      <c r="CB27" s="661"/>
      <c r="CC27" s="661"/>
      <c r="CD27" s="661"/>
      <c r="CE27" s="661"/>
      <c r="CF27" s="661"/>
      <c r="CG27" s="661"/>
      <c r="CH27" s="661"/>
      <c r="CI27" s="661"/>
      <c r="CJ27" s="661"/>
      <c r="CK27" s="661"/>
      <c r="CL27" s="662"/>
      <c r="CM27" s="578">
        <v>472641</v>
      </c>
      <c r="CN27" s="579"/>
      <c r="CO27" s="579"/>
      <c r="CP27" s="579"/>
      <c r="CQ27" s="579"/>
      <c r="CR27" s="579"/>
      <c r="CS27" s="579"/>
      <c r="CT27" s="580"/>
      <c r="CU27" s="653">
        <v>0.1</v>
      </c>
      <c r="CV27" s="653"/>
      <c r="CW27" s="653"/>
      <c r="CX27" s="653"/>
      <c r="CY27" s="584" t="s">
        <v>200</v>
      </c>
      <c r="CZ27" s="579"/>
      <c r="DA27" s="579"/>
      <c r="DB27" s="579"/>
      <c r="DC27" s="579"/>
      <c r="DD27" s="579"/>
      <c r="DE27" s="579"/>
      <c r="DF27" s="579"/>
      <c r="DG27" s="579"/>
      <c r="DH27" s="579"/>
      <c r="DI27" s="579"/>
      <c r="DJ27" s="579"/>
      <c r="DK27" s="580"/>
      <c r="DL27" s="584">
        <v>472641</v>
      </c>
      <c r="DM27" s="579"/>
      <c r="DN27" s="579"/>
      <c r="DO27" s="579"/>
      <c r="DP27" s="579"/>
      <c r="DQ27" s="579"/>
      <c r="DR27" s="579"/>
      <c r="DS27" s="579"/>
      <c r="DT27" s="579"/>
      <c r="DU27" s="579"/>
      <c r="DV27" s="579"/>
      <c r="DW27" s="579"/>
      <c r="DX27" s="659"/>
    </row>
    <row r="28" spans="2:128" ht="11.25" customHeight="1" x14ac:dyDescent="0.2">
      <c r="B28" s="575" t="s">
        <v>260</v>
      </c>
      <c r="C28" s="576"/>
      <c r="D28" s="576"/>
      <c r="E28" s="576"/>
      <c r="F28" s="576"/>
      <c r="G28" s="576"/>
      <c r="H28" s="576"/>
      <c r="I28" s="576"/>
      <c r="J28" s="576"/>
      <c r="K28" s="576"/>
      <c r="L28" s="576"/>
      <c r="M28" s="576"/>
      <c r="N28" s="576"/>
      <c r="O28" s="576"/>
      <c r="P28" s="576"/>
      <c r="Q28" s="577"/>
      <c r="R28" s="578">
        <v>12788584</v>
      </c>
      <c r="S28" s="579"/>
      <c r="T28" s="579"/>
      <c r="U28" s="579"/>
      <c r="V28" s="579"/>
      <c r="W28" s="579"/>
      <c r="X28" s="579"/>
      <c r="Y28" s="580"/>
      <c r="Z28" s="581">
        <v>1.9</v>
      </c>
      <c r="AA28" s="655"/>
      <c r="AB28" s="655"/>
      <c r="AC28" s="658"/>
      <c r="AD28" s="584" t="s">
        <v>200</v>
      </c>
      <c r="AE28" s="579"/>
      <c r="AF28" s="579"/>
      <c r="AG28" s="579"/>
      <c r="AH28" s="579"/>
      <c r="AI28" s="579"/>
      <c r="AJ28" s="579"/>
      <c r="AK28" s="580"/>
      <c r="AL28" s="581" t="s">
        <v>200</v>
      </c>
      <c r="AM28" s="655"/>
      <c r="AN28" s="655"/>
      <c r="AO28" s="656"/>
      <c r="AP28" s="660" t="s">
        <v>261</v>
      </c>
      <c r="AQ28" s="661"/>
      <c r="AR28" s="661"/>
      <c r="AS28" s="661"/>
      <c r="AT28" s="661"/>
      <c r="AU28" s="661"/>
      <c r="AV28" s="661"/>
      <c r="AW28" s="661"/>
      <c r="AX28" s="661"/>
      <c r="AY28" s="661"/>
      <c r="AZ28" s="661"/>
      <c r="BA28" s="661"/>
      <c r="BB28" s="661"/>
      <c r="BC28" s="662"/>
      <c r="BD28" s="578">
        <v>512765</v>
      </c>
      <c r="BE28" s="579"/>
      <c r="BF28" s="579"/>
      <c r="BG28" s="579"/>
      <c r="BH28" s="579"/>
      <c r="BI28" s="579"/>
      <c r="BJ28" s="579"/>
      <c r="BK28" s="580"/>
      <c r="BL28" s="653">
        <v>0.2</v>
      </c>
      <c r="BM28" s="653"/>
      <c r="BN28" s="653"/>
      <c r="BO28" s="653"/>
      <c r="BP28" s="654" t="s">
        <v>200</v>
      </c>
      <c r="BQ28" s="654"/>
      <c r="BR28" s="654"/>
      <c r="BS28" s="654"/>
      <c r="BT28" s="654"/>
      <c r="BU28" s="654"/>
      <c r="BV28" s="654"/>
      <c r="BW28" s="657"/>
      <c r="BY28" s="660" t="s">
        <v>262</v>
      </c>
      <c r="BZ28" s="661"/>
      <c r="CA28" s="661"/>
      <c r="CB28" s="661"/>
      <c r="CC28" s="661"/>
      <c r="CD28" s="661"/>
      <c r="CE28" s="661"/>
      <c r="CF28" s="661"/>
      <c r="CG28" s="661"/>
      <c r="CH28" s="661"/>
      <c r="CI28" s="661"/>
      <c r="CJ28" s="661"/>
      <c r="CK28" s="661"/>
      <c r="CL28" s="662"/>
      <c r="CM28" s="578" t="s">
        <v>112</v>
      </c>
      <c r="CN28" s="579"/>
      <c r="CO28" s="579"/>
      <c r="CP28" s="579"/>
      <c r="CQ28" s="579"/>
      <c r="CR28" s="579"/>
      <c r="CS28" s="579"/>
      <c r="CT28" s="580"/>
      <c r="CU28" s="653" t="s">
        <v>112</v>
      </c>
      <c r="CV28" s="653"/>
      <c r="CW28" s="653"/>
      <c r="CX28" s="653"/>
      <c r="CY28" s="584" t="s">
        <v>112</v>
      </c>
      <c r="CZ28" s="579"/>
      <c r="DA28" s="579"/>
      <c r="DB28" s="579"/>
      <c r="DC28" s="579"/>
      <c r="DD28" s="579"/>
      <c r="DE28" s="579"/>
      <c r="DF28" s="579"/>
      <c r="DG28" s="579"/>
      <c r="DH28" s="579"/>
      <c r="DI28" s="579"/>
      <c r="DJ28" s="579"/>
      <c r="DK28" s="580"/>
      <c r="DL28" s="584" t="s">
        <v>200</v>
      </c>
      <c r="DM28" s="579"/>
      <c r="DN28" s="579"/>
      <c r="DO28" s="579"/>
      <c r="DP28" s="579"/>
      <c r="DQ28" s="579"/>
      <c r="DR28" s="579"/>
      <c r="DS28" s="579"/>
      <c r="DT28" s="579"/>
      <c r="DU28" s="579"/>
      <c r="DV28" s="579"/>
      <c r="DW28" s="579"/>
      <c r="DX28" s="659"/>
    </row>
    <row r="29" spans="2:128" ht="11.25" customHeight="1" x14ac:dyDescent="0.2">
      <c r="B29" s="575" t="s">
        <v>263</v>
      </c>
      <c r="C29" s="576"/>
      <c r="D29" s="576"/>
      <c r="E29" s="576"/>
      <c r="F29" s="576"/>
      <c r="G29" s="576"/>
      <c r="H29" s="576"/>
      <c r="I29" s="576"/>
      <c r="J29" s="576"/>
      <c r="K29" s="576"/>
      <c r="L29" s="576"/>
      <c r="M29" s="576"/>
      <c r="N29" s="576"/>
      <c r="O29" s="576"/>
      <c r="P29" s="576"/>
      <c r="Q29" s="577"/>
      <c r="R29" s="578">
        <v>8149952</v>
      </c>
      <c r="S29" s="579"/>
      <c r="T29" s="579"/>
      <c r="U29" s="579"/>
      <c r="V29" s="579"/>
      <c r="W29" s="579"/>
      <c r="X29" s="579"/>
      <c r="Y29" s="580"/>
      <c r="Z29" s="581">
        <v>1.2</v>
      </c>
      <c r="AA29" s="655"/>
      <c r="AB29" s="655"/>
      <c r="AC29" s="658"/>
      <c r="AD29" s="584" t="s">
        <v>112</v>
      </c>
      <c r="AE29" s="579"/>
      <c r="AF29" s="579"/>
      <c r="AG29" s="579"/>
      <c r="AH29" s="579"/>
      <c r="AI29" s="579"/>
      <c r="AJ29" s="579"/>
      <c r="AK29" s="580"/>
      <c r="AL29" s="581" t="s">
        <v>112</v>
      </c>
      <c r="AM29" s="655"/>
      <c r="AN29" s="655"/>
      <c r="AO29" s="656"/>
      <c r="AP29" s="660" t="s">
        <v>264</v>
      </c>
      <c r="AQ29" s="661"/>
      <c r="AR29" s="661"/>
      <c r="AS29" s="661"/>
      <c r="AT29" s="661"/>
      <c r="AU29" s="661"/>
      <c r="AV29" s="661"/>
      <c r="AW29" s="661"/>
      <c r="AX29" s="661"/>
      <c r="AY29" s="661"/>
      <c r="AZ29" s="661"/>
      <c r="BA29" s="661"/>
      <c r="BB29" s="661"/>
      <c r="BC29" s="662"/>
      <c r="BD29" s="578">
        <v>19177</v>
      </c>
      <c r="BE29" s="579"/>
      <c r="BF29" s="579"/>
      <c r="BG29" s="579"/>
      <c r="BH29" s="579"/>
      <c r="BI29" s="579"/>
      <c r="BJ29" s="579"/>
      <c r="BK29" s="580"/>
      <c r="BL29" s="653">
        <v>0</v>
      </c>
      <c r="BM29" s="653"/>
      <c r="BN29" s="653"/>
      <c r="BO29" s="653"/>
      <c r="BP29" s="654" t="s">
        <v>112</v>
      </c>
      <c r="BQ29" s="654"/>
      <c r="BR29" s="654"/>
      <c r="BS29" s="654"/>
      <c r="BT29" s="654"/>
      <c r="BU29" s="654"/>
      <c r="BV29" s="654"/>
      <c r="BW29" s="657"/>
      <c r="BY29" s="660" t="s">
        <v>265</v>
      </c>
      <c r="BZ29" s="661"/>
      <c r="CA29" s="661"/>
      <c r="CB29" s="661"/>
      <c r="CC29" s="661"/>
      <c r="CD29" s="661"/>
      <c r="CE29" s="661"/>
      <c r="CF29" s="661"/>
      <c r="CG29" s="661"/>
      <c r="CH29" s="661"/>
      <c r="CI29" s="661"/>
      <c r="CJ29" s="661"/>
      <c r="CK29" s="661"/>
      <c r="CL29" s="662"/>
      <c r="CM29" s="578">
        <v>2094908</v>
      </c>
      <c r="CN29" s="579"/>
      <c r="CO29" s="579"/>
      <c r="CP29" s="579"/>
      <c r="CQ29" s="579"/>
      <c r="CR29" s="579"/>
      <c r="CS29" s="579"/>
      <c r="CT29" s="580"/>
      <c r="CU29" s="653">
        <v>0.3</v>
      </c>
      <c r="CV29" s="653"/>
      <c r="CW29" s="653"/>
      <c r="CX29" s="653"/>
      <c r="CY29" s="584" t="s">
        <v>112</v>
      </c>
      <c r="CZ29" s="579"/>
      <c r="DA29" s="579"/>
      <c r="DB29" s="579"/>
      <c r="DC29" s="579"/>
      <c r="DD29" s="579"/>
      <c r="DE29" s="579"/>
      <c r="DF29" s="579"/>
      <c r="DG29" s="579"/>
      <c r="DH29" s="579"/>
      <c r="DI29" s="579"/>
      <c r="DJ29" s="579"/>
      <c r="DK29" s="580"/>
      <c r="DL29" s="584">
        <v>2094908</v>
      </c>
      <c r="DM29" s="579"/>
      <c r="DN29" s="579"/>
      <c r="DO29" s="579"/>
      <c r="DP29" s="579"/>
      <c r="DQ29" s="579"/>
      <c r="DR29" s="579"/>
      <c r="DS29" s="579"/>
      <c r="DT29" s="579"/>
      <c r="DU29" s="579"/>
      <c r="DV29" s="579"/>
      <c r="DW29" s="579"/>
      <c r="DX29" s="659"/>
    </row>
    <row r="30" spans="2:128" ht="11.25" customHeight="1" x14ac:dyDescent="0.2">
      <c r="B30" s="575" t="s">
        <v>266</v>
      </c>
      <c r="C30" s="576"/>
      <c r="D30" s="576"/>
      <c r="E30" s="576"/>
      <c r="F30" s="576"/>
      <c r="G30" s="576"/>
      <c r="H30" s="576"/>
      <c r="I30" s="576"/>
      <c r="J30" s="576"/>
      <c r="K30" s="576"/>
      <c r="L30" s="576"/>
      <c r="M30" s="576"/>
      <c r="N30" s="576"/>
      <c r="O30" s="576"/>
      <c r="P30" s="576"/>
      <c r="Q30" s="577"/>
      <c r="R30" s="578">
        <v>57272530</v>
      </c>
      <c r="S30" s="579"/>
      <c r="T30" s="579"/>
      <c r="U30" s="579"/>
      <c r="V30" s="579"/>
      <c r="W30" s="579"/>
      <c r="X30" s="579"/>
      <c r="Y30" s="580"/>
      <c r="Z30" s="581">
        <v>8.5</v>
      </c>
      <c r="AA30" s="655"/>
      <c r="AB30" s="655"/>
      <c r="AC30" s="658"/>
      <c r="AD30" s="584">
        <v>212002</v>
      </c>
      <c r="AE30" s="579"/>
      <c r="AF30" s="579"/>
      <c r="AG30" s="579"/>
      <c r="AH30" s="579"/>
      <c r="AI30" s="579"/>
      <c r="AJ30" s="579"/>
      <c r="AK30" s="580"/>
      <c r="AL30" s="581">
        <v>0.1</v>
      </c>
      <c r="AM30" s="655"/>
      <c r="AN30" s="655"/>
      <c r="AO30" s="656"/>
      <c r="AP30" s="660" t="s">
        <v>267</v>
      </c>
      <c r="AQ30" s="661"/>
      <c r="AR30" s="661"/>
      <c r="AS30" s="661"/>
      <c r="AT30" s="661"/>
      <c r="AU30" s="661"/>
      <c r="AV30" s="661"/>
      <c r="AW30" s="661"/>
      <c r="AX30" s="661"/>
      <c r="AY30" s="661"/>
      <c r="AZ30" s="661"/>
      <c r="BA30" s="661"/>
      <c r="BB30" s="661"/>
      <c r="BC30" s="662"/>
      <c r="BD30" s="578">
        <v>19177</v>
      </c>
      <c r="BE30" s="579"/>
      <c r="BF30" s="579"/>
      <c r="BG30" s="579"/>
      <c r="BH30" s="579"/>
      <c r="BI30" s="579"/>
      <c r="BJ30" s="579"/>
      <c r="BK30" s="580"/>
      <c r="BL30" s="653">
        <v>0</v>
      </c>
      <c r="BM30" s="653"/>
      <c r="BN30" s="653"/>
      <c r="BO30" s="653"/>
      <c r="BP30" s="654" t="s">
        <v>200</v>
      </c>
      <c r="BQ30" s="654"/>
      <c r="BR30" s="654"/>
      <c r="BS30" s="654"/>
      <c r="BT30" s="654"/>
      <c r="BU30" s="654"/>
      <c r="BV30" s="654"/>
      <c r="BW30" s="657"/>
      <c r="BY30" s="660" t="s">
        <v>268</v>
      </c>
      <c r="BZ30" s="663"/>
      <c r="CA30" s="663"/>
      <c r="CB30" s="663"/>
      <c r="CC30" s="663"/>
      <c r="CD30" s="663"/>
      <c r="CE30" s="663"/>
      <c r="CF30" s="663"/>
      <c r="CG30" s="663"/>
      <c r="CH30" s="663"/>
      <c r="CI30" s="663"/>
      <c r="CJ30" s="663"/>
      <c r="CK30" s="663"/>
      <c r="CL30" s="662"/>
      <c r="CM30" s="578">
        <v>5528247</v>
      </c>
      <c r="CN30" s="579"/>
      <c r="CO30" s="579"/>
      <c r="CP30" s="579"/>
      <c r="CQ30" s="579"/>
      <c r="CR30" s="579"/>
      <c r="CS30" s="579"/>
      <c r="CT30" s="580"/>
      <c r="CU30" s="653">
        <v>0.8</v>
      </c>
      <c r="CV30" s="653"/>
      <c r="CW30" s="653"/>
      <c r="CX30" s="653"/>
      <c r="CY30" s="584" t="s">
        <v>112</v>
      </c>
      <c r="CZ30" s="579"/>
      <c r="DA30" s="579"/>
      <c r="DB30" s="579"/>
      <c r="DC30" s="579"/>
      <c r="DD30" s="579"/>
      <c r="DE30" s="579"/>
      <c r="DF30" s="579"/>
      <c r="DG30" s="579"/>
      <c r="DH30" s="579"/>
      <c r="DI30" s="579"/>
      <c r="DJ30" s="579"/>
      <c r="DK30" s="580"/>
      <c r="DL30" s="584">
        <v>5528247</v>
      </c>
      <c r="DM30" s="579"/>
      <c r="DN30" s="579"/>
      <c r="DO30" s="579"/>
      <c r="DP30" s="579"/>
      <c r="DQ30" s="579"/>
      <c r="DR30" s="579"/>
      <c r="DS30" s="579"/>
      <c r="DT30" s="579"/>
      <c r="DU30" s="579"/>
      <c r="DV30" s="579"/>
      <c r="DW30" s="579"/>
      <c r="DX30" s="659"/>
    </row>
    <row r="31" spans="2:128" ht="11.25" customHeight="1" x14ac:dyDescent="0.2">
      <c r="B31" s="575" t="s">
        <v>269</v>
      </c>
      <c r="C31" s="576"/>
      <c r="D31" s="576"/>
      <c r="E31" s="576"/>
      <c r="F31" s="576"/>
      <c r="G31" s="576"/>
      <c r="H31" s="576"/>
      <c r="I31" s="576"/>
      <c r="J31" s="576"/>
      <c r="K31" s="576"/>
      <c r="L31" s="576"/>
      <c r="M31" s="576"/>
      <c r="N31" s="576"/>
      <c r="O31" s="576"/>
      <c r="P31" s="576"/>
      <c r="Q31" s="577"/>
      <c r="R31" s="578">
        <v>73249200</v>
      </c>
      <c r="S31" s="579"/>
      <c r="T31" s="579"/>
      <c r="U31" s="579"/>
      <c r="V31" s="579"/>
      <c r="W31" s="579"/>
      <c r="X31" s="579"/>
      <c r="Y31" s="580"/>
      <c r="Z31" s="581">
        <v>10.8</v>
      </c>
      <c r="AA31" s="655"/>
      <c r="AB31" s="655"/>
      <c r="AC31" s="658"/>
      <c r="AD31" s="584" t="s">
        <v>200</v>
      </c>
      <c r="AE31" s="579"/>
      <c r="AF31" s="579"/>
      <c r="AG31" s="579"/>
      <c r="AH31" s="579"/>
      <c r="AI31" s="579"/>
      <c r="AJ31" s="579"/>
      <c r="AK31" s="580"/>
      <c r="AL31" s="581" t="s">
        <v>112</v>
      </c>
      <c r="AM31" s="655"/>
      <c r="AN31" s="655"/>
      <c r="AO31" s="656"/>
      <c r="AP31" s="660" t="s">
        <v>270</v>
      </c>
      <c r="AQ31" s="661"/>
      <c r="AR31" s="661"/>
      <c r="AS31" s="661"/>
      <c r="AT31" s="661"/>
      <c r="AU31" s="661"/>
      <c r="AV31" s="661"/>
      <c r="AW31" s="661"/>
      <c r="AX31" s="661"/>
      <c r="AY31" s="661"/>
      <c r="AZ31" s="661"/>
      <c r="BA31" s="661"/>
      <c r="BB31" s="661"/>
      <c r="BC31" s="662"/>
      <c r="BD31" s="578">
        <v>493588</v>
      </c>
      <c r="BE31" s="579"/>
      <c r="BF31" s="579"/>
      <c r="BG31" s="579"/>
      <c r="BH31" s="579"/>
      <c r="BI31" s="579"/>
      <c r="BJ31" s="579"/>
      <c r="BK31" s="580"/>
      <c r="BL31" s="653">
        <v>0.2</v>
      </c>
      <c r="BM31" s="653"/>
      <c r="BN31" s="653"/>
      <c r="BO31" s="653"/>
      <c r="BP31" s="654" t="s">
        <v>112</v>
      </c>
      <c r="BQ31" s="654"/>
      <c r="BR31" s="654"/>
      <c r="BS31" s="654"/>
      <c r="BT31" s="654"/>
      <c r="BU31" s="654"/>
      <c r="BV31" s="654"/>
      <c r="BW31" s="657"/>
      <c r="BY31" s="575" t="s">
        <v>271</v>
      </c>
      <c r="BZ31" s="576"/>
      <c r="CA31" s="576"/>
      <c r="CB31" s="576"/>
      <c r="CC31" s="576"/>
      <c r="CD31" s="576"/>
      <c r="CE31" s="576"/>
      <c r="CF31" s="576"/>
      <c r="CG31" s="576"/>
      <c r="CH31" s="576"/>
      <c r="CI31" s="576"/>
      <c r="CJ31" s="576"/>
      <c r="CK31" s="576"/>
      <c r="CL31" s="577"/>
      <c r="CM31" s="578" t="s">
        <v>112</v>
      </c>
      <c r="CN31" s="579"/>
      <c r="CO31" s="579"/>
      <c r="CP31" s="579"/>
      <c r="CQ31" s="579"/>
      <c r="CR31" s="579"/>
      <c r="CS31" s="579"/>
      <c r="CT31" s="580"/>
      <c r="CU31" s="653" t="s">
        <v>112</v>
      </c>
      <c r="CV31" s="653"/>
      <c r="CW31" s="653"/>
      <c r="CX31" s="653"/>
      <c r="CY31" s="584" t="s">
        <v>112</v>
      </c>
      <c r="CZ31" s="579"/>
      <c r="DA31" s="579"/>
      <c r="DB31" s="579"/>
      <c r="DC31" s="579"/>
      <c r="DD31" s="579"/>
      <c r="DE31" s="579"/>
      <c r="DF31" s="579"/>
      <c r="DG31" s="579"/>
      <c r="DH31" s="579"/>
      <c r="DI31" s="579"/>
      <c r="DJ31" s="579"/>
      <c r="DK31" s="580"/>
      <c r="DL31" s="584" t="s">
        <v>112</v>
      </c>
      <c r="DM31" s="579"/>
      <c r="DN31" s="579"/>
      <c r="DO31" s="579"/>
      <c r="DP31" s="579"/>
      <c r="DQ31" s="579"/>
      <c r="DR31" s="579"/>
      <c r="DS31" s="579"/>
      <c r="DT31" s="579"/>
      <c r="DU31" s="579"/>
      <c r="DV31" s="579"/>
      <c r="DW31" s="579"/>
      <c r="DX31" s="659"/>
    </row>
    <row r="32" spans="2:128" ht="11.25" customHeight="1" x14ac:dyDescent="0.2">
      <c r="B32" s="575" t="s">
        <v>272</v>
      </c>
      <c r="C32" s="576"/>
      <c r="D32" s="576"/>
      <c r="E32" s="576"/>
      <c r="F32" s="576"/>
      <c r="G32" s="576"/>
      <c r="H32" s="576"/>
      <c r="I32" s="576"/>
      <c r="J32" s="576"/>
      <c r="K32" s="576"/>
      <c r="L32" s="576"/>
      <c r="M32" s="576"/>
      <c r="N32" s="576"/>
      <c r="O32" s="576"/>
      <c r="P32" s="576"/>
      <c r="Q32" s="577"/>
      <c r="R32" s="578" t="s">
        <v>112</v>
      </c>
      <c r="S32" s="579"/>
      <c r="T32" s="579"/>
      <c r="U32" s="579"/>
      <c r="V32" s="579"/>
      <c r="W32" s="579"/>
      <c r="X32" s="579"/>
      <c r="Y32" s="580"/>
      <c r="Z32" s="581" t="s">
        <v>200</v>
      </c>
      <c r="AA32" s="655"/>
      <c r="AB32" s="655"/>
      <c r="AC32" s="658"/>
      <c r="AD32" s="584" t="s">
        <v>112</v>
      </c>
      <c r="AE32" s="579"/>
      <c r="AF32" s="579"/>
      <c r="AG32" s="579"/>
      <c r="AH32" s="579"/>
      <c r="AI32" s="579"/>
      <c r="AJ32" s="579"/>
      <c r="AK32" s="580"/>
      <c r="AL32" s="581" t="s">
        <v>200</v>
      </c>
      <c r="AM32" s="655"/>
      <c r="AN32" s="655"/>
      <c r="AO32" s="656"/>
      <c r="AP32" s="660" t="s">
        <v>273</v>
      </c>
      <c r="AQ32" s="661"/>
      <c r="AR32" s="661"/>
      <c r="AS32" s="661"/>
      <c r="AT32" s="661"/>
      <c r="AU32" s="661"/>
      <c r="AV32" s="661"/>
      <c r="AW32" s="661"/>
      <c r="AX32" s="661"/>
      <c r="AY32" s="661"/>
      <c r="AZ32" s="661"/>
      <c r="BA32" s="661"/>
      <c r="BB32" s="661"/>
      <c r="BC32" s="662"/>
      <c r="BD32" s="578" t="s">
        <v>200</v>
      </c>
      <c r="BE32" s="579"/>
      <c r="BF32" s="579"/>
      <c r="BG32" s="579"/>
      <c r="BH32" s="579"/>
      <c r="BI32" s="579"/>
      <c r="BJ32" s="579"/>
      <c r="BK32" s="580"/>
      <c r="BL32" s="653" t="s">
        <v>200</v>
      </c>
      <c r="BM32" s="653"/>
      <c r="BN32" s="653"/>
      <c r="BO32" s="653"/>
      <c r="BP32" s="654" t="s">
        <v>200</v>
      </c>
      <c r="BQ32" s="654"/>
      <c r="BR32" s="654"/>
      <c r="BS32" s="654"/>
      <c r="BT32" s="654"/>
      <c r="BU32" s="654"/>
      <c r="BV32" s="654"/>
      <c r="BW32" s="657"/>
      <c r="BY32" s="590" t="s">
        <v>274</v>
      </c>
      <c r="BZ32" s="591"/>
      <c r="CA32" s="591"/>
      <c r="CB32" s="591"/>
      <c r="CC32" s="591"/>
      <c r="CD32" s="591"/>
      <c r="CE32" s="591"/>
      <c r="CF32" s="591"/>
      <c r="CG32" s="591"/>
      <c r="CH32" s="591"/>
      <c r="CI32" s="591"/>
      <c r="CJ32" s="591"/>
      <c r="CK32" s="591"/>
      <c r="CL32" s="592"/>
      <c r="CM32" s="578">
        <v>669030178</v>
      </c>
      <c r="CN32" s="579"/>
      <c r="CO32" s="579"/>
      <c r="CP32" s="579"/>
      <c r="CQ32" s="579"/>
      <c r="CR32" s="579"/>
      <c r="CS32" s="579"/>
      <c r="CT32" s="580"/>
      <c r="CU32" s="653">
        <v>100</v>
      </c>
      <c r="CV32" s="653"/>
      <c r="CW32" s="653"/>
      <c r="CX32" s="653"/>
      <c r="CY32" s="584">
        <v>72261862</v>
      </c>
      <c r="CZ32" s="579"/>
      <c r="DA32" s="579"/>
      <c r="DB32" s="579"/>
      <c r="DC32" s="579"/>
      <c r="DD32" s="579"/>
      <c r="DE32" s="579"/>
      <c r="DF32" s="579"/>
      <c r="DG32" s="579"/>
      <c r="DH32" s="579"/>
      <c r="DI32" s="579"/>
      <c r="DJ32" s="579"/>
      <c r="DK32" s="580"/>
      <c r="DL32" s="584">
        <v>495537870</v>
      </c>
      <c r="DM32" s="579"/>
      <c r="DN32" s="579"/>
      <c r="DO32" s="579"/>
      <c r="DP32" s="579"/>
      <c r="DQ32" s="579"/>
      <c r="DR32" s="579"/>
      <c r="DS32" s="579"/>
      <c r="DT32" s="579"/>
      <c r="DU32" s="579"/>
      <c r="DV32" s="579"/>
      <c r="DW32" s="579"/>
      <c r="DX32" s="659"/>
    </row>
    <row r="33" spans="2:128" ht="11.25" customHeight="1" x14ac:dyDescent="0.2">
      <c r="B33" s="575" t="s">
        <v>275</v>
      </c>
      <c r="C33" s="576"/>
      <c r="D33" s="576"/>
      <c r="E33" s="576"/>
      <c r="F33" s="576"/>
      <c r="G33" s="576"/>
      <c r="H33" s="576"/>
      <c r="I33" s="576"/>
      <c r="J33" s="576"/>
      <c r="K33" s="576"/>
      <c r="L33" s="576"/>
      <c r="M33" s="576"/>
      <c r="N33" s="576"/>
      <c r="O33" s="576"/>
      <c r="P33" s="576"/>
      <c r="Q33" s="577"/>
      <c r="R33" s="578">
        <v>37249300</v>
      </c>
      <c r="S33" s="579"/>
      <c r="T33" s="579"/>
      <c r="U33" s="579"/>
      <c r="V33" s="579"/>
      <c r="W33" s="579"/>
      <c r="X33" s="579"/>
      <c r="Y33" s="580"/>
      <c r="Z33" s="581">
        <v>5.5</v>
      </c>
      <c r="AA33" s="655"/>
      <c r="AB33" s="655"/>
      <c r="AC33" s="658"/>
      <c r="AD33" s="584" t="s">
        <v>112</v>
      </c>
      <c r="AE33" s="579"/>
      <c r="AF33" s="579"/>
      <c r="AG33" s="579"/>
      <c r="AH33" s="579"/>
      <c r="AI33" s="579"/>
      <c r="AJ33" s="579"/>
      <c r="AK33" s="580"/>
      <c r="AL33" s="581" t="s">
        <v>112</v>
      </c>
      <c r="AM33" s="655"/>
      <c r="AN33" s="655"/>
      <c r="AO33" s="656"/>
      <c r="AP33" s="575" t="s">
        <v>147</v>
      </c>
      <c r="AQ33" s="576"/>
      <c r="AR33" s="576"/>
      <c r="AS33" s="576"/>
      <c r="AT33" s="576"/>
      <c r="AU33" s="576"/>
      <c r="AV33" s="576"/>
      <c r="AW33" s="576"/>
      <c r="AX33" s="576"/>
      <c r="AY33" s="576"/>
      <c r="AZ33" s="576"/>
      <c r="BA33" s="576"/>
      <c r="BB33" s="576"/>
      <c r="BC33" s="577"/>
      <c r="BD33" s="578">
        <v>251618522</v>
      </c>
      <c r="BE33" s="579"/>
      <c r="BF33" s="579"/>
      <c r="BG33" s="579"/>
      <c r="BH33" s="579"/>
      <c r="BI33" s="579"/>
      <c r="BJ33" s="579"/>
      <c r="BK33" s="580"/>
      <c r="BL33" s="653">
        <v>100</v>
      </c>
      <c r="BM33" s="653"/>
      <c r="BN33" s="653"/>
      <c r="BO33" s="653"/>
      <c r="BP33" s="654">
        <v>1657591</v>
      </c>
      <c r="BQ33" s="654"/>
      <c r="BR33" s="654"/>
      <c r="BS33" s="654"/>
      <c r="BT33" s="654"/>
      <c r="BU33" s="654"/>
      <c r="BV33" s="654"/>
      <c r="BW33" s="657"/>
      <c r="BY33" s="639" t="s">
        <v>276</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277</v>
      </c>
      <c r="C34" s="591"/>
      <c r="D34" s="591"/>
      <c r="E34" s="591"/>
      <c r="F34" s="591"/>
      <c r="G34" s="591"/>
      <c r="H34" s="591"/>
      <c r="I34" s="591"/>
      <c r="J34" s="591"/>
      <c r="K34" s="591"/>
      <c r="L34" s="591"/>
      <c r="M34" s="591"/>
      <c r="N34" s="591"/>
      <c r="O34" s="591"/>
      <c r="P34" s="591"/>
      <c r="Q34" s="592"/>
      <c r="R34" s="578">
        <v>676305039</v>
      </c>
      <c r="S34" s="579"/>
      <c r="T34" s="579"/>
      <c r="U34" s="579"/>
      <c r="V34" s="579"/>
      <c r="W34" s="579"/>
      <c r="X34" s="579"/>
      <c r="Y34" s="580"/>
      <c r="Z34" s="653">
        <v>100</v>
      </c>
      <c r="AA34" s="653"/>
      <c r="AB34" s="653"/>
      <c r="AC34" s="653"/>
      <c r="AD34" s="654">
        <v>379618748</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184</v>
      </c>
      <c r="BZ34" s="640"/>
      <c r="CA34" s="640"/>
      <c r="CB34" s="640"/>
      <c r="CC34" s="640"/>
      <c r="CD34" s="640"/>
      <c r="CE34" s="640"/>
      <c r="CF34" s="640"/>
      <c r="CG34" s="640"/>
      <c r="CH34" s="640"/>
      <c r="CI34" s="640"/>
      <c r="CJ34" s="640"/>
      <c r="CK34" s="640"/>
      <c r="CL34" s="641"/>
      <c r="CM34" s="639" t="s">
        <v>278</v>
      </c>
      <c r="CN34" s="640"/>
      <c r="CO34" s="640"/>
      <c r="CP34" s="640"/>
      <c r="CQ34" s="640"/>
      <c r="CR34" s="640"/>
      <c r="CS34" s="640"/>
      <c r="CT34" s="641"/>
      <c r="CU34" s="639" t="s">
        <v>279</v>
      </c>
      <c r="CV34" s="640"/>
      <c r="CW34" s="640"/>
      <c r="CX34" s="641"/>
      <c r="CY34" s="639" t="s">
        <v>280</v>
      </c>
      <c r="CZ34" s="640"/>
      <c r="DA34" s="640"/>
      <c r="DB34" s="640"/>
      <c r="DC34" s="640"/>
      <c r="DD34" s="640"/>
      <c r="DE34" s="640"/>
      <c r="DF34" s="641"/>
      <c r="DG34" s="642" t="s">
        <v>281</v>
      </c>
      <c r="DH34" s="643"/>
      <c r="DI34" s="643"/>
      <c r="DJ34" s="643"/>
      <c r="DK34" s="643"/>
      <c r="DL34" s="643"/>
      <c r="DM34" s="643"/>
      <c r="DN34" s="643"/>
      <c r="DO34" s="643"/>
      <c r="DP34" s="643"/>
      <c r="DQ34" s="644"/>
      <c r="DR34" s="639" t="s">
        <v>282</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283</v>
      </c>
      <c r="BZ35" s="634"/>
      <c r="CA35" s="634"/>
      <c r="CB35" s="634"/>
      <c r="CC35" s="634"/>
      <c r="CD35" s="634"/>
      <c r="CE35" s="634"/>
      <c r="CF35" s="634"/>
      <c r="CG35" s="634"/>
      <c r="CH35" s="634"/>
      <c r="CI35" s="634"/>
      <c r="CJ35" s="634"/>
      <c r="CK35" s="634"/>
      <c r="CL35" s="635"/>
      <c r="CM35" s="645">
        <v>308614075</v>
      </c>
      <c r="CN35" s="646"/>
      <c r="CO35" s="646"/>
      <c r="CP35" s="646"/>
      <c r="CQ35" s="646"/>
      <c r="CR35" s="646"/>
      <c r="CS35" s="646"/>
      <c r="CT35" s="647"/>
      <c r="CU35" s="648">
        <v>46.1</v>
      </c>
      <c r="CV35" s="649"/>
      <c r="CW35" s="649"/>
      <c r="CX35" s="650"/>
      <c r="CY35" s="651">
        <v>269908242</v>
      </c>
      <c r="CZ35" s="646"/>
      <c r="DA35" s="646"/>
      <c r="DB35" s="646"/>
      <c r="DC35" s="646"/>
      <c r="DD35" s="646"/>
      <c r="DE35" s="646"/>
      <c r="DF35" s="647"/>
      <c r="DG35" s="651">
        <v>267848820</v>
      </c>
      <c r="DH35" s="646"/>
      <c r="DI35" s="646"/>
      <c r="DJ35" s="646"/>
      <c r="DK35" s="646"/>
      <c r="DL35" s="646"/>
      <c r="DM35" s="646"/>
      <c r="DN35" s="646"/>
      <c r="DO35" s="646"/>
      <c r="DP35" s="646"/>
      <c r="DQ35" s="647"/>
      <c r="DR35" s="648">
        <v>64.3</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284</v>
      </c>
      <c r="BZ36" s="576"/>
      <c r="CA36" s="576"/>
      <c r="CB36" s="576"/>
      <c r="CC36" s="576"/>
      <c r="CD36" s="576"/>
      <c r="CE36" s="576"/>
      <c r="CF36" s="576"/>
      <c r="CG36" s="576"/>
      <c r="CH36" s="576"/>
      <c r="CI36" s="576"/>
      <c r="CJ36" s="576"/>
      <c r="CK36" s="576"/>
      <c r="CL36" s="577"/>
      <c r="CM36" s="578">
        <v>189290812</v>
      </c>
      <c r="CN36" s="585"/>
      <c r="CO36" s="585"/>
      <c r="CP36" s="585"/>
      <c r="CQ36" s="585"/>
      <c r="CR36" s="585"/>
      <c r="CS36" s="585"/>
      <c r="CT36" s="586"/>
      <c r="CU36" s="581">
        <v>28.3</v>
      </c>
      <c r="CV36" s="582"/>
      <c r="CW36" s="582"/>
      <c r="CX36" s="583"/>
      <c r="CY36" s="584">
        <v>162477999</v>
      </c>
      <c r="CZ36" s="585"/>
      <c r="DA36" s="585"/>
      <c r="DB36" s="585"/>
      <c r="DC36" s="585"/>
      <c r="DD36" s="585"/>
      <c r="DE36" s="585"/>
      <c r="DF36" s="586"/>
      <c r="DG36" s="584">
        <v>160493348</v>
      </c>
      <c r="DH36" s="585"/>
      <c r="DI36" s="585"/>
      <c r="DJ36" s="585"/>
      <c r="DK36" s="585"/>
      <c r="DL36" s="585"/>
      <c r="DM36" s="585"/>
      <c r="DN36" s="585"/>
      <c r="DO36" s="585"/>
      <c r="DP36" s="585"/>
      <c r="DQ36" s="586"/>
      <c r="DR36" s="581">
        <v>38.5</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285</v>
      </c>
      <c r="AQ37" s="640"/>
      <c r="AR37" s="640"/>
      <c r="AS37" s="640"/>
      <c r="AT37" s="640"/>
      <c r="AU37" s="640"/>
      <c r="AV37" s="640"/>
      <c r="AW37" s="640"/>
      <c r="AX37" s="640"/>
      <c r="AY37" s="640"/>
      <c r="AZ37" s="640"/>
      <c r="BA37" s="640"/>
      <c r="BB37" s="640"/>
      <c r="BC37" s="641"/>
      <c r="BD37" s="639" t="s">
        <v>286</v>
      </c>
      <c r="BE37" s="640"/>
      <c r="BF37" s="640"/>
      <c r="BG37" s="640"/>
      <c r="BH37" s="640"/>
      <c r="BI37" s="640"/>
      <c r="BJ37" s="640"/>
      <c r="BK37" s="640"/>
      <c r="BL37" s="640"/>
      <c r="BM37" s="641"/>
      <c r="BN37" s="639" t="s">
        <v>287</v>
      </c>
      <c r="BO37" s="640"/>
      <c r="BP37" s="640"/>
      <c r="BQ37" s="640"/>
      <c r="BR37" s="640"/>
      <c r="BS37" s="640"/>
      <c r="BT37" s="640"/>
      <c r="BU37" s="640"/>
      <c r="BV37" s="640"/>
      <c r="BW37" s="641"/>
      <c r="BY37" s="575" t="s">
        <v>288</v>
      </c>
      <c r="BZ37" s="576"/>
      <c r="CA37" s="576"/>
      <c r="CB37" s="576"/>
      <c r="CC37" s="576"/>
      <c r="CD37" s="576"/>
      <c r="CE37" s="576"/>
      <c r="CF37" s="576"/>
      <c r="CG37" s="576"/>
      <c r="CH37" s="576"/>
      <c r="CI37" s="576"/>
      <c r="CJ37" s="576"/>
      <c r="CK37" s="576"/>
      <c r="CL37" s="577"/>
      <c r="CM37" s="578">
        <v>138654336</v>
      </c>
      <c r="CN37" s="579"/>
      <c r="CO37" s="579"/>
      <c r="CP37" s="579"/>
      <c r="CQ37" s="579"/>
      <c r="CR37" s="579"/>
      <c r="CS37" s="579"/>
      <c r="CT37" s="580"/>
      <c r="CU37" s="581">
        <v>20.7</v>
      </c>
      <c r="CV37" s="582"/>
      <c r="CW37" s="582"/>
      <c r="CX37" s="583"/>
      <c r="CY37" s="584">
        <v>115656094</v>
      </c>
      <c r="CZ37" s="585"/>
      <c r="DA37" s="585"/>
      <c r="DB37" s="585"/>
      <c r="DC37" s="585"/>
      <c r="DD37" s="585"/>
      <c r="DE37" s="585"/>
      <c r="DF37" s="586"/>
      <c r="DG37" s="584">
        <v>115437427</v>
      </c>
      <c r="DH37" s="585"/>
      <c r="DI37" s="585"/>
      <c r="DJ37" s="585"/>
      <c r="DK37" s="585"/>
      <c r="DL37" s="585"/>
      <c r="DM37" s="585"/>
      <c r="DN37" s="585"/>
      <c r="DO37" s="585"/>
      <c r="DP37" s="585"/>
      <c r="DQ37" s="586"/>
      <c r="DR37" s="581">
        <v>27.7</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289</v>
      </c>
      <c r="AQ38" s="625"/>
      <c r="AR38" s="625"/>
      <c r="AS38" s="625"/>
      <c r="AT38" s="630" t="s">
        <v>290</v>
      </c>
      <c r="AU38" s="206"/>
      <c r="AV38" s="206"/>
      <c r="AW38" s="206"/>
      <c r="AX38" s="633" t="s">
        <v>147</v>
      </c>
      <c r="AY38" s="634"/>
      <c r="AZ38" s="634"/>
      <c r="BA38" s="634"/>
      <c r="BB38" s="634"/>
      <c r="BC38" s="635"/>
      <c r="BD38" s="636">
        <v>99.3</v>
      </c>
      <c r="BE38" s="637"/>
      <c r="BF38" s="637"/>
      <c r="BG38" s="637"/>
      <c r="BH38" s="637"/>
      <c r="BI38" s="637">
        <v>98.6</v>
      </c>
      <c r="BJ38" s="637"/>
      <c r="BK38" s="637"/>
      <c r="BL38" s="637"/>
      <c r="BM38" s="638"/>
      <c r="BN38" s="636">
        <v>99.3</v>
      </c>
      <c r="BO38" s="637"/>
      <c r="BP38" s="637"/>
      <c r="BQ38" s="637"/>
      <c r="BR38" s="637"/>
      <c r="BS38" s="637">
        <v>98.3</v>
      </c>
      <c r="BT38" s="637"/>
      <c r="BU38" s="637"/>
      <c r="BV38" s="637"/>
      <c r="BW38" s="638"/>
      <c r="BY38" s="575" t="s">
        <v>291</v>
      </c>
      <c r="BZ38" s="576"/>
      <c r="CA38" s="576"/>
      <c r="CB38" s="576"/>
      <c r="CC38" s="576"/>
      <c r="CD38" s="576"/>
      <c r="CE38" s="576"/>
      <c r="CF38" s="576"/>
      <c r="CG38" s="576"/>
      <c r="CH38" s="576"/>
      <c r="CI38" s="576"/>
      <c r="CJ38" s="576"/>
      <c r="CK38" s="576"/>
      <c r="CL38" s="577"/>
      <c r="CM38" s="578">
        <v>12529057</v>
      </c>
      <c r="CN38" s="585"/>
      <c r="CO38" s="585"/>
      <c r="CP38" s="585"/>
      <c r="CQ38" s="585"/>
      <c r="CR38" s="585"/>
      <c r="CS38" s="585"/>
      <c r="CT38" s="586"/>
      <c r="CU38" s="581">
        <v>1.9</v>
      </c>
      <c r="CV38" s="582"/>
      <c r="CW38" s="582"/>
      <c r="CX38" s="583"/>
      <c r="CY38" s="584">
        <v>7092557</v>
      </c>
      <c r="CZ38" s="585"/>
      <c r="DA38" s="585"/>
      <c r="DB38" s="585"/>
      <c r="DC38" s="585"/>
      <c r="DD38" s="585"/>
      <c r="DE38" s="585"/>
      <c r="DF38" s="586"/>
      <c r="DG38" s="584">
        <v>7090792</v>
      </c>
      <c r="DH38" s="585"/>
      <c r="DI38" s="585"/>
      <c r="DJ38" s="585"/>
      <c r="DK38" s="585"/>
      <c r="DL38" s="585"/>
      <c r="DM38" s="585"/>
      <c r="DN38" s="585"/>
      <c r="DO38" s="585"/>
      <c r="DP38" s="585"/>
      <c r="DQ38" s="586"/>
      <c r="DR38" s="581">
        <v>1.7</v>
      </c>
      <c r="DS38" s="582"/>
      <c r="DT38" s="582"/>
      <c r="DU38" s="582"/>
      <c r="DV38" s="582"/>
      <c r="DW38" s="582"/>
      <c r="DX38" s="615"/>
    </row>
    <row r="39" spans="2:128" ht="11.25" customHeight="1" x14ac:dyDescent="0.2">
      <c r="AP39" s="626"/>
      <c r="AQ39" s="627"/>
      <c r="AR39" s="627"/>
      <c r="AS39" s="627"/>
      <c r="AT39" s="631"/>
      <c r="AU39" s="195" t="s">
        <v>292</v>
      </c>
      <c r="AV39" s="195"/>
      <c r="AW39" s="195"/>
      <c r="AX39" s="575" t="s">
        <v>293</v>
      </c>
      <c r="AY39" s="576"/>
      <c r="AZ39" s="576"/>
      <c r="BA39" s="576"/>
      <c r="BB39" s="576"/>
      <c r="BC39" s="577"/>
      <c r="BD39" s="622">
        <v>99.1</v>
      </c>
      <c r="BE39" s="617"/>
      <c r="BF39" s="617"/>
      <c r="BG39" s="617"/>
      <c r="BH39" s="617"/>
      <c r="BI39" s="617">
        <v>96.6</v>
      </c>
      <c r="BJ39" s="617"/>
      <c r="BK39" s="617"/>
      <c r="BL39" s="617"/>
      <c r="BM39" s="623"/>
      <c r="BN39" s="622">
        <v>99</v>
      </c>
      <c r="BO39" s="617"/>
      <c r="BP39" s="617"/>
      <c r="BQ39" s="617"/>
      <c r="BR39" s="617"/>
      <c r="BS39" s="617">
        <v>95.9</v>
      </c>
      <c r="BT39" s="617"/>
      <c r="BU39" s="617"/>
      <c r="BV39" s="617"/>
      <c r="BW39" s="623"/>
      <c r="BY39" s="575" t="s">
        <v>294</v>
      </c>
      <c r="BZ39" s="576"/>
      <c r="CA39" s="576"/>
      <c r="CB39" s="576"/>
      <c r="CC39" s="576"/>
      <c r="CD39" s="576"/>
      <c r="CE39" s="576"/>
      <c r="CF39" s="576"/>
      <c r="CG39" s="576"/>
      <c r="CH39" s="576"/>
      <c r="CI39" s="576"/>
      <c r="CJ39" s="576"/>
      <c r="CK39" s="576"/>
      <c r="CL39" s="577"/>
      <c r="CM39" s="578">
        <v>106794206</v>
      </c>
      <c r="CN39" s="579"/>
      <c r="CO39" s="579"/>
      <c r="CP39" s="579"/>
      <c r="CQ39" s="579"/>
      <c r="CR39" s="579"/>
      <c r="CS39" s="579"/>
      <c r="CT39" s="580"/>
      <c r="CU39" s="581">
        <v>16</v>
      </c>
      <c r="CV39" s="582"/>
      <c r="CW39" s="582"/>
      <c r="CX39" s="583"/>
      <c r="CY39" s="584">
        <v>100337686</v>
      </c>
      <c r="CZ39" s="585"/>
      <c r="DA39" s="585"/>
      <c r="DB39" s="585"/>
      <c r="DC39" s="585"/>
      <c r="DD39" s="585"/>
      <c r="DE39" s="585"/>
      <c r="DF39" s="586"/>
      <c r="DG39" s="584">
        <v>100264680</v>
      </c>
      <c r="DH39" s="585"/>
      <c r="DI39" s="585"/>
      <c r="DJ39" s="585"/>
      <c r="DK39" s="585"/>
      <c r="DL39" s="585"/>
      <c r="DM39" s="585"/>
      <c r="DN39" s="585"/>
      <c r="DO39" s="585"/>
      <c r="DP39" s="585"/>
      <c r="DQ39" s="586"/>
      <c r="DR39" s="581">
        <v>24.1</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295</v>
      </c>
      <c r="AY40" s="591"/>
      <c r="AZ40" s="591"/>
      <c r="BA40" s="591"/>
      <c r="BB40" s="591"/>
      <c r="BC40" s="592"/>
      <c r="BD40" s="619">
        <v>99.9</v>
      </c>
      <c r="BE40" s="620"/>
      <c r="BF40" s="620"/>
      <c r="BG40" s="620"/>
      <c r="BH40" s="620"/>
      <c r="BI40" s="620">
        <v>99.7</v>
      </c>
      <c r="BJ40" s="620"/>
      <c r="BK40" s="620"/>
      <c r="BL40" s="620"/>
      <c r="BM40" s="621"/>
      <c r="BN40" s="619">
        <v>99.9</v>
      </c>
      <c r="BO40" s="620"/>
      <c r="BP40" s="620"/>
      <c r="BQ40" s="620"/>
      <c r="BR40" s="620"/>
      <c r="BS40" s="620">
        <v>99.7</v>
      </c>
      <c r="BT40" s="620"/>
      <c r="BU40" s="620"/>
      <c r="BV40" s="620"/>
      <c r="BW40" s="621"/>
      <c r="BY40" s="609" t="s">
        <v>296</v>
      </c>
      <c r="BZ40" s="610"/>
      <c r="CA40" s="575" t="s">
        <v>297</v>
      </c>
      <c r="CB40" s="576"/>
      <c r="CC40" s="576"/>
      <c r="CD40" s="576"/>
      <c r="CE40" s="576"/>
      <c r="CF40" s="576"/>
      <c r="CG40" s="576"/>
      <c r="CH40" s="576"/>
      <c r="CI40" s="576"/>
      <c r="CJ40" s="576"/>
      <c r="CK40" s="576"/>
      <c r="CL40" s="577"/>
      <c r="CM40" s="578">
        <v>106737620</v>
      </c>
      <c r="CN40" s="585"/>
      <c r="CO40" s="585"/>
      <c r="CP40" s="585"/>
      <c r="CQ40" s="585"/>
      <c r="CR40" s="585"/>
      <c r="CS40" s="585"/>
      <c r="CT40" s="586"/>
      <c r="CU40" s="581">
        <v>16</v>
      </c>
      <c r="CV40" s="582"/>
      <c r="CW40" s="582"/>
      <c r="CX40" s="583"/>
      <c r="CY40" s="584">
        <v>100281100</v>
      </c>
      <c r="CZ40" s="585"/>
      <c r="DA40" s="585"/>
      <c r="DB40" s="585"/>
      <c r="DC40" s="585"/>
      <c r="DD40" s="585"/>
      <c r="DE40" s="585"/>
      <c r="DF40" s="586"/>
      <c r="DG40" s="584">
        <v>100208094</v>
      </c>
      <c r="DH40" s="585"/>
      <c r="DI40" s="585"/>
      <c r="DJ40" s="585"/>
      <c r="DK40" s="585"/>
      <c r="DL40" s="585"/>
      <c r="DM40" s="585"/>
      <c r="DN40" s="585"/>
      <c r="DO40" s="585"/>
      <c r="DP40" s="585"/>
      <c r="DQ40" s="586"/>
      <c r="DR40" s="581">
        <v>24</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298</v>
      </c>
      <c r="CB41" s="576"/>
      <c r="CC41" s="576"/>
      <c r="CD41" s="576"/>
      <c r="CE41" s="576"/>
      <c r="CF41" s="576"/>
      <c r="CG41" s="576"/>
      <c r="CH41" s="576"/>
      <c r="CI41" s="576"/>
      <c r="CJ41" s="576"/>
      <c r="CK41" s="576"/>
      <c r="CL41" s="577"/>
      <c r="CM41" s="578">
        <v>95957735</v>
      </c>
      <c r="CN41" s="579"/>
      <c r="CO41" s="579"/>
      <c r="CP41" s="579"/>
      <c r="CQ41" s="579"/>
      <c r="CR41" s="579"/>
      <c r="CS41" s="579"/>
      <c r="CT41" s="580"/>
      <c r="CU41" s="581">
        <v>14.3</v>
      </c>
      <c r="CV41" s="582"/>
      <c r="CW41" s="582"/>
      <c r="CX41" s="583"/>
      <c r="CY41" s="584">
        <v>89566152</v>
      </c>
      <c r="CZ41" s="585"/>
      <c r="DA41" s="585"/>
      <c r="DB41" s="585"/>
      <c r="DC41" s="585"/>
      <c r="DD41" s="585"/>
      <c r="DE41" s="585"/>
      <c r="DF41" s="586"/>
      <c r="DG41" s="584">
        <v>89493152</v>
      </c>
      <c r="DH41" s="585"/>
      <c r="DI41" s="585"/>
      <c r="DJ41" s="585"/>
      <c r="DK41" s="585"/>
      <c r="DL41" s="585"/>
      <c r="DM41" s="585"/>
      <c r="DN41" s="585"/>
      <c r="DO41" s="585"/>
      <c r="DP41" s="585"/>
      <c r="DQ41" s="586"/>
      <c r="DR41" s="581">
        <v>21.5</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299</v>
      </c>
      <c r="CB42" s="576"/>
      <c r="CC42" s="576"/>
      <c r="CD42" s="576"/>
      <c r="CE42" s="576"/>
      <c r="CF42" s="576"/>
      <c r="CG42" s="576"/>
      <c r="CH42" s="576"/>
      <c r="CI42" s="576"/>
      <c r="CJ42" s="576"/>
      <c r="CK42" s="576"/>
      <c r="CL42" s="577"/>
      <c r="CM42" s="578">
        <v>10779885</v>
      </c>
      <c r="CN42" s="585"/>
      <c r="CO42" s="585"/>
      <c r="CP42" s="585"/>
      <c r="CQ42" s="585"/>
      <c r="CR42" s="585"/>
      <c r="CS42" s="585"/>
      <c r="CT42" s="586"/>
      <c r="CU42" s="581">
        <v>1.6</v>
      </c>
      <c r="CV42" s="582"/>
      <c r="CW42" s="582"/>
      <c r="CX42" s="583"/>
      <c r="CY42" s="584">
        <v>10714948</v>
      </c>
      <c r="CZ42" s="585"/>
      <c r="DA42" s="585"/>
      <c r="DB42" s="585"/>
      <c r="DC42" s="585"/>
      <c r="DD42" s="585"/>
      <c r="DE42" s="585"/>
      <c r="DF42" s="586"/>
      <c r="DG42" s="584">
        <v>10714942</v>
      </c>
      <c r="DH42" s="585"/>
      <c r="DI42" s="585"/>
      <c r="DJ42" s="585"/>
      <c r="DK42" s="585"/>
      <c r="DL42" s="585"/>
      <c r="DM42" s="585"/>
      <c r="DN42" s="585"/>
      <c r="DO42" s="585"/>
      <c r="DP42" s="585"/>
      <c r="DQ42" s="586"/>
      <c r="DR42" s="581">
        <v>2.6</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300</v>
      </c>
      <c r="CB43" s="576"/>
      <c r="CC43" s="576"/>
      <c r="CD43" s="576"/>
      <c r="CE43" s="576"/>
      <c r="CF43" s="576"/>
      <c r="CG43" s="576"/>
      <c r="CH43" s="576"/>
      <c r="CI43" s="576"/>
      <c r="CJ43" s="576"/>
      <c r="CK43" s="576"/>
      <c r="CL43" s="577"/>
      <c r="CM43" s="578">
        <v>56586</v>
      </c>
      <c r="CN43" s="579"/>
      <c r="CO43" s="579"/>
      <c r="CP43" s="579"/>
      <c r="CQ43" s="579"/>
      <c r="CR43" s="579"/>
      <c r="CS43" s="579"/>
      <c r="CT43" s="580"/>
      <c r="CU43" s="581">
        <v>0</v>
      </c>
      <c r="CV43" s="582"/>
      <c r="CW43" s="582"/>
      <c r="CX43" s="583"/>
      <c r="CY43" s="584">
        <v>56586</v>
      </c>
      <c r="CZ43" s="585"/>
      <c r="DA43" s="585"/>
      <c r="DB43" s="585"/>
      <c r="DC43" s="585"/>
      <c r="DD43" s="585"/>
      <c r="DE43" s="585"/>
      <c r="DF43" s="586"/>
      <c r="DG43" s="584">
        <v>56586</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301</v>
      </c>
      <c r="BZ44" s="576"/>
      <c r="CA44" s="576"/>
      <c r="CB44" s="576"/>
      <c r="CC44" s="576"/>
      <c r="CD44" s="576"/>
      <c r="CE44" s="576"/>
      <c r="CF44" s="576"/>
      <c r="CG44" s="576"/>
      <c r="CH44" s="576"/>
      <c r="CI44" s="576"/>
      <c r="CJ44" s="576"/>
      <c r="CK44" s="576"/>
      <c r="CL44" s="577"/>
      <c r="CM44" s="578">
        <v>287294715</v>
      </c>
      <c r="CN44" s="585"/>
      <c r="CO44" s="585"/>
      <c r="CP44" s="585"/>
      <c r="CQ44" s="585"/>
      <c r="CR44" s="585"/>
      <c r="CS44" s="585"/>
      <c r="CT44" s="586"/>
      <c r="CU44" s="581">
        <v>42.9</v>
      </c>
      <c r="CV44" s="582"/>
      <c r="CW44" s="582"/>
      <c r="CX44" s="583"/>
      <c r="CY44" s="584">
        <v>216091525</v>
      </c>
      <c r="CZ44" s="585"/>
      <c r="DA44" s="585"/>
      <c r="DB44" s="585"/>
      <c r="DC44" s="585"/>
      <c r="DD44" s="585"/>
      <c r="DE44" s="585"/>
      <c r="DF44" s="586"/>
      <c r="DG44" s="584">
        <v>133400175</v>
      </c>
      <c r="DH44" s="585"/>
      <c r="DI44" s="585"/>
      <c r="DJ44" s="585"/>
      <c r="DK44" s="585"/>
      <c r="DL44" s="585"/>
      <c r="DM44" s="585"/>
      <c r="DN44" s="585"/>
      <c r="DO44" s="585"/>
      <c r="DP44" s="585"/>
      <c r="DQ44" s="586"/>
      <c r="DR44" s="581">
        <v>32</v>
      </c>
      <c r="DS44" s="582"/>
      <c r="DT44" s="582"/>
      <c r="DU44" s="582"/>
      <c r="DV44" s="582"/>
      <c r="DW44" s="582"/>
      <c r="DX44" s="615"/>
    </row>
    <row r="45" spans="2:128" ht="11.25" customHeight="1" x14ac:dyDescent="0.2">
      <c r="B45" s="195" t="s">
        <v>302</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303</v>
      </c>
      <c r="BZ45" s="576"/>
      <c r="CA45" s="576"/>
      <c r="CB45" s="576"/>
      <c r="CC45" s="576"/>
      <c r="CD45" s="576"/>
      <c r="CE45" s="576"/>
      <c r="CF45" s="576"/>
      <c r="CG45" s="576"/>
      <c r="CH45" s="576"/>
      <c r="CI45" s="576"/>
      <c r="CJ45" s="576"/>
      <c r="CK45" s="576"/>
      <c r="CL45" s="577"/>
      <c r="CM45" s="578">
        <v>26080748</v>
      </c>
      <c r="CN45" s="579"/>
      <c r="CO45" s="579"/>
      <c r="CP45" s="579"/>
      <c r="CQ45" s="579"/>
      <c r="CR45" s="579"/>
      <c r="CS45" s="579"/>
      <c r="CT45" s="580"/>
      <c r="CU45" s="581">
        <v>3.9</v>
      </c>
      <c r="CV45" s="582"/>
      <c r="CW45" s="582"/>
      <c r="CX45" s="583"/>
      <c r="CY45" s="584">
        <v>19520623</v>
      </c>
      <c r="CZ45" s="585"/>
      <c r="DA45" s="585"/>
      <c r="DB45" s="585"/>
      <c r="DC45" s="585"/>
      <c r="DD45" s="585"/>
      <c r="DE45" s="585"/>
      <c r="DF45" s="586"/>
      <c r="DG45" s="584">
        <v>17577626</v>
      </c>
      <c r="DH45" s="585"/>
      <c r="DI45" s="585"/>
      <c r="DJ45" s="585"/>
      <c r="DK45" s="585"/>
      <c r="DL45" s="585"/>
      <c r="DM45" s="585"/>
      <c r="DN45" s="585"/>
      <c r="DO45" s="585"/>
      <c r="DP45" s="585"/>
      <c r="DQ45" s="586"/>
      <c r="DR45" s="581">
        <v>4.2</v>
      </c>
      <c r="DS45" s="582"/>
      <c r="DT45" s="582"/>
      <c r="DU45" s="582"/>
      <c r="DV45" s="582"/>
      <c r="DW45" s="582"/>
      <c r="DX45" s="615"/>
    </row>
    <row r="46" spans="2:128" ht="11.25" customHeight="1" x14ac:dyDescent="0.2">
      <c r="B46" s="209" t="s">
        <v>304</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305</v>
      </c>
      <c r="BZ46" s="576"/>
      <c r="CA46" s="576"/>
      <c r="CB46" s="576"/>
      <c r="CC46" s="576"/>
      <c r="CD46" s="576"/>
      <c r="CE46" s="576"/>
      <c r="CF46" s="576"/>
      <c r="CG46" s="576"/>
      <c r="CH46" s="576"/>
      <c r="CI46" s="576"/>
      <c r="CJ46" s="576"/>
      <c r="CK46" s="576"/>
      <c r="CL46" s="577"/>
      <c r="CM46" s="578">
        <v>9890221</v>
      </c>
      <c r="CN46" s="585"/>
      <c r="CO46" s="585"/>
      <c r="CP46" s="585"/>
      <c r="CQ46" s="585"/>
      <c r="CR46" s="585"/>
      <c r="CS46" s="585"/>
      <c r="CT46" s="586"/>
      <c r="CU46" s="581">
        <v>1.5</v>
      </c>
      <c r="CV46" s="582"/>
      <c r="CW46" s="582"/>
      <c r="CX46" s="583"/>
      <c r="CY46" s="584">
        <v>8201521</v>
      </c>
      <c r="CZ46" s="585"/>
      <c r="DA46" s="585"/>
      <c r="DB46" s="585"/>
      <c r="DC46" s="585"/>
      <c r="DD46" s="585"/>
      <c r="DE46" s="585"/>
      <c r="DF46" s="586"/>
      <c r="DG46" s="584">
        <v>7949792</v>
      </c>
      <c r="DH46" s="585"/>
      <c r="DI46" s="585"/>
      <c r="DJ46" s="585"/>
      <c r="DK46" s="585"/>
      <c r="DL46" s="585"/>
      <c r="DM46" s="585"/>
      <c r="DN46" s="585"/>
      <c r="DO46" s="585"/>
      <c r="DP46" s="585"/>
      <c r="DQ46" s="586"/>
      <c r="DR46" s="581">
        <v>1.9</v>
      </c>
      <c r="DS46" s="582"/>
      <c r="DT46" s="582"/>
      <c r="DU46" s="582"/>
      <c r="DV46" s="582"/>
      <c r="DW46" s="582"/>
      <c r="DX46" s="615"/>
    </row>
    <row r="47" spans="2:128" ht="11.25" customHeight="1" x14ac:dyDescent="0.2">
      <c r="B47" s="210" t="s">
        <v>306</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307</v>
      </c>
      <c r="BZ47" s="576"/>
      <c r="CA47" s="576"/>
      <c r="CB47" s="576"/>
      <c r="CC47" s="576"/>
      <c r="CD47" s="576"/>
      <c r="CE47" s="576"/>
      <c r="CF47" s="576"/>
      <c r="CG47" s="576"/>
      <c r="CH47" s="576"/>
      <c r="CI47" s="576"/>
      <c r="CJ47" s="576"/>
      <c r="CK47" s="576"/>
      <c r="CL47" s="577"/>
      <c r="CM47" s="578">
        <v>191394268</v>
      </c>
      <c r="CN47" s="579"/>
      <c r="CO47" s="579"/>
      <c r="CP47" s="579"/>
      <c r="CQ47" s="579"/>
      <c r="CR47" s="579"/>
      <c r="CS47" s="579"/>
      <c r="CT47" s="580"/>
      <c r="CU47" s="581">
        <v>28.6</v>
      </c>
      <c r="CV47" s="582"/>
      <c r="CW47" s="582"/>
      <c r="CX47" s="583"/>
      <c r="CY47" s="584">
        <v>175249114</v>
      </c>
      <c r="CZ47" s="585"/>
      <c r="DA47" s="585"/>
      <c r="DB47" s="585"/>
      <c r="DC47" s="585"/>
      <c r="DD47" s="585"/>
      <c r="DE47" s="585"/>
      <c r="DF47" s="586"/>
      <c r="DG47" s="584">
        <v>107220275</v>
      </c>
      <c r="DH47" s="585"/>
      <c r="DI47" s="585"/>
      <c r="DJ47" s="585"/>
      <c r="DK47" s="585"/>
      <c r="DL47" s="585"/>
      <c r="DM47" s="585"/>
      <c r="DN47" s="585"/>
      <c r="DO47" s="585"/>
      <c r="DP47" s="585"/>
      <c r="DQ47" s="586"/>
      <c r="DR47" s="581">
        <v>25.7</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308</v>
      </c>
      <c r="BZ48" s="576"/>
      <c r="CA48" s="576"/>
      <c r="CB48" s="576"/>
      <c r="CC48" s="576"/>
      <c r="CD48" s="576"/>
      <c r="CE48" s="576"/>
      <c r="CF48" s="576"/>
      <c r="CG48" s="576"/>
      <c r="CH48" s="576"/>
      <c r="CI48" s="576"/>
      <c r="CJ48" s="576"/>
      <c r="CK48" s="576"/>
      <c r="CL48" s="577"/>
      <c r="CM48" s="578">
        <v>4432310</v>
      </c>
      <c r="CN48" s="585"/>
      <c r="CO48" s="585"/>
      <c r="CP48" s="585"/>
      <c r="CQ48" s="585"/>
      <c r="CR48" s="585"/>
      <c r="CS48" s="585"/>
      <c r="CT48" s="586"/>
      <c r="CU48" s="581">
        <v>0.7</v>
      </c>
      <c r="CV48" s="582"/>
      <c r="CW48" s="582"/>
      <c r="CX48" s="583"/>
      <c r="CY48" s="584">
        <v>4431710</v>
      </c>
      <c r="CZ48" s="585"/>
      <c r="DA48" s="585"/>
      <c r="DB48" s="585"/>
      <c r="DC48" s="585"/>
      <c r="DD48" s="585"/>
      <c r="DE48" s="585"/>
      <c r="DF48" s="586"/>
      <c r="DG48" s="584">
        <v>602844</v>
      </c>
      <c r="DH48" s="585"/>
      <c r="DI48" s="585"/>
      <c r="DJ48" s="585"/>
      <c r="DK48" s="585"/>
      <c r="DL48" s="585"/>
      <c r="DM48" s="585"/>
      <c r="DN48" s="585"/>
      <c r="DO48" s="585"/>
      <c r="DP48" s="585"/>
      <c r="DQ48" s="586"/>
      <c r="DR48" s="581">
        <v>0.1</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309</v>
      </c>
      <c r="BZ49" s="576"/>
      <c r="CA49" s="576"/>
      <c r="CB49" s="576"/>
      <c r="CC49" s="576"/>
      <c r="CD49" s="576"/>
      <c r="CE49" s="576"/>
      <c r="CF49" s="576"/>
      <c r="CG49" s="576"/>
      <c r="CH49" s="576"/>
      <c r="CI49" s="576"/>
      <c r="CJ49" s="576"/>
      <c r="CK49" s="576"/>
      <c r="CL49" s="577"/>
      <c r="CM49" s="578">
        <v>13662992</v>
      </c>
      <c r="CN49" s="579"/>
      <c r="CO49" s="579"/>
      <c r="CP49" s="579"/>
      <c r="CQ49" s="579"/>
      <c r="CR49" s="579"/>
      <c r="CS49" s="579"/>
      <c r="CT49" s="580"/>
      <c r="CU49" s="581">
        <v>2</v>
      </c>
      <c r="CV49" s="582"/>
      <c r="CW49" s="582"/>
      <c r="CX49" s="583"/>
      <c r="CY49" s="584">
        <v>7657625</v>
      </c>
      <c r="CZ49" s="585"/>
      <c r="DA49" s="585"/>
      <c r="DB49" s="585"/>
      <c r="DC49" s="585"/>
      <c r="DD49" s="585"/>
      <c r="DE49" s="585"/>
      <c r="DF49" s="586"/>
      <c r="DG49" s="584" t="s">
        <v>200</v>
      </c>
      <c r="DH49" s="585"/>
      <c r="DI49" s="585"/>
      <c r="DJ49" s="585"/>
      <c r="DK49" s="585"/>
      <c r="DL49" s="585"/>
      <c r="DM49" s="585"/>
      <c r="DN49" s="585"/>
      <c r="DO49" s="585"/>
      <c r="DP49" s="585"/>
      <c r="DQ49" s="586"/>
      <c r="DR49" s="581" t="s">
        <v>200</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310</v>
      </c>
      <c r="BZ50" s="576"/>
      <c r="CA50" s="576"/>
      <c r="CB50" s="576"/>
      <c r="CC50" s="576"/>
      <c r="CD50" s="576"/>
      <c r="CE50" s="576"/>
      <c r="CF50" s="576"/>
      <c r="CG50" s="576"/>
      <c r="CH50" s="576"/>
      <c r="CI50" s="576"/>
      <c r="CJ50" s="576"/>
      <c r="CK50" s="576"/>
      <c r="CL50" s="577"/>
      <c r="CM50" s="578">
        <v>271834</v>
      </c>
      <c r="CN50" s="585"/>
      <c r="CO50" s="585"/>
      <c r="CP50" s="585"/>
      <c r="CQ50" s="585"/>
      <c r="CR50" s="585"/>
      <c r="CS50" s="585"/>
      <c r="CT50" s="586"/>
      <c r="CU50" s="581">
        <v>0</v>
      </c>
      <c r="CV50" s="582"/>
      <c r="CW50" s="582"/>
      <c r="CX50" s="583"/>
      <c r="CY50" s="584">
        <v>271834</v>
      </c>
      <c r="CZ50" s="585"/>
      <c r="DA50" s="585"/>
      <c r="DB50" s="585"/>
      <c r="DC50" s="585"/>
      <c r="DD50" s="585"/>
      <c r="DE50" s="585"/>
      <c r="DF50" s="586"/>
      <c r="DG50" s="584" t="s">
        <v>112</v>
      </c>
      <c r="DH50" s="585"/>
      <c r="DI50" s="585"/>
      <c r="DJ50" s="585"/>
      <c r="DK50" s="585"/>
      <c r="DL50" s="585"/>
      <c r="DM50" s="585"/>
      <c r="DN50" s="585"/>
      <c r="DO50" s="585"/>
      <c r="DP50" s="585"/>
      <c r="DQ50" s="586"/>
      <c r="DR50" s="581" t="s">
        <v>112</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311</v>
      </c>
      <c r="BZ51" s="576"/>
      <c r="CA51" s="576"/>
      <c r="CB51" s="576"/>
      <c r="CC51" s="576"/>
      <c r="CD51" s="576"/>
      <c r="CE51" s="576"/>
      <c r="CF51" s="576"/>
      <c r="CG51" s="576"/>
      <c r="CH51" s="576"/>
      <c r="CI51" s="576"/>
      <c r="CJ51" s="576"/>
      <c r="CK51" s="576"/>
      <c r="CL51" s="577"/>
      <c r="CM51" s="578">
        <v>41562342</v>
      </c>
      <c r="CN51" s="579"/>
      <c r="CO51" s="579"/>
      <c r="CP51" s="579"/>
      <c r="CQ51" s="579"/>
      <c r="CR51" s="579"/>
      <c r="CS51" s="579"/>
      <c r="CT51" s="580"/>
      <c r="CU51" s="581">
        <v>6.2</v>
      </c>
      <c r="CV51" s="582"/>
      <c r="CW51" s="582"/>
      <c r="CX51" s="583"/>
      <c r="CY51" s="584">
        <v>759098</v>
      </c>
      <c r="CZ51" s="585"/>
      <c r="DA51" s="585"/>
      <c r="DB51" s="585"/>
      <c r="DC51" s="585"/>
      <c r="DD51" s="585"/>
      <c r="DE51" s="585"/>
      <c r="DF51" s="586"/>
      <c r="DG51" s="584">
        <v>49638</v>
      </c>
      <c r="DH51" s="585"/>
      <c r="DI51" s="585"/>
      <c r="DJ51" s="585"/>
      <c r="DK51" s="585"/>
      <c r="DL51" s="585"/>
      <c r="DM51" s="585"/>
      <c r="DN51" s="585"/>
      <c r="DO51" s="585"/>
      <c r="DP51" s="585"/>
      <c r="DQ51" s="586"/>
      <c r="DR51" s="581">
        <v>0</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312</v>
      </c>
      <c r="BZ52" s="576"/>
      <c r="CA52" s="576"/>
      <c r="CB52" s="576"/>
      <c r="CC52" s="576"/>
      <c r="CD52" s="576"/>
      <c r="CE52" s="576"/>
      <c r="CF52" s="576"/>
      <c r="CG52" s="576"/>
      <c r="CH52" s="576"/>
      <c r="CI52" s="576"/>
      <c r="CJ52" s="576"/>
      <c r="CK52" s="576"/>
      <c r="CL52" s="577"/>
      <c r="CM52" s="578" t="s">
        <v>200</v>
      </c>
      <c r="CN52" s="585"/>
      <c r="CO52" s="585"/>
      <c r="CP52" s="585"/>
      <c r="CQ52" s="585"/>
      <c r="CR52" s="585"/>
      <c r="CS52" s="585"/>
      <c r="CT52" s="586"/>
      <c r="CU52" s="581" t="s">
        <v>112</v>
      </c>
      <c r="CV52" s="582"/>
      <c r="CW52" s="582"/>
      <c r="CX52" s="583"/>
      <c r="CY52" s="584" t="s">
        <v>200</v>
      </c>
      <c r="CZ52" s="585"/>
      <c r="DA52" s="585"/>
      <c r="DB52" s="585"/>
      <c r="DC52" s="585"/>
      <c r="DD52" s="585"/>
      <c r="DE52" s="585"/>
      <c r="DF52" s="586"/>
      <c r="DG52" s="584" t="s">
        <v>200</v>
      </c>
      <c r="DH52" s="585"/>
      <c r="DI52" s="585"/>
      <c r="DJ52" s="585"/>
      <c r="DK52" s="585"/>
      <c r="DL52" s="585"/>
      <c r="DM52" s="585"/>
      <c r="DN52" s="585"/>
      <c r="DO52" s="585"/>
      <c r="DP52" s="585"/>
      <c r="DQ52" s="586"/>
      <c r="DR52" s="581" t="s">
        <v>112</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313</v>
      </c>
      <c r="BZ53" s="576"/>
      <c r="CA53" s="576"/>
      <c r="CB53" s="576"/>
      <c r="CC53" s="576"/>
      <c r="CD53" s="576"/>
      <c r="CE53" s="576"/>
      <c r="CF53" s="576"/>
      <c r="CG53" s="576"/>
      <c r="CH53" s="576"/>
      <c r="CI53" s="576"/>
      <c r="CJ53" s="576"/>
      <c r="CK53" s="576"/>
      <c r="CL53" s="577"/>
      <c r="CM53" s="578">
        <v>73121388</v>
      </c>
      <c r="CN53" s="579"/>
      <c r="CO53" s="579"/>
      <c r="CP53" s="579"/>
      <c r="CQ53" s="579"/>
      <c r="CR53" s="579"/>
      <c r="CS53" s="579"/>
      <c r="CT53" s="580"/>
      <c r="CU53" s="581">
        <v>10.9</v>
      </c>
      <c r="CV53" s="582"/>
      <c r="CW53" s="582"/>
      <c r="CX53" s="583"/>
      <c r="CY53" s="584">
        <v>9538103</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314</v>
      </c>
      <c r="BZ54" s="576"/>
      <c r="CA54" s="576"/>
      <c r="CB54" s="576"/>
      <c r="CC54" s="576"/>
      <c r="CD54" s="576"/>
      <c r="CE54" s="576"/>
      <c r="CF54" s="576"/>
      <c r="CG54" s="576"/>
      <c r="CH54" s="576"/>
      <c r="CI54" s="576"/>
      <c r="CJ54" s="576"/>
      <c r="CK54" s="576"/>
      <c r="CL54" s="577"/>
      <c r="CM54" s="578">
        <v>1411073</v>
      </c>
      <c r="CN54" s="579"/>
      <c r="CO54" s="579"/>
      <c r="CP54" s="579"/>
      <c r="CQ54" s="579"/>
      <c r="CR54" s="579"/>
      <c r="CS54" s="579"/>
      <c r="CT54" s="580"/>
      <c r="CU54" s="581">
        <v>0.2</v>
      </c>
      <c r="CV54" s="582"/>
      <c r="CW54" s="582"/>
      <c r="CX54" s="583"/>
      <c r="CY54" s="584">
        <v>464227</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296</v>
      </c>
      <c r="BZ55" s="610"/>
      <c r="CA55" s="575" t="s">
        <v>315</v>
      </c>
      <c r="CB55" s="576"/>
      <c r="CC55" s="576"/>
      <c r="CD55" s="576"/>
      <c r="CE55" s="576"/>
      <c r="CF55" s="576"/>
      <c r="CG55" s="576"/>
      <c r="CH55" s="576"/>
      <c r="CI55" s="576"/>
      <c r="CJ55" s="576"/>
      <c r="CK55" s="576"/>
      <c r="CL55" s="577"/>
      <c r="CM55" s="578">
        <v>72261862</v>
      </c>
      <c r="CN55" s="579"/>
      <c r="CO55" s="579"/>
      <c r="CP55" s="579"/>
      <c r="CQ55" s="579"/>
      <c r="CR55" s="579"/>
      <c r="CS55" s="579"/>
      <c r="CT55" s="580"/>
      <c r="CU55" s="581">
        <v>10.8</v>
      </c>
      <c r="CV55" s="582"/>
      <c r="CW55" s="582"/>
      <c r="CX55" s="583"/>
      <c r="CY55" s="584">
        <v>9509786</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316</v>
      </c>
      <c r="CB56" s="576"/>
      <c r="CC56" s="576"/>
      <c r="CD56" s="576"/>
      <c r="CE56" s="576"/>
      <c r="CF56" s="576"/>
      <c r="CG56" s="576"/>
      <c r="CH56" s="576"/>
      <c r="CI56" s="576"/>
      <c r="CJ56" s="576"/>
      <c r="CK56" s="576"/>
      <c r="CL56" s="577"/>
      <c r="CM56" s="578">
        <v>39555104</v>
      </c>
      <c r="CN56" s="579"/>
      <c r="CO56" s="579"/>
      <c r="CP56" s="579"/>
      <c r="CQ56" s="579"/>
      <c r="CR56" s="579"/>
      <c r="CS56" s="579"/>
      <c r="CT56" s="580"/>
      <c r="CU56" s="581">
        <v>5.9</v>
      </c>
      <c r="CV56" s="582"/>
      <c r="CW56" s="582"/>
      <c r="CX56" s="583"/>
      <c r="CY56" s="584">
        <v>2179678</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317</v>
      </c>
      <c r="CB57" s="576"/>
      <c r="CC57" s="576"/>
      <c r="CD57" s="576"/>
      <c r="CE57" s="576"/>
      <c r="CF57" s="576"/>
      <c r="CG57" s="576"/>
      <c r="CH57" s="576"/>
      <c r="CI57" s="576"/>
      <c r="CJ57" s="576"/>
      <c r="CK57" s="576"/>
      <c r="CL57" s="577"/>
      <c r="CM57" s="578">
        <v>26520693</v>
      </c>
      <c r="CN57" s="579"/>
      <c r="CO57" s="579"/>
      <c r="CP57" s="579"/>
      <c r="CQ57" s="579"/>
      <c r="CR57" s="579"/>
      <c r="CS57" s="579"/>
      <c r="CT57" s="580"/>
      <c r="CU57" s="581">
        <v>4</v>
      </c>
      <c r="CV57" s="582"/>
      <c r="CW57" s="582"/>
      <c r="CX57" s="583"/>
      <c r="CY57" s="584">
        <v>6530101</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318</v>
      </c>
      <c r="CB58" s="576"/>
      <c r="CC58" s="576"/>
      <c r="CD58" s="576"/>
      <c r="CE58" s="576"/>
      <c r="CF58" s="576"/>
      <c r="CG58" s="576"/>
      <c r="CH58" s="576"/>
      <c r="CI58" s="576"/>
      <c r="CJ58" s="576"/>
      <c r="CK58" s="576"/>
      <c r="CL58" s="577"/>
      <c r="CM58" s="578">
        <v>859526</v>
      </c>
      <c r="CN58" s="579"/>
      <c r="CO58" s="579"/>
      <c r="CP58" s="579"/>
      <c r="CQ58" s="579"/>
      <c r="CR58" s="579"/>
      <c r="CS58" s="579"/>
      <c r="CT58" s="580"/>
      <c r="CU58" s="581">
        <v>0.1</v>
      </c>
      <c r="CV58" s="582"/>
      <c r="CW58" s="582"/>
      <c r="CX58" s="583"/>
      <c r="CY58" s="584">
        <v>28317</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319</v>
      </c>
      <c r="CB59" s="576"/>
      <c r="CC59" s="576"/>
      <c r="CD59" s="576"/>
      <c r="CE59" s="576"/>
      <c r="CF59" s="576"/>
      <c r="CG59" s="576"/>
      <c r="CH59" s="576"/>
      <c r="CI59" s="576"/>
      <c r="CJ59" s="576"/>
      <c r="CK59" s="576"/>
      <c r="CL59" s="577"/>
      <c r="CM59" s="578" t="s">
        <v>112</v>
      </c>
      <c r="CN59" s="579"/>
      <c r="CO59" s="579"/>
      <c r="CP59" s="579"/>
      <c r="CQ59" s="579"/>
      <c r="CR59" s="579"/>
      <c r="CS59" s="579"/>
      <c r="CT59" s="580"/>
      <c r="CU59" s="581" t="s">
        <v>112</v>
      </c>
      <c r="CV59" s="582"/>
      <c r="CW59" s="582"/>
      <c r="CX59" s="583"/>
      <c r="CY59" s="584" t="s">
        <v>112</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320</v>
      </c>
      <c r="BZ60" s="591"/>
      <c r="CA60" s="591"/>
      <c r="CB60" s="591"/>
      <c r="CC60" s="591"/>
      <c r="CD60" s="591"/>
      <c r="CE60" s="591"/>
      <c r="CF60" s="591"/>
      <c r="CG60" s="591"/>
      <c r="CH60" s="591"/>
      <c r="CI60" s="591"/>
      <c r="CJ60" s="591"/>
      <c r="CK60" s="591"/>
      <c r="CL60" s="592"/>
      <c r="CM60" s="593">
        <v>669030178</v>
      </c>
      <c r="CN60" s="594"/>
      <c r="CO60" s="594"/>
      <c r="CP60" s="594"/>
      <c r="CQ60" s="594"/>
      <c r="CR60" s="594"/>
      <c r="CS60" s="594"/>
      <c r="CT60" s="595"/>
      <c r="CU60" s="596">
        <v>100</v>
      </c>
      <c r="CV60" s="597"/>
      <c r="CW60" s="597"/>
      <c r="CX60" s="598"/>
      <c r="CY60" s="599">
        <v>495537870</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ImAiKyGN5cRasninve8ProcVjqgb02fjNBH+stRTZIy7OA9mohJWVB+4dCnTNbCnsB3b1Cz7uTQBx6eLu/N5qA==" saltValue="YywT+yEdi5XqcrfynBkHtQ=="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89" t="s">
        <v>322</v>
      </c>
      <c r="DK2" s="1090"/>
      <c r="DL2" s="1090"/>
      <c r="DM2" s="1090"/>
      <c r="DN2" s="1090"/>
      <c r="DO2" s="1091"/>
      <c r="DP2" s="220"/>
      <c r="DQ2" s="1089" t="s">
        <v>323</v>
      </c>
      <c r="DR2" s="1090"/>
      <c r="DS2" s="1090"/>
      <c r="DT2" s="1090"/>
      <c r="DU2" s="1090"/>
      <c r="DV2" s="1090"/>
      <c r="DW2" s="1090"/>
      <c r="DX2" s="1090"/>
      <c r="DY2" s="1090"/>
      <c r="DZ2" s="109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3" t="s">
        <v>324</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223"/>
      <c r="BA4" s="223"/>
      <c r="BB4" s="223"/>
      <c r="BC4" s="223"/>
      <c r="BD4" s="223"/>
      <c r="BE4" s="224"/>
      <c r="BF4" s="224"/>
      <c r="BG4" s="224"/>
      <c r="BH4" s="224"/>
      <c r="BI4" s="224"/>
      <c r="BJ4" s="224"/>
      <c r="BK4" s="224"/>
      <c r="BL4" s="224"/>
      <c r="BM4" s="224"/>
      <c r="BN4" s="224"/>
      <c r="BO4" s="224"/>
      <c r="BP4" s="224"/>
      <c r="BQ4" s="223" t="s">
        <v>325</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326</v>
      </c>
      <c r="B5" s="960"/>
      <c r="C5" s="960"/>
      <c r="D5" s="960"/>
      <c r="E5" s="960"/>
      <c r="F5" s="960"/>
      <c r="G5" s="960"/>
      <c r="H5" s="960"/>
      <c r="I5" s="960"/>
      <c r="J5" s="960"/>
      <c r="K5" s="960"/>
      <c r="L5" s="960"/>
      <c r="M5" s="960"/>
      <c r="N5" s="960"/>
      <c r="O5" s="960"/>
      <c r="P5" s="961"/>
      <c r="Q5" s="965" t="s">
        <v>327</v>
      </c>
      <c r="R5" s="966"/>
      <c r="S5" s="966"/>
      <c r="T5" s="966"/>
      <c r="U5" s="967"/>
      <c r="V5" s="965" t="s">
        <v>328</v>
      </c>
      <c r="W5" s="966"/>
      <c r="X5" s="966"/>
      <c r="Y5" s="966"/>
      <c r="Z5" s="967"/>
      <c r="AA5" s="965" t="s">
        <v>329</v>
      </c>
      <c r="AB5" s="966"/>
      <c r="AC5" s="966"/>
      <c r="AD5" s="966"/>
      <c r="AE5" s="966"/>
      <c r="AF5" s="1092" t="s">
        <v>330</v>
      </c>
      <c r="AG5" s="966"/>
      <c r="AH5" s="966"/>
      <c r="AI5" s="966"/>
      <c r="AJ5" s="981"/>
      <c r="AK5" s="966" t="s">
        <v>331</v>
      </c>
      <c r="AL5" s="966"/>
      <c r="AM5" s="966"/>
      <c r="AN5" s="966"/>
      <c r="AO5" s="967"/>
      <c r="AP5" s="965" t="s">
        <v>332</v>
      </c>
      <c r="AQ5" s="966"/>
      <c r="AR5" s="966"/>
      <c r="AS5" s="966"/>
      <c r="AT5" s="967"/>
      <c r="AU5" s="965" t="s">
        <v>333</v>
      </c>
      <c r="AV5" s="966"/>
      <c r="AW5" s="966"/>
      <c r="AX5" s="966"/>
      <c r="AY5" s="981"/>
      <c r="AZ5" s="227"/>
      <c r="BA5" s="227"/>
      <c r="BB5" s="227"/>
      <c r="BC5" s="227"/>
      <c r="BD5" s="227"/>
      <c r="BE5" s="228"/>
      <c r="BF5" s="228"/>
      <c r="BG5" s="228"/>
      <c r="BH5" s="228"/>
      <c r="BI5" s="228"/>
      <c r="BJ5" s="228"/>
      <c r="BK5" s="228"/>
      <c r="BL5" s="228"/>
      <c r="BM5" s="228"/>
      <c r="BN5" s="228"/>
      <c r="BO5" s="228"/>
      <c r="BP5" s="228"/>
      <c r="BQ5" s="959" t="s">
        <v>334</v>
      </c>
      <c r="BR5" s="960"/>
      <c r="BS5" s="960"/>
      <c r="BT5" s="960"/>
      <c r="BU5" s="960"/>
      <c r="BV5" s="960"/>
      <c r="BW5" s="960"/>
      <c r="BX5" s="960"/>
      <c r="BY5" s="960"/>
      <c r="BZ5" s="960"/>
      <c r="CA5" s="960"/>
      <c r="CB5" s="960"/>
      <c r="CC5" s="960"/>
      <c r="CD5" s="960"/>
      <c r="CE5" s="960"/>
      <c r="CF5" s="960"/>
      <c r="CG5" s="961"/>
      <c r="CH5" s="965" t="s">
        <v>335</v>
      </c>
      <c r="CI5" s="966"/>
      <c r="CJ5" s="966"/>
      <c r="CK5" s="966"/>
      <c r="CL5" s="967"/>
      <c r="CM5" s="965" t="s">
        <v>336</v>
      </c>
      <c r="CN5" s="966"/>
      <c r="CO5" s="966"/>
      <c r="CP5" s="966"/>
      <c r="CQ5" s="967"/>
      <c r="CR5" s="965" t="s">
        <v>337</v>
      </c>
      <c r="CS5" s="966"/>
      <c r="CT5" s="966"/>
      <c r="CU5" s="966"/>
      <c r="CV5" s="967"/>
      <c r="CW5" s="965" t="s">
        <v>338</v>
      </c>
      <c r="CX5" s="966"/>
      <c r="CY5" s="966"/>
      <c r="CZ5" s="966"/>
      <c r="DA5" s="967"/>
      <c r="DB5" s="965" t="s">
        <v>339</v>
      </c>
      <c r="DC5" s="966"/>
      <c r="DD5" s="966"/>
      <c r="DE5" s="966"/>
      <c r="DF5" s="967"/>
      <c r="DG5" s="1077" t="s">
        <v>340</v>
      </c>
      <c r="DH5" s="1078"/>
      <c r="DI5" s="1078"/>
      <c r="DJ5" s="1078"/>
      <c r="DK5" s="1079"/>
      <c r="DL5" s="1077" t="s">
        <v>341</v>
      </c>
      <c r="DM5" s="1078"/>
      <c r="DN5" s="1078"/>
      <c r="DO5" s="1078"/>
      <c r="DP5" s="1079"/>
      <c r="DQ5" s="965" t="s">
        <v>342</v>
      </c>
      <c r="DR5" s="966"/>
      <c r="DS5" s="966"/>
      <c r="DT5" s="966"/>
      <c r="DU5" s="967"/>
      <c r="DV5" s="965" t="s">
        <v>333</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93"/>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0"/>
      <c r="DH6" s="1081"/>
      <c r="DI6" s="1081"/>
      <c r="DJ6" s="1081"/>
      <c r="DK6" s="1082"/>
      <c r="DL6" s="1080"/>
      <c r="DM6" s="1081"/>
      <c r="DN6" s="1081"/>
      <c r="DO6" s="1081"/>
      <c r="DP6" s="1082"/>
      <c r="DQ6" s="968"/>
      <c r="DR6" s="969"/>
      <c r="DS6" s="969"/>
      <c r="DT6" s="969"/>
      <c r="DU6" s="970"/>
      <c r="DV6" s="968"/>
      <c r="DW6" s="969"/>
      <c r="DX6" s="969"/>
      <c r="DY6" s="969"/>
      <c r="DZ6" s="982"/>
      <c r="EA6" s="225"/>
    </row>
    <row r="7" spans="1:131" s="226" customFormat="1" ht="26.25" customHeight="1" thickTop="1" x14ac:dyDescent="0.2">
      <c r="A7" s="229">
        <v>1</v>
      </c>
      <c r="B7" s="1020" t="s">
        <v>343</v>
      </c>
      <c r="C7" s="1021"/>
      <c r="D7" s="1021"/>
      <c r="E7" s="1021"/>
      <c r="F7" s="1021"/>
      <c r="G7" s="1021"/>
      <c r="H7" s="1021"/>
      <c r="I7" s="1021"/>
      <c r="J7" s="1021"/>
      <c r="K7" s="1021"/>
      <c r="L7" s="1021"/>
      <c r="M7" s="1021"/>
      <c r="N7" s="1021"/>
      <c r="O7" s="1021"/>
      <c r="P7" s="1022"/>
      <c r="Q7" s="1083">
        <v>686922</v>
      </c>
      <c r="R7" s="1084"/>
      <c r="S7" s="1084"/>
      <c r="T7" s="1084"/>
      <c r="U7" s="1084"/>
      <c r="V7" s="1084">
        <v>683261</v>
      </c>
      <c r="W7" s="1084"/>
      <c r="X7" s="1084"/>
      <c r="Y7" s="1084"/>
      <c r="Z7" s="1084"/>
      <c r="AA7" s="1084">
        <v>3661</v>
      </c>
      <c r="AB7" s="1084"/>
      <c r="AC7" s="1084"/>
      <c r="AD7" s="1084"/>
      <c r="AE7" s="1085"/>
      <c r="AF7" s="1086">
        <v>627</v>
      </c>
      <c r="AG7" s="1087"/>
      <c r="AH7" s="1087"/>
      <c r="AI7" s="1087"/>
      <c r="AJ7" s="1088"/>
      <c r="AK7" s="1070">
        <v>20622</v>
      </c>
      <c r="AL7" s="1071"/>
      <c r="AM7" s="1071"/>
      <c r="AN7" s="1071"/>
      <c r="AO7" s="1071"/>
      <c r="AP7" s="1071">
        <v>1398629</v>
      </c>
      <c r="AQ7" s="1071"/>
      <c r="AR7" s="1071"/>
      <c r="AS7" s="1071"/>
      <c r="AT7" s="1071"/>
      <c r="AU7" s="1072"/>
      <c r="AV7" s="1072"/>
      <c r="AW7" s="1072"/>
      <c r="AX7" s="1072"/>
      <c r="AY7" s="1073"/>
      <c r="AZ7" s="223"/>
      <c r="BA7" s="223"/>
      <c r="BB7" s="223"/>
      <c r="BC7" s="223"/>
      <c r="BD7" s="223"/>
      <c r="BE7" s="224"/>
      <c r="BF7" s="224"/>
      <c r="BG7" s="224"/>
      <c r="BH7" s="224"/>
      <c r="BI7" s="224"/>
      <c r="BJ7" s="224"/>
      <c r="BK7" s="224"/>
      <c r="BL7" s="224"/>
      <c r="BM7" s="224"/>
      <c r="BN7" s="224"/>
      <c r="BO7" s="224"/>
      <c r="BP7" s="224"/>
      <c r="BQ7" s="230">
        <v>1</v>
      </c>
      <c r="BR7" s="231"/>
      <c r="BS7" s="1074" t="s">
        <v>554</v>
      </c>
      <c r="BT7" s="1075"/>
      <c r="BU7" s="1075"/>
      <c r="BV7" s="1075"/>
      <c r="BW7" s="1075"/>
      <c r="BX7" s="1075"/>
      <c r="BY7" s="1075"/>
      <c r="BZ7" s="1075"/>
      <c r="CA7" s="1075"/>
      <c r="CB7" s="1075"/>
      <c r="CC7" s="1075"/>
      <c r="CD7" s="1075"/>
      <c r="CE7" s="1075"/>
      <c r="CF7" s="1075"/>
      <c r="CG7" s="1076"/>
      <c r="CH7" s="1067">
        <v>4</v>
      </c>
      <c r="CI7" s="1068"/>
      <c r="CJ7" s="1068"/>
      <c r="CK7" s="1068"/>
      <c r="CL7" s="1069"/>
      <c r="CM7" s="1067">
        <v>2576</v>
      </c>
      <c r="CN7" s="1068"/>
      <c r="CO7" s="1068"/>
      <c r="CP7" s="1068"/>
      <c r="CQ7" s="1069"/>
      <c r="CR7" s="1067">
        <v>528</v>
      </c>
      <c r="CS7" s="1068"/>
      <c r="CT7" s="1068"/>
      <c r="CU7" s="1068"/>
      <c r="CV7" s="1069"/>
      <c r="CW7" s="1067">
        <v>124</v>
      </c>
      <c r="CX7" s="1068"/>
      <c r="CY7" s="1068"/>
      <c r="CZ7" s="1068"/>
      <c r="DA7" s="1069"/>
      <c r="DB7" s="1067" t="s">
        <v>553</v>
      </c>
      <c r="DC7" s="1068"/>
      <c r="DD7" s="1068"/>
      <c r="DE7" s="1068"/>
      <c r="DF7" s="1069"/>
      <c r="DG7" s="1067" t="s">
        <v>553</v>
      </c>
      <c r="DH7" s="1068"/>
      <c r="DI7" s="1068"/>
      <c r="DJ7" s="1068"/>
      <c r="DK7" s="1069"/>
      <c r="DL7" s="1067" t="s">
        <v>553</v>
      </c>
      <c r="DM7" s="1068"/>
      <c r="DN7" s="1068"/>
      <c r="DO7" s="1068"/>
      <c r="DP7" s="1069"/>
      <c r="DQ7" s="1067" t="s">
        <v>553</v>
      </c>
      <c r="DR7" s="1068"/>
      <c r="DS7" s="1068"/>
      <c r="DT7" s="1068"/>
      <c r="DU7" s="1069"/>
      <c r="DV7" s="1094"/>
      <c r="DW7" s="1095"/>
      <c r="DX7" s="1095"/>
      <c r="DY7" s="1095"/>
      <c r="DZ7" s="1096"/>
      <c r="EA7" s="225"/>
    </row>
    <row r="8" spans="1:131" s="226" customFormat="1" ht="26.25" customHeight="1" x14ac:dyDescent="0.2">
      <c r="A8" s="232">
        <v>2</v>
      </c>
      <c r="B8" s="1005" t="s">
        <v>344</v>
      </c>
      <c r="C8" s="1006"/>
      <c r="D8" s="1006"/>
      <c r="E8" s="1006"/>
      <c r="F8" s="1006"/>
      <c r="G8" s="1006"/>
      <c r="H8" s="1006"/>
      <c r="I8" s="1006"/>
      <c r="J8" s="1006"/>
      <c r="K8" s="1006"/>
      <c r="L8" s="1006"/>
      <c r="M8" s="1006"/>
      <c r="N8" s="1006"/>
      <c r="O8" s="1006"/>
      <c r="P8" s="1007"/>
      <c r="Q8" s="1014">
        <v>170</v>
      </c>
      <c r="R8" s="1009"/>
      <c r="S8" s="1009"/>
      <c r="T8" s="1009"/>
      <c r="U8" s="1009"/>
      <c r="V8" s="1009">
        <v>61</v>
      </c>
      <c r="W8" s="1009"/>
      <c r="X8" s="1009"/>
      <c r="Y8" s="1009"/>
      <c r="Z8" s="1009"/>
      <c r="AA8" s="1009">
        <v>109</v>
      </c>
      <c r="AB8" s="1009"/>
      <c r="AC8" s="1009"/>
      <c r="AD8" s="1009"/>
      <c r="AE8" s="1015"/>
      <c r="AF8" s="1062" t="s">
        <v>345</v>
      </c>
      <c r="AG8" s="1063"/>
      <c r="AH8" s="1063"/>
      <c r="AI8" s="1063"/>
      <c r="AJ8" s="1064"/>
      <c r="AK8" s="1065">
        <v>3</v>
      </c>
      <c r="AL8" s="1066"/>
      <c r="AM8" s="1066"/>
      <c r="AN8" s="1066"/>
      <c r="AO8" s="1066"/>
      <c r="AP8" s="1066">
        <v>225</v>
      </c>
      <c r="AQ8" s="1066"/>
      <c r="AR8" s="1066"/>
      <c r="AS8" s="1066"/>
      <c r="AT8" s="1066"/>
      <c r="AU8" s="1060"/>
      <c r="AV8" s="1060"/>
      <c r="AW8" s="1060"/>
      <c r="AX8" s="1060"/>
      <c r="AY8" s="1061"/>
      <c r="AZ8" s="223"/>
      <c r="BA8" s="223"/>
      <c r="BB8" s="223"/>
      <c r="BC8" s="223"/>
      <c r="BD8" s="223"/>
      <c r="BE8" s="224"/>
      <c r="BF8" s="224"/>
      <c r="BG8" s="224"/>
      <c r="BH8" s="224"/>
      <c r="BI8" s="224"/>
      <c r="BJ8" s="224"/>
      <c r="BK8" s="224"/>
      <c r="BL8" s="224"/>
      <c r="BM8" s="224"/>
      <c r="BN8" s="224"/>
      <c r="BO8" s="224"/>
      <c r="BP8" s="224"/>
      <c r="BQ8" s="233">
        <v>2</v>
      </c>
      <c r="BR8" s="234"/>
      <c r="BS8" s="978" t="s">
        <v>555</v>
      </c>
      <c r="BT8" s="979"/>
      <c r="BU8" s="979"/>
      <c r="BV8" s="979"/>
      <c r="BW8" s="979"/>
      <c r="BX8" s="979"/>
      <c r="BY8" s="979"/>
      <c r="BZ8" s="979"/>
      <c r="CA8" s="979"/>
      <c r="CB8" s="979"/>
      <c r="CC8" s="979"/>
      <c r="CD8" s="979"/>
      <c r="CE8" s="979"/>
      <c r="CF8" s="979"/>
      <c r="CG8" s="980"/>
      <c r="CH8" s="953">
        <v>171</v>
      </c>
      <c r="CI8" s="954"/>
      <c r="CJ8" s="954"/>
      <c r="CK8" s="954"/>
      <c r="CL8" s="955"/>
      <c r="CM8" s="953">
        <v>606</v>
      </c>
      <c r="CN8" s="954"/>
      <c r="CO8" s="954"/>
      <c r="CP8" s="954"/>
      <c r="CQ8" s="955"/>
      <c r="CR8" s="953">
        <v>203</v>
      </c>
      <c r="CS8" s="954"/>
      <c r="CT8" s="954"/>
      <c r="CU8" s="954"/>
      <c r="CV8" s="955"/>
      <c r="CW8" s="953">
        <v>84</v>
      </c>
      <c r="CX8" s="954"/>
      <c r="CY8" s="954"/>
      <c r="CZ8" s="954"/>
      <c r="DA8" s="955"/>
      <c r="DB8" s="953" t="s">
        <v>553</v>
      </c>
      <c r="DC8" s="954"/>
      <c r="DD8" s="954"/>
      <c r="DE8" s="954"/>
      <c r="DF8" s="955"/>
      <c r="DG8" s="953" t="s">
        <v>553</v>
      </c>
      <c r="DH8" s="954"/>
      <c r="DI8" s="954"/>
      <c r="DJ8" s="954"/>
      <c r="DK8" s="955"/>
      <c r="DL8" s="953" t="s">
        <v>553</v>
      </c>
      <c r="DM8" s="954"/>
      <c r="DN8" s="954"/>
      <c r="DO8" s="954"/>
      <c r="DP8" s="955"/>
      <c r="DQ8" s="953" t="s">
        <v>553</v>
      </c>
      <c r="DR8" s="954"/>
      <c r="DS8" s="954"/>
      <c r="DT8" s="954"/>
      <c r="DU8" s="955"/>
      <c r="DV8" s="956"/>
      <c r="DW8" s="957"/>
      <c r="DX8" s="957"/>
      <c r="DY8" s="957"/>
      <c r="DZ8" s="958"/>
      <c r="EA8" s="225"/>
    </row>
    <row r="9" spans="1:131" s="226" customFormat="1" ht="26.25" customHeight="1" x14ac:dyDescent="0.2">
      <c r="A9" s="232">
        <v>3</v>
      </c>
      <c r="B9" s="1005" t="s">
        <v>346</v>
      </c>
      <c r="C9" s="1006"/>
      <c r="D9" s="1006"/>
      <c r="E9" s="1006"/>
      <c r="F9" s="1006"/>
      <c r="G9" s="1006"/>
      <c r="H9" s="1006"/>
      <c r="I9" s="1006"/>
      <c r="J9" s="1006"/>
      <c r="K9" s="1006"/>
      <c r="L9" s="1006"/>
      <c r="M9" s="1006"/>
      <c r="N9" s="1006"/>
      <c r="O9" s="1006"/>
      <c r="P9" s="1007"/>
      <c r="Q9" s="1014">
        <v>42135</v>
      </c>
      <c r="R9" s="1009"/>
      <c r="S9" s="1009"/>
      <c r="T9" s="1009"/>
      <c r="U9" s="1009"/>
      <c r="V9" s="1009">
        <v>42117</v>
      </c>
      <c r="W9" s="1009"/>
      <c r="X9" s="1009"/>
      <c r="Y9" s="1009"/>
      <c r="Z9" s="1009"/>
      <c r="AA9" s="1009">
        <v>18</v>
      </c>
      <c r="AB9" s="1009"/>
      <c r="AC9" s="1009"/>
      <c r="AD9" s="1009"/>
      <c r="AE9" s="1015"/>
      <c r="AF9" s="1062">
        <v>18</v>
      </c>
      <c r="AG9" s="1063"/>
      <c r="AH9" s="1063"/>
      <c r="AI9" s="1063"/>
      <c r="AJ9" s="1064"/>
      <c r="AK9" s="1065">
        <v>1850</v>
      </c>
      <c r="AL9" s="1066"/>
      <c r="AM9" s="1066"/>
      <c r="AN9" s="1066"/>
      <c r="AO9" s="1066"/>
      <c r="AP9" s="1066">
        <v>1815</v>
      </c>
      <c r="AQ9" s="1066"/>
      <c r="AR9" s="1066"/>
      <c r="AS9" s="1066"/>
      <c r="AT9" s="1066"/>
      <c r="AU9" s="1060"/>
      <c r="AV9" s="1060"/>
      <c r="AW9" s="1060"/>
      <c r="AX9" s="1060"/>
      <c r="AY9" s="1061"/>
      <c r="AZ9" s="223"/>
      <c r="BA9" s="223"/>
      <c r="BB9" s="223"/>
      <c r="BC9" s="223"/>
      <c r="BD9" s="223"/>
      <c r="BE9" s="224"/>
      <c r="BF9" s="224"/>
      <c r="BG9" s="224"/>
      <c r="BH9" s="224"/>
      <c r="BI9" s="224"/>
      <c r="BJ9" s="224"/>
      <c r="BK9" s="224"/>
      <c r="BL9" s="224"/>
      <c r="BM9" s="224"/>
      <c r="BN9" s="224"/>
      <c r="BO9" s="224"/>
      <c r="BP9" s="224"/>
      <c r="BQ9" s="233">
        <v>3</v>
      </c>
      <c r="BR9" s="234"/>
      <c r="BS9" s="978" t="s">
        <v>556</v>
      </c>
      <c r="BT9" s="979"/>
      <c r="BU9" s="979"/>
      <c r="BV9" s="979"/>
      <c r="BW9" s="979"/>
      <c r="BX9" s="979"/>
      <c r="BY9" s="979"/>
      <c r="BZ9" s="979"/>
      <c r="CA9" s="979"/>
      <c r="CB9" s="979"/>
      <c r="CC9" s="979"/>
      <c r="CD9" s="979"/>
      <c r="CE9" s="979"/>
      <c r="CF9" s="979"/>
      <c r="CG9" s="980"/>
      <c r="CH9" s="953">
        <v>2</v>
      </c>
      <c r="CI9" s="954"/>
      <c r="CJ9" s="954"/>
      <c r="CK9" s="954"/>
      <c r="CL9" s="955"/>
      <c r="CM9" s="953">
        <v>169</v>
      </c>
      <c r="CN9" s="954"/>
      <c r="CO9" s="954"/>
      <c r="CP9" s="954"/>
      <c r="CQ9" s="955"/>
      <c r="CR9" s="953">
        <v>50</v>
      </c>
      <c r="CS9" s="954"/>
      <c r="CT9" s="954"/>
      <c r="CU9" s="954"/>
      <c r="CV9" s="955"/>
      <c r="CW9" s="953" t="s">
        <v>492</v>
      </c>
      <c r="CX9" s="954"/>
      <c r="CY9" s="954"/>
      <c r="CZ9" s="954"/>
      <c r="DA9" s="955"/>
      <c r="DB9" s="953" t="s">
        <v>553</v>
      </c>
      <c r="DC9" s="954"/>
      <c r="DD9" s="954"/>
      <c r="DE9" s="954"/>
      <c r="DF9" s="955"/>
      <c r="DG9" s="953" t="s">
        <v>553</v>
      </c>
      <c r="DH9" s="954"/>
      <c r="DI9" s="954"/>
      <c r="DJ9" s="954"/>
      <c r="DK9" s="955"/>
      <c r="DL9" s="953" t="s">
        <v>553</v>
      </c>
      <c r="DM9" s="954"/>
      <c r="DN9" s="954"/>
      <c r="DO9" s="954"/>
      <c r="DP9" s="955"/>
      <c r="DQ9" s="953" t="s">
        <v>553</v>
      </c>
      <c r="DR9" s="954"/>
      <c r="DS9" s="954"/>
      <c r="DT9" s="954"/>
      <c r="DU9" s="955"/>
      <c r="DV9" s="956"/>
      <c r="DW9" s="957"/>
      <c r="DX9" s="957"/>
      <c r="DY9" s="957"/>
      <c r="DZ9" s="958"/>
      <c r="EA9" s="225"/>
    </row>
    <row r="10" spans="1:131" s="226" customFormat="1" ht="26.25" customHeight="1" x14ac:dyDescent="0.2">
      <c r="A10" s="232">
        <v>4</v>
      </c>
      <c r="B10" s="1005" t="s">
        <v>347</v>
      </c>
      <c r="C10" s="1006"/>
      <c r="D10" s="1006"/>
      <c r="E10" s="1006"/>
      <c r="F10" s="1006"/>
      <c r="G10" s="1006"/>
      <c r="H10" s="1006"/>
      <c r="I10" s="1006"/>
      <c r="J10" s="1006"/>
      <c r="K10" s="1006"/>
      <c r="L10" s="1006"/>
      <c r="M10" s="1006"/>
      <c r="N10" s="1006"/>
      <c r="O10" s="1006"/>
      <c r="P10" s="1007"/>
      <c r="Q10" s="1014">
        <v>962</v>
      </c>
      <c r="R10" s="1009"/>
      <c r="S10" s="1009"/>
      <c r="T10" s="1009"/>
      <c r="U10" s="1009"/>
      <c r="V10" s="1009">
        <v>789</v>
      </c>
      <c r="W10" s="1009"/>
      <c r="X10" s="1009"/>
      <c r="Y10" s="1009"/>
      <c r="Z10" s="1009"/>
      <c r="AA10" s="1009">
        <v>173</v>
      </c>
      <c r="AB10" s="1009"/>
      <c r="AC10" s="1009"/>
      <c r="AD10" s="1009"/>
      <c r="AE10" s="1015"/>
      <c r="AF10" s="1062" t="s">
        <v>348</v>
      </c>
      <c r="AG10" s="1063"/>
      <c r="AH10" s="1063"/>
      <c r="AI10" s="1063"/>
      <c r="AJ10" s="1064"/>
      <c r="AK10" s="1065" t="s">
        <v>492</v>
      </c>
      <c r="AL10" s="1066"/>
      <c r="AM10" s="1066"/>
      <c r="AN10" s="1066"/>
      <c r="AO10" s="1066"/>
      <c r="AP10" s="1066">
        <v>244</v>
      </c>
      <c r="AQ10" s="1066"/>
      <c r="AR10" s="1066"/>
      <c r="AS10" s="1066"/>
      <c r="AT10" s="1066"/>
      <c r="AU10" s="1060"/>
      <c r="AV10" s="1060"/>
      <c r="AW10" s="1060"/>
      <c r="AX10" s="1060"/>
      <c r="AY10" s="1061"/>
      <c r="AZ10" s="223"/>
      <c r="BA10" s="223"/>
      <c r="BB10" s="223"/>
      <c r="BC10" s="223"/>
      <c r="BD10" s="223"/>
      <c r="BE10" s="224"/>
      <c r="BF10" s="224"/>
      <c r="BG10" s="224"/>
      <c r="BH10" s="224"/>
      <c r="BI10" s="224"/>
      <c r="BJ10" s="224"/>
      <c r="BK10" s="224"/>
      <c r="BL10" s="224"/>
      <c r="BM10" s="224"/>
      <c r="BN10" s="224"/>
      <c r="BO10" s="224"/>
      <c r="BP10" s="224"/>
      <c r="BQ10" s="233">
        <v>4</v>
      </c>
      <c r="BR10" s="234" t="s">
        <v>585</v>
      </c>
      <c r="BS10" s="978" t="s">
        <v>557</v>
      </c>
      <c r="BT10" s="979"/>
      <c r="BU10" s="979"/>
      <c r="BV10" s="979"/>
      <c r="BW10" s="979"/>
      <c r="BX10" s="979"/>
      <c r="BY10" s="979"/>
      <c r="BZ10" s="979"/>
      <c r="CA10" s="979"/>
      <c r="CB10" s="979"/>
      <c r="CC10" s="979"/>
      <c r="CD10" s="979"/>
      <c r="CE10" s="979"/>
      <c r="CF10" s="979"/>
      <c r="CG10" s="980"/>
      <c r="CH10" s="953">
        <v>165</v>
      </c>
      <c r="CI10" s="954"/>
      <c r="CJ10" s="954"/>
      <c r="CK10" s="954"/>
      <c r="CL10" s="955"/>
      <c r="CM10" s="953">
        <v>2308</v>
      </c>
      <c r="CN10" s="954"/>
      <c r="CO10" s="954"/>
      <c r="CP10" s="954"/>
      <c r="CQ10" s="955"/>
      <c r="CR10" s="953">
        <v>260</v>
      </c>
      <c r="CS10" s="954"/>
      <c r="CT10" s="954"/>
      <c r="CU10" s="954"/>
      <c r="CV10" s="955"/>
      <c r="CW10" s="953">
        <v>4</v>
      </c>
      <c r="CX10" s="954"/>
      <c r="CY10" s="954"/>
      <c r="CZ10" s="954"/>
      <c r="DA10" s="955"/>
      <c r="DB10" s="953">
        <v>5</v>
      </c>
      <c r="DC10" s="954"/>
      <c r="DD10" s="954"/>
      <c r="DE10" s="954"/>
      <c r="DF10" s="955"/>
      <c r="DG10" s="953" t="s">
        <v>553</v>
      </c>
      <c r="DH10" s="954"/>
      <c r="DI10" s="954"/>
      <c r="DJ10" s="954"/>
      <c r="DK10" s="955"/>
      <c r="DL10" s="953">
        <v>117</v>
      </c>
      <c r="DM10" s="954"/>
      <c r="DN10" s="954"/>
      <c r="DO10" s="954"/>
      <c r="DP10" s="955"/>
      <c r="DQ10" s="953">
        <v>12</v>
      </c>
      <c r="DR10" s="954"/>
      <c r="DS10" s="954"/>
      <c r="DT10" s="954"/>
      <c r="DU10" s="955"/>
      <c r="DV10" s="956"/>
      <c r="DW10" s="957"/>
      <c r="DX10" s="957"/>
      <c r="DY10" s="957"/>
      <c r="DZ10" s="958"/>
      <c r="EA10" s="225"/>
    </row>
    <row r="11" spans="1:131" s="226" customFormat="1" ht="26.25" customHeight="1" x14ac:dyDescent="0.2">
      <c r="A11" s="232">
        <v>5</v>
      </c>
      <c r="B11" s="1005" t="s">
        <v>349</v>
      </c>
      <c r="C11" s="1006"/>
      <c r="D11" s="1006"/>
      <c r="E11" s="1006"/>
      <c r="F11" s="1006"/>
      <c r="G11" s="1006"/>
      <c r="H11" s="1006"/>
      <c r="I11" s="1006"/>
      <c r="J11" s="1006"/>
      <c r="K11" s="1006"/>
      <c r="L11" s="1006"/>
      <c r="M11" s="1006"/>
      <c r="N11" s="1006"/>
      <c r="O11" s="1006"/>
      <c r="P11" s="1007"/>
      <c r="Q11" s="1014">
        <v>281</v>
      </c>
      <c r="R11" s="1009"/>
      <c r="S11" s="1009"/>
      <c r="T11" s="1009"/>
      <c r="U11" s="1009"/>
      <c r="V11" s="1009">
        <v>9</v>
      </c>
      <c r="W11" s="1009"/>
      <c r="X11" s="1009"/>
      <c r="Y11" s="1009"/>
      <c r="Z11" s="1009"/>
      <c r="AA11" s="1009">
        <v>272</v>
      </c>
      <c r="AB11" s="1009"/>
      <c r="AC11" s="1009"/>
      <c r="AD11" s="1009"/>
      <c r="AE11" s="1015"/>
      <c r="AF11" s="1062" t="s">
        <v>345</v>
      </c>
      <c r="AG11" s="1063"/>
      <c r="AH11" s="1063"/>
      <c r="AI11" s="1063"/>
      <c r="AJ11" s="1064"/>
      <c r="AK11" s="1065" t="s">
        <v>492</v>
      </c>
      <c r="AL11" s="1066"/>
      <c r="AM11" s="1066"/>
      <c r="AN11" s="1066"/>
      <c r="AO11" s="1066"/>
      <c r="AP11" s="1066" t="s">
        <v>492</v>
      </c>
      <c r="AQ11" s="1066"/>
      <c r="AR11" s="1066"/>
      <c r="AS11" s="1066"/>
      <c r="AT11" s="1066"/>
      <c r="AU11" s="1060"/>
      <c r="AV11" s="1060"/>
      <c r="AW11" s="1060"/>
      <c r="AX11" s="1060"/>
      <c r="AY11" s="1061"/>
      <c r="AZ11" s="223"/>
      <c r="BA11" s="223"/>
      <c r="BB11" s="223"/>
      <c r="BC11" s="223"/>
      <c r="BD11" s="223"/>
      <c r="BE11" s="224"/>
      <c r="BF11" s="224"/>
      <c r="BG11" s="224"/>
      <c r="BH11" s="224"/>
      <c r="BI11" s="224"/>
      <c r="BJ11" s="224"/>
      <c r="BK11" s="224"/>
      <c r="BL11" s="224"/>
      <c r="BM11" s="224"/>
      <c r="BN11" s="224"/>
      <c r="BO11" s="224"/>
      <c r="BP11" s="224"/>
      <c r="BQ11" s="233">
        <v>5</v>
      </c>
      <c r="BR11" s="234"/>
      <c r="BS11" s="978" t="s">
        <v>558</v>
      </c>
      <c r="BT11" s="979"/>
      <c r="BU11" s="979"/>
      <c r="BV11" s="979"/>
      <c r="BW11" s="979"/>
      <c r="BX11" s="979"/>
      <c r="BY11" s="979"/>
      <c r="BZ11" s="979"/>
      <c r="CA11" s="979"/>
      <c r="CB11" s="979"/>
      <c r="CC11" s="979"/>
      <c r="CD11" s="979"/>
      <c r="CE11" s="979"/>
      <c r="CF11" s="979"/>
      <c r="CG11" s="980"/>
      <c r="CH11" s="953">
        <v>-6</v>
      </c>
      <c r="CI11" s="954"/>
      <c r="CJ11" s="954"/>
      <c r="CK11" s="954"/>
      <c r="CL11" s="955"/>
      <c r="CM11" s="953">
        <v>1213</v>
      </c>
      <c r="CN11" s="954"/>
      <c r="CO11" s="954"/>
      <c r="CP11" s="954"/>
      <c r="CQ11" s="955"/>
      <c r="CR11" s="953">
        <v>600</v>
      </c>
      <c r="CS11" s="954"/>
      <c r="CT11" s="954"/>
      <c r="CU11" s="954"/>
      <c r="CV11" s="955"/>
      <c r="CW11" s="953" t="s">
        <v>492</v>
      </c>
      <c r="CX11" s="954"/>
      <c r="CY11" s="954"/>
      <c r="CZ11" s="954"/>
      <c r="DA11" s="955"/>
      <c r="DB11" s="953" t="s">
        <v>553</v>
      </c>
      <c r="DC11" s="954"/>
      <c r="DD11" s="954"/>
      <c r="DE11" s="954"/>
      <c r="DF11" s="955"/>
      <c r="DG11" s="953" t="s">
        <v>553</v>
      </c>
      <c r="DH11" s="954"/>
      <c r="DI11" s="954"/>
      <c r="DJ11" s="954"/>
      <c r="DK11" s="955"/>
      <c r="DL11" s="953" t="s">
        <v>553</v>
      </c>
      <c r="DM11" s="954"/>
      <c r="DN11" s="954"/>
      <c r="DO11" s="954"/>
      <c r="DP11" s="955"/>
      <c r="DQ11" s="953" t="s">
        <v>553</v>
      </c>
      <c r="DR11" s="954"/>
      <c r="DS11" s="954"/>
      <c r="DT11" s="954"/>
      <c r="DU11" s="955"/>
      <c r="DV11" s="956"/>
      <c r="DW11" s="957"/>
      <c r="DX11" s="957"/>
      <c r="DY11" s="957"/>
      <c r="DZ11" s="958"/>
      <c r="EA11" s="225"/>
    </row>
    <row r="12" spans="1:131" s="226" customFormat="1" ht="26.25" customHeight="1" x14ac:dyDescent="0.2">
      <c r="A12" s="232">
        <v>6</v>
      </c>
      <c r="B12" s="1005" t="s">
        <v>350</v>
      </c>
      <c r="C12" s="1006"/>
      <c r="D12" s="1006"/>
      <c r="E12" s="1006"/>
      <c r="F12" s="1006"/>
      <c r="G12" s="1006"/>
      <c r="H12" s="1006"/>
      <c r="I12" s="1006"/>
      <c r="J12" s="1006"/>
      <c r="K12" s="1006"/>
      <c r="L12" s="1006"/>
      <c r="M12" s="1006"/>
      <c r="N12" s="1006"/>
      <c r="O12" s="1006"/>
      <c r="P12" s="1007"/>
      <c r="Q12" s="1014">
        <v>3234</v>
      </c>
      <c r="R12" s="1009"/>
      <c r="S12" s="1009"/>
      <c r="T12" s="1009"/>
      <c r="U12" s="1009"/>
      <c r="V12" s="1009">
        <v>1234</v>
      </c>
      <c r="W12" s="1009"/>
      <c r="X12" s="1009"/>
      <c r="Y12" s="1009"/>
      <c r="Z12" s="1009"/>
      <c r="AA12" s="1009">
        <v>2000</v>
      </c>
      <c r="AB12" s="1009"/>
      <c r="AC12" s="1009"/>
      <c r="AD12" s="1009"/>
      <c r="AE12" s="1015"/>
      <c r="AF12" s="1062" t="s">
        <v>348</v>
      </c>
      <c r="AG12" s="1063"/>
      <c r="AH12" s="1063"/>
      <c r="AI12" s="1063"/>
      <c r="AJ12" s="1064"/>
      <c r="AK12" s="1065" t="s">
        <v>492</v>
      </c>
      <c r="AL12" s="1066"/>
      <c r="AM12" s="1066"/>
      <c r="AN12" s="1066"/>
      <c r="AO12" s="1066"/>
      <c r="AP12" s="1066">
        <v>2519</v>
      </c>
      <c r="AQ12" s="1066"/>
      <c r="AR12" s="1066"/>
      <c r="AS12" s="1066"/>
      <c r="AT12" s="1066"/>
      <c r="AU12" s="1060"/>
      <c r="AV12" s="1060"/>
      <c r="AW12" s="1060"/>
      <c r="AX12" s="1060"/>
      <c r="AY12" s="1061"/>
      <c r="AZ12" s="223"/>
      <c r="BA12" s="223"/>
      <c r="BB12" s="223"/>
      <c r="BC12" s="223"/>
      <c r="BD12" s="223"/>
      <c r="BE12" s="224"/>
      <c r="BF12" s="224"/>
      <c r="BG12" s="224"/>
      <c r="BH12" s="224"/>
      <c r="BI12" s="224"/>
      <c r="BJ12" s="224"/>
      <c r="BK12" s="224"/>
      <c r="BL12" s="224"/>
      <c r="BM12" s="224"/>
      <c r="BN12" s="224"/>
      <c r="BO12" s="224"/>
      <c r="BP12" s="224"/>
      <c r="BQ12" s="233">
        <v>6</v>
      </c>
      <c r="BR12" s="234" t="s">
        <v>586</v>
      </c>
      <c r="BS12" s="978" t="s">
        <v>559</v>
      </c>
      <c r="BT12" s="979"/>
      <c r="BU12" s="979"/>
      <c r="BV12" s="979"/>
      <c r="BW12" s="979"/>
      <c r="BX12" s="979"/>
      <c r="BY12" s="979"/>
      <c r="BZ12" s="979"/>
      <c r="CA12" s="979"/>
      <c r="CB12" s="979"/>
      <c r="CC12" s="979"/>
      <c r="CD12" s="979"/>
      <c r="CE12" s="979"/>
      <c r="CF12" s="979"/>
      <c r="CG12" s="980"/>
      <c r="CH12" s="953">
        <v>680</v>
      </c>
      <c r="CI12" s="954"/>
      <c r="CJ12" s="954"/>
      <c r="CK12" s="954"/>
      <c r="CL12" s="955"/>
      <c r="CM12" s="953">
        <v>12112</v>
      </c>
      <c r="CN12" s="954"/>
      <c r="CO12" s="954"/>
      <c r="CP12" s="954"/>
      <c r="CQ12" s="955"/>
      <c r="CR12" s="953">
        <v>100</v>
      </c>
      <c r="CS12" s="954"/>
      <c r="CT12" s="954"/>
      <c r="CU12" s="954"/>
      <c r="CV12" s="955"/>
      <c r="CW12" s="953">
        <v>2</v>
      </c>
      <c r="CX12" s="954"/>
      <c r="CY12" s="954"/>
      <c r="CZ12" s="954"/>
      <c r="DA12" s="955"/>
      <c r="DB12" s="953" t="s">
        <v>553</v>
      </c>
      <c r="DC12" s="954"/>
      <c r="DD12" s="954"/>
      <c r="DE12" s="954"/>
      <c r="DF12" s="955"/>
      <c r="DG12" s="953" t="s">
        <v>553</v>
      </c>
      <c r="DH12" s="954"/>
      <c r="DI12" s="954"/>
      <c r="DJ12" s="954"/>
      <c r="DK12" s="955"/>
      <c r="DL12" s="953">
        <v>1463</v>
      </c>
      <c r="DM12" s="954"/>
      <c r="DN12" s="954"/>
      <c r="DO12" s="954"/>
      <c r="DP12" s="955"/>
      <c r="DQ12" s="953">
        <v>146</v>
      </c>
      <c r="DR12" s="954"/>
      <c r="DS12" s="954"/>
      <c r="DT12" s="954"/>
      <c r="DU12" s="955"/>
      <c r="DV12" s="956"/>
      <c r="DW12" s="957"/>
      <c r="DX12" s="957"/>
      <c r="DY12" s="957"/>
      <c r="DZ12" s="958"/>
      <c r="EA12" s="225"/>
    </row>
    <row r="13" spans="1:131" s="226" customFormat="1" ht="26.25" customHeight="1" x14ac:dyDescent="0.2">
      <c r="A13" s="232">
        <v>7</v>
      </c>
      <c r="B13" s="1005" t="s">
        <v>351</v>
      </c>
      <c r="C13" s="1006"/>
      <c r="D13" s="1006"/>
      <c r="E13" s="1006"/>
      <c r="F13" s="1006"/>
      <c r="G13" s="1006"/>
      <c r="H13" s="1006"/>
      <c r="I13" s="1006"/>
      <c r="J13" s="1006"/>
      <c r="K13" s="1006"/>
      <c r="L13" s="1006"/>
      <c r="M13" s="1006"/>
      <c r="N13" s="1006"/>
      <c r="O13" s="1006"/>
      <c r="P13" s="1007"/>
      <c r="Q13" s="1014">
        <v>1635</v>
      </c>
      <c r="R13" s="1009"/>
      <c r="S13" s="1009"/>
      <c r="T13" s="1009"/>
      <c r="U13" s="1009"/>
      <c r="V13" s="1009">
        <v>907</v>
      </c>
      <c r="W13" s="1009"/>
      <c r="X13" s="1009"/>
      <c r="Y13" s="1009"/>
      <c r="Z13" s="1009"/>
      <c r="AA13" s="1009">
        <v>728</v>
      </c>
      <c r="AB13" s="1009"/>
      <c r="AC13" s="1009"/>
      <c r="AD13" s="1009"/>
      <c r="AE13" s="1015"/>
      <c r="AF13" s="1062">
        <v>694</v>
      </c>
      <c r="AG13" s="1063"/>
      <c r="AH13" s="1063"/>
      <c r="AI13" s="1063"/>
      <c r="AJ13" s="1064"/>
      <c r="AK13" s="1065">
        <v>777</v>
      </c>
      <c r="AL13" s="1066"/>
      <c r="AM13" s="1066"/>
      <c r="AN13" s="1066"/>
      <c r="AO13" s="1066"/>
      <c r="AP13" s="1066">
        <v>641</v>
      </c>
      <c r="AQ13" s="1066"/>
      <c r="AR13" s="1066"/>
      <c r="AS13" s="1066"/>
      <c r="AT13" s="1066"/>
      <c r="AU13" s="1060"/>
      <c r="AV13" s="1060"/>
      <c r="AW13" s="1060"/>
      <c r="AX13" s="1060"/>
      <c r="AY13" s="1061"/>
      <c r="AZ13" s="223"/>
      <c r="BA13" s="223"/>
      <c r="BB13" s="223"/>
      <c r="BC13" s="223"/>
      <c r="BD13" s="223"/>
      <c r="BE13" s="224"/>
      <c r="BF13" s="224"/>
      <c r="BG13" s="224"/>
      <c r="BH13" s="224"/>
      <c r="BI13" s="224"/>
      <c r="BJ13" s="224"/>
      <c r="BK13" s="224"/>
      <c r="BL13" s="224"/>
      <c r="BM13" s="224"/>
      <c r="BN13" s="224"/>
      <c r="BO13" s="224"/>
      <c r="BP13" s="224"/>
      <c r="BQ13" s="233">
        <v>7</v>
      </c>
      <c r="BR13" s="234"/>
      <c r="BS13" s="978" t="s">
        <v>560</v>
      </c>
      <c r="BT13" s="979"/>
      <c r="BU13" s="979"/>
      <c r="BV13" s="979"/>
      <c r="BW13" s="979"/>
      <c r="BX13" s="979"/>
      <c r="BY13" s="979"/>
      <c r="BZ13" s="979"/>
      <c r="CA13" s="979"/>
      <c r="CB13" s="979"/>
      <c r="CC13" s="979"/>
      <c r="CD13" s="979"/>
      <c r="CE13" s="979"/>
      <c r="CF13" s="979"/>
      <c r="CG13" s="980"/>
      <c r="CH13" s="953">
        <v>-46</v>
      </c>
      <c r="CI13" s="954"/>
      <c r="CJ13" s="954"/>
      <c r="CK13" s="954"/>
      <c r="CL13" s="955"/>
      <c r="CM13" s="953">
        <v>1071</v>
      </c>
      <c r="CN13" s="954"/>
      <c r="CO13" s="954"/>
      <c r="CP13" s="954"/>
      <c r="CQ13" s="955"/>
      <c r="CR13" s="953">
        <v>490</v>
      </c>
      <c r="CS13" s="954"/>
      <c r="CT13" s="954"/>
      <c r="CU13" s="954"/>
      <c r="CV13" s="955"/>
      <c r="CW13" s="953">
        <v>5</v>
      </c>
      <c r="CX13" s="954"/>
      <c r="CY13" s="954"/>
      <c r="CZ13" s="954"/>
      <c r="DA13" s="955"/>
      <c r="DB13" s="953" t="s">
        <v>553</v>
      </c>
      <c r="DC13" s="954"/>
      <c r="DD13" s="954"/>
      <c r="DE13" s="954"/>
      <c r="DF13" s="955"/>
      <c r="DG13" s="953" t="s">
        <v>553</v>
      </c>
      <c r="DH13" s="954"/>
      <c r="DI13" s="954"/>
      <c r="DJ13" s="954"/>
      <c r="DK13" s="955"/>
      <c r="DL13" s="953" t="s">
        <v>553</v>
      </c>
      <c r="DM13" s="954"/>
      <c r="DN13" s="954"/>
      <c r="DO13" s="954"/>
      <c r="DP13" s="955"/>
      <c r="DQ13" s="953" t="s">
        <v>553</v>
      </c>
      <c r="DR13" s="954"/>
      <c r="DS13" s="954"/>
      <c r="DT13" s="954"/>
      <c r="DU13" s="955"/>
      <c r="DV13" s="956"/>
      <c r="DW13" s="957"/>
      <c r="DX13" s="957"/>
      <c r="DY13" s="957"/>
      <c r="DZ13" s="958"/>
      <c r="EA13" s="225"/>
    </row>
    <row r="14" spans="1:131" s="226" customFormat="1" ht="26.25" customHeight="1" x14ac:dyDescent="0.2">
      <c r="A14" s="232">
        <v>8</v>
      </c>
      <c r="B14" s="1005" t="s">
        <v>352</v>
      </c>
      <c r="C14" s="1006"/>
      <c r="D14" s="1006"/>
      <c r="E14" s="1006"/>
      <c r="F14" s="1006"/>
      <c r="G14" s="1006"/>
      <c r="H14" s="1006"/>
      <c r="I14" s="1006"/>
      <c r="J14" s="1006"/>
      <c r="K14" s="1006"/>
      <c r="L14" s="1006"/>
      <c r="M14" s="1006"/>
      <c r="N14" s="1006"/>
      <c r="O14" s="1006"/>
      <c r="P14" s="1007"/>
      <c r="Q14" s="1014">
        <v>373</v>
      </c>
      <c r="R14" s="1009"/>
      <c r="S14" s="1009"/>
      <c r="T14" s="1009"/>
      <c r="U14" s="1009"/>
      <c r="V14" s="1009">
        <v>290</v>
      </c>
      <c r="W14" s="1009"/>
      <c r="X14" s="1009"/>
      <c r="Y14" s="1009"/>
      <c r="Z14" s="1009"/>
      <c r="AA14" s="1009">
        <v>83</v>
      </c>
      <c r="AB14" s="1009"/>
      <c r="AC14" s="1009"/>
      <c r="AD14" s="1009"/>
      <c r="AE14" s="1015"/>
      <c r="AF14" s="1062">
        <v>83</v>
      </c>
      <c r="AG14" s="1063"/>
      <c r="AH14" s="1063"/>
      <c r="AI14" s="1063"/>
      <c r="AJ14" s="1064"/>
      <c r="AK14" s="1065">
        <v>1</v>
      </c>
      <c r="AL14" s="1066"/>
      <c r="AM14" s="1066"/>
      <c r="AN14" s="1066"/>
      <c r="AO14" s="1066"/>
      <c r="AP14" s="1066" t="s">
        <v>492</v>
      </c>
      <c r="AQ14" s="1066"/>
      <c r="AR14" s="1066"/>
      <c r="AS14" s="1066"/>
      <c r="AT14" s="1066"/>
      <c r="AU14" s="1060"/>
      <c r="AV14" s="1060"/>
      <c r="AW14" s="1060"/>
      <c r="AX14" s="1060"/>
      <c r="AY14" s="1061"/>
      <c r="AZ14" s="223"/>
      <c r="BA14" s="223"/>
      <c r="BB14" s="223"/>
      <c r="BC14" s="223"/>
      <c r="BD14" s="223"/>
      <c r="BE14" s="224"/>
      <c r="BF14" s="224"/>
      <c r="BG14" s="224"/>
      <c r="BH14" s="224"/>
      <c r="BI14" s="224"/>
      <c r="BJ14" s="224"/>
      <c r="BK14" s="224"/>
      <c r="BL14" s="224"/>
      <c r="BM14" s="224"/>
      <c r="BN14" s="224"/>
      <c r="BO14" s="224"/>
      <c r="BP14" s="224"/>
      <c r="BQ14" s="233">
        <v>8</v>
      </c>
      <c r="BR14" s="234"/>
      <c r="BS14" s="978" t="s">
        <v>561</v>
      </c>
      <c r="BT14" s="979"/>
      <c r="BU14" s="979"/>
      <c r="BV14" s="979"/>
      <c r="BW14" s="979"/>
      <c r="BX14" s="979"/>
      <c r="BY14" s="979"/>
      <c r="BZ14" s="979"/>
      <c r="CA14" s="979"/>
      <c r="CB14" s="979"/>
      <c r="CC14" s="979"/>
      <c r="CD14" s="979"/>
      <c r="CE14" s="979"/>
      <c r="CF14" s="979"/>
      <c r="CG14" s="980"/>
      <c r="CH14" s="953">
        <v>-3</v>
      </c>
      <c r="CI14" s="954"/>
      <c r="CJ14" s="954"/>
      <c r="CK14" s="954"/>
      <c r="CL14" s="955"/>
      <c r="CM14" s="953">
        <v>181</v>
      </c>
      <c r="CN14" s="954"/>
      <c r="CO14" s="954"/>
      <c r="CP14" s="954"/>
      <c r="CQ14" s="955"/>
      <c r="CR14" s="953">
        <v>35</v>
      </c>
      <c r="CS14" s="954"/>
      <c r="CT14" s="954"/>
      <c r="CU14" s="954"/>
      <c r="CV14" s="955"/>
      <c r="CW14" s="953" t="s">
        <v>492</v>
      </c>
      <c r="CX14" s="954"/>
      <c r="CY14" s="954"/>
      <c r="CZ14" s="954"/>
      <c r="DA14" s="955"/>
      <c r="DB14" s="953" t="s">
        <v>553</v>
      </c>
      <c r="DC14" s="954"/>
      <c r="DD14" s="954"/>
      <c r="DE14" s="954"/>
      <c r="DF14" s="955"/>
      <c r="DG14" s="953" t="s">
        <v>553</v>
      </c>
      <c r="DH14" s="954"/>
      <c r="DI14" s="954"/>
      <c r="DJ14" s="954"/>
      <c r="DK14" s="955"/>
      <c r="DL14" s="953" t="s">
        <v>553</v>
      </c>
      <c r="DM14" s="954"/>
      <c r="DN14" s="954"/>
      <c r="DO14" s="954"/>
      <c r="DP14" s="955"/>
      <c r="DQ14" s="953" t="s">
        <v>553</v>
      </c>
      <c r="DR14" s="954"/>
      <c r="DS14" s="954"/>
      <c r="DT14" s="954"/>
      <c r="DU14" s="955"/>
      <c r="DV14" s="956"/>
      <c r="DW14" s="957"/>
      <c r="DX14" s="957"/>
      <c r="DY14" s="957"/>
      <c r="DZ14" s="958"/>
      <c r="EA14" s="225"/>
    </row>
    <row r="15" spans="1:131" s="226" customFormat="1" ht="26.25" customHeight="1" x14ac:dyDescent="0.2">
      <c r="A15" s="232">
        <v>9</v>
      </c>
      <c r="B15" s="1005" t="s">
        <v>353</v>
      </c>
      <c r="C15" s="1006"/>
      <c r="D15" s="1006"/>
      <c r="E15" s="1006"/>
      <c r="F15" s="1006"/>
      <c r="G15" s="1006"/>
      <c r="H15" s="1006"/>
      <c r="I15" s="1006"/>
      <c r="J15" s="1006"/>
      <c r="K15" s="1006"/>
      <c r="L15" s="1006"/>
      <c r="M15" s="1006"/>
      <c r="N15" s="1006"/>
      <c r="O15" s="1006"/>
      <c r="P15" s="1007"/>
      <c r="Q15" s="1014">
        <v>7312</v>
      </c>
      <c r="R15" s="1009"/>
      <c r="S15" s="1009"/>
      <c r="T15" s="1009"/>
      <c r="U15" s="1009"/>
      <c r="V15" s="1009">
        <v>7080</v>
      </c>
      <c r="W15" s="1009"/>
      <c r="X15" s="1009"/>
      <c r="Y15" s="1009"/>
      <c r="Z15" s="1009"/>
      <c r="AA15" s="1009">
        <v>232</v>
      </c>
      <c r="AB15" s="1009"/>
      <c r="AC15" s="1009"/>
      <c r="AD15" s="1009"/>
      <c r="AE15" s="1015"/>
      <c r="AF15" s="1062">
        <v>232</v>
      </c>
      <c r="AG15" s="1063"/>
      <c r="AH15" s="1063"/>
      <c r="AI15" s="1063"/>
      <c r="AJ15" s="1064"/>
      <c r="AK15" s="1065">
        <v>129</v>
      </c>
      <c r="AL15" s="1066"/>
      <c r="AM15" s="1066"/>
      <c r="AN15" s="1066"/>
      <c r="AO15" s="1066"/>
      <c r="AP15" s="1066" t="s">
        <v>492</v>
      </c>
      <c r="AQ15" s="1066"/>
      <c r="AR15" s="1066"/>
      <c r="AS15" s="1066"/>
      <c r="AT15" s="1066"/>
      <c r="AU15" s="1060"/>
      <c r="AV15" s="1060"/>
      <c r="AW15" s="1060"/>
      <c r="AX15" s="1060"/>
      <c r="AY15" s="1061"/>
      <c r="AZ15" s="223"/>
      <c r="BA15" s="223"/>
      <c r="BB15" s="223"/>
      <c r="BC15" s="223"/>
      <c r="BD15" s="223"/>
      <c r="BE15" s="224"/>
      <c r="BF15" s="224"/>
      <c r="BG15" s="224"/>
      <c r="BH15" s="224"/>
      <c r="BI15" s="224"/>
      <c r="BJ15" s="224"/>
      <c r="BK15" s="224"/>
      <c r="BL15" s="224"/>
      <c r="BM15" s="224"/>
      <c r="BN15" s="224"/>
      <c r="BO15" s="224"/>
      <c r="BP15" s="224"/>
      <c r="BQ15" s="233">
        <v>9</v>
      </c>
      <c r="BR15" s="234"/>
      <c r="BS15" s="978" t="s">
        <v>562</v>
      </c>
      <c r="BT15" s="979"/>
      <c r="BU15" s="979"/>
      <c r="BV15" s="979"/>
      <c r="BW15" s="979"/>
      <c r="BX15" s="979"/>
      <c r="BY15" s="979"/>
      <c r="BZ15" s="979"/>
      <c r="CA15" s="979"/>
      <c r="CB15" s="979"/>
      <c r="CC15" s="979"/>
      <c r="CD15" s="979"/>
      <c r="CE15" s="979"/>
      <c r="CF15" s="979"/>
      <c r="CG15" s="980"/>
      <c r="CH15" s="953">
        <v>1</v>
      </c>
      <c r="CI15" s="954"/>
      <c r="CJ15" s="954"/>
      <c r="CK15" s="954"/>
      <c r="CL15" s="955"/>
      <c r="CM15" s="953">
        <v>1325</v>
      </c>
      <c r="CN15" s="954"/>
      <c r="CO15" s="954"/>
      <c r="CP15" s="954"/>
      <c r="CQ15" s="955"/>
      <c r="CR15" s="953">
        <v>885</v>
      </c>
      <c r="CS15" s="954"/>
      <c r="CT15" s="954"/>
      <c r="CU15" s="954"/>
      <c r="CV15" s="955"/>
      <c r="CW15" s="953">
        <v>143</v>
      </c>
      <c r="CX15" s="954"/>
      <c r="CY15" s="954"/>
      <c r="CZ15" s="954"/>
      <c r="DA15" s="955"/>
      <c r="DB15" s="953" t="s">
        <v>553</v>
      </c>
      <c r="DC15" s="954"/>
      <c r="DD15" s="954"/>
      <c r="DE15" s="954"/>
      <c r="DF15" s="955"/>
      <c r="DG15" s="953" t="s">
        <v>553</v>
      </c>
      <c r="DH15" s="954"/>
      <c r="DI15" s="954"/>
      <c r="DJ15" s="954"/>
      <c r="DK15" s="955"/>
      <c r="DL15" s="953" t="s">
        <v>553</v>
      </c>
      <c r="DM15" s="954"/>
      <c r="DN15" s="954"/>
      <c r="DO15" s="954"/>
      <c r="DP15" s="955"/>
      <c r="DQ15" s="953" t="s">
        <v>553</v>
      </c>
      <c r="DR15" s="954"/>
      <c r="DS15" s="954"/>
      <c r="DT15" s="954"/>
      <c r="DU15" s="955"/>
      <c r="DV15" s="956"/>
      <c r="DW15" s="957"/>
      <c r="DX15" s="957"/>
      <c r="DY15" s="957"/>
      <c r="DZ15" s="958"/>
      <c r="EA15" s="225"/>
    </row>
    <row r="16" spans="1:131" s="226" customFormat="1" ht="26.25" customHeight="1" x14ac:dyDescent="0.2">
      <c r="A16" s="232">
        <v>10</v>
      </c>
      <c r="B16" s="1005" t="s">
        <v>354</v>
      </c>
      <c r="C16" s="1006"/>
      <c r="D16" s="1006"/>
      <c r="E16" s="1006"/>
      <c r="F16" s="1006"/>
      <c r="G16" s="1006"/>
      <c r="H16" s="1006"/>
      <c r="I16" s="1006"/>
      <c r="J16" s="1006"/>
      <c r="K16" s="1006"/>
      <c r="L16" s="1006"/>
      <c r="M16" s="1006"/>
      <c r="N16" s="1006"/>
      <c r="O16" s="1006"/>
      <c r="P16" s="1007"/>
      <c r="Q16" s="1014">
        <v>231</v>
      </c>
      <c r="R16" s="1009"/>
      <c r="S16" s="1009"/>
      <c r="T16" s="1009"/>
      <c r="U16" s="1009"/>
      <c r="V16" s="1009">
        <v>217</v>
      </c>
      <c r="W16" s="1009"/>
      <c r="X16" s="1009"/>
      <c r="Y16" s="1009"/>
      <c r="Z16" s="1009"/>
      <c r="AA16" s="1009">
        <v>14</v>
      </c>
      <c r="AB16" s="1009"/>
      <c r="AC16" s="1009"/>
      <c r="AD16" s="1009"/>
      <c r="AE16" s="1015"/>
      <c r="AF16" s="1062">
        <v>14</v>
      </c>
      <c r="AG16" s="1063"/>
      <c r="AH16" s="1063"/>
      <c r="AI16" s="1063"/>
      <c r="AJ16" s="1064"/>
      <c r="AK16" s="1065" t="s">
        <v>492</v>
      </c>
      <c r="AL16" s="1066"/>
      <c r="AM16" s="1066"/>
      <c r="AN16" s="1066"/>
      <c r="AO16" s="1066"/>
      <c r="AP16" s="1066" t="s">
        <v>492</v>
      </c>
      <c r="AQ16" s="1066"/>
      <c r="AR16" s="1066"/>
      <c r="AS16" s="1066"/>
      <c r="AT16" s="1066"/>
      <c r="AU16" s="1060"/>
      <c r="AV16" s="1060"/>
      <c r="AW16" s="1060"/>
      <c r="AX16" s="1060"/>
      <c r="AY16" s="1061"/>
      <c r="AZ16" s="223"/>
      <c r="BA16" s="223"/>
      <c r="BB16" s="223"/>
      <c r="BC16" s="223"/>
      <c r="BD16" s="223"/>
      <c r="BE16" s="224"/>
      <c r="BF16" s="224"/>
      <c r="BG16" s="224"/>
      <c r="BH16" s="224"/>
      <c r="BI16" s="224"/>
      <c r="BJ16" s="224"/>
      <c r="BK16" s="224"/>
      <c r="BL16" s="224"/>
      <c r="BM16" s="224"/>
      <c r="BN16" s="224"/>
      <c r="BO16" s="224"/>
      <c r="BP16" s="224"/>
      <c r="BQ16" s="233">
        <v>10</v>
      </c>
      <c r="BR16" s="234"/>
      <c r="BS16" s="978" t="s">
        <v>563</v>
      </c>
      <c r="BT16" s="979"/>
      <c r="BU16" s="979"/>
      <c r="BV16" s="979"/>
      <c r="BW16" s="979"/>
      <c r="BX16" s="979"/>
      <c r="BY16" s="979"/>
      <c r="BZ16" s="979"/>
      <c r="CA16" s="979"/>
      <c r="CB16" s="979"/>
      <c r="CC16" s="979"/>
      <c r="CD16" s="979"/>
      <c r="CE16" s="979"/>
      <c r="CF16" s="979"/>
      <c r="CG16" s="980"/>
      <c r="CH16" s="953" t="s">
        <v>492</v>
      </c>
      <c r="CI16" s="954"/>
      <c r="CJ16" s="954"/>
      <c r="CK16" s="954"/>
      <c r="CL16" s="955"/>
      <c r="CM16" s="953">
        <v>244</v>
      </c>
      <c r="CN16" s="954"/>
      <c r="CO16" s="954"/>
      <c r="CP16" s="954"/>
      <c r="CQ16" s="955"/>
      <c r="CR16" s="953">
        <v>100</v>
      </c>
      <c r="CS16" s="954"/>
      <c r="CT16" s="954"/>
      <c r="CU16" s="954"/>
      <c r="CV16" s="955"/>
      <c r="CW16" s="953" t="s">
        <v>492</v>
      </c>
      <c r="CX16" s="954"/>
      <c r="CY16" s="954"/>
      <c r="CZ16" s="954"/>
      <c r="DA16" s="955"/>
      <c r="DB16" s="953" t="s">
        <v>553</v>
      </c>
      <c r="DC16" s="954"/>
      <c r="DD16" s="954"/>
      <c r="DE16" s="954"/>
      <c r="DF16" s="955"/>
      <c r="DG16" s="953" t="s">
        <v>553</v>
      </c>
      <c r="DH16" s="954"/>
      <c r="DI16" s="954"/>
      <c r="DJ16" s="954"/>
      <c r="DK16" s="955"/>
      <c r="DL16" s="953" t="s">
        <v>553</v>
      </c>
      <c r="DM16" s="954"/>
      <c r="DN16" s="954"/>
      <c r="DO16" s="954"/>
      <c r="DP16" s="955"/>
      <c r="DQ16" s="953" t="s">
        <v>553</v>
      </c>
      <c r="DR16" s="954"/>
      <c r="DS16" s="954"/>
      <c r="DT16" s="954"/>
      <c r="DU16" s="955"/>
      <c r="DV16" s="956"/>
      <c r="DW16" s="957"/>
      <c r="DX16" s="957"/>
      <c r="DY16" s="957"/>
      <c r="DZ16" s="958"/>
      <c r="EA16" s="225"/>
    </row>
    <row r="17" spans="1:131" s="226" customFormat="1" ht="26.25" customHeight="1" x14ac:dyDescent="0.2">
      <c r="A17" s="232">
        <v>11</v>
      </c>
      <c r="B17" s="1005" t="s">
        <v>355</v>
      </c>
      <c r="C17" s="1006"/>
      <c r="D17" s="1006"/>
      <c r="E17" s="1006"/>
      <c r="F17" s="1006"/>
      <c r="G17" s="1006"/>
      <c r="H17" s="1006"/>
      <c r="I17" s="1006"/>
      <c r="J17" s="1006"/>
      <c r="K17" s="1006"/>
      <c r="L17" s="1006"/>
      <c r="M17" s="1006"/>
      <c r="N17" s="1006"/>
      <c r="O17" s="1006"/>
      <c r="P17" s="1007"/>
      <c r="Q17" s="1014">
        <v>185947</v>
      </c>
      <c r="R17" s="1009"/>
      <c r="S17" s="1009"/>
      <c r="T17" s="1009"/>
      <c r="U17" s="1009"/>
      <c r="V17" s="1009">
        <v>185947</v>
      </c>
      <c r="W17" s="1009"/>
      <c r="X17" s="1009"/>
      <c r="Y17" s="1009"/>
      <c r="Z17" s="1009"/>
      <c r="AA17" s="1009" t="s">
        <v>492</v>
      </c>
      <c r="AB17" s="1009"/>
      <c r="AC17" s="1009"/>
      <c r="AD17" s="1009"/>
      <c r="AE17" s="1015"/>
      <c r="AF17" s="1062" t="s">
        <v>356</v>
      </c>
      <c r="AG17" s="1063"/>
      <c r="AH17" s="1063"/>
      <c r="AI17" s="1063"/>
      <c r="AJ17" s="1064"/>
      <c r="AK17" s="1065">
        <v>113352</v>
      </c>
      <c r="AL17" s="1066"/>
      <c r="AM17" s="1066"/>
      <c r="AN17" s="1066"/>
      <c r="AO17" s="1066"/>
      <c r="AP17" s="1066" t="s">
        <v>492</v>
      </c>
      <c r="AQ17" s="1066"/>
      <c r="AR17" s="1066"/>
      <c r="AS17" s="1066"/>
      <c r="AT17" s="1066"/>
      <c r="AU17" s="1060"/>
      <c r="AV17" s="1060"/>
      <c r="AW17" s="1060"/>
      <c r="AX17" s="1060"/>
      <c r="AY17" s="1061"/>
      <c r="AZ17" s="223"/>
      <c r="BA17" s="223"/>
      <c r="BB17" s="223"/>
      <c r="BC17" s="223"/>
      <c r="BD17" s="223"/>
      <c r="BE17" s="224"/>
      <c r="BF17" s="224"/>
      <c r="BG17" s="224"/>
      <c r="BH17" s="224"/>
      <c r="BI17" s="224"/>
      <c r="BJ17" s="224"/>
      <c r="BK17" s="224"/>
      <c r="BL17" s="224"/>
      <c r="BM17" s="224"/>
      <c r="BN17" s="224"/>
      <c r="BO17" s="224"/>
      <c r="BP17" s="224"/>
      <c r="BQ17" s="233">
        <v>11</v>
      </c>
      <c r="BR17" s="234"/>
      <c r="BS17" s="978" t="s">
        <v>564</v>
      </c>
      <c r="BT17" s="979"/>
      <c r="BU17" s="979"/>
      <c r="BV17" s="979"/>
      <c r="BW17" s="979"/>
      <c r="BX17" s="979"/>
      <c r="BY17" s="979"/>
      <c r="BZ17" s="979"/>
      <c r="CA17" s="979"/>
      <c r="CB17" s="979"/>
      <c r="CC17" s="979"/>
      <c r="CD17" s="979"/>
      <c r="CE17" s="979"/>
      <c r="CF17" s="979"/>
      <c r="CG17" s="980"/>
      <c r="CH17" s="953">
        <v>152</v>
      </c>
      <c r="CI17" s="954"/>
      <c r="CJ17" s="954"/>
      <c r="CK17" s="954"/>
      <c r="CL17" s="955"/>
      <c r="CM17" s="953">
        <v>2468</v>
      </c>
      <c r="CN17" s="954"/>
      <c r="CO17" s="954"/>
      <c r="CP17" s="954"/>
      <c r="CQ17" s="955"/>
      <c r="CR17" s="953">
        <v>30</v>
      </c>
      <c r="CS17" s="954"/>
      <c r="CT17" s="954"/>
      <c r="CU17" s="954"/>
      <c r="CV17" s="955"/>
      <c r="CW17" s="953">
        <v>15</v>
      </c>
      <c r="CX17" s="954"/>
      <c r="CY17" s="954"/>
      <c r="CZ17" s="954"/>
      <c r="DA17" s="955"/>
      <c r="DB17" s="953" t="s">
        <v>553</v>
      </c>
      <c r="DC17" s="954"/>
      <c r="DD17" s="954"/>
      <c r="DE17" s="954"/>
      <c r="DF17" s="955"/>
      <c r="DG17" s="953" t="s">
        <v>553</v>
      </c>
      <c r="DH17" s="954"/>
      <c r="DI17" s="954"/>
      <c r="DJ17" s="954"/>
      <c r="DK17" s="955"/>
      <c r="DL17" s="953" t="s">
        <v>553</v>
      </c>
      <c r="DM17" s="954"/>
      <c r="DN17" s="954"/>
      <c r="DO17" s="954"/>
      <c r="DP17" s="955"/>
      <c r="DQ17" s="953" t="s">
        <v>553</v>
      </c>
      <c r="DR17" s="954"/>
      <c r="DS17" s="954"/>
      <c r="DT17" s="954"/>
      <c r="DU17" s="955"/>
      <c r="DV17" s="956"/>
      <c r="DW17" s="957"/>
      <c r="DX17" s="957"/>
      <c r="DY17" s="957"/>
      <c r="DZ17" s="958"/>
      <c r="EA17" s="225"/>
    </row>
    <row r="18" spans="1:131" s="226" customFormat="1" ht="26.25" customHeight="1" x14ac:dyDescent="0.2">
      <c r="A18" s="232">
        <v>12</v>
      </c>
      <c r="B18" s="1005"/>
      <c r="C18" s="1006"/>
      <c r="D18" s="1006"/>
      <c r="E18" s="1006"/>
      <c r="F18" s="1006"/>
      <c r="G18" s="1006"/>
      <c r="H18" s="1006"/>
      <c r="I18" s="1006"/>
      <c r="J18" s="1006"/>
      <c r="K18" s="1006"/>
      <c r="L18" s="1006"/>
      <c r="M18" s="1006"/>
      <c r="N18" s="1006"/>
      <c r="O18" s="1006"/>
      <c r="P18" s="1007"/>
      <c r="Q18" s="1014"/>
      <c r="R18" s="1009"/>
      <c r="S18" s="1009"/>
      <c r="T18" s="1009"/>
      <c r="U18" s="1009"/>
      <c r="V18" s="1009"/>
      <c r="W18" s="1009"/>
      <c r="X18" s="1009"/>
      <c r="Y18" s="1009"/>
      <c r="Z18" s="1009"/>
      <c r="AA18" s="1009"/>
      <c r="AB18" s="1009"/>
      <c r="AC18" s="1009"/>
      <c r="AD18" s="1009"/>
      <c r="AE18" s="1015"/>
      <c r="AF18" s="1062"/>
      <c r="AG18" s="1063"/>
      <c r="AH18" s="1063"/>
      <c r="AI18" s="1063"/>
      <c r="AJ18" s="1064"/>
      <c r="AK18" s="1065"/>
      <c r="AL18" s="1066"/>
      <c r="AM18" s="1066"/>
      <c r="AN18" s="1066"/>
      <c r="AO18" s="1066"/>
      <c r="AP18" s="1066"/>
      <c r="AQ18" s="1066"/>
      <c r="AR18" s="1066"/>
      <c r="AS18" s="1066"/>
      <c r="AT18" s="1066"/>
      <c r="AU18" s="1060"/>
      <c r="AV18" s="1060"/>
      <c r="AW18" s="1060"/>
      <c r="AX18" s="1060"/>
      <c r="AY18" s="1061"/>
      <c r="AZ18" s="223"/>
      <c r="BA18" s="223"/>
      <c r="BB18" s="223"/>
      <c r="BC18" s="223"/>
      <c r="BD18" s="223"/>
      <c r="BE18" s="224"/>
      <c r="BF18" s="224"/>
      <c r="BG18" s="224"/>
      <c r="BH18" s="224"/>
      <c r="BI18" s="224"/>
      <c r="BJ18" s="224"/>
      <c r="BK18" s="224"/>
      <c r="BL18" s="224"/>
      <c r="BM18" s="224"/>
      <c r="BN18" s="224"/>
      <c r="BO18" s="224"/>
      <c r="BP18" s="224"/>
      <c r="BQ18" s="233">
        <v>12</v>
      </c>
      <c r="BR18" s="234"/>
      <c r="BS18" s="978" t="s">
        <v>565</v>
      </c>
      <c r="BT18" s="979"/>
      <c r="BU18" s="979"/>
      <c r="BV18" s="979"/>
      <c r="BW18" s="979"/>
      <c r="BX18" s="979"/>
      <c r="BY18" s="979"/>
      <c r="BZ18" s="979"/>
      <c r="CA18" s="979"/>
      <c r="CB18" s="979"/>
      <c r="CC18" s="979"/>
      <c r="CD18" s="979"/>
      <c r="CE18" s="979"/>
      <c r="CF18" s="979"/>
      <c r="CG18" s="980"/>
      <c r="CH18" s="953" t="s">
        <v>492</v>
      </c>
      <c r="CI18" s="954"/>
      <c r="CJ18" s="954"/>
      <c r="CK18" s="954"/>
      <c r="CL18" s="955"/>
      <c r="CM18" s="953">
        <v>10</v>
      </c>
      <c r="CN18" s="954"/>
      <c r="CO18" s="954"/>
      <c r="CP18" s="954"/>
      <c r="CQ18" s="955"/>
      <c r="CR18" s="953">
        <v>2</v>
      </c>
      <c r="CS18" s="954"/>
      <c r="CT18" s="954"/>
      <c r="CU18" s="954"/>
      <c r="CV18" s="955"/>
      <c r="CW18" s="953">
        <v>22</v>
      </c>
      <c r="CX18" s="954"/>
      <c r="CY18" s="954"/>
      <c r="CZ18" s="954"/>
      <c r="DA18" s="955"/>
      <c r="DB18" s="953" t="s">
        <v>553</v>
      </c>
      <c r="DC18" s="954"/>
      <c r="DD18" s="954"/>
      <c r="DE18" s="954"/>
      <c r="DF18" s="955"/>
      <c r="DG18" s="953" t="s">
        <v>553</v>
      </c>
      <c r="DH18" s="954"/>
      <c r="DI18" s="954"/>
      <c r="DJ18" s="954"/>
      <c r="DK18" s="955"/>
      <c r="DL18" s="953" t="s">
        <v>553</v>
      </c>
      <c r="DM18" s="954"/>
      <c r="DN18" s="954"/>
      <c r="DO18" s="954"/>
      <c r="DP18" s="955"/>
      <c r="DQ18" s="953" t="s">
        <v>553</v>
      </c>
      <c r="DR18" s="954"/>
      <c r="DS18" s="954"/>
      <c r="DT18" s="954"/>
      <c r="DU18" s="955"/>
      <c r="DV18" s="956"/>
      <c r="DW18" s="957"/>
      <c r="DX18" s="957"/>
      <c r="DY18" s="957"/>
      <c r="DZ18" s="958"/>
      <c r="EA18" s="225"/>
    </row>
    <row r="19" spans="1:131" s="226" customFormat="1" ht="26.25" customHeight="1" x14ac:dyDescent="0.2">
      <c r="A19" s="232">
        <v>13</v>
      </c>
      <c r="B19" s="1005"/>
      <c r="C19" s="1006"/>
      <c r="D19" s="1006"/>
      <c r="E19" s="1006"/>
      <c r="F19" s="1006"/>
      <c r="G19" s="1006"/>
      <c r="H19" s="1006"/>
      <c r="I19" s="1006"/>
      <c r="J19" s="1006"/>
      <c r="K19" s="1006"/>
      <c r="L19" s="1006"/>
      <c r="M19" s="1006"/>
      <c r="N19" s="1006"/>
      <c r="O19" s="1006"/>
      <c r="P19" s="1007"/>
      <c r="Q19" s="1014"/>
      <c r="R19" s="1009"/>
      <c r="S19" s="1009"/>
      <c r="T19" s="1009"/>
      <c r="U19" s="1009"/>
      <c r="V19" s="1009"/>
      <c r="W19" s="1009"/>
      <c r="X19" s="1009"/>
      <c r="Y19" s="1009"/>
      <c r="Z19" s="1009"/>
      <c r="AA19" s="1009"/>
      <c r="AB19" s="1009"/>
      <c r="AC19" s="1009"/>
      <c r="AD19" s="1009"/>
      <c r="AE19" s="1015"/>
      <c r="AF19" s="1062"/>
      <c r="AG19" s="1063"/>
      <c r="AH19" s="1063"/>
      <c r="AI19" s="1063"/>
      <c r="AJ19" s="1064"/>
      <c r="AK19" s="1065"/>
      <c r="AL19" s="1066"/>
      <c r="AM19" s="1066"/>
      <c r="AN19" s="1066"/>
      <c r="AO19" s="1066"/>
      <c r="AP19" s="1066"/>
      <c r="AQ19" s="1066"/>
      <c r="AR19" s="1066"/>
      <c r="AS19" s="1066"/>
      <c r="AT19" s="1066"/>
      <c r="AU19" s="1060"/>
      <c r="AV19" s="1060"/>
      <c r="AW19" s="1060"/>
      <c r="AX19" s="1060"/>
      <c r="AY19" s="1061"/>
      <c r="AZ19" s="223"/>
      <c r="BA19" s="223"/>
      <c r="BB19" s="223"/>
      <c r="BC19" s="223"/>
      <c r="BD19" s="223"/>
      <c r="BE19" s="224"/>
      <c r="BF19" s="224"/>
      <c r="BG19" s="224"/>
      <c r="BH19" s="224"/>
      <c r="BI19" s="224"/>
      <c r="BJ19" s="224"/>
      <c r="BK19" s="224"/>
      <c r="BL19" s="224"/>
      <c r="BM19" s="224"/>
      <c r="BN19" s="224"/>
      <c r="BO19" s="224"/>
      <c r="BP19" s="224"/>
      <c r="BQ19" s="233">
        <v>13</v>
      </c>
      <c r="BR19" s="234"/>
      <c r="BS19" s="978" t="s">
        <v>566</v>
      </c>
      <c r="BT19" s="979"/>
      <c r="BU19" s="979"/>
      <c r="BV19" s="979"/>
      <c r="BW19" s="979"/>
      <c r="BX19" s="979"/>
      <c r="BY19" s="979"/>
      <c r="BZ19" s="979"/>
      <c r="CA19" s="979"/>
      <c r="CB19" s="979"/>
      <c r="CC19" s="979"/>
      <c r="CD19" s="979"/>
      <c r="CE19" s="979"/>
      <c r="CF19" s="979"/>
      <c r="CG19" s="980"/>
      <c r="CH19" s="953">
        <v>-1</v>
      </c>
      <c r="CI19" s="954"/>
      <c r="CJ19" s="954"/>
      <c r="CK19" s="954"/>
      <c r="CL19" s="955"/>
      <c r="CM19" s="953">
        <v>109</v>
      </c>
      <c r="CN19" s="954"/>
      <c r="CO19" s="954"/>
      <c r="CP19" s="954"/>
      <c r="CQ19" s="955"/>
      <c r="CR19" s="953">
        <v>55</v>
      </c>
      <c r="CS19" s="954"/>
      <c r="CT19" s="954"/>
      <c r="CU19" s="954"/>
      <c r="CV19" s="955"/>
      <c r="CW19" s="953" t="s">
        <v>492</v>
      </c>
      <c r="CX19" s="954"/>
      <c r="CY19" s="954"/>
      <c r="CZ19" s="954"/>
      <c r="DA19" s="955"/>
      <c r="DB19" s="953" t="s">
        <v>553</v>
      </c>
      <c r="DC19" s="954"/>
      <c r="DD19" s="954"/>
      <c r="DE19" s="954"/>
      <c r="DF19" s="955"/>
      <c r="DG19" s="953" t="s">
        <v>553</v>
      </c>
      <c r="DH19" s="954"/>
      <c r="DI19" s="954"/>
      <c r="DJ19" s="954"/>
      <c r="DK19" s="955"/>
      <c r="DL19" s="953" t="s">
        <v>553</v>
      </c>
      <c r="DM19" s="954"/>
      <c r="DN19" s="954"/>
      <c r="DO19" s="954"/>
      <c r="DP19" s="955"/>
      <c r="DQ19" s="953" t="s">
        <v>553</v>
      </c>
      <c r="DR19" s="954"/>
      <c r="DS19" s="954"/>
      <c r="DT19" s="954"/>
      <c r="DU19" s="955"/>
      <c r="DV19" s="956"/>
      <c r="DW19" s="957"/>
      <c r="DX19" s="957"/>
      <c r="DY19" s="957"/>
      <c r="DZ19" s="958"/>
      <c r="EA19" s="225"/>
    </row>
    <row r="20" spans="1:131" s="226" customFormat="1" ht="26.25" customHeight="1" x14ac:dyDescent="0.2">
      <c r="A20" s="232">
        <v>14</v>
      </c>
      <c r="B20" s="1005"/>
      <c r="C20" s="1006"/>
      <c r="D20" s="1006"/>
      <c r="E20" s="1006"/>
      <c r="F20" s="1006"/>
      <c r="G20" s="1006"/>
      <c r="H20" s="1006"/>
      <c r="I20" s="1006"/>
      <c r="J20" s="1006"/>
      <c r="K20" s="1006"/>
      <c r="L20" s="1006"/>
      <c r="M20" s="1006"/>
      <c r="N20" s="1006"/>
      <c r="O20" s="1006"/>
      <c r="P20" s="1007"/>
      <c r="Q20" s="1014"/>
      <c r="R20" s="1009"/>
      <c r="S20" s="1009"/>
      <c r="T20" s="1009"/>
      <c r="U20" s="1009"/>
      <c r="V20" s="1009"/>
      <c r="W20" s="1009"/>
      <c r="X20" s="1009"/>
      <c r="Y20" s="1009"/>
      <c r="Z20" s="1009"/>
      <c r="AA20" s="1009"/>
      <c r="AB20" s="1009"/>
      <c r="AC20" s="1009"/>
      <c r="AD20" s="1009"/>
      <c r="AE20" s="1015"/>
      <c r="AF20" s="1062"/>
      <c r="AG20" s="1063"/>
      <c r="AH20" s="1063"/>
      <c r="AI20" s="1063"/>
      <c r="AJ20" s="1064"/>
      <c r="AK20" s="1065"/>
      <c r="AL20" s="1066"/>
      <c r="AM20" s="1066"/>
      <c r="AN20" s="1066"/>
      <c r="AO20" s="1066"/>
      <c r="AP20" s="1066"/>
      <c r="AQ20" s="1066"/>
      <c r="AR20" s="1066"/>
      <c r="AS20" s="1066"/>
      <c r="AT20" s="1066"/>
      <c r="AU20" s="1060"/>
      <c r="AV20" s="1060"/>
      <c r="AW20" s="1060"/>
      <c r="AX20" s="1060"/>
      <c r="AY20" s="1061"/>
      <c r="AZ20" s="223"/>
      <c r="BA20" s="223"/>
      <c r="BB20" s="223"/>
      <c r="BC20" s="223"/>
      <c r="BD20" s="223"/>
      <c r="BE20" s="224"/>
      <c r="BF20" s="224"/>
      <c r="BG20" s="224"/>
      <c r="BH20" s="224"/>
      <c r="BI20" s="224"/>
      <c r="BJ20" s="224"/>
      <c r="BK20" s="224"/>
      <c r="BL20" s="224"/>
      <c r="BM20" s="224"/>
      <c r="BN20" s="224"/>
      <c r="BO20" s="224"/>
      <c r="BP20" s="224"/>
      <c r="BQ20" s="233">
        <v>14</v>
      </c>
      <c r="BR20" s="234"/>
      <c r="BS20" s="978" t="s">
        <v>567</v>
      </c>
      <c r="BT20" s="979"/>
      <c r="BU20" s="979"/>
      <c r="BV20" s="979"/>
      <c r="BW20" s="979"/>
      <c r="BX20" s="979"/>
      <c r="BY20" s="979"/>
      <c r="BZ20" s="979"/>
      <c r="CA20" s="979"/>
      <c r="CB20" s="979"/>
      <c r="CC20" s="979"/>
      <c r="CD20" s="979"/>
      <c r="CE20" s="979"/>
      <c r="CF20" s="979"/>
      <c r="CG20" s="980"/>
      <c r="CH20" s="953">
        <v>-17</v>
      </c>
      <c r="CI20" s="954"/>
      <c r="CJ20" s="954"/>
      <c r="CK20" s="954"/>
      <c r="CL20" s="955"/>
      <c r="CM20" s="953">
        <v>265</v>
      </c>
      <c r="CN20" s="954"/>
      <c r="CO20" s="954"/>
      <c r="CP20" s="954"/>
      <c r="CQ20" s="955"/>
      <c r="CR20" s="953">
        <v>21</v>
      </c>
      <c r="CS20" s="954"/>
      <c r="CT20" s="954"/>
      <c r="CU20" s="954"/>
      <c r="CV20" s="955"/>
      <c r="CW20" s="953" t="s">
        <v>492</v>
      </c>
      <c r="CX20" s="954"/>
      <c r="CY20" s="954"/>
      <c r="CZ20" s="954"/>
      <c r="DA20" s="955"/>
      <c r="DB20" s="953" t="s">
        <v>553</v>
      </c>
      <c r="DC20" s="954"/>
      <c r="DD20" s="954"/>
      <c r="DE20" s="954"/>
      <c r="DF20" s="955"/>
      <c r="DG20" s="953" t="s">
        <v>553</v>
      </c>
      <c r="DH20" s="954"/>
      <c r="DI20" s="954"/>
      <c r="DJ20" s="954"/>
      <c r="DK20" s="955"/>
      <c r="DL20" s="953" t="s">
        <v>553</v>
      </c>
      <c r="DM20" s="954"/>
      <c r="DN20" s="954"/>
      <c r="DO20" s="954"/>
      <c r="DP20" s="955"/>
      <c r="DQ20" s="953" t="s">
        <v>553</v>
      </c>
      <c r="DR20" s="954"/>
      <c r="DS20" s="954"/>
      <c r="DT20" s="954"/>
      <c r="DU20" s="955"/>
      <c r="DV20" s="956"/>
      <c r="DW20" s="957"/>
      <c r="DX20" s="957"/>
      <c r="DY20" s="957"/>
      <c r="DZ20" s="958"/>
      <c r="EA20" s="225"/>
    </row>
    <row r="21" spans="1:131" s="226" customFormat="1" ht="26.25" customHeight="1" thickBot="1" x14ac:dyDescent="0.25">
      <c r="A21" s="232">
        <v>15</v>
      </c>
      <c r="B21" s="1005"/>
      <c r="C21" s="1006"/>
      <c r="D21" s="1006"/>
      <c r="E21" s="1006"/>
      <c r="F21" s="1006"/>
      <c r="G21" s="1006"/>
      <c r="H21" s="1006"/>
      <c r="I21" s="1006"/>
      <c r="J21" s="1006"/>
      <c r="K21" s="1006"/>
      <c r="L21" s="1006"/>
      <c r="M21" s="1006"/>
      <c r="N21" s="1006"/>
      <c r="O21" s="1006"/>
      <c r="P21" s="1007"/>
      <c r="Q21" s="1014"/>
      <c r="R21" s="1009"/>
      <c r="S21" s="1009"/>
      <c r="T21" s="1009"/>
      <c r="U21" s="1009"/>
      <c r="V21" s="1009"/>
      <c r="W21" s="1009"/>
      <c r="X21" s="1009"/>
      <c r="Y21" s="1009"/>
      <c r="Z21" s="1009"/>
      <c r="AA21" s="1009"/>
      <c r="AB21" s="1009"/>
      <c r="AC21" s="1009"/>
      <c r="AD21" s="1009"/>
      <c r="AE21" s="1015"/>
      <c r="AF21" s="1062"/>
      <c r="AG21" s="1063"/>
      <c r="AH21" s="1063"/>
      <c r="AI21" s="1063"/>
      <c r="AJ21" s="1064"/>
      <c r="AK21" s="1065"/>
      <c r="AL21" s="1066"/>
      <c r="AM21" s="1066"/>
      <c r="AN21" s="1066"/>
      <c r="AO21" s="1066"/>
      <c r="AP21" s="1066"/>
      <c r="AQ21" s="1066"/>
      <c r="AR21" s="1066"/>
      <c r="AS21" s="1066"/>
      <c r="AT21" s="1066"/>
      <c r="AU21" s="1060"/>
      <c r="AV21" s="1060"/>
      <c r="AW21" s="1060"/>
      <c r="AX21" s="1060"/>
      <c r="AY21" s="1061"/>
      <c r="AZ21" s="223"/>
      <c r="BA21" s="223"/>
      <c r="BB21" s="223"/>
      <c r="BC21" s="223"/>
      <c r="BD21" s="223"/>
      <c r="BE21" s="224"/>
      <c r="BF21" s="224"/>
      <c r="BG21" s="224"/>
      <c r="BH21" s="224"/>
      <c r="BI21" s="224"/>
      <c r="BJ21" s="224"/>
      <c r="BK21" s="224"/>
      <c r="BL21" s="224"/>
      <c r="BM21" s="224"/>
      <c r="BN21" s="224"/>
      <c r="BO21" s="224"/>
      <c r="BP21" s="224"/>
      <c r="BQ21" s="233">
        <v>15</v>
      </c>
      <c r="BR21" s="234"/>
      <c r="BS21" s="978" t="s">
        <v>568</v>
      </c>
      <c r="BT21" s="979"/>
      <c r="BU21" s="979"/>
      <c r="BV21" s="979"/>
      <c r="BW21" s="979"/>
      <c r="BX21" s="979"/>
      <c r="BY21" s="979"/>
      <c r="BZ21" s="979"/>
      <c r="CA21" s="979"/>
      <c r="CB21" s="979"/>
      <c r="CC21" s="979"/>
      <c r="CD21" s="979"/>
      <c r="CE21" s="979"/>
      <c r="CF21" s="979"/>
      <c r="CG21" s="980"/>
      <c r="CH21" s="953" t="s">
        <v>492</v>
      </c>
      <c r="CI21" s="954"/>
      <c r="CJ21" s="954"/>
      <c r="CK21" s="954"/>
      <c r="CL21" s="955"/>
      <c r="CM21" s="953">
        <v>625</v>
      </c>
      <c r="CN21" s="954"/>
      <c r="CO21" s="954"/>
      <c r="CP21" s="954"/>
      <c r="CQ21" s="955"/>
      <c r="CR21" s="953">
        <v>150</v>
      </c>
      <c r="CS21" s="954"/>
      <c r="CT21" s="954"/>
      <c r="CU21" s="954"/>
      <c r="CV21" s="955"/>
      <c r="CW21" s="953" t="s">
        <v>492</v>
      </c>
      <c r="CX21" s="954"/>
      <c r="CY21" s="954"/>
      <c r="CZ21" s="954"/>
      <c r="DA21" s="955"/>
      <c r="DB21" s="953" t="s">
        <v>553</v>
      </c>
      <c r="DC21" s="954"/>
      <c r="DD21" s="954"/>
      <c r="DE21" s="954"/>
      <c r="DF21" s="955"/>
      <c r="DG21" s="953" t="s">
        <v>553</v>
      </c>
      <c r="DH21" s="954"/>
      <c r="DI21" s="954"/>
      <c r="DJ21" s="954"/>
      <c r="DK21" s="955"/>
      <c r="DL21" s="953" t="s">
        <v>553</v>
      </c>
      <c r="DM21" s="954"/>
      <c r="DN21" s="954"/>
      <c r="DO21" s="954"/>
      <c r="DP21" s="955"/>
      <c r="DQ21" s="953" t="s">
        <v>553</v>
      </c>
      <c r="DR21" s="954"/>
      <c r="DS21" s="954"/>
      <c r="DT21" s="954"/>
      <c r="DU21" s="955"/>
      <c r="DV21" s="956"/>
      <c r="DW21" s="957"/>
      <c r="DX21" s="957"/>
      <c r="DY21" s="957"/>
      <c r="DZ21" s="958"/>
      <c r="EA21" s="225"/>
    </row>
    <row r="22" spans="1:131" s="226" customFormat="1" ht="26.25" customHeight="1" x14ac:dyDescent="0.2">
      <c r="A22" s="232">
        <v>16</v>
      </c>
      <c r="B22" s="1051"/>
      <c r="C22" s="1052"/>
      <c r="D22" s="1052"/>
      <c r="E22" s="1052"/>
      <c r="F22" s="1052"/>
      <c r="G22" s="1052"/>
      <c r="H22" s="1052"/>
      <c r="I22" s="1052"/>
      <c r="J22" s="1052"/>
      <c r="K22" s="1052"/>
      <c r="L22" s="1052"/>
      <c r="M22" s="1052"/>
      <c r="N22" s="1052"/>
      <c r="O22" s="1052"/>
      <c r="P22" s="1053"/>
      <c r="Q22" s="1054"/>
      <c r="R22" s="1055"/>
      <c r="S22" s="1055"/>
      <c r="T22" s="1055"/>
      <c r="U22" s="1055"/>
      <c r="V22" s="1055"/>
      <c r="W22" s="1055"/>
      <c r="X22" s="1055"/>
      <c r="Y22" s="1055"/>
      <c r="Z22" s="1055"/>
      <c r="AA22" s="1055"/>
      <c r="AB22" s="1055"/>
      <c r="AC22" s="1055"/>
      <c r="AD22" s="1055"/>
      <c r="AE22" s="1056"/>
      <c r="AF22" s="1057"/>
      <c r="AG22" s="1058"/>
      <c r="AH22" s="1058"/>
      <c r="AI22" s="1058"/>
      <c r="AJ22" s="1059"/>
      <c r="AK22" s="1047"/>
      <c r="AL22" s="1048"/>
      <c r="AM22" s="1048"/>
      <c r="AN22" s="1048"/>
      <c r="AO22" s="1048"/>
      <c r="AP22" s="1048"/>
      <c r="AQ22" s="1048"/>
      <c r="AR22" s="1048"/>
      <c r="AS22" s="1048"/>
      <c r="AT22" s="1048"/>
      <c r="AU22" s="1049"/>
      <c r="AV22" s="1049"/>
      <c r="AW22" s="1049"/>
      <c r="AX22" s="1049"/>
      <c r="AY22" s="1050"/>
      <c r="AZ22" s="993" t="s">
        <v>357</v>
      </c>
      <c r="BA22" s="993"/>
      <c r="BB22" s="993"/>
      <c r="BC22" s="993"/>
      <c r="BD22" s="994"/>
      <c r="BE22" s="224"/>
      <c r="BF22" s="224"/>
      <c r="BG22" s="224"/>
      <c r="BH22" s="224"/>
      <c r="BI22" s="224"/>
      <c r="BJ22" s="224"/>
      <c r="BK22" s="224"/>
      <c r="BL22" s="224"/>
      <c r="BM22" s="224"/>
      <c r="BN22" s="224"/>
      <c r="BO22" s="224"/>
      <c r="BP22" s="224"/>
      <c r="BQ22" s="233">
        <v>16</v>
      </c>
      <c r="BR22" s="234"/>
      <c r="BS22" s="978" t="s">
        <v>569</v>
      </c>
      <c r="BT22" s="979"/>
      <c r="BU22" s="979"/>
      <c r="BV22" s="979"/>
      <c r="BW22" s="979"/>
      <c r="BX22" s="979"/>
      <c r="BY22" s="979"/>
      <c r="BZ22" s="979"/>
      <c r="CA22" s="979"/>
      <c r="CB22" s="979"/>
      <c r="CC22" s="979"/>
      <c r="CD22" s="979"/>
      <c r="CE22" s="979"/>
      <c r="CF22" s="979"/>
      <c r="CG22" s="980"/>
      <c r="CH22" s="953">
        <v>148</v>
      </c>
      <c r="CI22" s="954"/>
      <c r="CJ22" s="954"/>
      <c r="CK22" s="954"/>
      <c r="CL22" s="955"/>
      <c r="CM22" s="953">
        <v>1542</v>
      </c>
      <c r="CN22" s="954"/>
      <c r="CO22" s="954"/>
      <c r="CP22" s="954"/>
      <c r="CQ22" s="955"/>
      <c r="CR22" s="953">
        <v>158</v>
      </c>
      <c r="CS22" s="954"/>
      <c r="CT22" s="954"/>
      <c r="CU22" s="954"/>
      <c r="CV22" s="955"/>
      <c r="CW22" s="953" t="s">
        <v>492</v>
      </c>
      <c r="CX22" s="954"/>
      <c r="CY22" s="954"/>
      <c r="CZ22" s="954"/>
      <c r="DA22" s="955"/>
      <c r="DB22" s="953" t="s">
        <v>553</v>
      </c>
      <c r="DC22" s="954"/>
      <c r="DD22" s="954"/>
      <c r="DE22" s="954"/>
      <c r="DF22" s="955"/>
      <c r="DG22" s="953" t="s">
        <v>553</v>
      </c>
      <c r="DH22" s="954"/>
      <c r="DI22" s="954"/>
      <c r="DJ22" s="954"/>
      <c r="DK22" s="955"/>
      <c r="DL22" s="953" t="s">
        <v>553</v>
      </c>
      <c r="DM22" s="954"/>
      <c r="DN22" s="954"/>
      <c r="DO22" s="954"/>
      <c r="DP22" s="955"/>
      <c r="DQ22" s="953" t="s">
        <v>553</v>
      </c>
      <c r="DR22" s="954"/>
      <c r="DS22" s="954"/>
      <c r="DT22" s="954"/>
      <c r="DU22" s="955"/>
      <c r="DV22" s="956"/>
      <c r="DW22" s="957"/>
      <c r="DX22" s="957"/>
      <c r="DY22" s="957"/>
      <c r="DZ22" s="958"/>
      <c r="EA22" s="225"/>
    </row>
    <row r="23" spans="1:131" s="226" customFormat="1" ht="26.25" customHeight="1" thickBot="1" x14ac:dyDescent="0.25">
      <c r="A23" s="235" t="s">
        <v>358</v>
      </c>
      <c r="B23" s="908" t="s">
        <v>359</v>
      </c>
      <c r="C23" s="909"/>
      <c r="D23" s="909"/>
      <c r="E23" s="909"/>
      <c r="F23" s="909"/>
      <c r="G23" s="909"/>
      <c r="H23" s="909"/>
      <c r="I23" s="909"/>
      <c r="J23" s="909"/>
      <c r="K23" s="909"/>
      <c r="L23" s="909"/>
      <c r="M23" s="909"/>
      <c r="N23" s="909"/>
      <c r="O23" s="909"/>
      <c r="P23" s="910"/>
      <c r="Q23" s="1038">
        <v>804993</v>
      </c>
      <c r="R23" s="1039"/>
      <c r="S23" s="1039"/>
      <c r="T23" s="1039"/>
      <c r="U23" s="1039"/>
      <c r="V23" s="1039">
        <v>797703</v>
      </c>
      <c r="W23" s="1039"/>
      <c r="X23" s="1039"/>
      <c r="Y23" s="1039"/>
      <c r="Z23" s="1039"/>
      <c r="AA23" s="1039">
        <v>7290</v>
      </c>
      <c r="AB23" s="1039"/>
      <c r="AC23" s="1039"/>
      <c r="AD23" s="1039"/>
      <c r="AE23" s="1040"/>
      <c r="AF23" s="1041">
        <v>1668</v>
      </c>
      <c r="AG23" s="1039"/>
      <c r="AH23" s="1039"/>
      <c r="AI23" s="1039"/>
      <c r="AJ23" s="1042"/>
      <c r="AK23" s="1043"/>
      <c r="AL23" s="1044"/>
      <c r="AM23" s="1044"/>
      <c r="AN23" s="1044"/>
      <c r="AO23" s="1044"/>
      <c r="AP23" s="1039">
        <v>1404073</v>
      </c>
      <c r="AQ23" s="1039"/>
      <c r="AR23" s="1039"/>
      <c r="AS23" s="1039"/>
      <c r="AT23" s="1039"/>
      <c r="AU23" s="1045"/>
      <c r="AV23" s="1045"/>
      <c r="AW23" s="1045"/>
      <c r="AX23" s="1045"/>
      <c r="AY23" s="1046"/>
      <c r="AZ23" s="1035" t="s">
        <v>345</v>
      </c>
      <c r="BA23" s="1036"/>
      <c r="BB23" s="1036"/>
      <c r="BC23" s="1036"/>
      <c r="BD23" s="1037"/>
      <c r="BE23" s="224"/>
      <c r="BF23" s="224"/>
      <c r="BG23" s="224"/>
      <c r="BH23" s="224"/>
      <c r="BI23" s="224"/>
      <c r="BJ23" s="224"/>
      <c r="BK23" s="224"/>
      <c r="BL23" s="224"/>
      <c r="BM23" s="224"/>
      <c r="BN23" s="224"/>
      <c r="BO23" s="224"/>
      <c r="BP23" s="224"/>
      <c r="BQ23" s="233">
        <v>17</v>
      </c>
      <c r="BR23" s="234" t="s">
        <v>586</v>
      </c>
      <c r="BS23" s="978" t="s">
        <v>570</v>
      </c>
      <c r="BT23" s="979"/>
      <c r="BU23" s="979"/>
      <c r="BV23" s="979"/>
      <c r="BW23" s="979"/>
      <c r="BX23" s="979"/>
      <c r="BY23" s="979"/>
      <c r="BZ23" s="979"/>
      <c r="CA23" s="979"/>
      <c r="CB23" s="979"/>
      <c r="CC23" s="979"/>
      <c r="CD23" s="979"/>
      <c r="CE23" s="979"/>
      <c r="CF23" s="979"/>
      <c r="CG23" s="980"/>
      <c r="CH23" s="953">
        <v>1324</v>
      </c>
      <c r="CI23" s="954"/>
      <c r="CJ23" s="954"/>
      <c r="CK23" s="954"/>
      <c r="CL23" s="955"/>
      <c r="CM23" s="953">
        <v>48323</v>
      </c>
      <c r="CN23" s="954"/>
      <c r="CO23" s="954"/>
      <c r="CP23" s="954"/>
      <c r="CQ23" s="955"/>
      <c r="CR23" s="953">
        <v>1242</v>
      </c>
      <c r="CS23" s="954"/>
      <c r="CT23" s="954"/>
      <c r="CU23" s="954"/>
      <c r="CV23" s="955"/>
      <c r="CW23" s="953">
        <v>43</v>
      </c>
      <c r="CX23" s="954"/>
      <c r="CY23" s="954"/>
      <c r="CZ23" s="954"/>
      <c r="DA23" s="955"/>
      <c r="DB23" s="953" t="s">
        <v>553</v>
      </c>
      <c r="DC23" s="954"/>
      <c r="DD23" s="954"/>
      <c r="DE23" s="954"/>
      <c r="DF23" s="955"/>
      <c r="DG23" s="953" t="s">
        <v>553</v>
      </c>
      <c r="DH23" s="954"/>
      <c r="DI23" s="954"/>
      <c r="DJ23" s="954"/>
      <c r="DK23" s="955"/>
      <c r="DL23" s="953">
        <v>3867</v>
      </c>
      <c r="DM23" s="954"/>
      <c r="DN23" s="954"/>
      <c r="DO23" s="954"/>
      <c r="DP23" s="955"/>
      <c r="DQ23" s="953">
        <v>128</v>
      </c>
      <c r="DR23" s="954"/>
      <c r="DS23" s="954"/>
      <c r="DT23" s="954"/>
      <c r="DU23" s="955"/>
      <c r="DV23" s="956"/>
      <c r="DW23" s="957"/>
      <c r="DX23" s="957"/>
      <c r="DY23" s="957"/>
      <c r="DZ23" s="958"/>
      <c r="EA23" s="225"/>
    </row>
    <row r="24" spans="1:131" s="226" customFormat="1" ht="26.25" customHeight="1" x14ac:dyDescent="0.2">
      <c r="A24" s="1034" t="s">
        <v>360</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223"/>
      <c r="BA24" s="223"/>
      <c r="BB24" s="223"/>
      <c r="BC24" s="223"/>
      <c r="BD24" s="223"/>
      <c r="BE24" s="224"/>
      <c r="BF24" s="224"/>
      <c r="BG24" s="224"/>
      <c r="BH24" s="224"/>
      <c r="BI24" s="224"/>
      <c r="BJ24" s="224"/>
      <c r="BK24" s="224"/>
      <c r="BL24" s="224"/>
      <c r="BM24" s="224"/>
      <c r="BN24" s="224"/>
      <c r="BO24" s="224"/>
      <c r="BP24" s="224"/>
      <c r="BQ24" s="233">
        <v>18</v>
      </c>
      <c r="BR24" s="234" t="s">
        <v>587</v>
      </c>
      <c r="BS24" s="978" t="s">
        <v>571</v>
      </c>
      <c r="BT24" s="979"/>
      <c r="BU24" s="979"/>
      <c r="BV24" s="979"/>
      <c r="BW24" s="979"/>
      <c r="BX24" s="979"/>
      <c r="BY24" s="979"/>
      <c r="BZ24" s="979"/>
      <c r="CA24" s="979"/>
      <c r="CB24" s="979"/>
      <c r="CC24" s="979"/>
      <c r="CD24" s="979"/>
      <c r="CE24" s="979"/>
      <c r="CF24" s="979"/>
      <c r="CG24" s="980"/>
      <c r="CH24" s="953">
        <v>53</v>
      </c>
      <c r="CI24" s="954"/>
      <c r="CJ24" s="954"/>
      <c r="CK24" s="954"/>
      <c r="CL24" s="955"/>
      <c r="CM24" s="953">
        <v>3009</v>
      </c>
      <c r="CN24" s="954"/>
      <c r="CO24" s="954"/>
      <c r="CP24" s="954"/>
      <c r="CQ24" s="955"/>
      <c r="CR24" s="953">
        <v>6</v>
      </c>
      <c r="CS24" s="954"/>
      <c r="CT24" s="954"/>
      <c r="CU24" s="954"/>
      <c r="CV24" s="955"/>
      <c r="CW24" s="953">
        <v>191</v>
      </c>
      <c r="CX24" s="954"/>
      <c r="CY24" s="954"/>
      <c r="CZ24" s="954"/>
      <c r="DA24" s="955"/>
      <c r="DB24" s="953">
        <v>2329</v>
      </c>
      <c r="DC24" s="954"/>
      <c r="DD24" s="954"/>
      <c r="DE24" s="954"/>
      <c r="DF24" s="955"/>
      <c r="DG24" s="953"/>
      <c r="DH24" s="954"/>
      <c r="DI24" s="954"/>
      <c r="DJ24" s="954"/>
      <c r="DK24" s="955"/>
      <c r="DL24" s="953">
        <v>1605</v>
      </c>
      <c r="DM24" s="954"/>
      <c r="DN24" s="954"/>
      <c r="DO24" s="954"/>
      <c r="DP24" s="955"/>
      <c r="DQ24" s="953" t="s">
        <v>492</v>
      </c>
      <c r="DR24" s="954"/>
      <c r="DS24" s="954"/>
      <c r="DT24" s="954"/>
      <c r="DU24" s="955"/>
      <c r="DV24" s="956"/>
      <c r="DW24" s="957"/>
      <c r="DX24" s="957"/>
      <c r="DY24" s="957"/>
      <c r="DZ24" s="958"/>
      <c r="EA24" s="225"/>
    </row>
    <row r="25" spans="1:131" s="218" customFormat="1" ht="26.25" customHeight="1" thickBot="1" x14ac:dyDescent="0.25">
      <c r="A25" s="1033" t="s">
        <v>361</v>
      </c>
      <c r="B25" s="1033"/>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3"/>
      <c r="BH25" s="1033"/>
      <c r="BI25" s="1033"/>
      <c r="BJ25" s="223"/>
      <c r="BK25" s="223"/>
      <c r="BL25" s="223"/>
      <c r="BM25" s="223"/>
      <c r="BN25" s="223"/>
      <c r="BO25" s="236"/>
      <c r="BP25" s="236"/>
      <c r="BQ25" s="233">
        <v>19</v>
      </c>
      <c r="BR25" s="234"/>
      <c r="BS25" s="978" t="s">
        <v>572</v>
      </c>
      <c r="BT25" s="979"/>
      <c r="BU25" s="979"/>
      <c r="BV25" s="979"/>
      <c r="BW25" s="979"/>
      <c r="BX25" s="979"/>
      <c r="BY25" s="979"/>
      <c r="BZ25" s="979"/>
      <c r="CA25" s="979"/>
      <c r="CB25" s="979"/>
      <c r="CC25" s="979"/>
      <c r="CD25" s="979"/>
      <c r="CE25" s="979"/>
      <c r="CF25" s="979"/>
      <c r="CG25" s="980"/>
      <c r="CH25" s="953">
        <v>7</v>
      </c>
      <c r="CI25" s="954"/>
      <c r="CJ25" s="954"/>
      <c r="CK25" s="954"/>
      <c r="CL25" s="955"/>
      <c r="CM25" s="953">
        <v>36</v>
      </c>
      <c r="CN25" s="954"/>
      <c r="CO25" s="954"/>
      <c r="CP25" s="954"/>
      <c r="CQ25" s="955"/>
      <c r="CR25" s="953" t="s">
        <v>492</v>
      </c>
      <c r="CS25" s="954"/>
      <c r="CT25" s="954"/>
      <c r="CU25" s="954"/>
      <c r="CV25" s="955"/>
      <c r="CW25" s="953">
        <v>4</v>
      </c>
      <c r="CX25" s="954"/>
      <c r="CY25" s="954"/>
      <c r="CZ25" s="954"/>
      <c r="DA25" s="955"/>
      <c r="DB25" s="953" t="s">
        <v>553</v>
      </c>
      <c r="DC25" s="954"/>
      <c r="DD25" s="954"/>
      <c r="DE25" s="954"/>
      <c r="DF25" s="955"/>
      <c r="DG25" s="953" t="s">
        <v>553</v>
      </c>
      <c r="DH25" s="954"/>
      <c r="DI25" s="954"/>
      <c r="DJ25" s="954"/>
      <c r="DK25" s="955"/>
      <c r="DL25" s="953" t="s">
        <v>553</v>
      </c>
      <c r="DM25" s="954"/>
      <c r="DN25" s="954"/>
      <c r="DO25" s="954"/>
      <c r="DP25" s="955"/>
      <c r="DQ25" s="953" t="s">
        <v>553</v>
      </c>
      <c r="DR25" s="954"/>
      <c r="DS25" s="954"/>
      <c r="DT25" s="954"/>
      <c r="DU25" s="955"/>
      <c r="DV25" s="956"/>
      <c r="DW25" s="957"/>
      <c r="DX25" s="957"/>
      <c r="DY25" s="957"/>
      <c r="DZ25" s="958"/>
      <c r="EA25" s="217"/>
    </row>
    <row r="26" spans="1:131" s="218" customFormat="1" ht="26.25" customHeight="1" x14ac:dyDescent="0.2">
      <c r="A26" s="959" t="s">
        <v>326</v>
      </c>
      <c r="B26" s="960"/>
      <c r="C26" s="960"/>
      <c r="D26" s="960"/>
      <c r="E26" s="960"/>
      <c r="F26" s="960"/>
      <c r="G26" s="960"/>
      <c r="H26" s="960"/>
      <c r="I26" s="960"/>
      <c r="J26" s="960"/>
      <c r="K26" s="960"/>
      <c r="L26" s="960"/>
      <c r="M26" s="960"/>
      <c r="N26" s="960"/>
      <c r="O26" s="960"/>
      <c r="P26" s="961"/>
      <c r="Q26" s="965" t="s">
        <v>362</v>
      </c>
      <c r="R26" s="966"/>
      <c r="S26" s="966"/>
      <c r="T26" s="966"/>
      <c r="U26" s="967"/>
      <c r="V26" s="965" t="s">
        <v>363</v>
      </c>
      <c r="W26" s="966"/>
      <c r="X26" s="966"/>
      <c r="Y26" s="966"/>
      <c r="Z26" s="967"/>
      <c r="AA26" s="965" t="s">
        <v>364</v>
      </c>
      <c r="AB26" s="966"/>
      <c r="AC26" s="966"/>
      <c r="AD26" s="966"/>
      <c r="AE26" s="966"/>
      <c r="AF26" s="1029" t="s">
        <v>365</v>
      </c>
      <c r="AG26" s="972"/>
      <c r="AH26" s="972"/>
      <c r="AI26" s="972"/>
      <c r="AJ26" s="1030"/>
      <c r="AK26" s="966" t="s">
        <v>366</v>
      </c>
      <c r="AL26" s="966"/>
      <c r="AM26" s="966"/>
      <c r="AN26" s="966"/>
      <c r="AO26" s="967"/>
      <c r="AP26" s="965" t="s">
        <v>367</v>
      </c>
      <c r="AQ26" s="966"/>
      <c r="AR26" s="966"/>
      <c r="AS26" s="966"/>
      <c r="AT26" s="967"/>
      <c r="AU26" s="965" t="s">
        <v>368</v>
      </c>
      <c r="AV26" s="966"/>
      <c r="AW26" s="966"/>
      <c r="AX26" s="966"/>
      <c r="AY26" s="967"/>
      <c r="AZ26" s="965" t="s">
        <v>369</v>
      </c>
      <c r="BA26" s="966"/>
      <c r="BB26" s="966"/>
      <c r="BC26" s="966"/>
      <c r="BD26" s="967"/>
      <c r="BE26" s="965" t="s">
        <v>333</v>
      </c>
      <c r="BF26" s="966"/>
      <c r="BG26" s="966"/>
      <c r="BH26" s="966"/>
      <c r="BI26" s="981"/>
      <c r="BJ26" s="223"/>
      <c r="BK26" s="223"/>
      <c r="BL26" s="223"/>
      <c r="BM26" s="223"/>
      <c r="BN26" s="223"/>
      <c r="BO26" s="236"/>
      <c r="BP26" s="236"/>
      <c r="BQ26" s="233">
        <v>20</v>
      </c>
      <c r="BR26" s="234"/>
      <c r="BS26" s="978" t="s">
        <v>573</v>
      </c>
      <c r="BT26" s="979"/>
      <c r="BU26" s="979"/>
      <c r="BV26" s="979"/>
      <c r="BW26" s="979"/>
      <c r="BX26" s="979"/>
      <c r="BY26" s="979"/>
      <c r="BZ26" s="979"/>
      <c r="CA26" s="979"/>
      <c r="CB26" s="979"/>
      <c r="CC26" s="979"/>
      <c r="CD26" s="979"/>
      <c r="CE26" s="979"/>
      <c r="CF26" s="979"/>
      <c r="CG26" s="980"/>
      <c r="CH26" s="953" t="s">
        <v>492</v>
      </c>
      <c r="CI26" s="954"/>
      <c r="CJ26" s="954"/>
      <c r="CK26" s="954"/>
      <c r="CL26" s="955"/>
      <c r="CM26" s="953">
        <v>765</v>
      </c>
      <c r="CN26" s="954"/>
      <c r="CO26" s="954"/>
      <c r="CP26" s="954"/>
      <c r="CQ26" s="955"/>
      <c r="CR26" s="953">
        <v>375</v>
      </c>
      <c r="CS26" s="954"/>
      <c r="CT26" s="954"/>
      <c r="CU26" s="954"/>
      <c r="CV26" s="955"/>
      <c r="CW26" s="953">
        <v>161</v>
      </c>
      <c r="CX26" s="954"/>
      <c r="CY26" s="954"/>
      <c r="CZ26" s="954"/>
      <c r="DA26" s="955"/>
      <c r="DB26" s="953" t="s">
        <v>553</v>
      </c>
      <c r="DC26" s="954"/>
      <c r="DD26" s="954"/>
      <c r="DE26" s="954"/>
      <c r="DF26" s="955"/>
      <c r="DG26" s="953" t="s">
        <v>553</v>
      </c>
      <c r="DH26" s="954"/>
      <c r="DI26" s="954"/>
      <c r="DJ26" s="954"/>
      <c r="DK26" s="955"/>
      <c r="DL26" s="953" t="s">
        <v>553</v>
      </c>
      <c r="DM26" s="954"/>
      <c r="DN26" s="954"/>
      <c r="DO26" s="954"/>
      <c r="DP26" s="955"/>
      <c r="DQ26" s="953" t="s">
        <v>553</v>
      </c>
      <c r="DR26" s="954"/>
      <c r="DS26" s="954"/>
      <c r="DT26" s="954"/>
      <c r="DU26" s="955"/>
      <c r="DV26" s="956"/>
      <c r="DW26" s="957"/>
      <c r="DX26" s="957"/>
      <c r="DY26" s="957"/>
      <c r="DZ26" s="958"/>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1"/>
      <c r="AG27" s="975"/>
      <c r="AH27" s="975"/>
      <c r="AI27" s="975"/>
      <c r="AJ27" s="1032"/>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574</v>
      </c>
      <c r="BT27" s="979"/>
      <c r="BU27" s="979"/>
      <c r="BV27" s="979"/>
      <c r="BW27" s="979"/>
      <c r="BX27" s="979"/>
      <c r="BY27" s="979"/>
      <c r="BZ27" s="979"/>
      <c r="CA27" s="979"/>
      <c r="CB27" s="979"/>
      <c r="CC27" s="979"/>
      <c r="CD27" s="979"/>
      <c r="CE27" s="979"/>
      <c r="CF27" s="979"/>
      <c r="CG27" s="980"/>
      <c r="CH27" s="953">
        <v>16</v>
      </c>
      <c r="CI27" s="954"/>
      <c r="CJ27" s="954"/>
      <c r="CK27" s="954"/>
      <c r="CL27" s="955"/>
      <c r="CM27" s="953">
        <v>316</v>
      </c>
      <c r="CN27" s="954"/>
      <c r="CO27" s="954"/>
      <c r="CP27" s="954"/>
      <c r="CQ27" s="955"/>
      <c r="CR27" s="953">
        <v>52</v>
      </c>
      <c r="CS27" s="954"/>
      <c r="CT27" s="954"/>
      <c r="CU27" s="954"/>
      <c r="CV27" s="955"/>
      <c r="CW27" s="953">
        <v>27</v>
      </c>
      <c r="CX27" s="954"/>
      <c r="CY27" s="954"/>
      <c r="CZ27" s="954"/>
      <c r="DA27" s="955"/>
      <c r="DB27" s="953" t="s">
        <v>553</v>
      </c>
      <c r="DC27" s="954"/>
      <c r="DD27" s="954"/>
      <c r="DE27" s="954"/>
      <c r="DF27" s="955"/>
      <c r="DG27" s="953" t="s">
        <v>553</v>
      </c>
      <c r="DH27" s="954"/>
      <c r="DI27" s="954"/>
      <c r="DJ27" s="954"/>
      <c r="DK27" s="955"/>
      <c r="DL27" s="953" t="s">
        <v>553</v>
      </c>
      <c r="DM27" s="954"/>
      <c r="DN27" s="954"/>
      <c r="DO27" s="954"/>
      <c r="DP27" s="955"/>
      <c r="DQ27" s="953" t="s">
        <v>553</v>
      </c>
      <c r="DR27" s="954"/>
      <c r="DS27" s="954"/>
      <c r="DT27" s="954"/>
      <c r="DU27" s="955"/>
      <c r="DV27" s="956"/>
      <c r="DW27" s="957"/>
      <c r="DX27" s="957"/>
      <c r="DY27" s="957"/>
      <c r="DZ27" s="958"/>
      <c r="EA27" s="217"/>
    </row>
    <row r="28" spans="1:131" s="218" customFormat="1" ht="26.25" customHeight="1" thickTop="1" x14ac:dyDescent="0.2">
      <c r="A28" s="237">
        <v>1</v>
      </c>
      <c r="B28" s="1020" t="s">
        <v>370</v>
      </c>
      <c r="C28" s="1021"/>
      <c r="D28" s="1021"/>
      <c r="E28" s="1021"/>
      <c r="F28" s="1021"/>
      <c r="G28" s="1021"/>
      <c r="H28" s="1021"/>
      <c r="I28" s="1021"/>
      <c r="J28" s="1021"/>
      <c r="K28" s="1021"/>
      <c r="L28" s="1021"/>
      <c r="M28" s="1021"/>
      <c r="N28" s="1021"/>
      <c r="O28" s="1021"/>
      <c r="P28" s="1022"/>
      <c r="Q28" s="1023">
        <v>3090</v>
      </c>
      <c r="R28" s="1024"/>
      <c r="S28" s="1024"/>
      <c r="T28" s="1024"/>
      <c r="U28" s="1024"/>
      <c r="V28" s="1024">
        <v>2312</v>
      </c>
      <c r="W28" s="1024"/>
      <c r="X28" s="1024"/>
      <c r="Y28" s="1024"/>
      <c r="Z28" s="1024"/>
      <c r="AA28" s="1024">
        <v>778</v>
      </c>
      <c r="AB28" s="1024"/>
      <c r="AC28" s="1024"/>
      <c r="AD28" s="1024"/>
      <c r="AE28" s="1025"/>
      <c r="AF28" s="1026">
        <v>4853</v>
      </c>
      <c r="AG28" s="1024"/>
      <c r="AH28" s="1024"/>
      <c r="AI28" s="1024"/>
      <c r="AJ28" s="1027"/>
      <c r="AK28" s="1028" t="s">
        <v>492</v>
      </c>
      <c r="AL28" s="1016"/>
      <c r="AM28" s="1016"/>
      <c r="AN28" s="1016"/>
      <c r="AO28" s="1016"/>
      <c r="AP28" s="1016">
        <v>3848</v>
      </c>
      <c r="AQ28" s="1016"/>
      <c r="AR28" s="1016"/>
      <c r="AS28" s="1016"/>
      <c r="AT28" s="1016"/>
      <c r="AU28" s="1016">
        <v>19</v>
      </c>
      <c r="AV28" s="1016"/>
      <c r="AW28" s="1016"/>
      <c r="AX28" s="1016"/>
      <c r="AY28" s="1016"/>
      <c r="AZ28" s="1017" t="s">
        <v>492</v>
      </c>
      <c r="BA28" s="1017"/>
      <c r="BB28" s="1017"/>
      <c r="BC28" s="1017"/>
      <c r="BD28" s="1017"/>
      <c r="BE28" s="1018" t="s">
        <v>371</v>
      </c>
      <c r="BF28" s="1018"/>
      <c r="BG28" s="1018"/>
      <c r="BH28" s="1018"/>
      <c r="BI28" s="1019"/>
      <c r="BJ28" s="223"/>
      <c r="BK28" s="223"/>
      <c r="BL28" s="223"/>
      <c r="BM28" s="223"/>
      <c r="BN28" s="223"/>
      <c r="BO28" s="236"/>
      <c r="BP28" s="236"/>
      <c r="BQ28" s="233">
        <v>22</v>
      </c>
      <c r="BR28" s="234"/>
      <c r="BS28" s="978" t="s">
        <v>575</v>
      </c>
      <c r="BT28" s="979"/>
      <c r="BU28" s="979"/>
      <c r="BV28" s="979"/>
      <c r="BW28" s="979"/>
      <c r="BX28" s="979"/>
      <c r="BY28" s="979"/>
      <c r="BZ28" s="979"/>
      <c r="CA28" s="979"/>
      <c r="CB28" s="979"/>
      <c r="CC28" s="979"/>
      <c r="CD28" s="979"/>
      <c r="CE28" s="979"/>
      <c r="CF28" s="979"/>
      <c r="CG28" s="980"/>
      <c r="CH28" s="953">
        <v>13</v>
      </c>
      <c r="CI28" s="954"/>
      <c r="CJ28" s="954"/>
      <c r="CK28" s="954"/>
      <c r="CL28" s="955"/>
      <c r="CM28" s="953">
        <v>61</v>
      </c>
      <c r="CN28" s="954"/>
      <c r="CO28" s="954"/>
      <c r="CP28" s="954"/>
      <c r="CQ28" s="955"/>
      <c r="CR28" s="953">
        <v>14</v>
      </c>
      <c r="CS28" s="954"/>
      <c r="CT28" s="954"/>
      <c r="CU28" s="954"/>
      <c r="CV28" s="955"/>
      <c r="CW28" s="953" t="s">
        <v>492</v>
      </c>
      <c r="CX28" s="954"/>
      <c r="CY28" s="954"/>
      <c r="CZ28" s="954"/>
      <c r="DA28" s="955"/>
      <c r="DB28" s="953" t="s">
        <v>553</v>
      </c>
      <c r="DC28" s="954"/>
      <c r="DD28" s="954"/>
      <c r="DE28" s="954"/>
      <c r="DF28" s="955"/>
      <c r="DG28" s="953" t="s">
        <v>553</v>
      </c>
      <c r="DH28" s="954"/>
      <c r="DI28" s="954"/>
      <c r="DJ28" s="954"/>
      <c r="DK28" s="955"/>
      <c r="DL28" s="953" t="s">
        <v>553</v>
      </c>
      <c r="DM28" s="954"/>
      <c r="DN28" s="954"/>
      <c r="DO28" s="954"/>
      <c r="DP28" s="955"/>
      <c r="DQ28" s="953" t="s">
        <v>553</v>
      </c>
      <c r="DR28" s="954"/>
      <c r="DS28" s="954"/>
      <c r="DT28" s="954"/>
      <c r="DU28" s="955"/>
      <c r="DV28" s="956"/>
      <c r="DW28" s="957"/>
      <c r="DX28" s="957"/>
      <c r="DY28" s="957"/>
      <c r="DZ28" s="958"/>
      <c r="EA28" s="217"/>
    </row>
    <row r="29" spans="1:131" s="218" customFormat="1" ht="26.25" customHeight="1" x14ac:dyDescent="0.2">
      <c r="A29" s="237">
        <v>2</v>
      </c>
      <c r="B29" s="1005" t="s">
        <v>372</v>
      </c>
      <c r="C29" s="1006"/>
      <c r="D29" s="1006"/>
      <c r="E29" s="1006"/>
      <c r="F29" s="1006"/>
      <c r="G29" s="1006"/>
      <c r="H29" s="1006"/>
      <c r="I29" s="1006"/>
      <c r="J29" s="1006"/>
      <c r="K29" s="1006"/>
      <c r="L29" s="1006"/>
      <c r="M29" s="1006"/>
      <c r="N29" s="1006"/>
      <c r="O29" s="1006"/>
      <c r="P29" s="1007"/>
      <c r="Q29" s="1014">
        <v>3647</v>
      </c>
      <c r="R29" s="1009"/>
      <c r="S29" s="1009"/>
      <c r="T29" s="1009"/>
      <c r="U29" s="1009"/>
      <c r="V29" s="1009">
        <v>2903</v>
      </c>
      <c r="W29" s="1009"/>
      <c r="X29" s="1009"/>
      <c r="Y29" s="1009"/>
      <c r="Z29" s="1009"/>
      <c r="AA29" s="1009">
        <v>744</v>
      </c>
      <c r="AB29" s="1009"/>
      <c r="AC29" s="1009"/>
      <c r="AD29" s="1009"/>
      <c r="AE29" s="1015"/>
      <c r="AF29" s="1008">
        <v>7222</v>
      </c>
      <c r="AG29" s="1009"/>
      <c r="AH29" s="1009"/>
      <c r="AI29" s="1009"/>
      <c r="AJ29" s="1010"/>
      <c r="AK29" s="944" t="s">
        <v>492</v>
      </c>
      <c r="AL29" s="935"/>
      <c r="AM29" s="935"/>
      <c r="AN29" s="935"/>
      <c r="AO29" s="935"/>
      <c r="AP29" s="935">
        <v>3420</v>
      </c>
      <c r="AQ29" s="935"/>
      <c r="AR29" s="935"/>
      <c r="AS29" s="935"/>
      <c r="AT29" s="935"/>
      <c r="AU29" s="935">
        <v>27</v>
      </c>
      <c r="AV29" s="935"/>
      <c r="AW29" s="935"/>
      <c r="AX29" s="935"/>
      <c r="AY29" s="935"/>
      <c r="AZ29" s="1013" t="s">
        <v>492</v>
      </c>
      <c r="BA29" s="1013"/>
      <c r="BB29" s="1013"/>
      <c r="BC29" s="1013"/>
      <c r="BD29" s="1013"/>
      <c r="BE29" s="1011" t="s">
        <v>373</v>
      </c>
      <c r="BF29" s="1011"/>
      <c r="BG29" s="1011"/>
      <c r="BH29" s="1011"/>
      <c r="BI29" s="1012"/>
      <c r="BJ29" s="223"/>
      <c r="BK29" s="223"/>
      <c r="BL29" s="223"/>
      <c r="BM29" s="223"/>
      <c r="BN29" s="223"/>
      <c r="BO29" s="236"/>
      <c r="BP29" s="236"/>
      <c r="BQ29" s="233">
        <v>23</v>
      </c>
      <c r="BR29" s="234"/>
      <c r="BS29" s="978" t="s">
        <v>576</v>
      </c>
      <c r="BT29" s="979"/>
      <c r="BU29" s="979"/>
      <c r="BV29" s="979"/>
      <c r="BW29" s="979"/>
      <c r="BX29" s="979"/>
      <c r="BY29" s="979"/>
      <c r="BZ29" s="979"/>
      <c r="CA29" s="979"/>
      <c r="CB29" s="979"/>
      <c r="CC29" s="979"/>
      <c r="CD29" s="979"/>
      <c r="CE29" s="979"/>
      <c r="CF29" s="979"/>
      <c r="CG29" s="980"/>
      <c r="CH29" s="953" t="s">
        <v>492</v>
      </c>
      <c r="CI29" s="954"/>
      <c r="CJ29" s="954"/>
      <c r="CK29" s="954"/>
      <c r="CL29" s="955"/>
      <c r="CM29" s="953">
        <v>725</v>
      </c>
      <c r="CN29" s="954"/>
      <c r="CO29" s="954"/>
      <c r="CP29" s="954"/>
      <c r="CQ29" s="955"/>
      <c r="CR29" s="953">
        <v>510</v>
      </c>
      <c r="CS29" s="954"/>
      <c r="CT29" s="954"/>
      <c r="CU29" s="954"/>
      <c r="CV29" s="955"/>
      <c r="CW29" s="953" t="s">
        <v>492</v>
      </c>
      <c r="CX29" s="954"/>
      <c r="CY29" s="954"/>
      <c r="CZ29" s="954"/>
      <c r="DA29" s="955"/>
      <c r="DB29" s="953" t="s">
        <v>553</v>
      </c>
      <c r="DC29" s="954"/>
      <c r="DD29" s="954"/>
      <c r="DE29" s="954"/>
      <c r="DF29" s="955"/>
      <c r="DG29" s="953" t="s">
        <v>553</v>
      </c>
      <c r="DH29" s="954"/>
      <c r="DI29" s="954"/>
      <c r="DJ29" s="954"/>
      <c r="DK29" s="955"/>
      <c r="DL29" s="953" t="s">
        <v>553</v>
      </c>
      <c r="DM29" s="954"/>
      <c r="DN29" s="954"/>
      <c r="DO29" s="954"/>
      <c r="DP29" s="955"/>
      <c r="DQ29" s="953" t="s">
        <v>553</v>
      </c>
      <c r="DR29" s="954"/>
      <c r="DS29" s="954"/>
      <c r="DT29" s="954"/>
      <c r="DU29" s="955"/>
      <c r="DV29" s="956"/>
      <c r="DW29" s="957"/>
      <c r="DX29" s="957"/>
      <c r="DY29" s="957"/>
      <c r="DZ29" s="958"/>
      <c r="EA29" s="217"/>
    </row>
    <row r="30" spans="1:131" s="218" customFormat="1" ht="26.25" customHeight="1" x14ac:dyDescent="0.2">
      <c r="A30" s="237">
        <v>3</v>
      </c>
      <c r="B30" s="1005" t="s">
        <v>374</v>
      </c>
      <c r="C30" s="1006"/>
      <c r="D30" s="1006"/>
      <c r="E30" s="1006"/>
      <c r="F30" s="1006"/>
      <c r="G30" s="1006"/>
      <c r="H30" s="1006"/>
      <c r="I30" s="1006"/>
      <c r="J30" s="1006"/>
      <c r="K30" s="1006"/>
      <c r="L30" s="1006"/>
      <c r="M30" s="1006"/>
      <c r="N30" s="1006"/>
      <c r="O30" s="1006"/>
      <c r="P30" s="1007"/>
      <c r="Q30" s="1014">
        <v>1307</v>
      </c>
      <c r="R30" s="1009"/>
      <c r="S30" s="1009"/>
      <c r="T30" s="1009"/>
      <c r="U30" s="1009"/>
      <c r="V30" s="1009">
        <v>1303</v>
      </c>
      <c r="W30" s="1009"/>
      <c r="X30" s="1009"/>
      <c r="Y30" s="1009"/>
      <c r="Z30" s="1009"/>
      <c r="AA30" s="1009">
        <v>4</v>
      </c>
      <c r="AB30" s="1009"/>
      <c r="AC30" s="1009"/>
      <c r="AD30" s="1009"/>
      <c r="AE30" s="1015"/>
      <c r="AF30" s="1008">
        <v>4</v>
      </c>
      <c r="AG30" s="1009"/>
      <c r="AH30" s="1009"/>
      <c r="AI30" s="1009"/>
      <c r="AJ30" s="1010"/>
      <c r="AK30" s="944">
        <v>1221</v>
      </c>
      <c r="AL30" s="935"/>
      <c r="AM30" s="935"/>
      <c r="AN30" s="935"/>
      <c r="AO30" s="935"/>
      <c r="AP30" s="935">
        <v>3319</v>
      </c>
      <c r="AQ30" s="935"/>
      <c r="AR30" s="935"/>
      <c r="AS30" s="935"/>
      <c r="AT30" s="935"/>
      <c r="AU30" s="935">
        <v>3100</v>
      </c>
      <c r="AV30" s="935"/>
      <c r="AW30" s="935"/>
      <c r="AX30" s="935"/>
      <c r="AY30" s="935"/>
      <c r="AZ30" s="1013" t="s">
        <v>492</v>
      </c>
      <c r="BA30" s="1013"/>
      <c r="BB30" s="1013"/>
      <c r="BC30" s="1013"/>
      <c r="BD30" s="1013"/>
      <c r="BE30" s="1011" t="s">
        <v>375</v>
      </c>
      <c r="BF30" s="1011"/>
      <c r="BG30" s="1011"/>
      <c r="BH30" s="1011"/>
      <c r="BI30" s="1012"/>
      <c r="BJ30" s="223"/>
      <c r="BK30" s="223"/>
      <c r="BL30" s="223"/>
      <c r="BM30" s="223"/>
      <c r="BN30" s="223"/>
      <c r="BO30" s="236"/>
      <c r="BP30" s="236"/>
      <c r="BQ30" s="233">
        <v>24</v>
      </c>
      <c r="BR30" s="234"/>
      <c r="BS30" s="978" t="s">
        <v>577</v>
      </c>
      <c r="BT30" s="979"/>
      <c r="BU30" s="979"/>
      <c r="BV30" s="979"/>
      <c r="BW30" s="979"/>
      <c r="BX30" s="979"/>
      <c r="BY30" s="979"/>
      <c r="BZ30" s="979"/>
      <c r="CA30" s="979"/>
      <c r="CB30" s="979"/>
      <c r="CC30" s="979"/>
      <c r="CD30" s="979"/>
      <c r="CE30" s="979"/>
      <c r="CF30" s="979"/>
      <c r="CG30" s="980"/>
      <c r="CH30" s="953">
        <v>1105</v>
      </c>
      <c r="CI30" s="954"/>
      <c r="CJ30" s="954"/>
      <c r="CK30" s="954"/>
      <c r="CL30" s="955"/>
      <c r="CM30" s="953">
        <v>11390</v>
      </c>
      <c r="CN30" s="954"/>
      <c r="CO30" s="954"/>
      <c r="CP30" s="954"/>
      <c r="CQ30" s="955"/>
      <c r="CR30" s="953">
        <v>195</v>
      </c>
      <c r="CS30" s="954"/>
      <c r="CT30" s="954"/>
      <c r="CU30" s="954"/>
      <c r="CV30" s="955"/>
      <c r="CW30" s="953">
        <v>1682</v>
      </c>
      <c r="CX30" s="954"/>
      <c r="CY30" s="954"/>
      <c r="CZ30" s="954"/>
      <c r="DA30" s="955"/>
      <c r="DB30" s="953">
        <v>55232</v>
      </c>
      <c r="DC30" s="954"/>
      <c r="DD30" s="954"/>
      <c r="DE30" s="954"/>
      <c r="DF30" s="955"/>
      <c r="DG30" s="953" t="s">
        <v>553</v>
      </c>
      <c r="DH30" s="954"/>
      <c r="DI30" s="954"/>
      <c r="DJ30" s="954"/>
      <c r="DK30" s="955"/>
      <c r="DL30" s="953" t="s">
        <v>553</v>
      </c>
      <c r="DM30" s="954"/>
      <c r="DN30" s="954"/>
      <c r="DO30" s="954"/>
      <c r="DP30" s="955"/>
      <c r="DQ30" s="953">
        <v>11669</v>
      </c>
      <c r="DR30" s="954"/>
      <c r="DS30" s="954"/>
      <c r="DT30" s="954"/>
      <c r="DU30" s="955"/>
      <c r="DV30" s="956"/>
      <c r="DW30" s="957"/>
      <c r="DX30" s="957"/>
      <c r="DY30" s="957"/>
      <c r="DZ30" s="958"/>
      <c r="EA30" s="217"/>
    </row>
    <row r="31" spans="1:131" s="218" customFormat="1" ht="26.25" customHeight="1" x14ac:dyDescent="0.2">
      <c r="A31" s="237">
        <v>4</v>
      </c>
      <c r="B31" s="1005" t="s">
        <v>376</v>
      </c>
      <c r="C31" s="1006"/>
      <c r="D31" s="1006"/>
      <c r="E31" s="1006"/>
      <c r="F31" s="1006"/>
      <c r="G31" s="1006"/>
      <c r="H31" s="1006"/>
      <c r="I31" s="1006"/>
      <c r="J31" s="1006"/>
      <c r="K31" s="1006"/>
      <c r="L31" s="1006"/>
      <c r="M31" s="1006"/>
      <c r="N31" s="1006"/>
      <c r="O31" s="1006"/>
      <c r="P31" s="1007"/>
      <c r="Q31" s="1014">
        <v>10091</v>
      </c>
      <c r="R31" s="1009"/>
      <c r="S31" s="1009"/>
      <c r="T31" s="1009"/>
      <c r="U31" s="1009"/>
      <c r="V31" s="1009">
        <v>4899</v>
      </c>
      <c r="W31" s="1009"/>
      <c r="X31" s="1009"/>
      <c r="Y31" s="1009"/>
      <c r="Z31" s="1009"/>
      <c r="AA31" s="1009">
        <v>5192</v>
      </c>
      <c r="AB31" s="1009"/>
      <c r="AC31" s="1009"/>
      <c r="AD31" s="1009"/>
      <c r="AE31" s="1015"/>
      <c r="AF31" s="1008">
        <v>5095</v>
      </c>
      <c r="AG31" s="1009"/>
      <c r="AH31" s="1009"/>
      <c r="AI31" s="1009"/>
      <c r="AJ31" s="1010"/>
      <c r="AK31" s="944">
        <v>785</v>
      </c>
      <c r="AL31" s="935"/>
      <c r="AM31" s="935"/>
      <c r="AN31" s="935"/>
      <c r="AO31" s="935"/>
      <c r="AP31" s="935">
        <v>7649</v>
      </c>
      <c r="AQ31" s="935"/>
      <c r="AR31" s="935"/>
      <c r="AS31" s="935"/>
      <c r="AT31" s="935"/>
      <c r="AU31" s="935">
        <v>4735</v>
      </c>
      <c r="AV31" s="935"/>
      <c r="AW31" s="935"/>
      <c r="AX31" s="935"/>
      <c r="AY31" s="935"/>
      <c r="AZ31" s="1013" t="s">
        <v>492</v>
      </c>
      <c r="BA31" s="1013"/>
      <c r="BB31" s="1013"/>
      <c r="BC31" s="1013"/>
      <c r="BD31" s="1013"/>
      <c r="BE31" s="1011" t="s">
        <v>377</v>
      </c>
      <c r="BF31" s="1011"/>
      <c r="BG31" s="1011"/>
      <c r="BH31" s="1011"/>
      <c r="BI31" s="1012"/>
      <c r="BJ31" s="223"/>
      <c r="BK31" s="223"/>
      <c r="BL31" s="223"/>
      <c r="BM31" s="223"/>
      <c r="BN31" s="223"/>
      <c r="BO31" s="236"/>
      <c r="BP31" s="236"/>
      <c r="BQ31" s="233">
        <v>25</v>
      </c>
      <c r="BR31" s="234"/>
      <c r="BS31" s="978" t="s">
        <v>578</v>
      </c>
      <c r="BT31" s="979"/>
      <c r="BU31" s="979"/>
      <c r="BV31" s="979"/>
      <c r="BW31" s="979"/>
      <c r="BX31" s="979"/>
      <c r="BY31" s="979"/>
      <c r="BZ31" s="979"/>
      <c r="CA31" s="979"/>
      <c r="CB31" s="979"/>
      <c r="CC31" s="979"/>
      <c r="CD31" s="979"/>
      <c r="CE31" s="979"/>
      <c r="CF31" s="979"/>
      <c r="CG31" s="980"/>
      <c r="CH31" s="953">
        <v>-5</v>
      </c>
      <c r="CI31" s="954"/>
      <c r="CJ31" s="954"/>
      <c r="CK31" s="954"/>
      <c r="CL31" s="955"/>
      <c r="CM31" s="953">
        <v>1928</v>
      </c>
      <c r="CN31" s="954"/>
      <c r="CO31" s="954"/>
      <c r="CP31" s="954"/>
      <c r="CQ31" s="955"/>
      <c r="CR31" s="953">
        <v>1650</v>
      </c>
      <c r="CS31" s="954"/>
      <c r="CT31" s="954"/>
      <c r="CU31" s="954"/>
      <c r="CV31" s="955"/>
      <c r="CW31" s="953">
        <v>19</v>
      </c>
      <c r="CX31" s="954"/>
      <c r="CY31" s="954"/>
      <c r="CZ31" s="954"/>
      <c r="DA31" s="955"/>
      <c r="DB31" s="953" t="s">
        <v>553</v>
      </c>
      <c r="DC31" s="954"/>
      <c r="DD31" s="954"/>
      <c r="DE31" s="954"/>
      <c r="DF31" s="955"/>
      <c r="DG31" s="953" t="s">
        <v>553</v>
      </c>
      <c r="DH31" s="954"/>
      <c r="DI31" s="954"/>
      <c r="DJ31" s="954"/>
      <c r="DK31" s="955"/>
      <c r="DL31" s="953" t="s">
        <v>553</v>
      </c>
      <c r="DM31" s="954"/>
      <c r="DN31" s="954"/>
      <c r="DO31" s="954"/>
      <c r="DP31" s="955"/>
      <c r="DQ31" s="953" t="s">
        <v>553</v>
      </c>
      <c r="DR31" s="954"/>
      <c r="DS31" s="954"/>
      <c r="DT31" s="954"/>
      <c r="DU31" s="955"/>
      <c r="DV31" s="956"/>
      <c r="DW31" s="957"/>
      <c r="DX31" s="957"/>
      <c r="DY31" s="957"/>
      <c r="DZ31" s="958"/>
      <c r="EA31" s="217"/>
    </row>
    <row r="32" spans="1:131" s="218" customFormat="1" ht="26.25" customHeight="1" x14ac:dyDescent="0.2">
      <c r="A32" s="237">
        <v>5</v>
      </c>
      <c r="B32" s="1005" t="s">
        <v>378</v>
      </c>
      <c r="C32" s="1006"/>
      <c r="D32" s="1006"/>
      <c r="E32" s="1006"/>
      <c r="F32" s="1006"/>
      <c r="G32" s="1006"/>
      <c r="H32" s="1006"/>
      <c r="I32" s="1006"/>
      <c r="J32" s="1006"/>
      <c r="K32" s="1006"/>
      <c r="L32" s="1006"/>
      <c r="M32" s="1006"/>
      <c r="N32" s="1006"/>
      <c r="O32" s="1006"/>
      <c r="P32" s="1007"/>
      <c r="Q32" s="1014">
        <v>7935</v>
      </c>
      <c r="R32" s="1009"/>
      <c r="S32" s="1009"/>
      <c r="T32" s="1009"/>
      <c r="U32" s="1009"/>
      <c r="V32" s="1009">
        <v>4539</v>
      </c>
      <c r="W32" s="1009"/>
      <c r="X32" s="1009"/>
      <c r="Y32" s="1009"/>
      <c r="Z32" s="1009"/>
      <c r="AA32" s="1009">
        <v>3396</v>
      </c>
      <c r="AB32" s="1009"/>
      <c r="AC32" s="1009"/>
      <c r="AD32" s="1009"/>
      <c r="AE32" s="1015"/>
      <c r="AF32" s="1008" t="s">
        <v>379</v>
      </c>
      <c r="AG32" s="1009"/>
      <c r="AH32" s="1009"/>
      <c r="AI32" s="1009"/>
      <c r="AJ32" s="1010"/>
      <c r="AK32" s="944">
        <v>1509</v>
      </c>
      <c r="AL32" s="935"/>
      <c r="AM32" s="935"/>
      <c r="AN32" s="935"/>
      <c r="AO32" s="935"/>
      <c r="AP32" s="935">
        <v>27774</v>
      </c>
      <c r="AQ32" s="935"/>
      <c r="AR32" s="935"/>
      <c r="AS32" s="935"/>
      <c r="AT32" s="935"/>
      <c r="AU32" s="935">
        <v>3188</v>
      </c>
      <c r="AV32" s="935"/>
      <c r="AW32" s="935"/>
      <c r="AX32" s="935"/>
      <c r="AY32" s="935"/>
      <c r="AZ32" s="1013" t="s">
        <v>492</v>
      </c>
      <c r="BA32" s="1013"/>
      <c r="BB32" s="1013"/>
      <c r="BC32" s="1013"/>
      <c r="BD32" s="1013"/>
      <c r="BE32" s="1011" t="s">
        <v>380</v>
      </c>
      <c r="BF32" s="1011"/>
      <c r="BG32" s="1011"/>
      <c r="BH32" s="1011"/>
      <c r="BI32" s="1012"/>
      <c r="BJ32" s="223"/>
      <c r="BK32" s="223"/>
      <c r="BL32" s="223"/>
      <c r="BM32" s="223"/>
      <c r="BN32" s="223"/>
      <c r="BO32" s="236"/>
      <c r="BP32" s="236"/>
      <c r="BQ32" s="233">
        <v>26</v>
      </c>
      <c r="BR32" s="234"/>
      <c r="BS32" s="978" t="s">
        <v>579</v>
      </c>
      <c r="BT32" s="979"/>
      <c r="BU32" s="979"/>
      <c r="BV32" s="979"/>
      <c r="BW32" s="979"/>
      <c r="BX32" s="979"/>
      <c r="BY32" s="979"/>
      <c r="BZ32" s="979"/>
      <c r="CA32" s="979"/>
      <c r="CB32" s="979"/>
      <c r="CC32" s="979"/>
      <c r="CD32" s="979"/>
      <c r="CE32" s="979"/>
      <c r="CF32" s="979"/>
      <c r="CG32" s="980"/>
      <c r="CH32" s="953">
        <v>76</v>
      </c>
      <c r="CI32" s="954"/>
      <c r="CJ32" s="954"/>
      <c r="CK32" s="954"/>
      <c r="CL32" s="955"/>
      <c r="CM32" s="953">
        <v>4699</v>
      </c>
      <c r="CN32" s="954"/>
      <c r="CO32" s="954"/>
      <c r="CP32" s="954"/>
      <c r="CQ32" s="955"/>
      <c r="CR32" s="953">
        <v>100</v>
      </c>
      <c r="CS32" s="954"/>
      <c r="CT32" s="954"/>
      <c r="CU32" s="954"/>
      <c r="CV32" s="955"/>
      <c r="CW32" s="953" t="s">
        <v>492</v>
      </c>
      <c r="CX32" s="954"/>
      <c r="CY32" s="954"/>
      <c r="CZ32" s="954"/>
      <c r="DA32" s="955"/>
      <c r="DB32" s="953" t="s">
        <v>553</v>
      </c>
      <c r="DC32" s="954"/>
      <c r="DD32" s="954"/>
      <c r="DE32" s="954"/>
      <c r="DF32" s="955"/>
      <c r="DG32" s="953">
        <v>5580</v>
      </c>
      <c r="DH32" s="954"/>
      <c r="DI32" s="954"/>
      <c r="DJ32" s="954"/>
      <c r="DK32" s="955"/>
      <c r="DL32" s="953" t="s">
        <v>553</v>
      </c>
      <c r="DM32" s="954"/>
      <c r="DN32" s="954"/>
      <c r="DO32" s="954"/>
      <c r="DP32" s="955"/>
      <c r="DQ32" s="953" t="s">
        <v>553</v>
      </c>
      <c r="DR32" s="954"/>
      <c r="DS32" s="954"/>
      <c r="DT32" s="954"/>
      <c r="DU32" s="955"/>
      <c r="DV32" s="956"/>
      <c r="DW32" s="957"/>
      <c r="DX32" s="957"/>
      <c r="DY32" s="957"/>
      <c r="DZ32" s="958"/>
      <c r="EA32" s="217"/>
    </row>
    <row r="33" spans="1:131" s="218" customFormat="1" ht="26.25" customHeight="1" x14ac:dyDescent="0.2">
      <c r="A33" s="237">
        <v>6</v>
      </c>
      <c r="B33" s="1005" t="s">
        <v>381</v>
      </c>
      <c r="C33" s="1006"/>
      <c r="D33" s="1006"/>
      <c r="E33" s="1006"/>
      <c r="F33" s="1006"/>
      <c r="G33" s="1006"/>
      <c r="H33" s="1006"/>
      <c r="I33" s="1006"/>
      <c r="J33" s="1006"/>
      <c r="K33" s="1006"/>
      <c r="L33" s="1006"/>
      <c r="M33" s="1006"/>
      <c r="N33" s="1006"/>
      <c r="O33" s="1006"/>
      <c r="P33" s="1007"/>
      <c r="Q33" s="1014">
        <v>2041</v>
      </c>
      <c r="R33" s="1009"/>
      <c r="S33" s="1009"/>
      <c r="T33" s="1009"/>
      <c r="U33" s="1009"/>
      <c r="V33" s="1009">
        <v>2032</v>
      </c>
      <c r="W33" s="1009"/>
      <c r="X33" s="1009"/>
      <c r="Y33" s="1009"/>
      <c r="Z33" s="1009"/>
      <c r="AA33" s="1009">
        <v>9</v>
      </c>
      <c r="AB33" s="1009"/>
      <c r="AC33" s="1009"/>
      <c r="AD33" s="1009"/>
      <c r="AE33" s="1015"/>
      <c r="AF33" s="1008" t="s">
        <v>382</v>
      </c>
      <c r="AG33" s="1009"/>
      <c r="AH33" s="1009"/>
      <c r="AI33" s="1009"/>
      <c r="AJ33" s="1010"/>
      <c r="AK33" s="944">
        <v>898</v>
      </c>
      <c r="AL33" s="935"/>
      <c r="AM33" s="935"/>
      <c r="AN33" s="935"/>
      <c r="AO33" s="935"/>
      <c r="AP33" s="935">
        <v>6743</v>
      </c>
      <c r="AQ33" s="935"/>
      <c r="AR33" s="935"/>
      <c r="AS33" s="935"/>
      <c r="AT33" s="935"/>
      <c r="AU33" s="935">
        <v>5086</v>
      </c>
      <c r="AV33" s="935"/>
      <c r="AW33" s="935"/>
      <c r="AX33" s="935"/>
      <c r="AY33" s="935"/>
      <c r="AZ33" s="1013" t="s">
        <v>492</v>
      </c>
      <c r="BA33" s="1013"/>
      <c r="BB33" s="1013"/>
      <c r="BC33" s="1013"/>
      <c r="BD33" s="1013"/>
      <c r="BE33" s="1011" t="s">
        <v>383</v>
      </c>
      <c r="BF33" s="1011"/>
      <c r="BG33" s="1011"/>
      <c r="BH33" s="1011"/>
      <c r="BI33" s="1012"/>
      <c r="BJ33" s="223"/>
      <c r="BK33" s="223"/>
      <c r="BL33" s="223"/>
      <c r="BM33" s="223"/>
      <c r="BN33" s="223"/>
      <c r="BO33" s="236"/>
      <c r="BP33" s="236"/>
      <c r="BQ33" s="233">
        <v>27</v>
      </c>
      <c r="BR33" s="234"/>
      <c r="BS33" s="978" t="s">
        <v>580</v>
      </c>
      <c r="BT33" s="979"/>
      <c r="BU33" s="979"/>
      <c r="BV33" s="979"/>
      <c r="BW33" s="979"/>
      <c r="BX33" s="979"/>
      <c r="BY33" s="979"/>
      <c r="BZ33" s="979"/>
      <c r="CA33" s="979"/>
      <c r="CB33" s="979"/>
      <c r="CC33" s="979"/>
      <c r="CD33" s="979"/>
      <c r="CE33" s="979"/>
      <c r="CF33" s="979"/>
      <c r="CG33" s="980"/>
      <c r="CH33" s="953">
        <v>-9</v>
      </c>
      <c r="CI33" s="954"/>
      <c r="CJ33" s="954"/>
      <c r="CK33" s="954"/>
      <c r="CL33" s="955"/>
      <c r="CM33" s="953">
        <v>92</v>
      </c>
      <c r="CN33" s="954"/>
      <c r="CO33" s="954"/>
      <c r="CP33" s="954"/>
      <c r="CQ33" s="955"/>
      <c r="CR33" s="953">
        <v>52</v>
      </c>
      <c r="CS33" s="954"/>
      <c r="CT33" s="954"/>
      <c r="CU33" s="954"/>
      <c r="CV33" s="955"/>
      <c r="CW33" s="953" t="s">
        <v>492</v>
      </c>
      <c r="CX33" s="954"/>
      <c r="CY33" s="954"/>
      <c r="CZ33" s="954"/>
      <c r="DA33" s="955"/>
      <c r="DB33" s="953" t="s">
        <v>553</v>
      </c>
      <c r="DC33" s="954"/>
      <c r="DD33" s="954"/>
      <c r="DE33" s="954"/>
      <c r="DF33" s="955"/>
      <c r="DG33" s="953" t="s">
        <v>553</v>
      </c>
      <c r="DH33" s="954"/>
      <c r="DI33" s="954"/>
      <c r="DJ33" s="954"/>
      <c r="DK33" s="955"/>
      <c r="DL33" s="953" t="s">
        <v>553</v>
      </c>
      <c r="DM33" s="954"/>
      <c r="DN33" s="954"/>
      <c r="DO33" s="954"/>
      <c r="DP33" s="955"/>
      <c r="DQ33" s="953" t="s">
        <v>553</v>
      </c>
      <c r="DR33" s="954"/>
      <c r="DS33" s="954"/>
      <c r="DT33" s="954"/>
      <c r="DU33" s="955"/>
      <c r="DV33" s="956"/>
      <c r="DW33" s="957"/>
      <c r="DX33" s="957"/>
      <c r="DY33" s="957"/>
      <c r="DZ33" s="958"/>
      <c r="EA33" s="217"/>
    </row>
    <row r="34" spans="1:131" s="218" customFormat="1" ht="26.25" customHeight="1" x14ac:dyDescent="0.2">
      <c r="A34" s="237">
        <v>7</v>
      </c>
      <c r="B34" s="1005"/>
      <c r="C34" s="1006"/>
      <c r="D34" s="1006"/>
      <c r="E34" s="1006"/>
      <c r="F34" s="1006"/>
      <c r="G34" s="1006"/>
      <c r="H34" s="1006"/>
      <c r="I34" s="1006"/>
      <c r="J34" s="1006"/>
      <c r="K34" s="1006"/>
      <c r="L34" s="1006"/>
      <c r="M34" s="1006"/>
      <c r="N34" s="1006"/>
      <c r="O34" s="1006"/>
      <c r="P34" s="1007"/>
      <c r="Q34" s="1014"/>
      <c r="R34" s="1009"/>
      <c r="S34" s="1009"/>
      <c r="T34" s="1009"/>
      <c r="U34" s="1009"/>
      <c r="V34" s="1009"/>
      <c r="W34" s="1009"/>
      <c r="X34" s="1009"/>
      <c r="Y34" s="1009"/>
      <c r="Z34" s="1009"/>
      <c r="AA34" s="1009"/>
      <c r="AB34" s="1009"/>
      <c r="AC34" s="1009"/>
      <c r="AD34" s="1009"/>
      <c r="AE34" s="1015"/>
      <c r="AF34" s="1008"/>
      <c r="AG34" s="1009"/>
      <c r="AH34" s="1009"/>
      <c r="AI34" s="1009"/>
      <c r="AJ34" s="1010"/>
      <c r="AK34" s="944"/>
      <c r="AL34" s="935"/>
      <c r="AM34" s="935"/>
      <c r="AN34" s="935"/>
      <c r="AO34" s="935"/>
      <c r="AP34" s="935"/>
      <c r="AQ34" s="935"/>
      <c r="AR34" s="935"/>
      <c r="AS34" s="935"/>
      <c r="AT34" s="935"/>
      <c r="AU34" s="935"/>
      <c r="AV34" s="935"/>
      <c r="AW34" s="935"/>
      <c r="AX34" s="935"/>
      <c r="AY34" s="935"/>
      <c r="AZ34" s="1013"/>
      <c r="BA34" s="1013"/>
      <c r="BB34" s="1013"/>
      <c r="BC34" s="1013"/>
      <c r="BD34" s="1013"/>
      <c r="BE34" s="1011"/>
      <c r="BF34" s="1011"/>
      <c r="BG34" s="1011"/>
      <c r="BH34" s="1011"/>
      <c r="BI34" s="1012"/>
      <c r="BJ34" s="223"/>
      <c r="BK34" s="223"/>
      <c r="BL34" s="223"/>
      <c r="BM34" s="223"/>
      <c r="BN34" s="223"/>
      <c r="BO34" s="236"/>
      <c r="BP34" s="236"/>
      <c r="BQ34" s="233">
        <v>28</v>
      </c>
      <c r="BR34" s="234"/>
      <c r="BS34" s="978" t="s">
        <v>581</v>
      </c>
      <c r="BT34" s="979"/>
      <c r="BU34" s="979"/>
      <c r="BV34" s="979"/>
      <c r="BW34" s="979"/>
      <c r="BX34" s="979"/>
      <c r="BY34" s="979"/>
      <c r="BZ34" s="979"/>
      <c r="CA34" s="979"/>
      <c r="CB34" s="979"/>
      <c r="CC34" s="979"/>
      <c r="CD34" s="979"/>
      <c r="CE34" s="979"/>
      <c r="CF34" s="979"/>
      <c r="CG34" s="980"/>
      <c r="CH34" s="953">
        <v>53</v>
      </c>
      <c r="CI34" s="954"/>
      <c r="CJ34" s="954"/>
      <c r="CK34" s="954"/>
      <c r="CL34" s="955"/>
      <c r="CM34" s="953">
        <v>1196</v>
      </c>
      <c r="CN34" s="954"/>
      <c r="CO34" s="954"/>
      <c r="CP34" s="954"/>
      <c r="CQ34" s="955"/>
      <c r="CR34" s="953">
        <v>300</v>
      </c>
      <c r="CS34" s="954"/>
      <c r="CT34" s="954"/>
      <c r="CU34" s="954"/>
      <c r="CV34" s="955"/>
      <c r="CW34" s="953" t="s">
        <v>492</v>
      </c>
      <c r="CX34" s="954"/>
      <c r="CY34" s="954"/>
      <c r="CZ34" s="954"/>
      <c r="DA34" s="955"/>
      <c r="DB34" s="953" t="s">
        <v>553</v>
      </c>
      <c r="DC34" s="954"/>
      <c r="DD34" s="954"/>
      <c r="DE34" s="954"/>
      <c r="DF34" s="955"/>
      <c r="DG34" s="953" t="s">
        <v>553</v>
      </c>
      <c r="DH34" s="954"/>
      <c r="DI34" s="954"/>
      <c r="DJ34" s="954"/>
      <c r="DK34" s="955"/>
      <c r="DL34" s="953" t="s">
        <v>553</v>
      </c>
      <c r="DM34" s="954"/>
      <c r="DN34" s="954"/>
      <c r="DO34" s="954"/>
      <c r="DP34" s="955"/>
      <c r="DQ34" s="953" t="s">
        <v>553</v>
      </c>
      <c r="DR34" s="954"/>
      <c r="DS34" s="954"/>
      <c r="DT34" s="954"/>
      <c r="DU34" s="955"/>
      <c r="DV34" s="956"/>
      <c r="DW34" s="957"/>
      <c r="DX34" s="957"/>
      <c r="DY34" s="957"/>
      <c r="DZ34" s="958"/>
      <c r="EA34" s="217"/>
    </row>
    <row r="35" spans="1:131" s="218" customFormat="1" ht="26.25" customHeight="1" x14ac:dyDescent="0.2">
      <c r="A35" s="237">
        <v>8</v>
      </c>
      <c r="B35" s="1005"/>
      <c r="C35" s="1006"/>
      <c r="D35" s="1006"/>
      <c r="E35" s="1006"/>
      <c r="F35" s="1006"/>
      <c r="G35" s="1006"/>
      <c r="H35" s="1006"/>
      <c r="I35" s="1006"/>
      <c r="J35" s="1006"/>
      <c r="K35" s="1006"/>
      <c r="L35" s="1006"/>
      <c r="M35" s="1006"/>
      <c r="N35" s="1006"/>
      <c r="O35" s="1006"/>
      <c r="P35" s="1007"/>
      <c r="Q35" s="1014"/>
      <c r="R35" s="1009"/>
      <c r="S35" s="1009"/>
      <c r="T35" s="1009"/>
      <c r="U35" s="1009"/>
      <c r="V35" s="1009"/>
      <c r="W35" s="1009"/>
      <c r="X35" s="1009"/>
      <c r="Y35" s="1009"/>
      <c r="Z35" s="1009"/>
      <c r="AA35" s="1009"/>
      <c r="AB35" s="1009"/>
      <c r="AC35" s="1009"/>
      <c r="AD35" s="1009"/>
      <c r="AE35" s="1015"/>
      <c r="AF35" s="1008"/>
      <c r="AG35" s="1009"/>
      <c r="AH35" s="1009"/>
      <c r="AI35" s="1009"/>
      <c r="AJ35" s="1010"/>
      <c r="AK35" s="944"/>
      <c r="AL35" s="935"/>
      <c r="AM35" s="935"/>
      <c r="AN35" s="935"/>
      <c r="AO35" s="935"/>
      <c r="AP35" s="935"/>
      <c r="AQ35" s="935"/>
      <c r="AR35" s="935"/>
      <c r="AS35" s="935"/>
      <c r="AT35" s="935"/>
      <c r="AU35" s="935"/>
      <c r="AV35" s="935"/>
      <c r="AW35" s="935"/>
      <c r="AX35" s="935"/>
      <c r="AY35" s="935"/>
      <c r="AZ35" s="1013"/>
      <c r="BA35" s="1013"/>
      <c r="BB35" s="1013"/>
      <c r="BC35" s="1013"/>
      <c r="BD35" s="1013"/>
      <c r="BE35" s="1011"/>
      <c r="BF35" s="1011"/>
      <c r="BG35" s="1011"/>
      <c r="BH35" s="1011"/>
      <c r="BI35" s="1012"/>
      <c r="BJ35" s="223"/>
      <c r="BK35" s="223"/>
      <c r="BL35" s="223"/>
      <c r="BM35" s="223"/>
      <c r="BN35" s="223"/>
      <c r="BO35" s="236"/>
      <c r="BP35" s="236"/>
      <c r="BQ35" s="233">
        <v>29</v>
      </c>
      <c r="BR35" s="234"/>
      <c r="BS35" s="978" t="s">
        <v>582</v>
      </c>
      <c r="BT35" s="979"/>
      <c r="BU35" s="979"/>
      <c r="BV35" s="979"/>
      <c r="BW35" s="979"/>
      <c r="BX35" s="979"/>
      <c r="BY35" s="979"/>
      <c r="BZ35" s="979"/>
      <c r="CA35" s="979"/>
      <c r="CB35" s="979"/>
      <c r="CC35" s="979"/>
      <c r="CD35" s="979"/>
      <c r="CE35" s="979"/>
      <c r="CF35" s="979"/>
      <c r="CG35" s="980"/>
      <c r="CH35" s="953">
        <v>17</v>
      </c>
      <c r="CI35" s="954"/>
      <c r="CJ35" s="954"/>
      <c r="CK35" s="954"/>
      <c r="CL35" s="955"/>
      <c r="CM35" s="953">
        <v>1536</v>
      </c>
      <c r="CN35" s="954"/>
      <c r="CO35" s="954"/>
      <c r="CP35" s="954"/>
      <c r="CQ35" s="955"/>
      <c r="CR35" s="953">
        <v>650</v>
      </c>
      <c r="CS35" s="954"/>
      <c r="CT35" s="954"/>
      <c r="CU35" s="954"/>
      <c r="CV35" s="955"/>
      <c r="CW35" s="953" t="s">
        <v>492</v>
      </c>
      <c r="CX35" s="954"/>
      <c r="CY35" s="954"/>
      <c r="CZ35" s="954"/>
      <c r="DA35" s="955"/>
      <c r="DB35" s="953" t="s">
        <v>553</v>
      </c>
      <c r="DC35" s="954"/>
      <c r="DD35" s="954"/>
      <c r="DE35" s="954"/>
      <c r="DF35" s="955"/>
      <c r="DG35" s="953" t="s">
        <v>553</v>
      </c>
      <c r="DH35" s="954"/>
      <c r="DI35" s="954"/>
      <c r="DJ35" s="954"/>
      <c r="DK35" s="955"/>
      <c r="DL35" s="953" t="s">
        <v>553</v>
      </c>
      <c r="DM35" s="954"/>
      <c r="DN35" s="954"/>
      <c r="DO35" s="954"/>
      <c r="DP35" s="955"/>
      <c r="DQ35" s="953" t="s">
        <v>553</v>
      </c>
      <c r="DR35" s="954"/>
      <c r="DS35" s="954"/>
      <c r="DT35" s="954"/>
      <c r="DU35" s="955"/>
      <c r="DV35" s="956"/>
      <c r="DW35" s="957"/>
      <c r="DX35" s="957"/>
      <c r="DY35" s="957"/>
      <c r="DZ35" s="958"/>
      <c r="EA35" s="217"/>
    </row>
    <row r="36" spans="1:131" s="218" customFormat="1" ht="26.25" customHeight="1" x14ac:dyDescent="0.2">
      <c r="A36" s="237">
        <v>9</v>
      </c>
      <c r="B36" s="1005"/>
      <c r="C36" s="1006"/>
      <c r="D36" s="1006"/>
      <c r="E36" s="1006"/>
      <c r="F36" s="1006"/>
      <c r="G36" s="1006"/>
      <c r="H36" s="1006"/>
      <c r="I36" s="1006"/>
      <c r="J36" s="1006"/>
      <c r="K36" s="1006"/>
      <c r="L36" s="1006"/>
      <c r="M36" s="1006"/>
      <c r="N36" s="1006"/>
      <c r="O36" s="1006"/>
      <c r="P36" s="1007"/>
      <c r="Q36" s="1014"/>
      <c r="R36" s="1009"/>
      <c r="S36" s="1009"/>
      <c r="T36" s="1009"/>
      <c r="U36" s="1009"/>
      <c r="V36" s="1009"/>
      <c r="W36" s="1009"/>
      <c r="X36" s="1009"/>
      <c r="Y36" s="1009"/>
      <c r="Z36" s="1009"/>
      <c r="AA36" s="1009"/>
      <c r="AB36" s="1009"/>
      <c r="AC36" s="1009"/>
      <c r="AD36" s="1009"/>
      <c r="AE36" s="1015"/>
      <c r="AF36" s="1008"/>
      <c r="AG36" s="1009"/>
      <c r="AH36" s="1009"/>
      <c r="AI36" s="1009"/>
      <c r="AJ36" s="1010"/>
      <c r="AK36" s="944"/>
      <c r="AL36" s="935"/>
      <c r="AM36" s="935"/>
      <c r="AN36" s="935"/>
      <c r="AO36" s="935"/>
      <c r="AP36" s="935"/>
      <c r="AQ36" s="935"/>
      <c r="AR36" s="935"/>
      <c r="AS36" s="935"/>
      <c r="AT36" s="935"/>
      <c r="AU36" s="935"/>
      <c r="AV36" s="935"/>
      <c r="AW36" s="935"/>
      <c r="AX36" s="935"/>
      <c r="AY36" s="935"/>
      <c r="AZ36" s="1013"/>
      <c r="BA36" s="1013"/>
      <c r="BB36" s="1013"/>
      <c r="BC36" s="1013"/>
      <c r="BD36" s="1013"/>
      <c r="BE36" s="1011"/>
      <c r="BF36" s="1011"/>
      <c r="BG36" s="1011"/>
      <c r="BH36" s="1011"/>
      <c r="BI36" s="1012"/>
      <c r="BJ36" s="223"/>
      <c r="BK36" s="223"/>
      <c r="BL36" s="223"/>
      <c r="BM36" s="223"/>
      <c r="BN36" s="223"/>
      <c r="BO36" s="236"/>
      <c r="BP36" s="236"/>
      <c r="BQ36" s="233">
        <v>30</v>
      </c>
      <c r="BR36" s="234"/>
      <c r="BS36" s="978" t="s">
        <v>583</v>
      </c>
      <c r="BT36" s="979"/>
      <c r="BU36" s="979"/>
      <c r="BV36" s="979"/>
      <c r="BW36" s="979"/>
      <c r="BX36" s="979"/>
      <c r="BY36" s="979"/>
      <c r="BZ36" s="979"/>
      <c r="CA36" s="979"/>
      <c r="CB36" s="979"/>
      <c r="CC36" s="979"/>
      <c r="CD36" s="979"/>
      <c r="CE36" s="979"/>
      <c r="CF36" s="979"/>
      <c r="CG36" s="980"/>
      <c r="CH36" s="953" t="s">
        <v>492</v>
      </c>
      <c r="CI36" s="954"/>
      <c r="CJ36" s="954"/>
      <c r="CK36" s="954"/>
      <c r="CL36" s="955"/>
      <c r="CM36" s="953">
        <v>391</v>
      </c>
      <c r="CN36" s="954"/>
      <c r="CO36" s="954"/>
      <c r="CP36" s="954"/>
      <c r="CQ36" s="955"/>
      <c r="CR36" s="953">
        <v>15</v>
      </c>
      <c r="CS36" s="954"/>
      <c r="CT36" s="954"/>
      <c r="CU36" s="954"/>
      <c r="CV36" s="955"/>
      <c r="CW36" s="953" t="s">
        <v>492</v>
      </c>
      <c r="CX36" s="954"/>
      <c r="CY36" s="954"/>
      <c r="CZ36" s="954"/>
      <c r="DA36" s="955"/>
      <c r="DB36" s="953" t="s">
        <v>553</v>
      </c>
      <c r="DC36" s="954"/>
      <c r="DD36" s="954"/>
      <c r="DE36" s="954"/>
      <c r="DF36" s="955"/>
      <c r="DG36" s="953" t="s">
        <v>553</v>
      </c>
      <c r="DH36" s="954"/>
      <c r="DI36" s="954"/>
      <c r="DJ36" s="954"/>
      <c r="DK36" s="955"/>
      <c r="DL36" s="953" t="s">
        <v>553</v>
      </c>
      <c r="DM36" s="954"/>
      <c r="DN36" s="954"/>
      <c r="DO36" s="954"/>
      <c r="DP36" s="955"/>
      <c r="DQ36" s="953" t="s">
        <v>553</v>
      </c>
      <c r="DR36" s="954"/>
      <c r="DS36" s="954"/>
      <c r="DT36" s="954"/>
      <c r="DU36" s="955"/>
      <c r="DV36" s="956"/>
      <c r="DW36" s="957"/>
      <c r="DX36" s="957"/>
      <c r="DY36" s="957"/>
      <c r="DZ36" s="958"/>
      <c r="EA36" s="217"/>
    </row>
    <row r="37" spans="1:131" s="218" customFormat="1" ht="26.25" customHeight="1" x14ac:dyDescent="0.2">
      <c r="A37" s="237">
        <v>10</v>
      </c>
      <c r="B37" s="1005"/>
      <c r="C37" s="1006"/>
      <c r="D37" s="1006"/>
      <c r="E37" s="1006"/>
      <c r="F37" s="1006"/>
      <c r="G37" s="1006"/>
      <c r="H37" s="1006"/>
      <c r="I37" s="1006"/>
      <c r="J37" s="1006"/>
      <c r="K37" s="1006"/>
      <c r="L37" s="1006"/>
      <c r="M37" s="1006"/>
      <c r="N37" s="1006"/>
      <c r="O37" s="1006"/>
      <c r="P37" s="1007"/>
      <c r="Q37" s="1014"/>
      <c r="R37" s="1009"/>
      <c r="S37" s="1009"/>
      <c r="T37" s="1009"/>
      <c r="U37" s="1009"/>
      <c r="V37" s="1009"/>
      <c r="W37" s="1009"/>
      <c r="X37" s="1009"/>
      <c r="Y37" s="1009"/>
      <c r="Z37" s="1009"/>
      <c r="AA37" s="1009"/>
      <c r="AB37" s="1009"/>
      <c r="AC37" s="1009"/>
      <c r="AD37" s="1009"/>
      <c r="AE37" s="1015"/>
      <c r="AF37" s="1008"/>
      <c r="AG37" s="1009"/>
      <c r="AH37" s="1009"/>
      <c r="AI37" s="1009"/>
      <c r="AJ37" s="1010"/>
      <c r="AK37" s="944"/>
      <c r="AL37" s="935"/>
      <c r="AM37" s="935"/>
      <c r="AN37" s="935"/>
      <c r="AO37" s="935"/>
      <c r="AP37" s="935"/>
      <c r="AQ37" s="935"/>
      <c r="AR37" s="935"/>
      <c r="AS37" s="935"/>
      <c r="AT37" s="935"/>
      <c r="AU37" s="935"/>
      <c r="AV37" s="935"/>
      <c r="AW37" s="935"/>
      <c r="AX37" s="935"/>
      <c r="AY37" s="935"/>
      <c r="AZ37" s="1013"/>
      <c r="BA37" s="1013"/>
      <c r="BB37" s="1013"/>
      <c r="BC37" s="1013"/>
      <c r="BD37" s="1013"/>
      <c r="BE37" s="1011"/>
      <c r="BF37" s="1011"/>
      <c r="BG37" s="1011"/>
      <c r="BH37" s="1011"/>
      <c r="BI37" s="1012"/>
      <c r="BJ37" s="223"/>
      <c r="BK37" s="223"/>
      <c r="BL37" s="223"/>
      <c r="BM37" s="223"/>
      <c r="BN37" s="223"/>
      <c r="BO37" s="236"/>
      <c r="BP37" s="236"/>
      <c r="BQ37" s="233">
        <v>31</v>
      </c>
      <c r="BR37" s="234"/>
      <c r="BS37" s="978" t="s">
        <v>584</v>
      </c>
      <c r="BT37" s="979"/>
      <c r="BU37" s="979"/>
      <c r="BV37" s="979"/>
      <c r="BW37" s="979"/>
      <c r="BX37" s="979"/>
      <c r="BY37" s="979"/>
      <c r="BZ37" s="979"/>
      <c r="CA37" s="979"/>
      <c r="CB37" s="979"/>
      <c r="CC37" s="979"/>
      <c r="CD37" s="979"/>
      <c r="CE37" s="979"/>
      <c r="CF37" s="979"/>
      <c r="CG37" s="980"/>
      <c r="CH37" s="953">
        <v>-5</v>
      </c>
      <c r="CI37" s="954"/>
      <c r="CJ37" s="954"/>
      <c r="CK37" s="954"/>
      <c r="CL37" s="955"/>
      <c r="CM37" s="953">
        <v>1822</v>
      </c>
      <c r="CN37" s="954"/>
      <c r="CO37" s="954"/>
      <c r="CP37" s="954"/>
      <c r="CQ37" s="955"/>
      <c r="CR37" s="953">
        <v>1226</v>
      </c>
      <c r="CS37" s="954"/>
      <c r="CT37" s="954"/>
      <c r="CU37" s="954"/>
      <c r="CV37" s="955"/>
      <c r="CW37" s="953" t="s">
        <v>492</v>
      </c>
      <c r="CX37" s="954"/>
      <c r="CY37" s="954"/>
      <c r="CZ37" s="954"/>
      <c r="DA37" s="955"/>
      <c r="DB37" s="953" t="s">
        <v>553</v>
      </c>
      <c r="DC37" s="954"/>
      <c r="DD37" s="954"/>
      <c r="DE37" s="954"/>
      <c r="DF37" s="955"/>
      <c r="DG37" s="953" t="s">
        <v>553</v>
      </c>
      <c r="DH37" s="954"/>
      <c r="DI37" s="954"/>
      <c r="DJ37" s="954"/>
      <c r="DK37" s="955"/>
      <c r="DL37" s="953" t="s">
        <v>553</v>
      </c>
      <c r="DM37" s="954"/>
      <c r="DN37" s="954"/>
      <c r="DO37" s="954"/>
      <c r="DP37" s="955"/>
      <c r="DQ37" s="953" t="s">
        <v>553</v>
      </c>
      <c r="DR37" s="954"/>
      <c r="DS37" s="954"/>
      <c r="DT37" s="954"/>
      <c r="DU37" s="955"/>
      <c r="DV37" s="956"/>
      <c r="DW37" s="957"/>
      <c r="DX37" s="957"/>
      <c r="DY37" s="957"/>
      <c r="DZ37" s="958"/>
      <c r="EA37" s="217"/>
    </row>
    <row r="38" spans="1:131" s="218" customFormat="1" ht="26.25" customHeight="1" x14ac:dyDescent="0.2">
      <c r="A38" s="237">
        <v>11</v>
      </c>
      <c r="B38" s="1005"/>
      <c r="C38" s="1006"/>
      <c r="D38" s="1006"/>
      <c r="E38" s="1006"/>
      <c r="F38" s="1006"/>
      <c r="G38" s="1006"/>
      <c r="H38" s="1006"/>
      <c r="I38" s="1006"/>
      <c r="J38" s="1006"/>
      <c r="K38" s="1006"/>
      <c r="L38" s="1006"/>
      <c r="M38" s="1006"/>
      <c r="N38" s="1006"/>
      <c r="O38" s="1006"/>
      <c r="P38" s="1007"/>
      <c r="Q38" s="1014"/>
      <c r="R38" s="1009"/>
      <c r="S38" s="1009"/>
      <c r="T38" s="1009"/>
      <c r="U38" s="1009"/>
      <c r="V38" s="1009"/>
      <c r="W38" s="1009"/>
      <c r="X38" s="1009"/>
      <c r="Y38" s="1009"/>
      <c r="Z38" s="1009"/>
      <c r="AA38" s="1009"/>
      <c r="AB38" s="1009"/>
      <c r="AC38" s="1009"/>
      <c r="AD38" s="1009"/>
      <c r="AE38" s="1015"/>
      <c r="AF38" s="1008"/>
      <c r="AG38" s="1009"/>
      <c r="AH38" s="1009"/>
      <c r="AI38" s="1009"/>
      <c r="AJ38" s="1010"/>
      <c r="AK38" s="944"/>
      <c r="AL38" s="935"/>
      <c r="AM38" s="935"/>
      <c r="AN38" s="935"/>
      <c r="AO38" s="935"/>
      <c r="AP38" s="935"/>
      <c r="AQ38" s="935"/>
      <c r="AR38" s="935"/>
      <c r="AS38" s="935"/>
      <c r="AT38" s="935"/>
      <c r="AU38" s="935"/>
      <c r="AV38" s="935"/>
      <c r="AW38" s="935"/>
      <c r="AX38" s="935"/>
      <c r="AY38" s="935"/>
      <c r="AZ38" s="1013"/>
      <c r="BA38" s="1013"/>
      <c r="BB38" s="1013"/>
      <c r="BC38" s="1013"/>
      <c r="BD38" s="1013"/>
      <c r="BE38" s="1011"/>
      <c r="BF38" s="1011"/>
      <c r="BG38" s="1011"/>
      <c r="BH38" s="1011"/>
      <c r="BI38" s="1012"/>
      <c r="BJ38" s="223"/>
      <c r="BK38" s="223"/>
      <c r="BL38" s="223"/>
      <c r="BM38" s="223"/>
      <c r="BN38" s="223"/>
      <c r="BO38" s="236"/>
      <c r="BP38" s="236"/>
      <c r="BQ38" s="233">
        <v>32</v>
      </c>
      <c r="BR38" s="234"/>
      <c r="BS38" s="978"/>
      <c r="BT38" s="979"/>
      <c r="BU38" s="979"/>
      <c r="BV38" s="979"/>
      <c r="BW38" s="979"/>
      <c r="BX38" s="979"/>
      <c r="BY38" s="979"/>
      <c r="BZ38" s="979"/>
      <c r="CA38" s="979"/>
      <c r="CB38" s="979"/>
      <c r="CC38" s="979"/>
      <c r="CD38" s="979"/>
      <c r="CE38" s="979"/>
      <c r="CF38" s="979"/>
      <c r="CG38" s="980"/>
      <c r="CH38" s="953"/>
      <c r="CI38" s="954"/>
      <c r="CJ38" s="954"/>
      <c r="CK38" s="954"/>
      <c r="CL38" s="955"/>
      <c r="CM38" s="953"/>
      <c r="CN38" s="954"/>
      <c r="CO38" s="954"/>
      <c r="CP38" s="954"/>
      <c r="CQ38" s="955"/>
      <c r="CR38" s="953"/>
      <c r="CS38" s="954"/>
      <c r="CT38" s="954"/>
      <c r="CU38" s="954"/>
      <c r="CV38" s="955"/>
      <c r="CW38" s="953"/>
      <c r="CX38" s="954"/>
      <c r="CY38" s="954"/>
      <c r="CZ38" s="954"/>
      <c r="DA38" s="955"/>
      <c r="DB38" s="953"/>
      <c r="DC38" s="954"/>
      <c r="DD38" s="954"/>
      <c r="DE38" s="954"/>
      <c r="DF38" s="955"/>
      <c r="DG38" s="953"/>
      <c r="DH38" s="954"/>
      <c r="DI38" s="954"/>
      <c r="DJ38" s="954"/>
      <c r="DK38" s="955"/>
      <c r="DL38" s="953"/>
      <c r="DM38" s="954"/>
      <c r="DN38" s="954"/>
      <c r="DO38" s="954"/>
      <c r="DP38" s="955"/>
      <c r="DQ38" s="953"/>
      <c r="DR38" s="954"/>
      <c r="DS38" s="954"/>
      <c r="DT38" s="954"/>
      <c r="DU38" s="955"/>
      <c r="DV38" s="956"/>
      <c r="DW38" s="957"/>
      <c r="DX38" s="957"/>
      <c r="DY38" s="957"/>
      <c r="DZ38" s="958"/>
      <c r="EA38" s="217"/>
    </row>
    <row r="39" spans="1:131" s="218" customFormat="1" ht="26.25" customHeight="1" x14ac:dyDescent="0.2">
      <c r="A39" s="237">
        <v>12</v>
      </c>
      <c r="B39" s="1005"/>
      <c r="C39" s="1006"/>
      <c r="D39" s="1006"/>
      <c r="E39" s="1006"/>
      <c r="F39" s="1006"/>
      <c r="G39" s="1006"/>
      <c r="H39" s="1006"/>
      <c r="I39" s="1006"/>
      <c r="J39" s="1006"/>
      <c r="K39" s="1006"/>
      <c r="L39" s="1006"/>
      <c r="M39" s="1006"/>
      <c r="N39" s="1006"/>
      <c r="O39" s="1006"/>
      <c r="P39" s="1007"/>
      <c r="Q39" s="1014"/>
      <c r="R39" s="1009"/>
      <c r="S39" s="1009"/>
      <c r="T39" s="1009"/>
      <c r="U39" s="1009"/>
      <c r="V39" s="1009"/>
      <c r="W39" s="1009"/>
      <c r="X39" s="1009"/>
      <c r="Y39" s="1009"/>
      <c r="Z39" s="1009"/>
      <c r="AA39" s="1009"/>
      <c r="AB39" s="1009"/>
      <c r="AC39" s="1009"/>
      <c r="AD39" s="1009"/>
      <c r="AE39" s="1015"/>
      <c r="AF39" s="1008"/>
      <c r="AG39" s="1009"/>
      <c r="AH39" s="1009"/>
      <c r="AI39" s="1009"/>
      <c r="AJ39" s="1010"/>
      <c r="AK39" s="944"/>
      <c r="AL39" s="935"/>
      <c r="AM39" s="935"/>
      <c r="AN39" s="935"/>
      <c r="AO39" s="935"/>
      <c r="AP39" s="935"/>
      <c r="AQ39" s="935"/>
      <c r="AR39" s="935"/>
      <c r="AS39" s="935"/>
      <c r="AT39" s="935"/>
      <c r="AU39" s="935"/>
      <c r="AV39" s="935"/>
      <c r="AW39" s="935"/>
      <c r="AX39" s="935"/>
      <c r="AY39" s="935"/>
      <c r="AZ39" s="1013"/>
      <c r="BA39" s="1013"/>
      <c r="BB39" s="1013"/>
      <c r="BC39" s="1013"/>
      <c r="BD39" s="1013"/>
      <c r="BE39" s="1011"/>
      <c r="BF39" s="1011"/>
      <c r="BG39" s="1011"/>
      <c r="BH39" s="1011"/>
      <c r="BI39" s="1012"/>
      <c r="BJ39" s="223"/>
      <c r="BK39" s="223"/>
      <c r="BL39" s="223"/>
      <c r="BM39" s="223"/>
      <c r="BN39" s="223"/>
      <c r="BO39" s="236"/>
      <c r="BP39" s="236"/>
      <c r="BQ39" s="233">
        <v>33</v>
      </c>
      <c r="BR39" s="234"/>
      <c r="BS39" s="978"/>
      <c r="BT39" s="979"/>
      <c r="BU39" s="979"/>
      <c r="BV39" s="979"/>
      <c r="BW39" s="979"/>
      <c r="BX39" s="979"/>
      <c r="BY39" s="979"/>
      <c r="BZ39" s="979"/>
      <c r="CA39" s="979"/>
      <c r="CB39" s="979"/>
      <c r="CC39" s="979"/>
      <c r="CD39" s="979"/>
      <c r="CE39" s="979"/>
      <c r="CF39" s="979"/>
      <c r="CG39" s="980"/>
      <c r="CH39" s="953"/>
      <c r="CI39" s="954"/>
      <c r="CJ39" s="954"/>
      <c r="CK39" s="954"/>
      <c r="CL39" s="955"/>
      <c r="CM39" s="953"/>
      <c r="CN39" s="954"/>
      <c r="CO39" s="954"/>
      <c r="CP39" s="954"/>
      <c r="CQ39" s="955"/>
      <c r="CR39" s="953"/>
      <c r="CS39" s="954"/>
      <c r="CT39" s="954"/>
      <c r="CU39" s="954"/>
      <c r="CV39" s="955"/>
      <c r="CW39" s="953"/>
      <c r="CX39" s="954"/>
      <c r="CY39" s="954"/>
      <c r="CZ39" s="954"/>
      <c r="DA39" s="955"/>
      <c r="DB39" s="953"/>
      <c r="DC39" s="954"/>
      <c r="DD39" s="954"/>
      <c r="DE39" s="954"/>
      <c r="DF39" s="955"/>
      <c r="DG39" s="953"/>
      <c r="DH39" s="954"/>
      <c r="DI39" s="954"/>
      <c r="DJ39" s="954"/>
      <c r="DK39" s="955"/>
      <c r="DL39" s="953"/>
      <c r="DM39" s="954"/>
      <c r="DN39" s="954"/>
      <c r="DO39" s="954"/>
      <c r="DP39" s="955"/>
      <c r="DQ39" s="953"/>
      <c r="DR39" s="954"/>
      <c r="DS39" s="954"/>
      <c r="DT39" s="954"/>
      <c r="DU39" s="955"/>
      <c r="DV39" s="956"/>
      <c r="DW39" s="957"/>
      <c r="DX39" s="957"/>
      <c r="DY39" s="957"/>
      <c r="DZ39" s="958"/>
      <c r="EA39" s="217"/>
    </row>
    <row r="40" spans="1:131" s="218" customFormat="1" ht="26.25" customHeight="1" x14ac:dyDescent="0.2">
      <c r="A40" s="232">
        <v>13</v>
      </c>
      <c r="B40" s="1005"/>
      <c r="C40" s="1006"/>
      <c r="D40" s="1006"/>
      <c r="E40" s="1006"/>
      <c r="F40" s="1006"/>
      <c r="G40" s="1006"/>
      <c r="H40" s="1006"/>
      <c r="I40" s="1006"/>
      <c r="J40" s="1006"/>
      <c r="K40" s="1006"/>
      <c r="L40" s="1006"/>
      <c r="M40" s="1006"/>
      <c r="N40" s="1006"/>
      <c r="O40" s="1006"/>
      <c r="P40" s="1007"/>
      <c r="Q40" s="1014"/>
      <c r="R40" s="1009"/>
      <c r="S40" s="1009"/>
      <c r="T40" s="1009"/>
      <c r="U40" s="1009"/>
      <c r="V40" s="1009"/>
      <c r="W40" s="1009"/>
      <c r="X40" s="1009"/>
      <c r="Y40" s="1009"/>
      <c r="Z40" s="1009"/>
      <c r="AA40" s="1009"/>
      <c r="AB40" s="1009"/>
      <c r="AC40" s="1009"/>
      <c r="AD40" s="1009"/>
      <c r="AE40" s="1015"/>
      <c r="AF40" s="1008"/>
      <c r="AG40" s="1009"/>
      <c r="AH40" s="1009"/>
      <c r="AI40" s="1009"/>
      <c r="AJ40" s="1010"/>
      <c r="AK40" s="944"/>
      <c r="AL40" s="935"/>
      <c r="AM40" s="935"/>
      <c r="AN40" s="935"/>
      <c r="AO40" s="935"/>
      <c r="AP40" s="935"/>
      <c r="AQ40" s="935"/>
      <c r="AR40" s="935"/>
      <c r="AS40" s="935"/>
      <c r="AT40" s="935"/>
      <c r="AU40" s="935"/>
      <c r="AV40" s="935"/>
      <c r="AW40" s="935"/>
      <c r="AX40" s="935"/>
      <c r="AY40" s="935"/>
      <c r="AZ40" s="1013"/>
      <c r="BA40" s="1013"/>
      <c r="BB40" s="1013"/>
      <c r="BC40" s="1013"/>
      <c r="BD40" s="1013"/>
      <c r="BE40" s="1011"/>
      <c r="BF40" s="1011"/>
      <c r="BG40" s="1011"/>
      <c r="BH40" s="1011"/>
      <c r="BI40" s="1012"/>
      <c r="BJ40" s="223"/>
      <c r="BK40" s="223"/>
      <c r="BL40" s="223"/>
      <c r="BM40" s="223"/>
      <c r="BN40" s="223"/>
      <c r="BO40" s="236"/>
      <c r="BP40" s="236"/>
      <c r="BQ40" s="233">
        <v>34</v>
      </c>
      <c r="BR40" s="234"/>
      <c r="BS40" s="978"/>
      <c r="BT40" s="979"/>
      <c r="BU40" s="979"/>
      <c r="BV40" s="979"/>
      <c r="BW40" s="979"/>
      <c r="BX40" s="979"/>
      <c r="BY40" s="979"/>
      <c r="BZ40" s="979"/>
      <c r="CA40" s="979"/>
      <c r="CB40" s="979"/>
      <c r="CC40" s="979"/>
      <c r="CD40" s="979"/>
      <c r="CE40" s="979"/>
      <c r="CF40" s="979"/>
      <c r="CG40" s="980"/>
      <c r="CH40" s="953"/>
      <c r="CI40" s="954"/>
      <c r="CJ40" s="954"/>
      <c r="CK40" s="954"/>
      <c r="CL40" s="955"/>
      <c r="CM40" s="953"/>
      <c r="CN40" s="954"/>
      <c r="CO40" s="954"/>
      <c r="CP40" s="954"/>
      <c r="CQ40" s="955"/>
      <c r="CR40" s="953"/>
      <c r="CS40" s="954"/>
      <c r="CT40" s="954"/>
      <c r="CU40" s="954"/>
      <c r="CV40" s="955"/>
      <c r="CW40" s="953"/>
      <c r="CX40" s="954"/>
      <c r="CY40" s="954"/>
      <c r="CZ40" s="954"/>
      <c r="DA40" s="955"/>
      <c r="DB40" s="953"/>
      <c r="DC40" s="954"/>
      <c r="DD40" s="954"/>
      <c r="DE40" s="954"/>
      <c r="DF40" s="955"/>
      <c r="DG40" s="953"/>
      <c r="DH40" s="954"/>
      <c r="DI40" s="954"/>
      <c r="DJ40" s="954"/>
      <c r="DK40" s="955"/>
      <c r="DL40" s="953"/>
      <c r="DM40" s="954"/>
      <c r="DN40" s="954"/>
      <c r="DO40" s="954"/>
      <c r="DP40" s="955"/>
      <c r="DQ40" s="953"/>
      <c r="DR40" s="954"/>
      <c r="DS40" s="954"/>
      <c r="DT40" s="954"/>
      <c r="DU40" s="955"/>
      <c r="DV40" s="956"/>
      <c r="DW40" s="957"/>
      <c r="DX40" s="957"/>
      <c r="DY40" s="957"/>
      <c r="DZ40" s="958"/>
      <c r="EA40" s="217"/>
    </row>
    <row r="41" spans="1:131" s="218" customFormat="1" ht="26.25" customHeight="1" x14ac:dyDescent="0.2">
      <c r="A41" s="232">
        <v>14</v>
      </c>
      <c r="B41" s="1005"/>
      <c r="C41" s="1006"/>
      <c r="D41" s="1006"/>
      <c r="E41" s="1006"/>
      <c r="F41" s="1006"/>
      <c r="G41" s="1006"/>
      <c r="H41" s="1006"/>
      <c r="I41" s="1006"/>
      <c r="J41" s="1006"/>
      <c r="K41" s="1006"/>
      <c r="L41" s="1006"/>
      <c r="M41" s="1006"/>
      <c r="N41" s="1006"/>
      <c r="O41" s="1006"/>
      <c r="P41" s="1007"/>
      <c r="Q41" s="1014"/>
      <c r="R41" s="1009"/>
      <c r="S41" s="1009"/>
      <c r="T41" s="1009"/>
      <c r="U41" s="1009"/>
      <c r="V41" s="1009"/>
      <c r="W41" s="1009"/>
      <c r="X41" s="1009"/>
      <c r="Y41" s="1009"/>
      <c r="Z41" s="1009"/>
      <c r="AA41" s="1009"/>
      <c r="AB41" s="1009"/>
      <c r="AC41" s="1009"/>
      <c r="AD41" s="1009"/>
      <c r="AE41" s="1015"/>
      <c r="AF41" s="1008"/>
      <c r="AG41" s="1009"/>
      <c r="AH41" s="1009"/>
      <c r="AI41" s="1009"/>
      <c r="AJ41" s="1010"/>
      <c r="AK41" s="944"/>
      <c r="AL41" s="935"/>
      <c r="AM41" s="935"/>
      <c r="AN41" s="935"/>
      <c r="AO41" s="935"/>
      <c r="AP41" s="935"/>
      <c r="AQ41" s="935"/>
      <c r="AR41" s="935"/>
      <c r="AS41" s="935"/>
      <c r="AT41" s="935"/>
      <c r="AU41" s="935"/>
      <c r="AV41" s="935"/>
      <c r="AW41" s="935"/>
      <c r="AX41" s="935"/>
      <c r="AY41" s="935"/>
      <c r="AZ41" s="1013"/>
      <c r="BA41" s="1013"/>
      <c r="BB41" s="1013"/>
      <c r="BC41" s="1013"/>
      <c r="BD41" s="1013"/>
      <c r="BE41" s="1011"/>
      <c r="BF41" s="1011"/>
      <c r="BG41" s="1011"/>
      <c r="BH41" s="1011"/>
      <c r="BI41" s="1012"/>
      <c r="BJ41" s="223"/>
      <c r="BK41" s="223"/>
      <c r="BL41" s="223"/>
      <c r="BM41" s="223"/>
      <c r="BN41" s="223"/>
      <c r="BO41" s="236"/>
      <c r="BP41" s="236"/>
      <c r="BQ41" s="233">
        <v>35</v>
      </c>
      <c r="BR41" s="234"/>
      <c r="BS41" s="978"/>
      <c r="BT41" s="979"/>
      <c r="BU41" s="979"/>
      <c r="BV41" s="979"/>
      <c r="BW41" s="979"/>
      <c r="BX41" s="979"/>
      <c r="BY41" s="979"/>
      <c r="BZ41" s="979"/>
      <c r="CA41" s="979"/>
      <c r="CB41" s="979"/>
      <c r="CC41" s="979"/>
      <c r="CD41" s="979"/>
      <c r="CE41" s="979"/>
      <c r="CF41" s="979"/>
      <c r="CG41" s="980"/>
      <c r="CH41" s="953"/>
      <c r="CI41" s="954"/>
      <c r="CJ41" s="954"/>
      <c r="CK41" s="954"/>
      <c r="CL41" s="955"/>
      <c r="CM41" s="953"/>
      <c r="CN41" s="954"/>
      <c r="CO41" s="954"/>
      <c r="CP41" s="954"/>
      <c r="CQ41" s="955"/>
      <c r="CR41" s="953"/>
      <c r="CS41" s="954"/>
      <c r="CT41" s="954"/>
      <c r="CU41" s="954"/>
      <c r="CV41" s="955"/>
      <c r="CW41" s="953"/>
      <c r="CX41" s="954"/>
      <c r="CY41" s="954"/>
      <c r="CZ41" s="954"/>
      <c r="DA41" s="955"/>
      <c r="DB41" s="953"/>
      <c r="DC41" s="954"/>
      <c r="DD41" s="954"/>
      <c r="DE41" s="954"/>
      <c r="DF41" s="955"/>
      <c r="DG41" s="953"/>
      <c r="DH41" s="954"/>
      <c r="DI41" s="954"/>
      <c r="DJ41" s="954"/>
      <c r="DK41" s="955"/>
      <c r="DL41" s="953"/>
      <c r="DM41" s="954"/>
      <c r="DN41" s="954"/>
      <c r="DO41" s="954"/>
      <c r="DP41" s="955"/>
      <c r="DQ41" s="953"/>
      <c r="DR41" s="954"/>
      <c r="DS41" s="954"/>
      <c r="DT41" s="954"/>
      <c r="DU41" s="955"/>
      <c r="DV41" s="956"/>
      <c r="DW41" s="957"/>
      <c r="DX41" s="957"/>
      <c r="DY41" s="957"/>
      <c r="DZ41" s="958"/>
      <c r="EA41" s="217"/>
    </row>
    <row r="42" spans="1:131" s="218" customFormat="1" ht="26.25" customHeight="1" x14ac:dyDescent="0.2">
      <c r="A42" s="232">
        <v>15</v>
      </c>
      <c r="B42" s="1005"/>
      <c r="C42" s="1006"/>
      <c r="D42" s="1006"/>
      <c r="E42" s="1006"/>
      <c r="F42" s="1006"/>
      <c r="G42" s="1006"/>
      <c r="H42" s="1006"/>
      <c r="I42" s="1006"/>
      <c r="J42" s="1006"/>
      <c r="K42" s="1006"/>
      <c r="L42" s="1006"/>
      <c r="M42" s="1006"/>
      <c r="N42" s="1006"/>
      <c r="O42" s="1006"/>
      <c r="P42" s="1007"/>
      <c r="Q42" s="1014"/>
      <c r="R42" s="1009"/>
      <c r="S42" s="1009"/>
      <c r="T42" s="1009"/>
      <c r="U42" s="1009"/>
      <c r="V42" s="1009"/>
      <c r="W42" s="1009"/>
      <c r="X42" s="1009"/>
      <c r="Y42" s="1009"/>
      <c r="Z42" s="1009"/>
      <c r="AA42" s="1009"/>
      <c r="AB42" s="1009"/>
      <c r="AC42" s="1009"/>
      <c r="AD42" s="1009"/>
      <c r="AE42" s="1015"/>
      <c r="AF42" s="1008"/>
      <c r="AG42" s="1009"/>
      <c r="AH42" s="1009"/>
      <c r="AI42" s="1009"/>
      <c r="AJ42" s="1010"/>
      <c r="AK42" s="944"/>
      <c r="AL42" s="935"/>
      <c r="AM42" s="935"/>
      <c r="AN42" s="935"/>
      <c r="AO42" s="935"/>
      <c r="AP42" s="935"/>
      <c r="AQ42" s="935"/>
      <c r="AR42" s="935"/>
      <c r="AS42" s="935"/>
      <c r="AT42" s="935"/>
      <c r="AU42" s="935"/>
      <c r="AV42" s="935"/>
      <c r="AW42" s="935"/>
      <c r="AX42" s="935"/>
      <c r="AY42" s="935"/>
      <c r="AZ42" s="1013"/>
      <c r="BA42" s="1013"/>
      <c r="BB42" s="1013"/>
      <c r="BC42" s="1013"/>
      <c r="BD42" s="1013"/>
      <c r="BE42" s="1011"/>
      <c r="BF42" s="1011"/>
      <c r="BG42" s="1011"/>
      <c r="BH42" s="1011"/>
      <c r="BI42" s="1012"/>
      <c r="BJ42" s="223"/>
      <c r="BK42" s="223"/>
      <c r="BL42" s="223"/>
      <c r="BM42" s="223"/>
      <c r="BN42" s="223"/>
      <c r="BO42" s="236"/>
      <c r="BP42" s="236"/>
      <c r="BQ42" s="233">
        <v>36</v>
      </c>
      <c r="BR42" s="234"/>
      <c r="BS42" s="978"/>
      <c r="BT42" s="979"/>
      <c r="BU42" s="979"/>
      <c r="BV42" s="979"/>
      <c r="BW42" s="979"/>
      <c r="BX42" s="979"/>
      <c r="BY42" s="979"/>
      <c r="BZ42" s="979"/>
      <c r="CA42" s="979"/>
      <c r="CB42" s="979"/>
      <c r="CC42" s="979"/>
      <c r="CD42" s="979"/>
      <c r="CE42" s="979"/>
      <c r="CF42" s="979"/>
      <c r="CG42" s="980"/>
      <c r="CH42" s="953"/>
      <c r="CI42" s="954"/>
      <c r="CJ42" s="954"/>
      <c r="CK42" s="954"/>
      <c r="CL42" s="955"/>
      <c r="CM42" s="953"/>
      <c r="CN42" s="954"/>
      <c r="CO42" s="954"/>
      <c r="CP42" s="954"/>
      <c r="CQ42" s="955"/>
      <c r="CR42" s="953"/>
      <c r="CS42" s="954"/>
      <c r="CT42" s="954"/>
      <c r="CU42" s="954"/>
      <c r="CV42" s="955"/>
      <c r="CW42" s="953"/>
      <c r="CX42" s="954"/>
      <c r="CY42" s="954"/>
      <c r="CZ42" s="954"/>
      <c r="DA42" s="955"/>
      <c r="DB42" s="953"/>
      <c r="DC42" s="954"/>
      <c r="DD42" s="954"/>
      <c r="DE42" s="954"/>
      <c r="DF42" s="955"/>
      <c r="DG42" s="953"/>
      <c r="DH42" s="954"/>
      <c r="DI42" s="954"/>
      <c r="DJ42" s="954"/>
      <c r="DK42" s="955"/>
      <c r="DL42" s="953"/>
      <c r="DM42" s="954"/>
      <c r="DN42" s="954"/>
      <c r="DO42" s="954"/>
      <c r="DP42" s="955"/>
      <c r="DQ42" s="953"/>
      <c r="DR42" s="954"/>
      <c r="DS42" s="954"/>
      <c r="DT42" s="954"/>
      <c r="DU42" s="955"/>
      <c r="DV42" s="956"/>
      <c r="DW42" s="957"/>
      <c r="DX42" s="957"/>
      <c r="DY42" s="957"/>
      <c r="DZ42" s="958"/>
      <c r="EA42" s="217"/>
    </row>
    <row r="43" spans="1:131" s="218" customFormat="1" ht="26.25" customHeight="1" x14ac:dyDescent="0.2">
      <c r="A43" s="232">
        <v>16</v>
      </c>
      <c r="B43" s="1005"/>
      <c r="C43" s="1006"/>
      <c r="D43" s="1006"/>
      <c r="E43" s="1006"/>
      <c r="F43" s="1006"/>
      <c r="G43" s="1006"/>
      <c r="H43" s="1006"/>
      <c r="I43" s="1006"/>
      <c r="J43" s="1006"/>
      <c r="K43" s="1006"/>
      <c r="L43" s="1006"/>
      <c r="M43" s="1006"/>
      <c r="N43" s="1006"/>
      <c r="O43" s="1006"/>
      <c r="P43" s="1007"/>
      <c r="Q43" s="1014"/>
      <c r="R43" s="1009"/>
      <c r="S43" s="1009"/>
      <c r="T43" s="1009"/>
      <c r="U43" s="1009"/>
      <c r="V43" s="1009"/>
      <c r="W43" s="1009"/>
      <c r="X43" s="1009"/>
      <c r="Y43" s="1009"/>
      <c r="Z43" s="1009"/>
      <c r="AA43" s="1009"/>
      <c r="AB43" s="1009"/>
      <c r="AC43" s="1009"/>
      <c r="AD43" s="1009"/>
      <c r="AE43" s="1015"/>
      <c r="AF43" s="1008"/>
      <c r="AG43" s="1009"/>
      <c r="AH43" s="1009"/>
      <c r="AI43" s="1009"/>
      <c r="AJ43" s="1010"/>
      <c r="AK43" s="944"/>
      <c r="AL43" s="935"/>
      <c r="AM43" s="935"/>
      <c r="AN43" s="935"/>
      <c r="AO43" s="935"/>
      <c r="AP43" s="935"/>
      <c r="AQ43" s="935"/>
      <c r="AR43" s="935"/>
      <c r="AS43" s="935"/>
      <c r="AT43" s="935"/>
      <c r="AU43" s="935"/>
      <c r="AV43" s="935"/>
      <c r="AW43" s="935"/>
      <c r="AX43" s="935"/>
      <c r="AY43" s="935"/>
      <c r="AZ43" s="1013"/>
      <c r="BA43" s="1013"/>
      <c r="BB43" s="1013"/>
      <c r="BC43" s="1013"/>
      <c r="BD43" s="1013"/>
      <c r="BE43" s="1011"/>
      <c r="BF43" s="1011"/>
      <c r="BG43" s="1011"/>
      <c r="BH43" s="1011"/>
      <c r="BI43" s="1012"/>
      <c r="BJ43" s="223"/>
      <c r="BK43" s="223"/>
      <c r="BL43" s="223"/>
      <c r="BM43" s="223"/>
      <c r="BN43" s="223"/>
      <c r="BO43" s="236"/>
      <c r="BP43" s="236"/>
      <c r="BQ43" s="233">
        <v>37</v>
      </c>
      <c r="BR43" s="234"/>
      <c r="BS43" s="978"/>
      <c r="BT43" s="979"/>
      <c r="BU43" s="979"/>
      <c r="BV43" s="979"/>
      <c r="BW43" s="979"/>
      <c r="BX43" s="979"/>
      <c r="BY43" s="979"/>
      <c r="BZ43" s="979"/>
      <c r="CA43" s="979"/>
      <c r="CB43" s="979"/>
      <c r="CC43" s="979"/>
      <c r="CD43" s="979"/>
      <c r="CE43" s="979"/>
      <c r="CF43" s="979"/>
      <c r="CG43" s="980"/>
      <c r="CH43" s="953"/>
      <c r="CI43" s="954"/>
      <c r="CJ43" s="954"/>
      <c r="CK43" s="954"/>
      <c r="CL43" s="955"/>
      <c r="CM43" s="953"/>
      <c r="CN43" s="954"/>
      <c r="CO43" s="954"/>
      <c r="CP43" s="954"/>
      <c r="CQ43" s="955"/>
      <c r="CR43" s="953"/>
      <c r="CS43" s="954"/>
      <c r="CT43" s="954"/>
      <c r="CU43" s="954"/>
      <c r="CV43" s="955"/>
      <c r="CW43" s="953"/>
      <c r="CX43" s="954"/>
      <c r="CY43" s="954"/>
      <c r="CZ43" s="954"/>
      <c r="DA43" s="955"/>
      <c r="DB43" s="953"/>
      <c r="DC43" s="954"/>
      <c r="DD43" s="954"/>
      <c r="DE43" s="954"/>
      <c r="DF43" s="955"/>
      <c r="DG43" s="953"/>
      <c r="DH43" s="954"/>
      <c r="DI43" s="954"/>
      <c r="DJ43" s="954"/>
      <c r="DK43" s="955"/>
      <c r="DL43" s="953"/>
      <c r="DM43" s="954"/>
      <c r="DN43" s="954"/>
      <c r="DO43" s="954"/>
      <c r="DP43" s="955"/>
      <c r="DQ43" s="953"/>
      <c r="DR43" s="954"/>
      <c r="DS43" s="954"/>
      <c r="DT43" s="954"/>
      <c r="DU43" s="955"/>
      <c r="DV43" s="956"/>
      <c r="DW43" s="957"/>
      <c r="DX43" s="957"/>
      <c r="DY43" s="957"/>
      <c r="DZ43" s="958"/>
      <c r="EA43" s="217"/>
    </row>
    <row r="44" spans="1:131" s="218" customFormat="1" ht="26.25" customHeight="1" x14ac:dyDescent="0.2">
      <c r="A44" s="232">
        <v>17</v>
      </c>
      <c r="B44" s="1005"/>
      <c r="C44" s="1006"/>
      <c r="D44" s="1006"/>
      <c r="E44" s="1006"/>
      <c r="F44" s="1006"/>
      <c r="G44" s="1006"/>
      <c r="H44" s="1006"/>
      <c r="I44" s="1006"/>
      <c r="J44" s="1006"/>
      <c r="K44" s="1006"/>
      <c r="L44" s="1006"/>
      <c r="M44" s="1006"/>
      <c r="N44" s="1006"/>
      <c r="O44" s="1006"/>
      <c r="P44" s="1007"/>
      <c r="Q44" s="1014"/>
      <c r="R44" s="1009"/>
      <c r="S44" s="1009"/>
      <c r="T44" s="1009"/>
      <c r="U44" s="1009"/>
      <c r="V44" s="1009"/>
      <c r="W44" s="1009"/>
      <c r="X44" s="1009"/>
      <c r="Y44" s="1009"/>
      <c r="Z44" s="1009"/>
      <c r="AA44" s="1009"/>
      <c r="AB44" s="1009"/>
      <c r="AC44" s="1009"/>
      <c r="AD44" s="1009"/>
      <c r="AE44" s="1015"/>
      <c r="AF44" s="1008"/>
      <c r="AG44" s="1009"/>
      <c r="AH44" s="1009"/>
      <c r="AI44" s="1009"/>
      <c r="AJ44" s="1010"/>
      <c r="AK44" s="944"/>
      <c r="AL44" s="935"/>
      <c r="AM44" s="935"/>
      <c r="AN44" s="935"/>
      <c r="AO44" s="935"/>
      <c r="AP44" s="935"/>
      <c r="AQ44" s="935"/>
      <c r="AR44" s="935"/>
      <c r="AS44" s="935"/>
      <c r="AT44" s="935"/>
      <c r="AU44" s="935"/>
      <c r="AV44" s="935"/>
      <c r="AW44" s="935"/>
      <c r="AX44" s="935"/>
      <c r="AY44" s="935"/>
      <c r="AZ44" s="1013"/>
      <c r="BA44" s="1013"/>
      <c r="BB44" s="1013"/>
      <c r="BC44" s="1013"/>
      <c r="BD44" s="1013"/>
      <c r="BE44" s="1011"/>
      <c r="BF44" s="1011"/>
      <c r="BG44" s="1011"/>
      <c r="BH44" s="1011"/>
      <c r="BI44" s="1012"/>
      <c r="BJ44" s="223"/>
      <c r="BK44" s="223"/>
      <c r="BL44" s="223"/>
      <c r="BM44" s="223"/>
      <c r="BN44" s="223"/>
      <c r="BO44" s="236"/>
      <c r="BP44" s="236"/>
      <c r="BQ44" s="233">
        <v>38</v>
      </c>
      <c r="BR44" s="234"/>
      <c r="BS44" s="978"/>
      <c r="BT44" s="979"/>
      <c r="BU44" s="979"/>
      <c r="BV44" s="979"/>
      <c r="BW44" s="979"/>
      <c r="BX44" s="979"/>
      <c r="BY44" s="979"/>
      <c r="BZ44" s="979"/>
      <c r="CA44" s="979"/>
      <c r="CB44" s="979"/>
      <c r="CC44" s="979"/>
      <c r="CD44" s="979"/>
      <c r="CE44" s="979"/>
      <c r="CF44" s="979"/>
      <c r="CG44" s="980"/>
      <c r="CH44" s="953"/>
      <c r="CI44" s="954"/>
      <c r="CJ44" s="954"/>
      <c r="CK44" s="954"/>
      <c r="CL44" s="955"/>
      <c r="CM44" s="953"/>
      <c r="CN44" s="954"/>
      <c r="CO44" s="954"/>
      <c r="CP44" s="954"/>
      <c r="CQ44" s="955"/>
      <c r="CR44" s="953"/>
      <c r="CS44" s="954"/>
      <c r="CT44" s="954"/>
      <c r="CU44" s="954"/>
      <c r="CV44" s="955"/>
      <c r="CW44" s="953"/>
      <c r="CX44" s="954"/>
      <c r="CY44" s="954"/>
      <c r="CZ44" s="954"/>
      <c r="DA44" s="955"/>
      <c r="DB44" s="953"/>
      <c r="DC44" s="954"/>
      <c r="DD44" s="954"/>
      <c r="DE44" s="954"/>
      <c r="DF44" s="955"/>
      <c r="DG44" s="953"/>
      <c r="DH44" s="954"/>
      <c r="DI44" s="954"/>
      <c r="DJ44" s="954"/>
      <c r="DK44" s="955"/>
      <c r="DL44" s="953"/>
      <c r="DM44" s="954"/>
      <c r="DN44" s="954"/>
      <c r="DO44" s="954"/>
      <c r="DP44" s="955"/>
      <c r="DQ44" s="953"/>
      <c r="DR44" s="954"/>
      <c r="DS44" s="954"/>
      <c r="DT44" s="954"/>
      <c r="DU44" s="955"/>
      <c r="DV44" s="956"/>
      <c r="DW44" s="957"/>
      <c r="DX44" s="957"/>
      <c r="DY44" s="957"/>
      <c r="DZ44" s="958"/>
      <c r="EA44" s="217"/>
    </row>
    <row r="45" spans="1:131" s="218" customFormat="1" ht="26.25" customHeight="1" x14ac:dyDescent="0.2">
      <c r="A45" s="232">
        <v>18</v>
      </c>
      <c r="B45" s="1005"/>
      <c r="C45" s="1006"/>
      <c r="D45" s="1006"/>
      <c r="E45" s="1006"/>
      <c r="F45" s="1006"/>
      <c r="G45" s="1006"/>
      <c r="H45" s="1006"/>
      <c r="I45" s="1006"/>
      <c r="J45" s="1006"/>
      <c r="K45" s="1006"/>
      <c r="L45" s="1006"/>
      <c r="M45" s="1006"/>
      <c r="N45" s="1006"/>
      <c r="O45" s="1006"/>
      <c r="P45" s="1007"/>
      <c r="Q45" s="1014"/>
      <c r="R45" s="1009"/>
      <c r="S45" s="1009"/>
      <c r="T45" s="1009"/>
      <c r="U45" s="1009"/>
      <c r="V45" s="1009"/>
      <c r="W45" s="1009"/>
      <c r="X45" s="1009"/>
      <c r="Y45" s="1009"/>
      <c r="Z45" s="1009"/>
      <c r="AA45" s="1009"/>
      <c r="AB45" s="1009"/>
      <c r="AC45" s="1009"/>
      <c r="AD45" s="1009"/>
      <c r="AE45" s="1015"/>
      <c r="AF45" s="1008"/>
      <c r="AG45" s="1009"/>
      <c r="AH45" s="1009"/>
      <c r="AI45" s="1009"/>
      <c r="AJ45" s="1010"/>
      <c r="AK45" s="944"/>
      <c r="AL45" s="935"/>
      <c r="AM45" s="935"/>
      <c r="AN45" s="935"/>
      <c r="AO45" s="935"/>
      <c r="AP45" s="935"/>
      <c r="AQ45" s="935"/>
      <c r="AR45" s="935"/>
      <c r="AS45" s="935"/>
      <c r="AT45" s="935"/>
      <c r="AU45" s="935"/>
      <c r="AV45" s="935"/>
      <c r="AW45" s="935"/>
      <c r="AX45" s="935"/>
      <c r="AY45" s="935"/>
      <c r="AZ45" s="1013"/>
      <c r="BA45" s="1013"/>
      <c r="BB45" s="1013"/>
      <c r="BC45" s="1013"/>
      <c r="BD45" s="1013"/>
      <c r="BE45" s="1011"/>
      <c r="BF45" s="1011"/>
      <c r="BG45" s="1011"/>
      <c r="BH45" s="1011"/>
      <c r="BI45" s="1012"/>
      <c r="BJ45" s="223"/>
      <c r="BK45" s="223"/>
      <c r="BL45" s="223"/>
      <c r="BM45" s="223"/>
      <c r="BN45" s="223"/>
      <c r="BO45" s="236"/>
      <c r="BP45" s="236"/>
      <c r="BQ45" s="233">
        <v>39</v>
      </c>
      <c r="BR45" s="234"/>
      <c r="BS45" s="978"/>
      <c r="BT45" s="979"/>
      <c r="BU45" s="979"/>
      <c r="BV45" s="979"/>
      <c r="BW45" s="979"/>
      <c r="BX45" s="979"/>
      <c r="BY45" s="979"/>
      <c r="BZ45" s="979"/>
      <c r="CA45" s="979"/>
      <c r="CB45" s="979"/>
      <c r="CC45" s="979"/>
      <c r="CD45" s="979"/>
      <c r="CE45" s="979"/>
      <c r="CF45" s="979"/>
      <c r="CG45" s="980"/>
      <c r="CH45" s="953"/>
      <c r="CI45" s="954"/>
      <c r="CJ45" s="954"/>
      <c r="CK45" s="954"/>
      <c r="CL45" s="955"/>
      <c r="CM45" s="953"/>
      <c r="CN45" s="954"/>
      <c r="CO45" s="954"/>
      <c r="CP45" s="954"/>
      <c r="CQ45" s="955"/>
      <c r="CR45" s="953"/>
      <c r="CS45" s="954"/>
      <c r="CT45" s="954"/>
      <c r="CU45" s="954"/>
      <c r="CV45" s="955"/>
      <c r="CW45" s="953"/>
      <c r="CX45" s="954"/>
      <c r="CY45" s="954"/>
      <c r="CZ45" s="954"/>
      <c r="DA45" s="955"/>
      <c r="DB45" s="953"/>
      <c r="DC45" s="954"/>
      <c r="DD45" s="954"/>
      <c r="DE45" s="954"/>
      <c r="DF45" s="955"/>
      <c r="DG45" s="953"/>
      <c r="DH45" s="954"/>
      <c r="DI45" s="954"/>
      <c r="DJ45" s="954"/>
      <c r="DK45" s="955"/>
      <c r="DL45" s="953"/>
      <c r="DM45" s="954"/>
      <c r="DN45" s="954"/>
      <c r="DO45" s="954"/>
      <c r="DP45" s="955"/>
      <c r="DQ45" s="953"/>
      <c r="DR45" s="954"/>
      <c r="DS45" s="954"/>
      <c r="DT45" s="954"/>
      <c r="DU45" s="955"/>
      <c r="DV45" s="956"/>
      <c r="DW45" s="957"/>
      <c r="DX45" s="957"/>
      <c r="DY45" s="957"/>
      <c r="DZ45" s="958"/>
      <c r="EA45" s="217"/>
    </row>
    <row r="46" spans="1:131" s="218" customFormat="1" ht="26.25" customHeight="1" x14ac:dyDescent="0.2">
      <c r="A46" s="232">
        <v>19</v>
      </c>
      <c r="B46" s="1005"/>
      <c r="C46" s="1006"/>
      <c r="D46" s="1006"/>
      <c r="E46" s="1006"/>
      <c r="F46" s="1006"/>
      <c r="G46" s="1006"/>
      <c r="H46" s="1006"/>
      <c r="I46" s="1006"/>
      <c r="J46" s="1006"/>
      <c r="K46" s="1006"/>
      <c r="L46" s="1006"/>
      <c r="M46" s="1006"/>
      <c r="N46" s="1006"/>
      <c r="O46" s="1006"/>
      <c r="P46" s="1007"/>
      <c r="Q46" s="1014"/>
      <c r="R46" s="1009"/>
      <c r="S46" s="1009"/>
      <c r="T46" s="1009"/>
      <c r="U46" s="1009"/>
      <c r="V46" s="1009"/>
      <c r="W46" s="1009"/>
      <c r="X46" s="1009"/>
      <c r="Y46" s="1009"/>
      <c r="Z46" s="1009"/>
      <c r="AA46" s="1009"/>
      <c r="AB46" s="1009"/>
      <c r="AC46" s="1009"/>
      <c r="AD46" s="1009"/>
      <c r="AE46" s="1015"/>
      <c r="AF46" s="1008"/>
      <c r="AG46" s="1009"/>
      <c r="AH46" s="1009"/>
      <c r="AI46" s="1009"/>
      <c r="AJ46" s="1010"/>
      <c r="AK46" s="944"/>
      <c r="AL46" s="935"/>
      <c r="AM46" s="935"/>
      <c r="AN46" s="935"/>
      <c r="AO46" s="935"/>
      <c r="AP46" s="935"/>
      <c r="AQ46" s="935"/>
      <c r="AR46" s="935"/>
      <c r="AS46" s="935"/>
      <c r="AT46" s="935"/>
      <c r="AU46" s="935"/>
      <c r="AV46" s="935"/>
      <c r="AW46" s="935"/>
      <c r="AX46" s="935"/>
      <c r="AY46" s="935"/>
      <c r="AZ46" s="1013"/>
      <c r="BA46" s="1013"/>
      <c r="BB46" s="1013"/>
      <c r="BC46" s="1013"/>
      <c r="BD46" s="1013"/>
      <c r="BE46" s="1011"/>
      <c r="BF46" s="1011"/>
      <c r="BG46" s="1011"/>
      <c r="BH46" s="1011"/>
      <c r="BI46" s="1012"/>
      <c r="BJ46" s="223"/>
      <c r="BK46" s="223"/>
      <c r="BL46" s="223"/>
      <c r="BM46" s="223"/>
      <c r="BN46" s="223"/>
      <c r="BO46" s="236"/>
      <c r="BP46" s="236"/>
      <c r="BQ46" s="233">
        <v>40</v>
      </c>
      <c r="BR46" s="234"/>
      <c r="BS46" s="978"/>
      <c r="BT46" s="979"/>
      <c r="BU46" s="979"/>
      <c r="BV46" s="979"/>
      <c r="BW46" s="979"/>
      <c r="BX46" s="979"/>
      <c r="BY46" s="979"/>
      <c r="BZ46" s="979"/>
      <c r="CA46" s="979"/>
      <c r="CB46" s="979"/>
      <c r="CC46" s="979"/>
      <c r="CD46" s="979"/>
      <c r="CE46" s="979"/>
      <c r="CF46" s="979"/>
      <c r="CG46" s="980"/>
      <c r="CH46" s="953"/>
      <c r="CI46" s="954"/>
      <c r="CJ46" s="954"/>
      <c r="CK46" s="954"/>
      <c r="CL46" s="955"/>
      <c r="CM46" s="953"/>
      <c r="CN46" s="954"/>
      <c r="CO46" s="954"/>
      <c r="CP46" s="954"/>
      <c r="CQ46" s="955"/>
      <c r="CR46" s="953"/>
      <c r="CS46" s="954"/>
      <c r="CT46" s="954"/>
      <c r="CU46" s="954"/>
      <c r="CV46" s="955"/>
      <c r="CW46" s="953"/>
      <c r="CX46" s="954"/>
      <c r="CY46" s="954"/>
      <c r="CZ46" s="954"/>
      <c r="DA46" s="955"/>
      <c r="DB46" s="953"/>
      <c r="DC46" s="954"/>
      <c r="DD46" s="954"/>
      <c r="DE46" s="954"/>
      <c r="DF46" s="955"/>
      <c r="DG46" s="953"/>
      <c r="DH46" s="954"/>
      <c r="DI46" s="954"/>
      <c r="DJ46" s="954"/>
      <c r="DK46" s="955"/>
      <c r="DL46" s="953"/>
      <c r="DM46" s="954"/>
      <c r="DN46" s="954"/>
      <c r="DO46" s="954"/>
      <c r="DP46" s="955"/>
      <c r="DQ46" s="953"/>
      <c r="DR46" s="954"/>
      <c r="DS46" s="954"/>
      <c r="DT46" s="954"/>
      <c r="DU46" s="955"/>
      <c r="DV46" s="956"/>
      <c r="DW46" s="957"/>
      <c r="DX46" s="957"/>
      <c r="DY46" s="957"/>
      <c r="DZ46" s="958"/>
      <c r="EA46" s="217"/>
    </row>
    <row r="47" spans="1:131" s="218" customFormat="1" ht="26.25" customHeight="1" x14ac:dyDescent="0.2">
      <c r="A47" s="232">
        <v>20</v>
      </c>
      <c r="B47" s="1005"/>
      <c r="C47" s="1006"/>
      <c r="D47" s="1006"/>
      <c r="E47" s="1006"/>
      <c r="F47" s="1006"/>
      <c r="G47" s="1006"/>
      <c r="H47" s="1006"/>
      <c r="I47" s="1006"/>
      <c r="J47" s="1006"/>
      <c r="K47" s="1006"/>
      <c r="L47" s="1006"/>
      <c r="M47" s="1006"/>
      <c r="N47" s="1006"/>
      <c r="O47" s="1006"/>
      <c r="P47" s="1007"/>
      <c r="Q47" s="1014"/>
      <c r="R47" s="1009"/>
      <c r="S47" s="1009"/>
      <c r="T47" s="1009"/>
      <c r="U47" s="1009"/>
      <c r="V47" s="1009"/>
      <c r="W47" s="1009"/>
      <c r="X47" s="1009"/>
      <c r="Y47" s="1009"/>
      <c r="Z47" s="1009"/>
      <c r="AA47" s="1009"/>
      <c r="AB47" s="1009"/>
      <c r="AC47" s="1009"/>
      <c r="AD47" s="1009"/>
      <c r="AE47" s="1015"/>
      <c r="AF47" s="1008"/>
      <c r="AG47" s="1009"/>
      <c r="AH47" s="1009"/>
      <c r="AI47" s="1009"/>
      <c r="AJ47" s="1010"/>
      <c r="AK47" s="944"/>
      <c r="AL47" s="935"/>
      <c r="AM47" s="935"/>
      <c r="AN47" s="935"/>
      <c r="AO47" s="935"/>
      <c r="AP47" s="935"/>
      <c r="AQ47" s="935"/>
      <c r="AR47" s="935"/>
      <c r="AS47" s="935"/>
      <c r="AT47" s="935"/>
      <c r="AU47" s="935"/>
      <c r="AV47" s="935"/>
      <c r="AW47" s="935"/>
      <c r="AX47" s="935"/>
      <c r="AY47" s="935"/>
      <c r="AZ47" s="1013"/>
      <c r="BA47" s="1013"/>
      <c r="BB47" s="1013"/>
      <c r="BC47" s="1013"/>
      <c r="BD47" s="1013"/>
      <c r="BE47" s="1011"/>
      <c r="BF47" s="1011"/>
      <c r="BG47" s="1011"/>
      <c r="BH47" s="1011"/>
      <c r="BI47" s="1012"/>
      <c r="BJ47" s="223"/>
      <c r="BK47" s="223"/>
      <c r="BL47" s="223"/>
      <c r="BM47" s="223"/>
      <c r="BN47" s="223"/>
      <c r="BO47" s="236"/>
      <c r="BP47" s="236"/>
      <c r="BQ47" s="233">
        <v>41</v>
      </c>
      <c r="BR47" s="234"/>
      <c r="BS47" s="978"/>
      <c r="BT47" s="979"/>
      <c r="BU47" s="979"/>
      <c r="BV47" s="979"/>
      <c r="BW47" s="979"/>
      <c r="BX47" s="979"/>
      <c r="BY47" s="979"/>
      <c r="BZ47" s="979"/>
      <c r="CA47" s="979"/>
      <c r="CB47" s="979"/>
      <c r="CC47" s="979"/>
      <c r="CD47" s="979"/>
      <c r="CE47" s="979"/>
      <c r="CF47" s="979"/>
      <c r="CG47" s="980"/>
      <c r="CH47" s="953"/>
      <c r="CI47" s="954"/>
      <c r="CJ47" s="954"/>
      <c r="CK47" s="954"/>
      <c r="CL47" s="955"/>
      <c r="CM47" s="953"/>
      <c r="CN47" s="954"/>
      <c r="CO47" s="954"/>
      <c r="CP47" s="954"/>
      <c r="CQ47" s="955"/>
      <c r="CR47" s="953"/>
      <c r="CS47" s="954"/>
      <c r="CT47" s="954"/>
      <c r="CU47" s="954"/>
      <c r="CV47" s="955"/>
      <c r="CW47" s="953"/>
      <c r="CX47" s="954"/>
      <c r="CY47" s="954"/>
      <c r="CZ47" s="954"/>
      <c r="DA47" s="955"/>
      <c r="DB47" s="953"/>
      <c r="DC47" s="954"/>
      <c r="DD47" s="954"/>
      <c r="DE47" s="954"/>
      <c r="DF47" s="955"/>
      <c r="DG47" s="953"/>
      <c r="DH47" s="954"/>
      <c r="DI47" s="954"/>
      <c r="DJ47" s="954"/>
      <c r="DK47" s="955"/>
      <c r="DL47" s="953"/>
      <c r="DM47" s="954"/>
      <c r="DN47" s="954"/>
      <c r="DO47" s="954"/>
      <c r="DP47" s="955"/>
      <c r="DQ47" s="953"/>
      <c r="DR47" s="954"/>
      <c r="DS47" s="954"/>
      <c r="DT47" s="954"/>
      <c r="DU47" s="955"/>
      <c r="DV47" s="956"/>
      <c r="DW47" s="957"/>
      <c r="DX47" s="957"/>
      <c r="DY47" s="957"/>
      <c r="DZ47" s="958"/>
      <c r="EA47" s="217"/>
    </row>
    <row r="48" spans="1:131" s="218" customFormat="1" ht="26.25" customHeight="1" x14ac:dyDescent="0.2">
      <c r="A48" s="232">
        <v>21</v>
      </c>
      <c r="B48" s="1005"/>
      <c r="C48" s="1006"/>
      <c r="D48" s="1006"/>
      <c r="E48" s="1006"/>
      <c r="F48" s="1006"/>
      <c r="G48" s="1006"/>
      <c r="H48" s="1006"/>
      <c r="I48" s="1006"/>
      <c r="J48" s="1006"/>
      <c r="K48" s="1006"/>
      <c r="L48" s="1006"/>
      <c r="M48" s="1006"/>
      <c r="N48" s="1006"/>
      <c r="O48" s="1006"/>
      <c r="P48" s="1007"/>
      <c r="Q48" s="1014"/>
      <c r="R48" s="1009"/>
      <c r="S48" s="1009"/>
      <c r="T48" s="1009"/>
      <c r="U48" s="1009"/>
      <c r="V48" s="1009"/>
      <c r="W48" s="1009"/>
      <c r="X48" s="1009"/>
      <c r="Y48" s="1009"/>
      <c r="Z48" s="1009"/>
      <c r="AA48" s="1009"/>
      <c r="AB48" s="1009"/>
      <c r="AC48" s="1009"/>
      <c r="AD48" s="1009"/>
      <c r="AE48" s="1015"/>
      <c r="AF48" s="1008"/>
      <c r="AG48" s="1009"/>
      <c r="AH48" s="1009"/>
      <c r="AI48" s="1009"/>
      <c r="AJ48" s="1010"/>
      <c r="AK48" s="944"/>
      <c r="AL48" s="935"/>
      <c r="AM48" s="935"/>
      <c r="AN48" s="935"/>
      <c r="AO48" s="935"/>
      <c r="AP48" s="935"/>
      <c r="AQ48" s="935"/>
      <c r="AR48" s="935"/>
      <c r="AS48" s="935"/>
      <c r="AT48" s="935"/>
      <c r="AU48" s="935"/>
      <c r="AV48" s="935"/>
      <c r="AW48" s="935"/>
      <c r="AX48" s="935"/>
      <c r="AY48" s="935"/>
      <c r="AZ48" s="1013"/>
      <c r="BA48" s="1013"/>
      <c r="BB48" s="1013"/>
      <c r="BC48" s="1013"/>
      <c r="BD48" s="1013"/>
      <c r="BE48" s="1011"/>
      <c r="BF48" s="1011"/>
      <c r="BG48" s="1011"/>
      <c r="BH48" s="1011"/>
      <c r="BI48" s="1012"/>
      <c r="BJ48" s="223"/>
      <c r="BK48" s="223"/>
      <c r="BL48" s="223"/>
      <c r="BM48" s="223"/>
      <c r="BN48" s="223"/>
      <c r="BO48" s="236"/>
      <c r="BP48" s="236"/>
      <c r="BQ48" s="233">
        <v>42</v>
      </c>
      <c r="BR48" s="234"/>
      <c r="BS48" s="978"/>
      <c r="BT48" s="979"/>
      <c r="BU48" s="979"/>
      <c r="BV48" s="979"/>
      <c r="BW48" s="979"/>
      <c r="BX48" s="979"/>
      <c r="BY48" s="979"/>
      <c r="BZ48" s="979"/>
      <c r="CA48" s="979"/>
      <c r="CB48" s="979"/>
      <c r="CC48" s="979"/>
      <c r="CD48" s="979"/>
      <c r="CE48" s="979"/>
      <c r="CF48" s="979"/>
      <c r="CG48" s="980"/>
      <c r="CH48" s="953"/>
      <c r="CI48" s="954"/>
      <c r="CJ48" s="954"/>
      <c r="CK48" s="954"/>
      <c r="CL48" s="955"/>
      <c r="CM48" s="953"/>
      <c r="CN48" s="954"/>
      <c r="CO48" s="954"/>
      <c r="CP48" s="954"/>
      <c r="CQ48" s="955"/>
      <c r="CR48" s="953"/>
      <c r="CS48" s="954"/>
      <c r="CT48" s="954"/>
      <c r="CU48" s="954"/>
      <c r="CV48" s="955"/>
      <c r="CW48" s="953"/>
      <c r="CX48" s="954"/>
      <c r="CY48" s="954"/>
      <c r="CZ48" s="954"/>
      <c r="DA48" s="955"/>
      <c r="DB48" s="953"/>
      <c r="DC48" s="954"/>
      <c r="DD48" s="954"/>
      <c r="DE48" s="954"/>
      <c r="DF48" s="955"/>
      <c r="DG48" s="953"/>
      <c r="DH48" s="954"/>
      <c r="DI48" s="954"/>
      <c r="DJ48" s="954"/>
      <c r="DK48" s="955"/>
      <c r="DL48" s="953"/>
      <c r="DM48" s="954"/>
      <c r="DN48" s="954"/>
      <c r="DO48" s="954"/>
      <c r="DP48" s="955"/>
      <c r="DQ48" s="953"/>
      <c r="DR48" s="954"/>
      <c r="DS48" s="954"/>
      <c r="DT48" s="954"/>
      <c r="DU48" s="955"/>
      <c r="DV48" s="956"/>
      <c r="DW48" s="957"/>
      <c r="DX48" s="957"/>
      <c r="DY48" s="957"/>
      <c r="DZ48" s="958"/>
      <c r="EA48" s="217"/>
    </row>
    <row r="49" spans="1:131" s="218" customFormat="1" ht="26.25" customHeight="1" x14ac:dyDescent="0.2">
      <c r="A49" s="232">
        <v>22</v>
      </c>
      <c r="B49" s="1005"/>
      <c r="C49" s="1006"/>
      <c r="D49" s="1006"/>
      <c r="E49" s="1006"/>
      <c r="F49" s="1006"/>
      <c r="G49" s="1006"/>
      <c r="H49" s="1006"/>
      <c r="I49" s="1006"/>
      <c r="J49" s="1006"/>
      <c r="K49" s="1006"/>
      <c r="L49" s="1006"/>
      <c r="M49" s="1006"/>
      <c r="N49" s="1006"/>
      <c r="O49" s="1006"/>
      <c r="P49" s="1007"/>
      <c r="Q49" s="1014"/>
      <c r="R49" s="1009"/>
      <c r="S49" s="1009"/>
      <c r="T49" s="1009"/>
      <c r="U49" s="1009"/>
      <c r="V49" s="1009"/>
      <c r="W49" s="1009"/>
      <c r="X49" s="1009"/>
      <c r="Y49" s="1009"/>
      <c r="Z49" s="1009"/>
      <c r="AA49" s="1009"/>
      <c r="AB49" s="1009"/>
      <c r="AC49" s="1009"/>
      <c r="AD49" s="1009"/>
      <c r="AE49" s="1015"/>
      <c r="AF49" s="1008"/>
      <c r="AG49" s="1009"/>
      <c r="AH49" s="1009"/>
      <c r="AI49" s="1009"/>
      <c r="AJ49" s="1010"/>
      <c r="AK49" s="944"/>
      <c r="AL49" s="935"/>
      <c r="AM49" s="935"/>
      <c r="AN49" s="935"/>
      <c r="AO49" s="935"/>
      <c r="AP49" s="935"/>
      <c r="AQ49" s="935"/>
      <c r="AR49" s="935"/>
      <c r="AS49" s="935"/>
      <c r="AT49" s="935"/>
      <c r="AU49" s="935"/>
      <c r="AV49" s="935"/>
      <c r="AW49" s="935"/>
      <c r="AX49" s="935"/>
      <c r="AY49" s="935"/>
      <c r="AZ49" s="1013"/>
      <c r="BA49" s="1013"/>
      <c r="BB49" s="1013"/>
      <c r="BC49" s="1013"/>
      <c r="BD49" s="1013"/>
      <c r="BE49" s="1011"/>
      <c r="BF49" s="1011"/>
      <c r="BG49" s="1011"/>
      <c r="BH49" s="1011"/>
      <c r="BI49" s="1012"/>
      <c r="BJ49" s="223"/>
      <c r="BK49" s="223"/>
      <c r="BL49" s="223"/>
      <c r="BM49" s="223"/>
      <c r="BN49" s="223"/>
      <c r="BO49" s="236"/>
      <c r="BP49" s="236"/>
      <c r="BQ49" s="233">
        <v>43</v>
      </c>
      <c r="BR49" s="234"/>
      <c r="BS49" s="978"/>
      <c r="BT49" s="979"/>
      <c r="BU49" s="979"/>
      <c r="BV49" s="979"/>
      <c r="BW49" s="979"/>
      <c r="BX49" s="979"/>
      <c r="BY49" s="979"/>
      <c r="BZ49" s="979"/>
      <c r="CA49" s="979"/>
      <c r="CB49" s="979"/>
      <c r="CC49" s="979"/>
      <c r="CD49" s="979"/>
      <c r="CE49" s="979"/>
      <c r="CF49" s="979"/>
      <c r="CG49" s="980"/>
      <c r="CH49" s="953"/>
      <c r="CI49" s="954"/>
      <c r="CJ49" s="954"/>
      <c r="CK49" s="954"/>
      <c r="CL49" s="955"/>
      <c r="CM49" s="953"/>
      <c r="CN49" s="954"/>
      <c r="CO49" s="954"/>
      <c r="CP49" s="954"/>
      <c r="CQ49" s="955"/>
      <c r="CR49" s="953"/>
      <c r="CS49" s="954"/>
      <c r="CT49" s="954"/>
      <c r="CU49" s="954"/>
      <c r="CV49" s="955"/>
      <c r="CW49" s="953"/>
      <c r="CX49" s="954"/>
      <c r="CY49" s="954"/>
      <c r="CZ49" s="954"/>
      <c r="DA49" s="955"/>
      <c r="DB49" s="953"/>
      <c r="DC49" s="954"/>
      <c r="DD49" s="954"/>
      <c r="DE49" s="954"/>
      <c r="DF49" s="955"/>
      <c r="DG49" s="953"/>
      <c r="DH49" s="954"/>
      <c r="DI49" s="954"/>
      <c r="DJ49" s="954"/>
      <c r="DK49" s="955"/>
      <c r="DL49" s="953"/>
      <c r="DM49" s="954"/>
      <c r="DN49" s="954"/>
      <c r="DO49" s="954"/>
      <c r="DP49" s="955"/>
      <c r="DQ49" s="953"/>
      <c r="DR49" s="954"/>
      <c r="DS49" s="954"/>
      <c r="DT49" s="954"/>
      <c r="DU49" s="955"/>
      <c r="DV49" s="956"/>
      <c r="DW49" s="957"/>
      <c r="DX49" s="957"/>
      <c r="DY49" s="957"/>
      <c r="DZ49" s="958"/>
      <c r="EA49" s="217"/>
    </row>
    <row r="50" spans="1:131" s="218" customFormat="1" ht="26.25" customHeight="1" x14ac:dyDescent="0.2">
      <c r="A50" s="232">
        <v>23</v>
      </c>
      <c r="B50" s="1005"/>
      <c r="C50" s="1006"/>
      <c r="D50" s="1006"/>
      <c r="E50" s="1006"/>
      <c r="F50" s="1006"/>
      <c r="G50" s="1006"/>
      <c r="H50" s="1006"/>
      <c r="I50" s="1006"/>
      <c r="J50" s="1006"/>
      <c r="K50" s="1006"/>
      <c r="L50" s="1006"/>
      <c r="M50" s="1006"/>
      <c r="N50" s="1006"/>
      <c r="O50" s="1006"/>
      <c r="P50" s="1007"/>
      <c r="Q50" s="998"/>
      <c r="R50" s="999"/>
      <c r="S50" s="999"/>
      <c r="T50" s="999"/>
      <c r="U50" s="999"/>
      <c r="V50" s="999"/>
      <c r="W50" s="999"/>
      <c r="X50" s="999"/>
      <c r="Y50" s="999"/>
      <c r="Z50" s="999"/>
      <c r="AA50" s="999"/>
      <c r="AB50" s="999"/>
      <c r="AC50" s="999"/>
      <c r="AD50" s="999"/>
      <c r="AE50" s="1000"/>
      <c r="AF50" s="1008"/>
      <c r="AG50" s="1009"/>
      <c r="AH50" s="1009"/>
      <c r="AI50" s="1009"/>
      <c r="AJ50" s="1010"/>
      <c r="AK50" s="1003"/>
      <c r="AL50" s="999"/>
      <c r="AM50" s="999"/>
      <c r="AN50" s="999"/>
      <c r="AO50" s="999"/>
      <c r="AP50" s="999"/>
      <c r="AQ50" s="999"/>
      <c r="AR50" s="999"/>
      <c r="AS50" s="999"/>
      <c r="AT50" s="999"/>
      <c r="AU50" s="999"/>
      <c r="AV50" s="999"/>
      <c r="AW50" s="999"/>
      <c r="AX50" s="999"/>
      <c r="AY50" s="999"/>
      <c r="AZ50" s="1004"/>
      <c r="BA50" s="1004"/>
      <c r="BB50" s="1004"/>
      <c r="BC50" s="1004"/>
      <c r="BD50" s="1004"/>
      <c r="BE50" s="1011"/>
      <c r="BF50" s="1011"/>
      <c r="BG50" s="1011"/>
      <c r="BH50" s="1011"/>
      <c r="BI50" s="1012"/>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24</v>
      </c>
      <c r="B51" s="1005"/>
      <c r="C51" s="1006"/>
      <c r="D51" s="1006"/>
      <c r="E51" s="1006"/>
      <c r="F51" s="1006"/>
      <c r="G51" s="1006"/>
      <c r="H51" s="1006"/>
      <c r="I51" s="1006"/>
      <c r="J51" s="1006"/>
      <c r="K51" s="1006"/>
      <c r="L51" s="1006"/>
      <c r="M51" s="1006"/>
      <c r="N51" s="1006"/>
      <c r="O51" s="1006"/>
      <c r="P51" s="1007"/>
      <c r="Q51" s="998"/>
      <c r="R51" s="999"/>
      <c r="S51" s="999"/>
      <c r="T51" s="999"/>
      <c r="U51" s="999"/>
      <c r="V51" s="999"/>
      <c r="W51" s="999"/>
      <c r="X51" s="999"/>
      <c r="Y51" s="999"/>
      <c r="Z51" s="999"/>
      <c r="AA51" s="999"/>
      <c r="AB51" s="999"/>
      <c r="AC51" s="999"/>
      <c r="AD51" s="999"/>
      <c r="AE51" s="1000"/>
      <c r="AF51" s="1008"/>
      <c r="AG51" s="1009"/>
      <c r="AH51" s="1009"/>
      <c r="AI51" s="1009"/>
      <c r="AJ51" s="1010"/>
      <c r="AK51" s="1003"/>
      <c r="AL51" s="999"/>
      <c r="AM51" s="999"/>
      <c r="AN51" s="999"/>
      <c r="AO51" s="999"/>
      <c r="AP51" s="999"/>
      <c r="AQ51" s="999"/>
      <c r="AR51" s="999"/>
      <c r="AS51" s="999"/>
      <c r="AT51" s="999"/>
      <c r="AU51" s="999"/>
      <c r="AV51" s="999"/>
      <c r="AW51" s="999"/>
      <c r="AX51" s="999"/>
      <c r="AY51" s="999"/>
      <c r="AZ51" s="1004"/>
      <c r="BA51" s="1004"/>
      <c r="BB51" s="1004"/>
      <c r="BC51" s="1004"/>
      <c r="BD51" s="1004"/>
      <c r="BE51" s="1011"/>
      <c r="BF51" s="1011"/>
      <c r="BG51" s="1011"/>
      <c r="BH51" s="1011"/>
      <c r="BI51" s="1012"/>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25</v>
      </c>
      <c r="B52" s="1005"/>
      <c r="C52" s="1006"/>
      <c r="D52" s="1006"/>
      <c r="E52" s="1006"/>
      <c r="F52" s="1006"/>
      <c r="G52" s="1006"/>
      <c r="H52" s="1006"/>
      <c r="I52" s="1006"/>
      <c r="J52" s="1006"/>
      <c r="K52" s="1006"/>
      <c r="L52" s="1006"/>
      <c r="M52" s="1006"/>
      <c r="N52" s="1006"/>
      <c r="O52" s="1006"/>
      <c r="P52" s="1007"/>
      <c r="Q52" s="998"/>
      <c r="R52" s="999"/>
      <c r="S52" s="999"/>
      <c r="T52" s="999"/>
      <c r="U52" s="999"/>
      <c r="V52" s="999"/>
      <c r="W52" s="999"/>
      <c r="X52" s="999"/>
      <c r="Y52" s="999"/>
      <c r="Z52" s="999"/>
      <c r="AA52" s="999"/>
      <c r="AB52" s="999"/>
      <c r="AC52" s="999"/>
      <c r="AD52" s="999"/>
      <c r="AE52" s="1000"/>
      <c r="AF52" s="1008"/>
      <c r="AG52" s="1009"/>
      <c r="AH52" s="1009"/>
      <c r="AI52" s="1009"/>
      <c r="AJ52" s="1010"/>
      <c r="AK52" s="1003"/>
      <c r="AL52" s="999"/>
      <c r="AM52" s="999"/>
      <c r="AN52" s="999"/>
      <c r="AO52" s="999"/>
      <c r="AP52" s="999"/>
      <c r="AQ52" s="999"/>
      <c r="AR52" s="999"/>
      <c r="AS52" s="999"/>
      <c r="AT52" s="999"/>
      <c r="AU52" s="999"/>
      <c r="AV52" s="999"/>
      <c r="AW52" s="999"/>
      <c r="AX52" s="999"/>
      <c r="AY52" s="999"/>
      <c r="AZ52" s="1004"/>
      <c r="BA52" s="1004"/>
      <c r="BB52" s="1004"/>
      <c r="BC52" s="1004"/>
      <c r="BD52" s="1004"/>
      <c r="BE52" s="1011"/>
      <c r="BF52" s="1011"/>
      <c r="BG52" s="1011"/>
      <c r="BH52" s="1011"/>
      <c r="BI52" s="1012"/>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26</v>
      </c>
      <c r="B53" s="1005"/>
      <c r="C53" s="1006"/>
      <c r="D53" s="1006"/>
      <c r="E53" s="1006"/>
      <c r="F53" s="1006"/>
      <c r="G53" s="1006"/>
      <c r="H53" s="1006"/>
      <c r="I53" s="1006"/>
      <c r="J53" s="1006"/>
      <c r="K53" s="1006"/>
      <c r="L53" s="1006"/>
      <c r="M53" s="1006"/>
      <c r="N53" s="1006"/>
      <c r="O53" s="1006"/>
      <c r="P53" s="1007"/>
      <c r="Q53" s="998"/>
      <c r="R53" s="999"/>
      <c r="S53" s="999"/>
      <c r="T53" s="999"/>
      <c r="U53" s="999"/>
      <c r="V53" s="999"/>
      <c r="W53" s="999"/>
      <c r="X53" s="999"/>
      <c r="Y53" s="999"/>
      <c r="Z53" s="999"/>
      <c r="AA53" s="999"/>
      <c r="AB53" s="999"/>
      <c r="AC53" s="999"/>
      <c r="AD53" s="999"/>
      <c r="AE53" s="1000"/>
      <c r="AF53" s="1008"/>
      <c r="AG53" s="1009"/>
      <c r="AH53" s="1009"/>
      <c r="AI53" s="1009"/>
      <c r="AJ53" s="1010"/>
      <c r="AK53" s="1003"/>
      <c r="AL53" s="999"/>
      <c r="AM53" s="999"/>
      <c r="AN53" s="999"/>
      <c r="AO53" s="999"/>
      <c r="AP53" s="999"/>
      <c r="AQ53" s="999"/>
      <c r="AR53" s="999"/>
      <c r="AS53" s="999"/>
      <c r="AT53" s="999"/>
      <c r="AU53" s="999"/>
      <c r="AV53" s="999"/>
      <c r="AW53" s="999"/>
      <c r="AX53" s="999"/>
      <c r="AY53" s="999"/>
      <c r="AZ53" s="1004"/>
      <c r="BA53" s="1004"/>
      <c r="BB53" s="1004"/>
      <c r="BC53" s="1004"/>
      <c r="BD53" s="1004"/>
      <c r="BE53" s="1011"/>
      <c r="BF53" s="1011"/>
      <c r="BG53" s="1011"/>
      <c r="BH53" s="1011"/>
      <c r="BI53" s="1012"/>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05"/>
      <c r="C54" s="1006"/>
      <c r="D54" s="1006"/>
      <c r="E54" s="1006"/>
      <c r="F54" s="1006"/>
      <c r="G54" s="1006"/>
      <c r="H54" s="1006"/>
      <c r="I54" s="1006"/>
      <c r="J54" s="1006"/>
      <c r="K54" s="1006"/>
      <c r="L54" s="1006"/>
      <c r="M54" s="1006"/>
      <c r="N54" s="1006"/>
      <c r="O54" s="1006"/>
      <c r="P54" s="1007"/>
      <c r="Q54" s="998"/>
      <c r="R54" s="999"/>
      <c r="S54" s="999"/>
      <c r="T54" s="999"/>
      <c r="U54" s="999"/>
      <c r="V54" s="999"/>
      <c r="W54" s="999"/>
      <c r="X54" s="999"/>
      <c r="Y54" s="999"/>
      <c r="Z54" s="999"/>
      <c r="AA54" s="999"/>
      <c r="AB54" s="999"/>
      <c r="AC54" s="999"/>
      <c r="AD54" s="999"/>
      <c r="AE54" s="1000"/>
      <c r="AF54" s="1008"/>
      <c r="AG54" s="1009"/>
      <c r="AH54" s="1009"/>
      <c r="AI54" s="1009"/>
      <c r="AJ54" s="1010"/>
      <c r="AK54" s="1003"/>
      <c r="AL54" s="999"/>
      <c r="AM54" s="999"/>
      <c r="AN54" s="999"/>
      <c r="AO54" s="999"/>
      <c r="AP54" s="999"/>
      <c r="AQ54" s="999"/>
      <c r="AR54" s="999"/>
      <c r="AS54" s="999"/>
      <c r="AT54" s="999"/>
      <c r="AU54" s="999"/>
      <c r="AV54" s="999"/>
      <c r="AW54" s="999"/>
      <c r="AX54" s="999"/>
      <c r="AY54" s="999"/>
      <c r="AZ54" s="1004"/>
      <c r="BA54" s="1004"/>
      <c r="BB54" s="1004"/>
      <c r="BC54" s="1004"/>
      <c r="BD54" s="1004"/>
      <c r="BE54" s="1011"/>
      <c r="BF54" s="1011"/>
      <c r="BG54" s="1011"/>
      <c r="BH54" s="1011"/>
      <c r="BI54" s="1012"/>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05"/>
      <c r="C55" s="1006"/>
      <c r="D55" s="1006"/>
      <c r="E55" s="1006"/>
      <c r="F55" s="1006"/>
      <c r="G55" s="1006"/>
      <c r="H55" s="1006"/>
      <c r="I55" s="1006"/>
      <c r="J55" s="1006"/>
      <c r="K55" s="1006"/>
      <c r="L55" s="1006"/>
      <c r="M55" s="1006"/>
      <c r="N55" s="1006"/>
      <c r="O55" s="1006"/>
      <c r="P55" s="1007"/>
      <c r="Q55" s="998"/>
      <c r="R55" s="999"/>
      <c r="S55" s="999"/>
      <c r="T55" s="999"/>
      <c r="U55" s="999"/>
      <c r="V55" s="999"/>
      <c r="W55" s="999"/>
      <c r="X55" s="999"/>
      <c r="Y55" s="999"/>
      <c r="Z55" s="999"/>
      <c r="AA55" s="999"/>
      <c r="AB55" s="999"/>
      <c r="AC55" s="999"/>
      <c r="AD55" s="999"/>
      <c r="AE55" s="1000"/>
      <c r="AF55" s="1008"/>
      <c r="AG55" s="1009"/>
      <c r="AH55" s="1009"/>
      <c r="AI55" s="1009"/>
      <c r="AJ55" s="1010"/>
      <c r="AK55" s="1003"/>
      <c r="AL55" s="999"/>
      <c r="AM55" s="999"/>
      <c r="AN55" s="999"/>
      <c r="AO55" s="999"/>
      <c r="AP55" s="999"/>
      <c r="AQ55" s="999"/>
      <c r="AR55" s="999"/>
      <c r="AS55" s="999"/>
      <c r="AT55" s="999"/>
      <c r="AU55" s="999"/>
      <c r="AV55" s="999"/>
      <c r="AW55" s="999"/>
      <c r="AX55" s="999"/>
      <c r="AY55" s="999"/>
      <c r="AZ55" s="1004"/>
      <c r="BA55" s="1004"/>
      <c r="BB55" s="1004"/>
      <c r="BC55" s="1004"/>
      <c r="BD55" s="1004"/>
      <c r="BE55" s="1011"/>
      <c r="BF55" s="1011"/>
      <c r="BG55" s="1011"/>
      <c r="BH55" s="1011"/>
      <c r="BI55" s="1012"/>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05"/>
      <c r="C56" s="1006"/>
      <c r="D56" s="1006"/>
      <c r="E56" s="1006"/>
      <c r="F56" s="1006"/>
      <c r="G56" s="1006"/>
      <c r="H56" s="1006"/>
      <c r="I56" s="1006"/>
      <c r="J56" s="1006"/>
      <c r="K56" s="1006"/>
      <c r="L56" s="1006"/>
      <c r="M56" s="1006"/>
      <c r="N56" s="1006"/>
      <c r="O56" s="1006"/>
      <c r="P56" s="1007"/>
      <c r="Q56" s="998"/>
      <c r="R56" s="999"/>
      <c r="S56" s="999"/>
      <c r="T56" s="999"/>
      <c r="U56" s="999"/>
      <c r="V56" s="999"/>
      <c r="W56" s="999"/>
      <c r="X56" s="999"/>
      <c r="Y56" s="999"/>
      <c r="Z56" s="999"/>
      <c r="AA56" s="999"/>
      <c r="AB56" s="999"/>
      <c r="AC56" s="999"/>
      <c r="AD56" s="999"/>
      <c r="AE56" s="1000"/>
      <c r="AF56" s="1008"/>
      <c r="AG56" s="1009"/>
      <c r="AH56" s="1009"/>
      <c r="AI56" s="1009"/>
      <c r="AJ56" s="1010"/>
      <c r="AK56" s="1003"/>
      <c r="AL56" s="999"/>
      <c r="AM56" s="999"/>
      <c r="AN56" s="999"/>
      <c r="AO56" s="999"/>
      <c r="AP56" s="999"/>
      <c r="AQ56" s="999"/>
      <c r="AR56" s="999"/>
      <c r="AS56" s="999"/>
      <c r="AT56" s="999"/>
      <c r="AU56" s="999"/>
      <c r="AV56" s="999"/>
      <c r="AW56" s="999"/>
      <c r="AX56" s="999"/>
      <c r="AY56" s="999"/>
      <c r="AZ56" s="1004"/>
      <c r="BA56" s="1004"/>
      <c r="BB56" s="1004"/>
      <c r="BC56" s="1004"/>
      <c r="BD56" s="1004"/>
      <c r="BE56" s="1011"/>
      <c r="BF56" s="1011"/>
      <c r="BG56" s="1011"/>
      <c r="BH56" s="1011"/>
      <c r="BI56" s="1012"/>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05"/>
      <c r="C57" s="1006"/>
      <c r="D57" s="1006"/>
      <c r="E57" s="1006"/>
      <c r="F57" s="1006"/>
      <c r="G57" s="1006"/>
      <c r="H57" s="1006"/>
      <c r="I57" s="1006"/>
      <c r="J57" s="1006"/>
      <c r="K57" s="1006"/>
      <c r="L57" s="1006"/>
      <c r="M57" s="1006"/>
      <c r="N57" s="1006"/>
      <c r="O57" s="1006"/>
      <c r="P57" s="1007"/>
      <c r="Q57" s="998"/>
      <c r="R57" s="999"/>
      <c r="S57" s="999"/>
      <c r="T57" s="999"/>
      <c r="U57" s="999"/>
      <c r="V57" s="999"/>
      <c r="W57" s="999"/>
      <c r="X57" s="999"/>
      <c r="Y57" s="999"/>
      <c r="Z57" s="999"/>
      <c r="AA57" s="999"/>
      <c r="AB57" s="999"/>
      <c r="AC57" s="999"/>
      <c r="AD57" s="999"/>
      <c r="AE57" s="1000"/>
      <c r="AF57" s="1008"/>
      <c r="AG57" s="1009"/>
      <c r="AH57" s="1009"/>
      <c r="AI57" s="1009"/>
      <c r="AJ57" s="1010"/>
      <c r="AK57" s="1003"/>
      <c r="AL57" s="999"/>
      <c r="AM57" s="999"/>
      <c r="AN57" s="999"/>
      <c r="AO57" s="999"/>
      <c r="AP57" s="999"/>
      <c r="AQ57" s="999"/>
      <c r="AR57" s="999"/>
      <c r="AS57" s="999"/>
      <c r="AT57" s="999"/>
      <c r="AU57" s="999"/>
      <c r="AV57" s="999"/>
      <c r="AW57" s="999"/>
      <c r="AX57" s="999"/>
      <c r="AY57" s="999"/>
      <c r="AZ57" s="1004"/>
      <c r="BA57" s="1004"/>
      <c r="BB57" s="1004"/>
      <c r="BC57" s="1004"/>
      <c r="BD57" s="1004"/>
      <c r="BE57" s="1011"/>
      <c r="BF57" s="1011"/>
      <c r="BG57" s="1011"/>
      <c r="BH57" s="1011"/>
      <c r="BI57" s="1012"/>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05"/>
      <c r="C58" s="1006"/>
      <c r="D58" s="1006"/>
      <c r="E58" s="1006"/>
      <c r="F58" s="1006"/>
      <c r="G58" s="1006"/>
      <c r="H58" s="1006"/>
      <c r="I58" s="1006"/>
      <c r="J58" s="1006"/>
      <c r="K58" s="1006"/>
      <c r="L58" s="1006"/>
      <c r="M58" s="1006"/>
      <c r="N58" s="1006"/>
      <c r="O58" s="1006"/>
      <c r="P58" s="1007"/>
      <c r="Q58" s="998"/>
      <c r="R58" s="999"/>
      <c r="S58" s="999"/>
      <c r="T58" s="999"/>
      <c r="U58" s="999"/>
      <c r="V58" s="999"/>
      <c r="W58" s="999"/>
      <c r="X58" s="999"/>
      <c r="Y58" s="999"/>
      <c r="Z58" s="999"/>
      <c r="AA58" s="999"/>
      <c r="AB58" s="999"/>
      <c r="AC58" s="999"/>
      <c r="AD58" s="999"/>
      <c r="AE58" s="1000"/>
      <c r="AF58" s="1008"/>
      <c r="AG58" s="1009"/>
      <c r="AH58" s="1009"/>
      <c r="AI58" s="1009"/>
      <c r="AJ58" s="1010"/>
      <c r="AK58" s="1003"/>
      <c r="AL58" s="999"/>
      <c r="AM58" s="999"/>
      <c r="AN58" s="999"/>
      <c r="AO58" s="999"/>
      <c r="AP58" s="999"/>
      <c r="AQ58" s="999"/>
      <c r="AR58" s="999"/>
      <c r="AS58" s="999"/>
      <c r="AT58" s="999"/>
      <c r="AU58" s="999"/>
      <c r="AV58" s="999"/>
      <c r="AW58" s="999"/>
      <c r="AX58" s="999"/>
      <c r="AY58" s="999"/>
      <c r="AZ58" s="1004"/>
      <c r="BA58" s="1004"/>
      <c r="BB58" s="1004"/>
      <c r="BC58" s="1004"/>
      <c r="BD58" s="1004"/>
      <c r="BE58" s="1011"/>
      <c r="BF58" s="1011"/>
      <c r="BG58" s="1011"/>
      <c r="BH58" s="1011"/>
      <c r="BI58" s="1012"/>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05"/>
      <c r="C59" s="1006"/>
      <c r="D59" s="1006"/>
      <c r="E59" s="1006"/>
      <c r="F59" s="1006"/>
      <c r="G59" s="1006"/>
      <c r="H59" s="1006"/>
      <c r="I59" s="1006"/>
      <c r="J59" s="1006"/>
      <c r="K59" s="1006"/>
      <c r="L59" s="1006"/>
      <c r="M59" s="1006"/>
      <c r="N59" s="1006"/>
      <c r="O59" s="1006"/>
      <c r="P59" s="1007"/>
      <c r="Q59" s="998"/>
      <c r="R59" s="999"/>
      <c r="S59" s="999"/>
      <c r="T59" s="999"/>
      <c r="U59" s="999"/>
      <c r="V59" s="999"/>
      <c r="W59" s="999"/>
      <c r="X59" s="999"/>
      <c r="Y59" s="999"/>
      <c r="Z59" s="999"/>
      <c r="AA59" s="999"/>
      <c r="AB59" s="999"/>
      <c r="AC59" s="999"/>
      <c r="AD59" s="999"/>
      <c r="AE59" s="1000"/>
      <c r="AF59" s="1008"/>
      <c r="AG59" s="1009"/>
      <c r="AH59" s="1009"/>
      <c r="AI59" s="1009"/>
      <c r="AJ59" s="1010"/>
      <c r="AK59" s="1003"/>
      <c r="AL59" s="999"/>
      <c r="AM59" s="999"/>
      <c r="AN59" s="999"/>
      <c r="AO59" s="999"/>
      <c r="AP59" s="999"/>
      <c r="AQ59" s="999"/>
      <c r="AR59" s="999"/>
      <c r="AS59" s="999"/>
      <c r="AT59" s="999"/>
      <c r="AU59" s="999"/>
      <c r="AV59" s="999"/>
      <c r="AW59" s="999"/>
      <c r="AX59" s="999"/>
      <c r="AY59" s="999"/>
      <c r="AZ59" s="1004"/>
      <c r="BA59" s="1004"/>
      <c r="BB59" s="1004"/>
      <c r="BC59" s="1004"/>
      <c r="BD59" s="1004"/>
      <c r="BE59" s="1011"/>
      <c r="BF59" s="1011"/>
      <c r="BG59" s="1011"/>
      <c r="BH59" s="1011"/>
      <c r="BI59" s="1012"/>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05"/>
      <c r="C60" s="1006"/>
      <c r="D60" s="1006"/>
      <c r="E60" s="1006"/>
      <c r="F60" s="1006"/>
      <c r="G60" s="1006"/>
      <c r="H60" s="1006"/>
      <c r="I60" s="1006"/>
      <c r="J60" s="1006"/>
      <c r="K60" s="1006"/>
      <c r="L60" s="1006"/>
      <c r="M60" s="1006"/>
      <c r="N60" s="1006"/>
      <c r="O60" s="1006"/>
      <c r="P60" s="1007"/>
      <c r="Q60" s="998"/>
      <c r="R60" s="999"/>
      <c r="S60" s="999"/>
      <c r="T60" s="999"/>
      <c r="U60" s="999"/>
      <c r="V60" s="999"/>
      <c r="W60" s="999"/>
      <c r="X60" s="999"/>
      <c r="Y60" s="999"/>
      <c r="Z60" s="999"/>
      <c r="AA60" s="999"/>
      <c r="AB60" s="999"/>
      <c r="AC60" s="999"/>
      <c r="AD60" s="999"/>
      <c r="AE60" s="1000"/>
      <c r="AF60" s="1008"/>
      <c r="AG60" s="1009"/>
      <c r="AH60" s="1009"/>
      <c r="AI60" s="1009"/>
      <c r="AJ60" s="1010"/>
      <c r="AK60" s="1003"/>
      <c r="AL60" s="999"/>
      <c r="AM60" s="999"/>
      <c r="AN60" s="999"/>
      <c r="AO60" s="999"/>
      <c r="AP60" s="999"/>
      <c r="AQ60" s="999"/>
      <c r="AR60" s="999"/>
      <c r="AS60" s="999"/>
      <c r="AT60" s="999"/>
      <c r="AU60" s="999"/>
      <c r="AV60" s="999"/>
      <c r="AW60" s="999"/>
      <c r="AX60" s="999"/>
      <c r="AY60" s="999"/>
      <c r="AZ60" s="1004"/>
      <c r="BA60" s="1004"/>
      <c r="BB60" s="1004"/>
      <c r="BC60" s="1004"/>
      <c r="BD60" s="1004"/>
      <c r="BE60" s="1011"/>
      <c r="BF60" s="1011"/>
      <c r="BG60" s="1011"/>
      <c r="BH60" s="1011"/>
      <c r="BI60" s="1012"/>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05"/>
      <c r="C61" s="1006"/>
      <c r="D61" s="1006"/>
      <c r="E61" s="1006"/>
      <c r="F61" s="1006"/>
      <c r="G61" s="1006"/>
      <c r="H61" s="1006"/>
      <c r="I61" s="1006"/>
      <c r="J61" s="1006"/>
      <c r="K61" s="1006"/>
      <c r="L61" s="1006"/>
      <c r="M61" s="1006"/>
      <c r="N61" s="1006"/>
      <c r="O61" s="1006"/>
      <c r="P61" s="1007"/>
      <c r="Q61" s="998"/>
      <c r="R61" s="999"/>
      <c r="S61" s="999"/>
      <c r="T61" s="999"/>
      <c r="U61" s="999"/>
      <c r="V61" s="999"/>
      <c r="W61" s="999"/>
      <c r="X61" s="999"/>
      <c r="Y61" s="999"/>
      <c r="Z61" s="999"/>
      <c r="AA61" s="999"/>
      <c r="AB61" s="999"/>
      <c r="AC61" s="999"/>
      <c r="AD61" s="999"/>
      <c r="AE61" s="1000"/>
      <c r="AF61" s="1008"/>
      <c r="AG61" s="1009"/>
      <c r="AH61" s="1009"/>
      <c r="AI61" s="1009"/>
      <c r="AJ61" s="1010"/>
      <c r="AK61" s="1003"/>
      <c r="AL61" s="999"/>
      <c r="AM61" s="999"/>
      <c r="AN61" s="999"/>
      <c r="AO61" s="999"/>
      <c r="AP61" s="999"/>
      <c r="AQ61" s="999"/>
      <c r="AR61" s="999"/>
      <c r="AS61" s="999"/>
      <c r="AT61" s="999"/>
      <c r="AU61" s="999"/>
      <c r="AV61" s="999"/>
      <c r="AW61" s="999"/>
      <c r="AX61" s="999"/>
      <c r="AY61" s="999"/>
      <c r="AZ61" s="1004"/>
      <c r="BA61" s="1004"/>
      <c r="BB61" s="1004"/>
      <c r="BC61" s="1004"/>
      <c r="BD61" s="1004"/>
      <c r="BE61" s="1011"/>
      <c r="BF61" s="1011"/>
      <c r="BG61" s="1011"/>
      <c r="BH61" s="1011"/>
      <c r="BI61" s="1012"/>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995"/>
      <c r="C62" s="996"/>
      <c r="D62" s="996"/>
      <c r="E62" s="996"/>
      <c r="F62" s="996"/>
      <c r="G62" s="996"/>
      <c r="H62" s="996"/>
      <c r="I62" s="996"/>
      <c r="J62" s="996"/>
      <c r="K62" s="996"/>
      <c r="L62" s="996"/>
      <c r="M62" s="996"/>
      <c r="N62" s="996"/>
      <c r="O62" s="996"/>
      <c r="P62" s="997"/>
      <c r="Q62" s="998"/>
      <c r="R62" s="999"/>
      <c r="S62" s="999"/>
      <c r="T62" s="999"/>
      <c r="U62" s="999"/>
      <c r="V62" s="999"/>
      <c r="W62" s="999"/>
      <c r="X62" s="999"/>
      <c r="Y62" s="999"/>
      <c r="Z62" s="999"/>
      <c r="AA62" s="999"/>
      <c r="AB62" s="999"/>
      <c r="AC62" s="999"/>
      <c r="AD62" s="999"/>
      <c r="AE62" s="1000"/>
      <c r="AF62" s="1001"/>
      <c r="AG62" s="999"/>
      <c r="AH62" s="999"/>
      <c r="AI62" s="999"/>
      <c r="AJ62" s="1002"/>
      <c r="AK62" s="1003"/>
      <c r="AL62" s="999"/>
      <c r="AM62" s="999"/>
      <c r="AN62" s="999"/>
      <c r="AO62" s="999"/>
      <c r="AP62" s="999"/>
      <c r="AQ62" s="999"/>
      <c r="AR62" s="999"/>
      <c r="AS62" s="999"/>
      <c r="AT62" s="999"/>
      <c r="AU62" s="999"/>
      <c r="AV62" s="999"/>
      <c r="AW62" s="999"/>
      <c r="AX62" s="999"/>
      <c r="AY62" s="999"/>
      <c r="AZ62" s="1004"/>
      <c r="BA62" s="1004"/>
      <c r="BB62" s="1004"/>
      <c r="BC62" s="1004"/>
      <c r="BD62" s="1004"/>
      <c r="BE62" s="990"/>
      <c r="BF62" s="990"/>
      <c r="BG62" s="990"/>
      <c r="BH62" s="990"/>
      <c r="BI62" s="991"/>
      <c r="BJ62" s="992" t="s">
        <v>384</v>
      </c>
      <c r="BK62" s="993"/>
      <c r="BL62" s="993"/>
      <c r="BM62" s="993"/>
      <c r="BN62" s="994"/>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358</v>
      </c>
      <c r="B63" s="908" t="s">
        <v>385</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86"/>
      <c r="AF63" s="987">
        <v>17174</v>
      </c>
      <c r="AG63" s="923"/>
      <c r="AH63" s="923"/>
      <c r="AI63" s="923"/>
      <c r="AJ63" s="988"/>
      <c r="AK63" s="989"/>
      <c r="AL63" s="927"/>
      <c r="AM63" s="927"/>
      <c r="AN63" s="927"/>
      <c r="AO63" s="927"/>
      <c r="AP63" s="923">
        <v>52753</v>
      </c>
      <c r="AQ63" s="923"/>
      <c r="AR63" s="923"/>
      <c r="AS63" s="923"/>
      <c r="AT63" s="923"/>
      <c r="AU63" s="923">
        <v>16155</v>
      </c>
      <c r="AV63" s="923"/>
      <c r="AW63" s="923"/>
      <c r="AX63" s="923"/>
      <c r="AY63" s="923"/>
      <c r="AZ63" s="983"/>
      <c r="BA63" s="983"/>
      <c r="BB63" s="983"/>
      <c r="BC63" s="983"/>
      <c r="BD63" s="983"/>
      <c r="BE63" s="924"/>
      <c r="BF63" s="924"/>
      <c r="BG63" s="924"/>
      <c r="BH63" s="924"/>
      <c r="BI63" s="925"/>
      <c r="BJ63" s="984" t="s">
        <v>345</v>
      </c>
      <c r="BK63" s="915"/>
      <c r="BL63" s="915"/>
      <c r="BM63" s="915"/>
      <c r="BN63" s="985"/>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386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387</v>
      </c>
      <c r="B66" s="960"/>
      <c r="C66" s="960"/>
      <c r="D66" s="960"/>
      <c r="E66" s="960"/>
      <c r="F66" s="960"/>
      <c r="G66" s="960"/>
      <c r="H66" s="960"/>
      <c r="I66" s="960"/>
      <c r="J66" s="960"/>
      <c r="K66" s="960"/>
      <c r="L66" s="960"/>
      <c r="M66" s="960"/>
      <c r="N66" s="960"/>
      <c r="O66" s="960"/>
      <c r="P66" s="961"/>
      <c r="Q66" s="965" t="s">
        <v>388</v>
      </c>
      <c r="R66" s="966"/>
      <c r="S66" s="966"/>
      <c r="T66" s="966"/>
      <c r="U66" s="967"/>
      <c r="V66" s="965" t="s">
        <v>389</v>
      </c>
      <c r="W66" s="966"/>
      <c r="X66" s="966"/>
      <c r="Y66" s="966"/>
      <c r="Z66" s="967"/>
      <c r="AA66" s="965" t="s">
        <v>390</v>
      </c>
      <c r="AB66" s="966"/>
      <c r="AC66" s="966"/>
      <c r="AD66" s="966"/>
      <c r="AE66" s="967"/>
      <c r="AF66" s="971" t="s">
        <v>391</v>
      </c>
      <c r="AG66" s="972"/>
      <c r="AH66" s="972"/>
      <c r="AI66" s="972"/>
      <c r="AJ66" s="973"/>
      <c r="AK66" s="965" t="s">
        <v>392</v>
      </c>
      <c r="AL66" s="960"/>
      <c r="AM66" s="960"/>
      <c r="AN66" s="960"/>
      <c r="AO66" s="961"/>
      <c r="AP66" s="965" t="s">
        <v>393</v>
      </c>
      <c r="AQ66" s="966"/>
      <c r="AR66" s="966"/>
      <c r="AS66" s="966"/>
      <c r="AT66" s="967"/>
      <c r="AU66" s="965" t="s">
        <v>394</v>
      </c>
      <c r="AV66" s="966"/>
      <c r="AW66" s="966"/>
      <c r="AX66" s="966"/>
      <c r="AY66" s="967"/>
      <c r="AZ66" s="965" t="s">
        <v>333</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t="s">
        <v>552</v>
      </c>
      <c r="C68" s="950"/>
      <c r="D68" s="950"/>
      <c r="E68" s="950"/>
      <c r="F68" s="950"/>
      <c r="G68" s="950"/>
      <c r="H68" s="950"/>
      <c r="I68" s="950"/>
      <c r="J68" s="950"/>
      <c r="K68" s="950"/>
      <c r="L68" s="950"/>
      <c r="M68" s="950"/>
      <c r="N68" s="950"/>
      <c r="O68" s="950"/>
      <c r="P68" s="951"/>
      <c r="Q68" s="952">
        <v>6551</v>
      </c>
      <c r="R68" s="946"/>
      <c r="S68" s="946"/>
      <c r="T68" s="946"/>
      <c r="U68" s="946"/>
      <c r="V68" s="946">
        <v>7258</v>
      </c>
      <c r="W68" s="946"/>
      <c r="X68" s="946"/>
      <c r="Y68" s="946"/>
      <c r="Z68" s="946"/>
      <c r="AA68" s="946">
        <v>707</v>
      </c>
      <c r="AB68" s="946"/>
      <c r="AC68" s="946"/>
      <c r="AD68" s="946"/>
      <c r="AE68" s="946"/>
      <c r="AF68" s="946">
        <v>3706</v>
      </c>
      <c r="AG68" s="946"/>
      <c r="AH68" s="946"/>
      <c r="AI68" s="946"/>
      <c r="AJ68" s="946"/>
      <c r="AK68" s="946" t="s">
        <v>553</v>
      </c>
      <c r="AL68" s="946"/>
      <c r="AM68" s="946"/>
      <c r="AN68" s="946"/>
      <c r="AO68" s="946"/>
      <c r="AP68" s="946">
        <v>27960</v>
      </c>
      <c r="AQ68" s="946"/>
      <c r="AR68" s="946"/>
      <c r="AS68" s="946"/>
      <c r="AT68" s="946"/>
      <c r="AU68" s="946" t="s">
        <v>553</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358</v>
      </c>
      <c r="B88" s="908" t="s">
        <v>395</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3706</v>
      </c>
      <c r="AG88" s="923"/>
      <c r="AH88" s="923"/>
      <c r="AI88" s="923"/>
      <c r="AJ88" s="923"/>
      <c r="AK88" s="927"/>
      <c r="AL88" s="927"/>
      <c r="AM88" s="927"/>
      <c r="AN88" s="927"/>
      <c r="AO88" s="927"/>
      <c r="AP88" s="923">
        <v>27960</v>
      </c>
      <c r="AQ88" s="923"/>
      <c r="AR88" s="923"/>
      <c r="AS88" s="923"/>
      <c r="AT88" s="923"/>
      <c r="AU88" s="923" t="s">
        <v>492</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358</v>
      </c>
      <c r="BR102" s="908" t="s">
        <v>396</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10054</v>
      </c>
      <c r="CS102" s="915"/>
      <c r="CT102" s="915"/>
      <c r="CU102" s="915"/>
      <c r="CV102" s="916"/>
      <c r="CW102" s="914">
        <v>2526</v>
      </c>
      <c r="CX102" s="915"/>
      <c r="CY102" s="915"/>
      <c r="CZ102" s="915"/>
      <c r="DA102" s="916"/>
      <c r="DB102" s="914">
        <v>57566</v>
      </c>
      <c r="DC102" s="915"/>
      <c r="DD102" s="915"/>
      <c r="DE102" s="915"/>
      <c r="DF102" s="916"/>
      <c r="DG102" s="914">
        <v>5580</v>
      </c>
      <c r="DH102" s="915"/>
      <c r="DI102" s="915"/>
      <c r="DJ102" s="915"/>
      <c r="DK102" s="916"/>
      <c r="DL102" s="914">
        <v>7052</v>
      </c>
      <c r="DM102" s="915"/>
      <c r="DN102" s="915"/>
      <c r="DO102" s="915"/>
      <c r="DP102" s="916"/>
      <c r="DQ102" s="914">
        <v>11955</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397</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398</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399</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400</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401</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402</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403</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404</v>
      </c>
      <c r="AB109" s="858"/>
      <c r="AC109" s="858"/>
      <c r="AD109" s="858"/>
      <c r="AE109" s="859"/>
      <c r="AF109" s="860" t="s">
        <v>287</v>
      </c>
      <c r="AG109" s="858"/>
      <c r="AH109" s="858"/>
      <c r="AI109" s="858"/>
      <c r="AJ109" s="859"/>
      <c r="AK109" s="860" t="s">
        <v>286</v>
      </c>
      <c r="AL109" s="858"/>
      <c r="AM109" s="858"/>
      <c r="AN109" s="858"/>
      <c r="AO109" s="859"/>
      <c r="AP109" s="860" t="s">
        <v>405</v>
      </c>
      <c r="AQ109" s="858"/>
      <c r="AR109" s="858"/>
      <c r="AS109" s="858"/>
      <c r="AT109" s="889"/>
      <c r="AU109" s="857" t="s">
        <v>403</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404</v>
      </c>
      <c r="BR109" s="858"/>
      <c r="BS109" s="858"/>
      <c r="BT109" s="858"/>
      <c r="BU109" s="859"/>
      <c r="BV109" s="860" t="s">
        <v>287</v>
      </c>
      <c r="BW109" s="858"/>
      <c r="BX109" s="858"/>
      <c r="BY109" s="858"/>
      <c r="BZ109" s="859"/>
      <c r="CA109" s="860" t="s">
        <v>286</v>
      </c>
      <c r="CB109" s="858"/>
      <c r="CC109" s="858"/>
      <c r="CD109" s="858"/>
      <c r="CE109" s="859"/>
      <c r="CF109" s="896" t="s">
        <v>405</v>
      </c>
      <c r="CG109" s="896"/>
      <c r="CH109" s="896"/>
      <c r="CI109" s="896"/>
      <c r="CJ109" s="896"/>
      <c r="CK109" s="860" t="s">
        <v>406</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404</v>
      </c>
      <c r="DH109" s="858"/>
      <c r="DI109" s="858"/>
      <c r="DJ109" s="858"/>
      <c r="DK109" s="859"/>
      <c r="DL109" s="860" t="s">
        <v>287</v>
      </c>
      <c r="DM109" s="858"/>
      <c r="DN109" s="858"/>
      <c r="DO109" s="858"/>
      <c r="DP109" s="859"/>
      <c r="DQ109" s="860" t="s">
        <v>286</v>
      </c>
      <c r="DR109" s="858"/>
      <c r="DS109" s="858"/>
      <c r="DT109" s="858"/>
      <c r="DU109" s="859"/>
      <c r="DV109" s="860" t="s">
        <v>405</v>
      </c>
      <c r="DW109" s="858"/>
      <c r="DX109" s="858"/>
      <c r="DY109" s="858"/>
      <c r="DZ109" s="889"/>
    </row>
    <row r="110" spans="1:131" s="217" customFormat="1" ht="26.25" customHeight="1" x14ac:dyDescent="0.2">
      <c r="A110" s="758" t="s">
        <v>407</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93919698</v>
      </c>
      <c r="AB110" s="851"/>
      <c r="AC110" s="851"/>
      <c r="AD110" s="851"/>
      <c r="AE110" s="852"/>
      <c r="AF110" s="853">
        <v>93171736</v>
      </c>
      <c r="AG110" s="851"/>
      <c r="AH110" s="851"/>
      <c r="AI110" s="851"/>
      <c r="AJ110" s="852"/>
      <c r="AK110" s="853">
        <v>96160026</v>
      </c>
      <c r="AL110" s="851"/>
      <c r="AM110" s="851"/>
      <c r="AN110" s="851"/>
      <c r="AO110" s="852"/>
      <c r="AP110" s="854">
        <v>27.3</v>
      </c>
      <c r="AQ110" s="855"/>
      <c r="AR110" s="855"/>
      <c r="AS110" s="855"/>
      <c r="AT110" s="856"/>
      <c r="AU110" s="890" t="s">
        <v>64</v>
      </c>
      <c r="AV110" s="891"/>
      <c r="AW110" s="891"/>
      <c r="AX110" s="891"/>
      <c r="AY110" s="891"/>
      <c r="AZ110" s="813" t="s">
        <v>408</v>
      </c>
      <c r="BA110" s="759"/>
      <c r="BB110" s="759"/>
      <c r="BC110" s="759"/>
      <c r="BD110" s="759"/>
      <c r="BE110" s="759"/>
      <c r="BF110" s="759"/>
      <c r="BG110" s="759"/>
      <c r="BH110" s="759"/>
      <c r="BI110" s="759"/>
      <c r="BJ110" s="759"/>
      <c r="BK110" s="759"/>
      <c r="BL110" s="759"/>
      <c r="BM110" s="759"/>
      <c r="BN110" s="759"/>
      <c r="BO110" s="759"/>
      <c r="BP110" s="760"/>
      <c r="BQ110" s="814">
        <v>1425072530</v>
      </c>
      <c r="BR110" s="796"/>
      <c r="BS110" s="796"/>
      <c r="BT110" s="796"/>
      <c r="BU110" s="796"/>
      <c r="BV110" s="796">
        <v>1419799135</v>
      </c>
      <c r="BW110" s="796"/>
      <c r="BX110" s="796"/>
      <c r="BY110" s="796"/>
      <c r="BZ110" s="796"/>
      <c r="CA110" s="796">
        <v>1404072652</v>
      </c>
      <c r="CB110" s="796"/>
      <c r="CC110" s="796"/>
      <c r="CD110" s="796"/>
      <c r="CE110" s="796"/>
      <c r="CF110" s="823">
        <v>398.9</v>
      </c>
      <c r="CG110" s="824"/>
      <c r="CH110" s="824"/>
      <c r="CI110" s="824"/>
      <c r="CJ110" s="824"/>
      <c r="CK110" s="886" t="s">
        <v>409</v>
      </c>
      <c r="CL110" s="770"/>
      <c r="CM110" s="847" t="s">
        <v>410</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v>5280103</v>
      </c>
      <c r="DH110" s="796"/>
      <c r="DI110" s="796"/>
      <c r="DJ110" s="796"/>
      <c r="DK110" s="796"/>
      <c r="DL110" s="796">
        <v>4924703</v>
      </c>
      <c r="DM110" s="796"/>
      <c r="DN110" s="796"/>
      <c r="DO110" s="796"/>
      <c r="DP110" s="796"/>
      <c r="DQ110" s="796">
        <v>4586204</v>
      </c>
      <c r="DR110" s="796"/>
      <c r="DS110" s="796"/>
      <c r="DT110" s="796"/>
      <c r="DU110" s="796"/>
      <c r="DV110" s="797">
        <v>1.3</v>
      </c>
      <c r="DW110" s="797"/>
      <c r="DX110" s="797"/>
      <c r="DY110" s="797"/>
      <c r="DZ110" s="798"/>
    </row>
    <row r="111" spans="1:131" s="217" customFormat="1" ht="26.25" customHeight="1" x14ac:dyDescent="0.2">
      <c r="A111" s="725" t="s">
        <v>411</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t="s">
        <v>112</v>
      </c>
      <c r="AB111" s="880"/>
      <c r="AC111" s="880"/>
      <c r="AD111" s="880"/>
      <c r="AE111" s="881"/>
      <c r="AF111" s="882" t="s">
        <v>412</v>
      </c>
      <c r="AG111" s="880"/>
      <c r="AH111" s="880"/>
      <c r="AI111" s="880"/>
      <c r="AJ111" s="881"/>
      <c r="AK111" s="882" t="s">
        <v>413</v>
      </c>
      <c r="AL111" s="880"/>
      <c r="AM111" s="880"/>
      <c r="AN111" s="880"/>
      <c r="AO111" s="881"/>
      <c r="AP111" s="883" t="s">
        <v>413</v>
      </c>
      <c r="AQ111" s="884"/>
      <c r="AR111" s="884"/>
      <c r="AS111" s="884"/>
      <c r="AT111" s="885"/>
      <c r="AU111" s="892"/>
      <c r="AV111" s="893"/>
      <c r="AW111" s="893"/>
      <c r="AX111" s="893"/>
      <c r="AY111" s="893"/>
      <c r="AZ111" s="766" t="s">
        <v>414</v>
      </c>
      <c r="BA111" s="701"/>
      <c r="BB111" s="701"/>
      <c r="BC111" s="701"/>
      <c r="BD111" s="701"/>
      <c r="BE111" s="701"/>
      <c r="BF111" s="701"/>
      <c r="BG111" s="701"/>
      <c r="BH111" s="701"/>
      <c r="BI111" s="701"/>
      <c r="BJ111" s="701"/>
      <c r="BK111" s="701"/>
      <c r="BL111" s="701"/>
      <c r="BM111" s="701"/>
      <c r="BN111" s="701"/>
      <c r="BO111" s="701"/>
      <c r="BP111" s="702"/>
      <c r="BQ111" s="767">
        <v>15136203</v>
      </c>
      <c r="BR111" s="768"/>
      <c r="BS111" s="768"/>
      <c r="BT111" s="768"/>
      <c r="BU111" s="768"/>
      <c r="BV111" s="768">
        <v>13479711</v>
      </c>
      <c r="BW111" s="768"/>
      <c r="BX111" s="768"/>
      <c r="BY111" s="768"/>
      <c r="BZ111" s="768"/>
      <c r="CA111" s="768">
        <v>12163252</v>
      </c>
      <c r="CB111" s="768"/>
      <c r="CC111" s="768"/>
      <c r="CD111" s="768"/>
      <c r="CE111" s="768"/>
      <c r="CF111" s="832">
        <v>3.5</v>
      </c>
      <c r="CG111" s="833"/>
      <c r="CH111" s="833"/>
      <c r="CI111" s="833"/>
      <c r="CJ111" s="833"/>
      <c r="CK111" s="887"/>
      <c r="CL111" s="772"/>
      <c r="CM111" s="775" t="s">
        <v>415</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413</v>
      </c>
      <c r="DH111" s="768"/>
      <c r="DI111" s="768"/>
      <c r="DJ111" s="768"/>
      <c r="DK111" s="768"/>
      <c r="DL111" s="768" t="s">
        <v>413</v>
      </c>
      <c r="DM111" s="768"/>
      <c r="DN111" s="768"/>
      <c r="DO111" s="768"/>
      <c r="DP111" s="768"/>
      <c r="DQ111" s="768" t="s">
        <v>413</v>
      </c>
      <c r="DR111" s="768"/>
      <c r="DS111" s="768"/>
      <c r="DT111" s="768"/>
      <c r="DU111" s="768"/>
      <c r="DV111" s="745" t="s">
        <v>413</v>
      </c>
      <c r="DW111" s="745"/>
      <c r="DX111" s="745"/>
      <c r="DY111" s="745"/>
      <c r="DZ111" s="746"/>
    </row>
    <row r="112" spans="1:131" s="217" customFormat="1" ht="26.25" customHeight="1" x14ac:dyDescent="0.2">
      <c r="A112" s="872" t="s">
        <v>416</v>
      </c>
      <c r="B112" s="873"/>
      <c r="C112" s="701" t="s">
        <v>417</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8166667</v>
      </c>
      <c r="AB112" s="731"/>
      <c r="AC112" s="731"/>
      <c r="AD112" s="731"/>
      <c r="AE112" s="732"/>
      <c r="AF112" s="733">
        <v>9166667</v>
      </c>
      <c r="AG112" s="731"/>
      <c r="AH112" s="731"/>
      <c r="AI112" s="731"/>
      <c r="AJ112" s="732"/>
      <c r="AK112" s="733">
        <v>10166667</v>
      </c>
      <c r="AL112" s="731"/>
      <c r="AM112" s="731"/>
      <c r="AN112" s="731"/>
      <c r="AO112" s="732"/>
      <c r="AP112" s="778">
        <v>2.9</v>
      </c>
      <c r="AQ112" s="779"/>
      <c r="AR112" s="779"/>
      <c r="AS112" s="779"/>
      <c r="AT112" s="780"/>
      <c r="AU112" s="892"/>
      <c r="AV112" s="893"/>
      <c r="AW112" s="893"/>
      <c r="AX112" s="893"/>
      <c r="AY112" s="893"/>
      <c r="AZ112" s="766" t="s">
        <v>418</v>
      </c>
      <c r="BA112" s="701"/>
      <c r="BB112" s="701"/>
      <c r="BC112" s="701"/>
      <c r="BD112" s="701"/>
      <c r="BE112" s="701"/>
      <c r="BF112" s="701"/>
      <c r="BG112" s="701"/>
      <c r="BH112" s="701"/>
      <c r="BI112" s="701"/>
      <c r="BJ112" s="701"/>
      <c r="BK112" s="701"/>
      <c r="BL112" s="701"/>
      <c r="BM112" s="701"/>
      <c r="BN112" s="701"/>
      <c r="BO112" s="701"/>
      <c r="BP112" s="702"/>
      <c r="BQ112" s="767">
        <v>17031667</v>
      </c>
      <c r="BR112" s="768"/>
      <c r="BS112" s="768"/>
      <c r="BT112" s="768"/>
      <c r="BU112" s="768"/>
      <c r="BV112" s="768">
        <v>16300731</v>
      </c>
      <c r="BW112" s="768"/>
      <c r="BX112" s="768"/>
      <c r="BY112" s="768"/>
      <c r="BZ112" s="768"/>
      <c r="CA112" s="768">
        <v>16154567</v>
      </c>
      <c r="CB112" s="768"/>
      <c r="CC112" s="768"/>
      <c r="CD112" s="768"/>
      <c r="CE112" s="768"/>
      <c r="CF112" s="832">
        <v>4.5999999999999996</v>
      </c>
      <c r="CG112" s="833"/>
      <c r="CH112" s="833"/>
      <c r="CI112" s="833"/>
      <c r="CJ112" s="833"/>
      <c r="CK112" s="887"/>
      <c r="CL112" s="772"/>
      <c r="CM112" s="775" t="s">
        <v>419</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t="s">
        <v>348</v>
      </c>
      <c r="DH112" s="768"/>
      <c r="DI112" s="768"/>
      <c r="DJ112" s="768"/>
      <c r="DK112" s="768"/>
      <c r="DL112" s="768" t="s">
        <v>413</v>
      </c>
      <c r="DM112" s="768"/>
      <c r="DN112" s="768"/>
      <c r="DO112" s="768"/>
      <c r="DP112" s="768"/>
      <c r="DQ112" s="768" t="s">
        <v>412</v>
      </c>
      <c r="DR112" s="768"/>
      <c r="DS112" s="768"/>
      <c r="DT112" s="768"/>
      <c r="DU112" s="768"/>
      <c r="DV112" s="745" t="s">
        <v>413</v>
      </c>
      <c r="DW112" s="745"/>
      <c r="DX112" s="745"/>
      <c r="DY112" s="745"/>
      <c r="DZ112" s="746"/>
    </row>
    <row r="113" spans="1:130" s="217" customFormat="1" ht="26.25" customHeight="1" x14ac:dyDescent="0.2">
      <c r="A113" s="874"/>
      <c r="B113" s="875"/>
      <c r="C113" s="701" t="s">
        <v>420</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3866934</v>
      </c>
      <c r="AB113" s="731"/>
      <c r="AC113" s="731"/>
      <c r="AD113" s="731"/>
      <c r="AE113" s="732"/>
      <c r="AF113" s="733">
        <v>1476887</v>
      </c>
      <c r="AG113" s="731"/>
      <c r="AH113" s="731"/>
      <c r="AI113" s="731"/>
      <c r="AJ113" s="732"/>
      <c r="AK113" s="733">
        <v>3335818</v>
      </c>
      <c r="AL113" s="731"/>
      <c r="AM113" s="731"/>
      <c r="AN113" s="731"/>
      <c r="AO113" s="732"/>
      <c r="AP113" s="778">
        <v>0.9</v>
      </c>
      <c r="AQ113" s="779"/>
      <c r="AR113" s="779"/>
      <c r="AS113" s="779"/>
      <c r="AT113" s="780"/>
      <c r="AU113" s="892"/>
      <c r="AV113" s="893"/>
      <c r="AW113" s="893"/>
      <c r="AX113" s="893"/>
      <c r="AY113" s="893"/>
      <c r="AZ113" s="766" t="s">
        <v>421</v>
      </c>
      <c r="BA113" s="701"/>
      <c r="BB113" s="701"/>
      <c r="BC113" s="701"/>
      <c r="BD113" s="701"/>
      <c r="BE113" s="701"/>
      <c r="BF113" s="701"/>
      <c r="BG113" s="701"/>
      <c r="BH113" s="701"/>
      <c r="BI113" s="701"/>
      <c r="BJ113" s="701"/>
      <c r="BK113" s="701"/>
      <c r="BL113" s="701"/>
      <c r="BM113" s="701"/>
      <c r="BN113" s="701"/>
      <c r="BO113" s="701"/>
      <c r="BP113" s="702"/>
      <c r="BQ113" s="767" t="s">
        <v>413</v>
      </c>
      <c r="BR113" s="768"/>
      <c r="BS113" s="768"/>
      <c r="BT113" s="768"/>
      <c r="BU113" s="768"/>
      <c r="BV113" s="768" t="s">
        <v>348</v>
      </c>
      <c r="BW113" s="768"/>
      <c r="BX113" s="768"/>
      <c r="BY113" s="768"/>
      <c r="BZ113" s="768"/>
      <c r="CA113" s="768" t="s">
        <v>382</v>
      </c>
      <c r="CB113" s="768"/>
      <c r="CC113" s="768"/>
      <c r="CD113" s="768"/>
      <c r="CE113" s="768"/>
      <c r="CF113" s="832" t="s">
        <v>379</v>
      </c>
      <c r="CG113" s="833"/>
      <c r="CH113" s="833"/>
      <c r="CI113" s="833"/>
      <c r="CJ113" s="833"/>
      <c r="CK113" s="887"/>
      <c r="CL113" s="772"/>
      <c r="CM113" s="775" t="s">
        <v>422</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t="s">
        <v>412</v>
      </c>
      <c r="DH113" s="768"/>
      <c r="DI113" s="768"/>
      <c r="DJ113" s="768"/>
      <c r="DK113" s="768"/>
      <c r="DL113" s="768" t="s">
        <v>412</v>
      </c>
      <c r="DM113" s="768"/>
      <c r="DN113" s="768"/>
      <c r="DO113" s="768"/>
      <c r="DP113" s="768"/>
      <c r="DQ113" s="768" t="s">
        <v>348</v>
      </c>
      <c r="DR113" s="768"/>
      <c r="DS113" s="768"/>
      <c r="DT113" s="768"/>
      <c r="DU113" s="768"/>
      <c r="DV113" s="745" t="s">
        <v>345</v>
      </c>
      <c r="DW113" s="745"/>
      <c r="DX113" s="745"/>
      <c r="DY113" s="745"/>
      <c r="DZ113" s="746"/>
    </row>
    <row r="114" spans="1:130" s="217" customFormat="1" ht="26.25" customHeight="1" x14ac:dyDescent="0.2">
      <c r="A114" s="874"/>
      <c r="B114" s="875"/>
      <c r="C114" s="701" t="s">
        <v>423</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412</v>
      </c>
      <c r="AB114" s="731"/>
      <c r="AC114" s="731"/>
      <c r="AD114" s="731"/>
      <c r="AE114" s="732"/>
      <c r="AF114" s="733" t="s">
        <v>379</v>
      </c>
      <c r="AG114" s="731"/>
      <c r="AH114" s="731"/>
      <c r="AI114" s="731"/>
      <c r="AJ114" s="732"/>
      <c r="AK114" s="733" t="s">
        <v>413</v>
      </c>
      <c r="AL114" s="731"/>
      <c r="AM114" s="731"/>
      <c r="AN114" s="731"/>
      <c r="AO114" s="732"/>
      <c r="AP114" s="778" t="s">
        <v>345</v>
      </c>
      <c r="AQ114" s="779"/>
      <c r="AR114" s="779"/>
      <c r="AS114" s="779"/>
      <c r="AT114" s="780"/>
      <c r="AU114" s="892"/>
      <c r="AV114" s="893"/>
      <c r="AW114" s="893"/>
      <c r="AX114" s="893"/>
      <c r="AY114" s="893"/>
      <c r="AZ114" s="766" t="s">
        <v>424</v>
      </c>
      <c r="BA114" s="701"/>
      <c r="BB114" s="701"/>
      <c r="BC114" s="701"/>
      <c r="BD114" s="701"/>
      <c r="BE114" s="701"/>
      <c r="BF114" s="701"/>
      <c r="BG114" s="701"/>
      <c r="BH114" s="701"/>
      <c r="BI114" s="701"/>
      <c r="BJ114" s="701"/>
      <c r="BK114" s="701"/>
      <c r="BL114" s="701"/>
      <c r="BM114" s="701"/>
      <c r="BN114" s="701"/>
      <c r="BO114" s="701"/>
      <c r="BP114" s="702"/>
      <c r="BQ114" s="767">
        <v>205680574</v>
      </c>
      <c r="BR114" s="768"/>
      <c r="BS114" s="768"/>
      <c r="BT114" s="768"/>
      <c r="BU114" s="768"/>
      <c r="BV114" s="768">
        <v>199127475</v>
      </c>
      <c r="BW114" s="768"/>
      <c r="BX114" s="768"/>
      <c r="BY114" s="768"/>
      <c r="BZ114" s="768"/>
      <c r="CA114" s="768">
        <v>167177555</v>
      </c>
      <c r="CB114" s="768"/>
      <c r="CC114" s="768"/>
      <c r="CD114" s="768"/>
      <c r="CE114" s="768"/>
      <c r="CF114" s="832">
        <v>47.5</v>
      </c>
      <c r="CG114" s="833"/>
      <c r="CH114" s="833"/>
      <c r="CI114" s="833"/>
      <c r="CJ114" s="833"/>
      <c r="CK114" s="887"/>
      <c r="CL114" s="772"/>
      <c r="CM114" s="775" t="s">
        <v>425</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v>3357564</v>
      </c>
      <c r="DH114" s="768"/>
      <c r="DI114" s="768"/>
      <c r="DJ114" s="768"/>
      <c r="DK114" s="768"/>
      <c r="DL114" s="768">
        <v>2957382</v>
      </c>
      <c r="DM114" s="768"/>
      <c r="DN114" s="768"/>
      <c r="DO114" s="768"/>
      <c r="DP114" s="768"/>
      <c r="DQ114" s="768">
        <v>2461935</v>
      </c>
      <c r="DR114" s="768"/>
      <c r="DS114" s="768"/>
      <c r="DT114" s="768"/>
      <c r="DU114" s="768"/>
      <c r="DV114" s="745">
        <v>0.7</v>
      </c>
      <c r="DW114" s="745"/>
      <c r="DX114" s="745"/>
      <c r="DY114" s="745"/>
      <c r="DZ114" s="746"/>
    </row>
    <row r="115" spans="1:130" s="217" customFormat="1" ht="26.25" customHeight="1" x14ac:dyDescent="0.2">
      <c r="A115" s="874"/>
      <c r="B115" s="875"/>
      <c r="C115" s="701" t="s">
        <v>426</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1729141</v>
      </c>
      <c r="AB115" s="731"/>
      <c r="AC115" s="731"/>
      <c r="AD115" s="731"/>
      <c r="AE115" s="732"/>
      <c r="AF115" s="733">
        <v>1678094</v>
      </c>
      <c r="AG115" s="731"/>
      <c r="AH115" s="731"/>
      <c r="AI115" s="731"/>
      <c r="AJ115" s="732"/>
      <c r="AK115" s="733">
        <v>1565126</v>
      </c>
      <c r="AL115" s="731"/>
      <c r="AM115" s="731"/>
      <c r="AN115" s="731"/>
      <c r="AO115" s="732"/>
      <c r="AP115" s="778">
        <v>0.4</v>
      </c>
      <c r="AQ115" s="779"/>
      <c r="AR115" s="779"/>
      <c r="AS115" s="779"/>
      <c r="AT115" s="780"/>
      <c r="AU115" s="892"/>
      <c r="AV115" s="893"/>
      <c r="AW115" s="893"/>
      <c r="AX115" s="893"/>
      <c r="AY115" s="893"/>
      <c r="AZ115" s="766" t="s">
        <v>427</v>
      </c>
      <c r="BA115" s="701"/>
      <c r="BB115" s="701"/>
      <c r="BC115" s="701"/>
      <c r="BD115" s="701"/>
      <c r="BE115" s="701"/>
      <c r="BF115" s="701"/>
      <c r="BG115" s="701"/>
      <c r="BH115" s="701"/>
      <c r="BI115" s="701"/>
      <c r="BJ115" s="701"/>
      <c r="BK115" s="701"/>
      <c r="BL115" s="701"/>
      <c r="BM115" s="701"/>
      <c r="BN115" s="701"/>
      <c r="BO115" s="701"/>
      <c r="BP115" s="702"/>
      <c r="BQ115" s="767">
        <v>906322</v>
      </c>
      <c r="BR115" s="768"/>
      <c r="BS115" s="768"/>
      <c r="BT115" s="768"/>
      <c r="BU115" s="768"/>
      <c r="BV115" s="768">
        <v>12478670</v>
      </c>
      <c r="BW115" s="768"/>
      <c r="BX115" s="768"/>
      <c r="BY115" s="768"/>
      <c r="BZ115" s="768"/>
      <c r="CA115" s="768">
        <v>11954816</v>
      </c>
      <c r="CB115" s="768"/>
      <c r="CC115" s="768"/>
      <c r="CD115" s="768"/>
      <c r="CE115" s="768"/>
      <c r="CF115" s="832">
        <v>3.4</v>
      </c>
      <c r="CG115" s="833"/>
      <c r="CH115" s="833"/>
      <c r="CI115" s="833"/>
      <c r="CJ115" s="833"/>
      <c r="CK115" s="887"/>
      <c r="CL115" s="772"/>
      <c r="CM115" s="766" t="s">
        <v>428</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v>2558768</v>
      </c>
      <c r="DH115" s="768"/>
      <c r="DI115" s="768"/>
      <c r="DJ115" s="768"/>
      <c r="DK115" s="768"/>
      <c r="DL115" s="768">
        <v>1940523</v>
      </c>
      <c r="DM115" s="768"/>
      <c r="DN115" s="768"/>
      <c r="DO115" s="768"/>
      <c r="DP115" s="768"/>
      <c r="DQ115" s="768">
        <v>1727982</v>
      </c>
      <c r="DR115" s="768"/>
      <c r="DS115" s="768"/>
      <c r="DT115" s="768"/>
      <c r="DU115" s="768"/>
      <c r="DV115" s="745">
        <v>0.5</v>
      </c>
      <c r="DW115" s="745"/>
      <c r="DX115" s="745"/>
      <c r="DY115" s="745"/>
      <c r="DZ115" s="746"/>
    </row>
    <row r="116" spans="1:130" s="217" customFormat="1" ht="26.25" customHeight="1" x14ac:dyDescent="0.2">
      <c r="A116" s="876"/>
      <c r="B116" s="877"/>
      <c r="C116" s="837" t="s">
        <v>429</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t="s">
        <v>379</v>
      </c>
      <c r="AB116" s="731"/>
      <c r="AC116" s="731"/>
      <c r="AD116" s="731"/>
      <c r="AE116" s="732"/>
      <c r="AF116" s="733" t="s">
        <v>348</v>
      </c>
      <c r="AG116" s="731"/>
      <c r="AH116" s="731"/>
      <c r="AI116" s="731"/>
      <c r="AJ116" s="732"/>
      <c r="AK116" s="733" t="s">
        <v>430</v>
      </c>
      <c r="AL116" s="731"/>
      <c r="AM116" s="731"/>
      <c r="AN116" s="731"/>
      <c r="AO116" s="732"/>
      <c r="AP116" s="778" t="s">
        <v>348</v>
      </c>
      <c r="AQ116" s="779"/>
      <c r="AR116" s="779"/>
      <c r="AS116" s="779"/>
      <c r="AT116" s="780"/>
      <c r="AU116" s="892"/>
      <c r="AV116" s="893"/>
      <c r="AW116" s="893"/>
      <c r="AX116" s="893"/>
      <c r="AY116" s="893"/>
      <c r="AZ116" s="820" t="s">
        <v>431</v>
      </c>
      <c r="BA116" s="821"/>
      <c r="BB116" s="821"/>
      <c r="BC116" s="821"/>
      <c r="BD116" s="821"/>
      <c r="BE116" s="821"/>
      <c r="BF116" s="821"/>
      <c r="BG116" s="821"/>
      <c r="BH116" s="821"/>
      <c r="BI116" s="821"/>
      <c r="BJ116" s="821"/>
      <c r="BK116" s="821"/>
      <c r="BL116" s="821"/>
      <c r="BM116" s="821"/>
      <c r="BN116" s="821"/>
      <c r="BO116" s="821"/>
      <c r="BP116" s="822"/>
      <c r="BQ116" s="767" t="s">
        <v>379</v>
      </c>
      <c r="BR116" s="768"/>
      <c r="BS116" s="768"/>
      <c r="BT116" s="768"/>
      <c r="BU116" s="768"/>
      <c r="BV116" s="768">
        <v>12089700</v>
      </c>
      <c r="BW116" s="768"/>
      <c r="BX116" s="768"/>
      <c r="BY116" s="768"/>
      <c r="BZ116" s="768"/>
      <c r="CA116" s="768">
        <v>11669100</v>
      </c>
      <c r="CB116" s="768"/>
      <c r="CC116" s="768"/>
      <c r="CD116" s="768"/>
      <c r="CE116" s="768"/>
      <c r="CF116" s="832">
        <v>3.3</v>
      </c>
      <c r="CG116" s="833"/>
      <c r="CH116" s="833"/>
      <c r="CI116" s="833"/>
      <c r="CJ116" s="833"/>
      <c r="CK116" s="887"/>
      <c r="CL116" s="772"/>
      <c r="CM116" s="775" t="s">
        <v>432</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412</v>
      </c>
      <c r="DH116" s="768"/>
      <c r="DI116" s="768"/>
      <c r="DJ116" s="768"/>
      <c r="DK116" s="768"/>
      <c r="DL116" s="768" t="s">
        <v>412</v>
      </c>
      <c r="DM116" s="768"/>
      <c r="DN116" s="768"/>
      <c r="DO116" s="768"/>
      <c r="DP116" s="768"/>
      <c r="DQ116" s="768" t="s">
        <v>382</v>
      </c>
      <c r="DR116" s="768"/>
      <c r="DS116" s="768"/>
      <c r="DT116" s="768"/>
      <c r="DU116" s="768"/>
      <c r="DV116" s="745" t="s">
        <v>379</v>
      </c>
      <c r="DW116" s="745"/>
      <c r="DX116" s="745"/>
      <c r="DY116" s="745"/>
      <c r="DZ116" s="746"/>
    </row>
    <row r="117" spans="1:130" s="217" customFormat="1" ht="26.25" customHeight="1" x14ac:dyDescent="0.2">
      <c r="A117" s="857" t="s">
        <v>147</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433</v>
      </c>
      <c r="Z117" s="859"/>
      <c r="AA117" s="864">
        <v>107682440</v>
      </c>
      <c r="AB117" s="865"/>
      <c r="AC117" s="865"/>
      <c r="AD117" s="865"/>
      <c r="AE117" s="866"/>
      <c r="AF117" s="867">
        <v>105493384</v>
      </c>
      <c r="AG117" s="865"/>
      <c r="AH117" s="865"/>
      <c r="AI117" s="865"/>
      <c r="AJ117" s="866"/>
      <c r="AK117" s="867">
        <v>111227637</v>
      </c>
      <c r="AL117" s="865"/>
      <c r="AM117" s="865"/>
      <c r="AN117" s="865"/>
      <c r="AO117" s="866"/>
      <c r="AP117" s="868"/>
      <c r="AQ117" s="869"/>
      <c r="AR117" s="869"/>
      <c r="AS117" s="869"/>
      <c r="AT117" s="870"/>
      <c r="AU117" s="892"/>
      <c r="AV117" s="893"/>
      <c r="AW117" s="893"/>
      <c r="AX117" s="893"/>
      <c r="AY117" s="893"/>
      <c r="AZ117" s="766" t="s">
        <v>434</v>
      </c>
      <c r="BA117" s="701"/>
      <c r="BB117" s="701"/>
      <c r="BC117" s="701"/>
      <c r="BD117" s="701"/>
      <c r="BE117" s="701"/>
      <c r="BF117" s="701"/>
      <c r="BG117" s="701"/>
      <c r="BH117" s="701"/>
      <c r="BI117" s="701"/>
      <c r="BJ117" s="701"/>
      <c r="BK117" s="701"/>
      <c r="BL117" s="701"/>
      <c r="BM117" s="701"/>
      <c r="BN117" s="701"/>
      <c r="BO117" s="701"/>
      <c r="BP117" s="702"/>
      <c r="BQ117" s="767" t="s">
        <v>379</v>
      </c>
      <c r="BR117" s="768"/>
      <c r="BS117" s="768"/>
      <c r="BT117" s="768"/>
      <c r="BU117" s="768"/>
      <c r="BV117" s="768" t="s">
        <v>348</v>
      </c>
      <c r="BW117" s="768"/>
      <c r="BX117" s="768"/>
      <c r="BY117" s="768"/>
      <c r="BZ117" s="768"/>
      <c r="CA117" s="768" t="s">
        <v>379</v>
      </c>
      <c r="CB117" s="768"/>
      <c r="CC117" s="768"/>
      <c r="CD117" s="768"/>
      <c r="CE117" s="768"/>
      <c r="CF117" s="832" t="s">
        <v>379</v>
      </c>
      <c r="CG117" s="833"/>
      <c r="CH117" s="833"/>
      <c r="CI117" s="833"/>
      <c r="CJ117" s="833"/>
      <c r="CK117" s="887"/>
      <c r="CL117" s="772"/>
      <c r="CM117" s="775" t="s">
        <v>435</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413</v>
      </c>
      <c r="DH117" s="768"/>
      <c r="DI117" s="768"/>
      <c r="DJ117" s="768"/>
      <c r="DK117" s="768"/>
      <c r="DL117" s="768" t="s">
        <v>379</v>
      </c>
      <c r="DM117" s="768"/>
      <c r="DN117" s="768"/>
      <c r="DO117" s="768"/>
      <c r="DP117" s="768"/>
      <c r="DQ117" s="768" t="s">
        <v>379</v>
      </c>
      <c r="DR117" s="768"/>
      <c r="DS117" s="768"/>
      <c r="DT117" s="768"/>
      <c r="DU117" s="768"/>
      <c r="DV117" s="745" t="s">
        <v>413</v>
      </c>
      <c r="DW117" s="745"/>
      <c r="DX117" s="745"/>
      <c r="DY117" s="745"/>
      <c r="DZ117" s="746"/>
    </row>
    <row r="118" spans="1:130" s="217" customFormat="1" ht="26.25" customHeight="1" x14ac:dyDescent="0.2">
      <c r="A118" s="857" t="s">
        <v>406</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404</v>
      </c>
      <c r="AB118" s="858"/>
      <c r="AC118" s="858"/>
      <c r="AD118" s="858"/>
      <c r="AE118" s="859"/>
      <c r="AF118" s="860" t="s">
        <v>287</v>
      </c>
      <c r="AG118" s="858"/>
      <c r="AH118" s="858"/>
      <c r="AI118" s="858"/>
      <c r="AJ118" s="859"/>
      <c r="AK118" s="860" t="s">
        <v>286</v>
      </c>
      <c r="AL118" s="858"/>
      <c r="AM118" s="858"/>
      <c r="AN118" s="858"/>
      <c r="AO118" s="859"/>
      <c r="AP118" s="861" t="s">
        <v>405</v>
      </c>
      <c r="AQ118" s="862"/>
      <c r="AR118" s="862"/>
      <c r="AS118" s="862"/>
      <c r="AT118" s="863"/>
      <c r="AU118" s="892"/>
      <c r="AV118" s="893"/>
      <c r="AW118" s="893"/>
      <c r="AX118" s="893"/>
      <c r="AY118" s="893"/>
      <c r="AZ118" s="836" t="s">
        <v>436</v>
      </c>
      <c r="BA118" s="837"/>
      <c r="BB118" s="837"/>
      <c r="BC118" s="837"/>
      <c r="BD118" s="837"/>
      <c r="BE118" s="837"/>
      <c r="BF118" s="837"/>
      <c r="BG118" s="837"/>
      <c r="BH118" s="837"/>
      <c r="BI118" s="837"/>
      <c r="BJ118" s="837"/>
      <c r="BK118" s="837"/>
      <c r="BL118" s="837"/>
      <c r="BM118" s="837"/>
      <c r="BN118" s="837"/>
      <c r="BO118" s="837"/>
      <c r="BP118" s="838"/>
      <c r="BQ118" s="819" t="s">
        <v>413</v>
      </c>
      <c r="BR118" s="799"/>
      <c r="BS118" s="799"/>
      <c r="BT118" s="799"/>
      <c r="BU118" s="799"/>
      <c r="BV118" s="799" t="s">
        <v>348</v>
      </c>
      <c r="BW118" s="799"/>
      <c r="BX118" s="799"/>
      <c r="BY118" s="799"/>
      <c r="BZ118" s="799"/>
      <c r="CA118" s="799" t="s">
        <v>348</v>
      </c>
      <c r="CB118" s="799"/>
      <c r="CC118" s="799"/>
      <c r="CD118" s="799"/>
      <c r="CE118" s="799"/>
      <c r="CF118" s="832" t="s">
        <v>348</v>
      </c>
      <c r="CG118" s="833"/>
      <c r="CH118" s="833"/>
      <c r="CI118" s="833"/>
      <c r="CJ118" s="833"/>
      <c r="CK118" s="887"/>
      <c r="CL118" s="772"/>
      <c r="CM118" s="775" t="s">
        <v>437</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348</v>
      </c>
      <c r="DH118" s="768"/>
      <c r="DI118" s="768"/>
      <c r="DJ118" s="768"/>
      <c r="DK118" s="768"/>
      <c r="DL118" s="768" t="s">
        <v>348</v>
      </c>
      <c r="DM118" s="768"/>
      <c r="DN118" s="768"/>
      <c r="DO118" s="768"/>
      <c r="DP118" s="768"/>
      <c r="DQ118" s="768" t="s">
        <v>348</v>
      </c>
      <c r="DR118" s="768"/>
      <c r="DS118" s="768"/>
      <c r="DT118" s="768"/>
      <c r="DU118" s="768"/>
      <c r="DV118" s="745" t="s">
        <v>413</v>
      </c>
      <c r="DW118" s="745"/>
      <c r="DX118" s="745"/>
      <c r="DY118" s="745"/>
      <c r="DZ118" s="746"/>
    </row>
    <row r="119" spans="1:130" s="217" customFormat="1" ht="26.25" customHeight="1" x14ac:dyDescent="0.2">
      <c r="A119" s="769" t="s">
        <v>409</v>
      </c>
      <c r="B119" s="770"/>
      <c r="C119" s="847" t="s">
        <v>410</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v>414170</v>
      </c>
      <c r="AB119" s="851"/>
      <c r="AC119" s="851"/>
      <c r="AD119" s="851"/>
      <c r="AE119" s="852"/>
      <c r="AF119" s="853">
        <v>408912</v>
      </c>
      <c r="AG119" s="851"/>
      <c r="AH119" s="851"/>
      <c r="AI119" s="851"/>
      <c r="AJ119" s="852"/>
      <c r="AK119" s="853">
        <v>364183</v>
      </c>
      <c r="AL119" s="851"/>
      <c r="AM119" s="851"/>
      <c r="AN119" s="851"/>
      <c r="AO119" s="852"/>
      <c r="AP119" s="854">
        <v>0.1</v>
      </c>
      <c r="AQ119" s="855"/>
      <c r="AR119" s="855"/>
      <c r="AS119" s="855"/>
      <c r="AT119" s="856"/>
      <c r="AU119" s="894"/>
      <c r="AV119" s="895"/>
      <c r="AW119" s="895"/>
      <c r="AX119" s="895"/>
      <c r="AY119" s="895"/>
      <c r="AZ119" s="248" t="s">
        <v>147</v>
      </c>
      <c r="BA119" s="248"/>
      <c r="BB119" s="248"/>
      <c r="BC119" s="248"/>
      <c r="BD119" s="248"/>
      <c r="BE119" s="248"/>
      <c r="BF119" s="248"/>
      <c r="BG119" s="248"/>
      <c r="BH119" s="248"/>
      <c r="BI119" s="248"/>
      <c r="BJ119" s="248"/>
      <c r="BK119" s="248"/>
      <c r="BL119" s="248"/>
      <c r="BM119" s="248"/>
      <c r="BN119" s="248"/>
      <c r="BO119" s="834" t="s">
        <v>438</v>
      </c>
      <c r="BP119" s="835"/>
      <c r="BQ119" s="819">
        <v>1663827296</v>
      </c>
      <c r="BR119" s="799"/>
      <c r="BS119" s="799"/>
      <c r="BT119" s="799"/>
      <c r="BU119" s="799"/>
      <c r="BV119" s="799">
        <v>1661185722</v>
      </c>
      <c r="BW119" s="799"/>
      <c r="BX119" s="799"/>
      <c r="BY119" s="799"/>
      <c r="BZ119" s="799"/>
      <c r="CA119" s="799">
        <v>1611522842</v>
      </c>
      <c r="CB119" s="799"/>
      <c r="CC119" s="799"/>
      <c r="CD119" s="799"/>
      <c r="CE119" s="799"/>
      <c r="CF119" s="697"/>
      <c r="CG119" s="698"/>
      <c r="CH119" s="698"/>
      <c r="CI119" s="698"/>
      <c r="CJ119" s="788"/>
      <c r="CK119" s="888"/>
      <c r="CL119" s="774"/>
      <c r="CM119" s="792" t="s">
        <v>439</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v>3939768</v>
      </c>
      <c r="DH119" s="768"/>
      <c r="DI119" s="768"/>
      <c r="DJ119" s="768"/>
      <c r="DK119" s="768"/>
      <c r="DL119" s="768">
        <v>3657103</v>
      </c>
      <c r="DM119" s="768"/>
      <c r="DN119" s="768"/>
      <c r="DO119" s="768"/>
      <c r="DP119" s="768"/>
      <c r="DQ119" s="768">
        <v>3387131</v>
      </c>
      <c r="DR119" s="768"/>
      <c r="DS119" s="768"/>
      <c r="DT119" s="768"/>
      <c r="DU119" s="768"/>
      <c r="DV119" s="745">
        <v>1</v>
      </c>
      <c r="DW119" s="745"/>
      <c r="DX119" s="745"/>
      <c r="DY119" s="745"/>
      <c r="DZ119" s="746"/>
    </row>
    <row r="120" spans="1:130" s="217" customFormat="1" ht="26.25" customHeight="1" x14ac:dyDescent="0.2">
      <c r="A120" s="771"/>
      <c r="B120" s="772"/>
      <c r="C120" s="775" t="s">
        <v>415</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382</v>
      </c>
      <c r="AB120" s="731"/>
      <c r="AC120" s="731"/>
      <c r="AD120" s="731"/>
      <c r="AE120" s="732"/>
      <c r="AF120" s="733" t="s">
        <v>382</v>
      </c>
      <c r="AG120" s="731"/>
      <c r="AH120" s="731"/>
      <c r="AI120" s="731"/>
      <c r="AJ120" s="732"/>
      <c r="AK120" s="733" t="s">
        <v>382</v>
      </c>
      <c r="AL120" s="731"/>
      <c r="AM120" s="731"/>
      <c r="AN120" s="731"/>
      <c r="AO120" s="732"/>
      <c r="AP120" s="778" t="s">
        <v>382</v>
      </c>
      <c r="AQ120" s="779"/>
      <c r="AR120" s="779"/>
      <c r="AS120" s="779"/>
      <c r="AT120" s="780"/>
      <c r="AU120" s="839" t="s">
        <v>440</v>
      </c>
      <c r="AV120" s="840"/>
      <c r="AW120" s="840"/>
      <c r="AX120" s="840"/>
      <c r="AY120" s="841"/>
      <c r="AZ120" s="813" t="s">
        <v>441</v>
      </c>
      <c r="BA120" s="759"/>
      <c r="BB120" s="759"/>
      <c r="BC120" s="759"/>
      <c r="BD120" s="759"/>
      <c r="BE120" s="759"/>
      <c r="BF120" s="759"/>
      <c r="BG120" s="759"/>
      <c r="BH120" s="759"/>
      <c r="BI120" s="759"/>
      <c r="BJ120" s="759"/>
      <c r="BK120" s="759"/>
      <c r="BL120" s="759"/>
      <c r="BM120" s="759"/>
      <c r="BN120" s="759"/>
      <c r="BO120" s="759"/>
      <c r="BP120" s="760"/>
      <c r="BQ120" s="814">
        <v>112206087</v>
      </c>
      <c r="BR120" s="796"/>
      <c r="BS120" s="796"/>
      <c r="BT120" s="796"/>
      <c r="BU120" s="796"/>
      <c r="BV120" s="796">
        <v>117721324</v>
      </c>
      <c r="BW120" s="796"/>
      <c r="BX120" s="796"/>
      <c r="BY120" s="796"/>
      <c r="BZ120" s="796"/>
      <c r="CA120" s="796">
        <v>122608717</v>
      </c>
      <c r="CB120" s="796"/>
      <c r="CC120" s="796"/>
      <c r="CD120" s="796"/>
      <c r="CE120" s="796"/>
      <c r="CF120" s="823">
        <v>34.799999999999997</v>
      </c>
      <c r="CG120" s="824"/>
      <c r="CH120" s="824"/>
      <c r="CI120" s="824"/>
      <c r="CJ120" s="824"/>
      <c r="CK120" s="825" t="s">
        <v>442</v>
      </c>
      <c r="CL120" s="805"/>
      <c r="CM120" s="805"/>
      <c r="CN120" s="805"/>
      <c r="CO120" s="806"/>
      <c r="CP120" s="829" t="s">
        <v>443</v>
      </c>
      <c r="CQ120" s="830"/>
      <c r="CR120" s="830"/>
      <c r="CS120" s="830"/>
      <c r="CT120" s="830"/>
      <c r="CU120" s="830"/>
      <c r="CV120" s="830"/>
      <c r="CW120" s="830"/>
      <c r="CX120" s="830"/>
      <c r="CY120" s="830"/>
      <c r="CZ120" s="830"/>
      <c r="DA120" s="830"/>
      <c r="DB120" s="830"/>
      <c r="DC120" s="830"/>
      <c r="DD120" s="830"/>
      <c r="DE120" s="830"/>
      <c r="DF120" s="831"/>
      <c r="DG120" s="814">
        <v>4090261</v>
      </c>
      <c r="DH120" s="796"/>
      <c r="DI120" s="796"/>
      <c r="DJ120" s="796"/>
      <c r="DK120" s="796"/>
      <c r="DL120" s="796">
        <v>5383494</v>
      </c>
      <c r="DM120" s="796"/>
      <c r="DN120" s="796"/>
      <c r="DO120" s="796"/>
      <c r="DP120" s="796"/>
      <c r="DQ120" s="796">
        <v>5086044</v>
      </c>
      <c r="DR120" s="796"/>
      <c r="DS120" s="796"/>
      <c r="DT120" s="796"/>
      <c r="DU120" s="796"/>
      <c r="DV120" s="797">
        <v>1.4</v>
      </c>
      <c r="DW120" s="797"/>
      <c r="DX120" s="797"/>
      <c r="DY120" s="797"/>
      <c r="DZ120" s="798"/>
    </row>
    <row r="121" spans="1:130" s="217" customFormat="1" ht="26.25" customHeight="1" x14ac:dyDescent="0.2">
      <c r="A121" s="771"/>
      <c r="B121" s="772"/>
      <c r="C121" s="820" t="s">
        <v>444</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t="s">
        <v>382</v>
      </c>
      <c r="AB121" s="731"/>
      <c r="AC121" s="731"/>
      <c r="AD121" s="731"/>
      <c r="AE121" s="732"/>
      <c r="AF121" s="733" t="s">
        <v>382</v>
      </c>
      <c r="AG121" s="731"/>
      <c r="AH121" s="731"/>
      <c r="AI121" s="731"/>
      <c r="AJ121" s="732"/>
      <c r="AK121" s="733" t="s">
        <v>382</v>
      </c>
      <c r="AL121" s="731"/>
      <c r="AM121" s="731"/>
      <c r="AN121" s="731"/>
      <c r="AO121" s="732"/>
      <c r="AP121" s="778" t="s">
        <v>382</v>
      </c>
      <c r="AQ121" s="779"/>
      <c r="AR121" s="779"/>
      <c r="AS121" s="779"/>
      <c r="AT121" s="780"/>
      <c r="AU121" s="842"/>
      <c r="AV121" s="843"/>
      <c r="AW121" s="843"/>
      <c r="AX121" s="843"/>
      <c r="AY121" s="844"/>
      <c r="AZ121" s="766" t="s">
        <v>445</v>
      </c>
      <c r="BA121" s="701"/>
      <c r="BB121" s="701"/>
      <c r="BC121" s="701"/>
      <c r="BD121" s="701"/>
      <c r="BE121" s="701"/>
      <c r="BF121" s="701"/>
      <c r="BG121" s="701"/>
      <c r="BH121" s="701"/>
      <c r="BI121" s="701"/>
      <c r="BJ121" s="701"/>
      <c r="BK121" s="701"/>
      <c r="BL121" s="701"/>
      <c r="BM121" s="701"/>
      <c r="BN121" s="701"/>
      <c r="BO121" s="701"/>
      <c r="BP121" s="702"/>
      <c r="BQ121" s="767">
        <v>18886070</v>
      </c>
      <c r="BR121" s="768"/>
      <c r="BS121" s="768"/>
      <c r="BT121" s="768"/>
      <c r="BU121" s="768"/>
      <c r="BV121" s="768">
        <v>16302574</v>
      </c>
      <c r="BW121" s="768"/>
      <c r="BX121" s="768"/>
      <c r="BY121" s="768"/>
      <c r="BZ121" s="768"/>
      <c r="CA121" s="768">
        <v>9986606</v>
      </c>
      <c r="CB121" s="768"/>
      <c r="CC121" s="768"/>
      <c r="CD121" s="768"/>
      <c r="CE121" s="768"/>
      <c r="CF121" s="832">
        <v>2.8</v>
      </c>
      <c r="CG121" s="833"/>
      <c r="CH121" s="833"/>
      <c r="CI121" s="833"/>
      <c r="CJ121" s="833"/>
      <c r="CK121" s="826"/>
      <c r="CL121" s="808"/>
      <c r="CM121" s="808"/>
      <c r="CN121" s="808"/>
      <c r="CO121" s="809"/>
      <c r="CP121" s="789" t="s">
        <v>446</v>
      </c>
      <c r="CQ121" s="790"/>
      <c r="CR121" s="790"/>
      <c r="CS121" s="790"/>
      <c r="CT121" s="790"/>
      <c r="CU121" s="790"/>
      <c r="CV121" s="790"/>
      <c r="CW121" s="790"/>
      <c r="CX121" s="790"/>
      <c r="CY121" s="790"/>
      <c r="CZ121" s="790"/>
      <c r="DA121" s="790"/>
      <c r="DB121" s="790"/>
      <c r="DC121" s="790"/>
      <c r="DD121" s="790"/>
      <c r="DE121" s="790"/>
      <c r="DF121" s="791"/>
      <c r="DG121" s="767">
        <v>5506200</v>
      </c>
      <c r="DH121" s="768"/>
      <c r="DI121" s="768"/>
      <c r="DJ121" s="768"/>
      <c r="DK121" s="768"/>
      <c r="DL121" s="768">
        <v>5134417</v>
      </c>
      <c r="DM121" s="768"/>
      <c r="DN121" s="768"/>
      <c r="DO121" s="768"/>
      <c r="DP121" s="768"/>
      <c r="DQ121" s="768">
        <v>4734749</v>
      </c>
      <c r="DR121" s="768"/>
      <c r="DS121" s="768"/>
      <c r="DT121" s="768"/>
      <c r="DU121" s="768"/>
      <c r="DV121" s="745">
        <v>1.3</v>
      </c>
      <c r="DW121" s="745"/>
      <c r="DX121" s="745"/>
      <c r="DY121" s="745"/>
      <c r="DZ121" s="746"/>
    </row>
    <row r="122" spans="1:130" s="217" customFormat="1" ht="26.25" customHeight="1" x14ac:dyDescent="0.2">
      <c r="A122" s="771"/>
      <c r="B122" s="772"/>
      <c r="C122" s="775" t="s">
        <v>425</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v>461248</v>
      </c>
      <c r="AB122" s="731"/>
      <c r="AC122" s="731"/>
      <c r="AD122" s="731"/>
      <c r="AE122" s="732"/>
      <c r="AF122" s="733">
        <v>447305</v>
      </c>
      <c r="AG122" s="731"/>
      <c r="AH122" s="731"/>
      <c r="AI122" s="731"/>
      <c r="AJ122" s="732"/>
      <c r="AK122" s="733">
        <v>471421</v>
      </c>
      <c r="AL122" s="731"/>
      <c r="AM122" s="731"/>
      <c r="AN122" s="731"/>
      <c r="AO122" s="732"/>
      <c r="AP122" s="778">
        <v>0.1</v>
      </c>
      <c r="AQ122" s="779"/>
      <c r="AR122" s="779"/>
      <c r="AS122" s="779"/>
      <c r="AT122" s="780"/>
      <c r="AU122" s="842"/>
      <c r="AV122" s="843"/>
      <c r="AW122" s="843"/>
      <c r="AX122" s="843"/>
      <c r="AY122" s="844"/>
      <c r="AZ122" s="836" t="s">
        <v>447</v>
      </c>
      <c r="BA122" s="837"/>
      <c r="BB122" s="837"/>
      <c r="BC122" s="837"/>
      <c r="BD122" s="837"/>
      <c r="BE122" s="837"/>
      <c r="BF122" s="837"/>
      <c r="BG122" s="837"/>
      <c r="BH122" s="837"/>
      <c r="BI122" s="837"/>
      <c r="BJ122" s="837"/>
      <c r="BK122" s="837"/>
      <c r="BL122" s="837"/>
      <c r="BM122" s="837"/>
      <c r="BN122" s="837"/>
      <c r="BO122" s="837"/>
      <c r="BP122" s="838"/>
      <c r="BQ122" s="819">
        <v>785088649</v>
      </c>
      <c r="BR122" s="799"/>
      <c r="BS122" s="799"/>
      <c r="BT122" s="799"/>
      <c r="BU122" s="799"/>
      <c r="BV122" s="799">
        <v>776114166</v>
      </c>
      <c r="BW122" s="799"/>
      <c r="BX122" s="799"/>
      <c r="BY122" s="799"/>
      <c r="BZ122" s="799"/>
      <c r="CA122" s="799">
        <v>763966350</v>
      </c>
      <c r="CB122" s="799"/>
      <c r="CC122" s="799"/>
      <c r="CD122" s="799"/>
      <c r="CE122" s="799"/>
      <c r="CF122" s="800">
        <v>217</v>
      </c>
      <c r="CG122" s="801"/>
      <c r="CH122" s="801"/>
      <c r="CI122" s="801"/>
      <c r="CJ122" s="801"/>
      <c r="CK122" s="826"/>
      <c r="CL122" s="808"/>
      <c r="CM122" s="808"/>
      <c r="CN122" s="808"/>
      <c r="CO122" s="809"/>
      <c r="CP122" s="789" t="s">
        <v>448</v>
      </c>
      <c r="CQ122" s="790"/>
      <c r="CR122" s="790"/>
      <c r="CS122" s="790"/>
      <c r="CT122" s="790"/>
      <c r="CU122" s="790"/>
      <c r="CV122" s="790"/>
      <c r="CW122" s="790"/>
      <c r="CX122" s="790"/>
      <c r="CY122" s="790"/>
      <c r="CZ122" s="790"/>
      <c r="DA122" s="790"/>
      <c r="DB122" s="790"/>
      <c r="DC122" s="790"/>
      <c r="DD122" s="790"/>
      <c r="DE122" s="790"/>
      <c r="DF122" s="791"/>
      <c r="DG122" s="767">
        <v>3168354</v>
      </c>
      <c r="DH122" s="768"/>
      <c r="DI122" s="768"/>
      <c r="DJ122" s="768"/>
      <c r="DK122" s="768"/>
      <c r="DL122" s="768">
        <v>2070213</v>
      </c>
      <c r="DM122" s="768"/>
      <c r="DN122" s="768"/>
      <c r="DO122" s="768"/>
      <c r="DP122" s="768"/>
      <c r="DQ122" s="768">
        <v>3187650</v>
      </c>
      <c r="DR122" s="768"/>
      <c r="DS122" s="768"/>
      <c r="DT122" s="768"/>
      <c r="DU122" s="768"/>
      <c r="DV122" s="745">
        <v>0.9</v>
      </c>
      <c r="DW122" s="745"/>
      <c r="DX122" s="745"/>
      <c r="DY122" s="745"/>
      <c r="DZ122" s="746"/>
    </row>
    <row r="123" spans="1:130" s="217" customFormat="1" ht="26.25" customHeight="1" x14ac:dyDescent="0.2">
      <c r="A123" s="771"/>
      <c r="B123" s="772"/>
      <c r="C123" s="775" t="s">
        <v>432</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345</v>
      </c>
      <c r="AB123" s="731"/>
      <c r="AC123" s="731"/>
      <c r="AD123" s="731"/>
      <c r="AE123" s="732"/>
      <c r="AF123" s="733" t="s">
        <v>449</v>
      </c>
      <c r="AG123" s="731"/>
      <c r="AH123" s="731"/>
      <c r="AI123" s="731"/>
      <c r="AJ123" s="732"/>
      <c r="AK123" s="733" t="s">
        <v>382</v>
      </c>
      <c r="AL123" s="731"/>
      <c r="AM123" s="731"/>
      <c r="AN123" s="731"/>
      <c r="AO123" s="732"/>
      <c r="AP123" s="778" t="s">
        <v>345</v>
      </c>
      <c r="AQ123" s="779"/>
      <c r="AR123" s="779"/>
      <c r="AS123" s="779"/>
      <c r="AT123" s="780"/>
      <c r="AU123" s="845"/>
      <c r="AV123" s="846"/>
      <c r="AW123" s="846"/>
      <c r="AX123" s="846"/>
      <c r="AY123" s="846"/>
      <c r="AZ123" s="248" t="s">
        <v>147</v>
      </c>
      <c r="BA123" s="248"/>
      <c r="BB123" s="248"/>
      <c r="BC123" s="248"/>
      <c r="BD123" s="248"/>
      <c r="BE123" s="248"/>
      <c r="BF123" s="248"/>
      <c r="BG123" s="248"/>
      <c r="BH123" s="248"/>
      <c r="BI123" s="248"/>
      <c r="BJ123" s="248"/>
      <c r="BK123" s="248"/>
      <c r="BL123" s="248"/>
      <c r="BM123" s="248"/>
      <c r="BN123" s="248"/>
      <c r="BO123" s="834" t="s">
        <v>450</v>
      </c>
      <c r="BP123" s="835"/>
      <c r="BQ123" s="786">
        <v>916180806</v>
      </c>
      <c r="BR123" s="787"/>
      <c r="BS123" s="787"/>
      <c r="BT123" s="787"/>
      <c r="BU123" s="787"/>
      <c r="BV123" s="787">
        <v>910138064</v>
      </c>
      <c r="BW123" s="787"/>
      <c r="BX123" s="787"/>
      <c r="BY123" s="787"/>
      <c r="BZ123" s="787"/>
      <c r="CA123" s="787">
        <v>896561673</v>
      </c>
      <c r="CB123" s="787"/>
      <c r="CC123" s="787"/>
      <c r="CD123" s="787"/>
      <c r="CE123" s="787"/>
      <c r="CF123" s="697"/>
      <c r="CG123" s="698"/>
      <c r="CH123" s="698"/>
      <c r="CI123" s="698"/>
      <c r="CJ123" s="788"/>
      <c r="CK123" s="826"/>
      <c r="CL123" s="808"/>
      <c r="CM123" s="808"/>
      <c r="CN123" s="808"/>
      <c r="CO123" s="809"/>
      <c r="CP123" s="789" t="s">
        <v>451</v>
      </c>
      <c r="CQ123" s="790"/>
      <c r="CR123" s="790"/>
      <c r="CS123" s="790"/>
      <c r="CT123" s="790"/>
      <c r="CU123" s="790"/>
      <c r="CV123" s="790"/>
      <c r="CW123" s="790"/>
      <c r="CX123" s="790"/>
      <c r="CY123" s="790"/>
      <c r="CZ123" s="790"/>
      <c r="DA123" s="790"/>
      <c r="DB123" s="790"/>
      <c r="DC123" s="790"/>
      <c r="DD123" s="790"/>
      <c r="DE123" s="790"/>
      <c r="DF123" s="791"/>
      <c r="DG123" s="767">
        <v>4206088</v>
      </c>
      <c r="DH123" s="768"/>
      <c r="DI123" s="768"/>
      <c r="DJ123" s="768"/>
      <c r="DK123" s="768"/>
      <c r="DL123" s="768">
        <v>3660767</v>
      </c>
      <c r="DM123" s="768"/>
      <c r="DN123" s="768"/>
      <c r="DO123" s="768"/>
      <c r="DP123" s="768"/>
      <c r="DQ123" s="768">
        <v>3099530</v>
      </c>
      <c r="DR123" s="768"/>
      <c r="DS123" s="768"/>
      <c r="DT123" s="768"/>
      <c r="DU123" s="768"/>
      <c r="DV123" s="745">
        <v>0.9</v>
      </c>
      <c r="DW123" s="745"/>
      <c r="DX123" s="745"/>
      <c r="DY123" s="745"/>
      <c r="DZ123" s="746"/>
    </row>
    <row r="124" spans="1:130" s="217" customFormat="1" ht="26.25" customHeight="1" thickBot="1" x14ac:dyDescent="0.25">
      <c r="A124" s="771"/>
      <c r="B124" s="772"/>
      <c r="C124" s="775" t="s">
        <v>435</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v>165753</v>
      </c>
      <c r="AB124" s="731"/>
      <c r="AC124" s="731"/>
      <c r="AD124" s="731"/>
      <c r="AE124" s="732"/>
      <c r="AF124" s="733">
        <v>79880</v>
      </c>
      <c r="AG124" s="731"/>
      <c r="AH124" s="731"/>
      <c r="AI124" s="731"/>
      <c r="AJ124" s="732"/>
      <c r="AK124" s="733">
        <v>62396</v>
      </c>
      <c r="AL124" s="731"/>
      <c r="AM124" s="731"/>
      <c r="AN124" s="731"/>
      <c r="AO124" s="732"/>
      <c r="AP124" s="778">
        <v>0</v>
      </c>
      <c r="AQ124" s="779"/>
      <c r="AR124" s="779"/>
      <c r="AS124" s="779"/>
      <c r="AT124" s="780"/>
      <c r="AU124" s="781" t="s">
        <v>452</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197.5</v>
      </c>
      <c r="BR124" s="785"/>
      <c r="BS124" s="785"/>
      <c r="BT124" s="785"/>
      <c r="BU124" s="785"/>
      <c r="BV124" s="785">
        <v>200</v>
      </c>
      <c r="BW124" s="785"/>
      <c r="BX124" s="785"/>
      <c r="BY124" s="785"/>
      <c r="BZ124" s="785"/>
      <c r="CA124" s="785">
        <v>203.1</v>
      </c>
      <c r="CB124" s="785"/>
      <c r="CC124" s="785"/>
      <c r="CD124" s="785"/>
      <c r="CE124" s="785"/>
      <c r="CF124" s="675"/>
      <c r="CG124" s="676"/>
      <c r="CH124" s="676"/>
      <c r="CI124" s="676"/>
      <c r="CJ124" s="815"/>
      <c r="CK124" s="827"/>
      <c r="CL124" s="827"/>
      <c r="CM124" s="827"/>
      <c r="CN124" s="827"/>
      <c r="CO124" s="828"/>
      <c r="CP124" s="816" t="s">
        <v>453</v>
      </c>
      <c r="CQ124" s="817"/>
      <c r="CR124" s="817"/>
      <c r="CS124" s="817"/>
      <c r="CT124" s="817"/>
      <c r="CU124" s="817"/>
      <c r="CV124" s="817"/>
      <c r="CW124" s="817"/>
      <c r="CX124" s="817"/>
      <c r="CY124" s="817"/>
      <c r="CZ124" s="817"/>
      <c r="DA124" s="817"/>
      <c r="DB124" s="817"/>
      <c r="DC124" s="817"/>
      <c r="DD124" s="817"/>
      <c r="DE124" s="817"/>
      <c r="DF124" s="818"/>
      <c r="DG124" s="819">
        <v>60764</v>
      </c>
      <c r="DH124" s="799"/>
      <c r="DI124" s="799"/>
      <c r="DJ124" s="799"/>
      <c r="DK124" s="799"/>
      <c r="DL124" s="799">
        <v>51840</v>
      </c>
      <c r="DM124" s="799"/>
      <c r="DN124" s="799"/>
      <c r="DO124" s="799"/>
      <c r="DP124" s="799"/>
      <c r="DQ124" s="799">
        <v>46594</v>
      </c>
      <c r="DR124" s="799"/>
      <c r="DS124" s="799"/>
      <c r="DT124" s="799"/>
      <c r="DU124" s="799"/>
      <c r="DV124" s="802">
        <v>0</v>
      </c>
      <c r="DW124" s="802"/>
      <c r="DX124" s="802"/>
      <c r="DY124" s="802"/>
      <c r="DZ124" s="803"/>
    </row>
    <row r="125" spans="1:130" s="217" customFormat="1" ht="26.25" customHeight="1" x14ac:dyDescent="0.2">
      <c r="A125" s="771"/>
      <c r="B125" s="772"/>
      <c r="C125" s="775" t="s">
        <v>437</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382</v>
      </c>
      <c r="AB125" s="731"/>
      <c r="AC125" s="731"/>
      <c r="AD125" s="731"/>
      <c r="AE125" s="732"/>
      <c r="AF125" s="733" t="s">
        <v>449</v>
      </c>
      <c r="AG125" s="731"/>
      <c r="AH125" s="731"/>
      <c r="AI125" s="731"/>
      <c r="AJ125" s="732"/>
      <c r="AK125" s="733" t="s">
        <v>345</v>
      </c>
      <c r="AL125" s="731"/>
      <c r="AM125" s="731"/>
      <c r="AN125" s="731"/>
      <c r="AO125" s="732"/>
      <c r="AP125" s="778" t="s">
        <v>382</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454</v>
      </c>
      <c r="CL125" s="805"/>
      <c r="CM125" s="805"/>
      <c r="CN125" s="805"/>
      <c r="CO125" s="806"/>
      <c r="CP125" s="813" t="s">
        <v>455</v>
      </c>
      <c r="CQ125" s="759"/>
      <c r="CR125" s="759"/>
      <c r="CS125" s="759"/>
      <c r="CT125" s="759"/>
      <c r="CU125" s="759"/>
      <c r="CV125" s="759"/>
      <c r="CW125" s="759"/>
      <c r="CX125" s="759"/>
      <c r="CY125" s="759"/>
      <c r="CZ125" s="759"/>
      <c r="DA125" s="759"/>
      <c r="DB125" s="759"/>
      <c r="DC125" s="759"/>
      <c r="DD125" s="759"/>
      <c r="DE125" s="759"/>
      <c r="DF125" s="760"/>
      <c r="DG125" s="814" t="s">
        <v>456</v>
      </c>
      <c r="DH125" s="796"/>
      <c r="DI125" s="796"/>
      <c r="DJ125" s="796"/>
      <c r="DK125" s="796"/>
      <c r="DL125" s="796" t="s">
        <v>430</v>
      </c>
      <c r="DM125" s="796"/>
      <c r="DN125" s="796"/>
      <c r="DO125" s="796"/>
      <c r="DP125" s="796"/>
      <c r="DQ125" s="796" t="s">
        <v>382</v>
      </c>
      <c r="DR125" s="796"/>
      <c r="DS125" s="796"/>
      <c r="DT125" s="796"/>
      <c r="DU125" s="796"/>
      <c r="DV125" s="797" t="s">
        <v>382</v>
      </c>
      <c r="DW125" s="797"/>
      <c r="DX125" s="797"/>
      <c r="DY125" s="797"/>
      <c r="DZ125" s="798"/>
    </row>
    <row r="126" spans="1:130" s="217" customFormat="1" ht="26.25" customHeight="1" thickBot="1" x14ac:dyDescent="0.25">
      <c r="A126" s="771"/>
      <c r="B126" s="772"/>
      <c r="C126" s="775" t="s">
        <v>439</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v>603458</v>
      </c>
      <c r="AB126" s="731"/>
      <c r="AC126" s="731"/>
      <c r="AD126" s="731"/>
      <c r="AE126" s="732"/>
      <c r="AF126" s="733">
        <v>668313</v>
      </c>
      <c r="AG126" s="731"/>
      <c r="AH126" s="731"/>
      <c r="AI126" s="731"/>
      <c r="AJ126" s="732"/>
      <c r="AK126" s="733">
        <v>638329</v>
      </c>
      <c r="AL126" s="731"/>
      <c r="AM126" s="731"/>
      <c r="AN126" s="731"/>
      <c r="AO126" s="732"/>
      <c r="AP126" s="778">
        <v>0.2</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457</v>
      </c>
      <c r="CQ126" s="701"/>
      <c r="CR126" s="701"/>
      <c r="CS126" s="701"/>
      <c r="CT126" s="701"/>
      <c r="CU126" s="701"/>
      <c r="CV126" s="701"/>
      <c r="CW126" s="701"/>
      <c r="CX126" s="701"/>
      <c r="CY126" s="701"/>
      <c r="CZ126" s="701"/>
      <c r="DA126" s="701"/>
      <c r="DB126" s="701"/>
      <c r="DC126" s="701"/>
      <c r="DD126" s="701"/>
      <c r="DE126" s="701"/>
      <c r="DF126" s="702"/>
      <c r="DG126" s="767" t="s">
        <v>456</v>
      </c>
      <c r="DH126" s="768"/>
      <c r="DI126" s="768"/>
      <c r="DJ126" s="768"/>
      <c r="DK126" s="768"/>
      <c r="DL126" s="768" t="s">
        <v>382</v>
      </c>
      <c r="DM126" s="768"/>
      <c r="DN126" s="768"/>
      <c r="DO126" s="768"/>
      <c r="DP126" s="768"/>
      <c r="DQ126" s="768" t="s">
        <v>382</v>
      </c>
      <c r="DR126" s="768"/>
      <c r="DS126" s="768"/>
      <c r="DT126" s="768"/>
      <c r="DU126" s="768"/>
      <c r="DV126" s="745" t="s">
        <v>449</v>
      </c>
      <c r="DW126" s="745"/>
      <c r="DX126" s="745"/>
      <c r="DY126" s="745"/>
      <c r="DZ126" s="746"/>
    </row>
    <row r="127" spans="1:130" s="217" customFormat="1" ht="26.25" customHeight="1" x14ac:dyDescent="0.2">
      <c r="A127" s="773"/>
      <c r="B127" s="774"/>
      <c r="C127" s="792" t="s">
        <v>458</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84512</v>
      </c>
      <c r="AB127" s="731"/>
      <c r="AC127" s="731"/>
      <c r="AD127" s="731"/>
      <c r="AE127" s="732"/>
      <c r="AF127" s="733">
        <v>73684</v>
      </c>
      <c r="AG127" s="731"/>
      <c r="AH127" s="731"/>
      <c r="AI127" s="731"/>
      <c r="AJ127" s="732"/>
      <c r="AK127" s="733">
        <v>28797</v>
      </c>
      <c r="AL127" s="731"/>
      <c r="AM127" s="731"/>
      <c r="AN127" s="731"/>
      <c r="AO127" s="732"/>
      <c r="AP127" s="778">
        <v>0</v>
      </c>
      <c r="AQ127" s="779"/>
      <c r="AR127" s="779"/>
      <c r="AS127" s="779"/>
      <c r="AT127" s="780"/>
      <c r="AU127" s="253"/>
      <c r="AV127" s="253"/>
      <c r="AW127" s="253"/>
      <c r="AX127" s="795" t="s">
        <v>459</v>
      </c>
      <c r="AY127" s="763"/>
      <c r="AZ127" s="763"/>
      <c r="BA127" s="763"/>
      <c r="BB127" s="763"/>
      <c r="BC127" s="763"/>
      <c r="BD127" s="763"/>
      <c r="BE127" s="764"/>
      <c r="BF127" s="762" t="s">
        <v>460</v>
      </c>
      <c r="BG127" s="763"/>
      <c r="BH127" s="763"/>
      <c r="BI127" s="763"/>
      <c r="BJ127" s="763"/>
      <c r="BK127" s="763"/>
      <c r="BL127" s="764"/>
      <c r="BM127" s="762" t="s">
        <v>461</v>
      </c>
      <c r="BN127" s="763"/>
      <c r="BO127" s="763"/>
      <c r="BP127" s="763"/>
      <c r="BQ127" s="763"/>
      <c r="BR127" s="763"/>
      <c r="BS127" s="764"/>
      <c r="BT127" s="762" t="s">
        <v>462</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463</v>
      </c>
      <c r="CQ127" s="701"/>
      <c r="CR127" s="701"/>
      <c r="CS127" s="701"/>
      <c r="CT127" s="701"/>
      <c r="CU127" s="701"/>
      <c r="CV127" s="701"/>
      <c r="CW127" s="701"/>
      <c r="CX127" s="701"/>
      <c r="CY127" s="701"/>
      <c r="CZ127" s="701"/>
      <c r="DA127" s="701"/>
      <c r="DB127" s="701"/>
      <c r="DC127" s="701"/>
      <c r="DD127" s="701"/>
      <c r="DE127" s="701"/>
      <c r="DF127" s="702"/>
      <c r="DG127" s="767" t="s">
        <v>430</v>
      </c>
      <c r="DH127" s="768"/>
      <c r="DI127" s="768"/>
      <c r="DJ127" s="768"/>
      <c r="DK127" s="768"/>
      <c r="DL127" s="768" t="s">
        <v>464</v>
      </c>
      <c r="DM127" s="768"/>
      <c r="DN127" s="768"/>
      <c r="DO127" s="768"/>
      <c r="DP127" s="768"/>
      <c r="DQ127" s="768" t="s">
        <v>430</v>
      </c>
      <c r="DR127" s="768"/>
      <c r="DS127" s="768"/>
      <c r="DT127" s="768"/>
      <c r="DU127" s="768"/>
      <c r="DV127" s="745" t="s">
        <v>449</v>
      </c>
      <c r="DW127" s="745"/>
      <c r="DX127" s="745"/>
      <c r="DY127" s="745"/>
      <c r="DZ127" s="746"/>
    </row>
    <row r="128" spans="1:130" s="217" customFormat="1" ht="26.25" customHeight="1" thickBot="1" x14ac:dyDescent="0.25">
      <c r="A128" s="747" t="s">
        <v>465</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466</v>
      </c>
      <c r="X128" s="749"/>
      <c r="Y128" s="749"/>
      <c r="Z128" s="750"/>
      <c r="AA128" s="751">
        <v>2596021</v>
      </c>
      <c r="AB128" s="752"/>
      <c r="AC128" s="752"/>
      <c r="AD128" s="752"/>
      <c r="AE128" s="753"/>
      <c r="AF128" s="754">
        <v>2506889</v>
      </c>
      <c r="AG128" s="752"/>
      <c r="AH128" s="752"/>
      <c r="AI128" s="752"/>
      <c r="AJ128" s="753"/>
      <c r="AK128" s="754">
        <v>6491874</v>
      </c>
      <c r="AL128" s="752"/>
      <c r="AM128" s="752"/>
      <c r="AN128" s="752"/>
      <c r="AO128" s="753"/>
      <c r="AP128" s="755"/>
      <c r="AQ128" s="756"/>
      <c r="AR128" s="756"/>
      <c r="AS128" s="756"/>
      <c r="AT128" s="757"/>
      <c r="AU128" s="253"/>
      <c r="AV128" s="253"/>
      <c r="AW128" s="253"/>
      <c r="AX128" s="758" t="s">
        <v>467</v>
      </c>
      <c r="AY128" s="759"/>
      <c r="AZ128" s="759"/>
      <c r="BA128" s="759"/>
      <c r="BB128" s="759"/>
      <c r="BC128" s="759"/>
      <c r="BD128" s="759"/>
      <c r="BE128" s="760"/>
      <c r="BF128" s="737" t="s">
        <v>468</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469</v>
      </c>
      <c r="CQ128" s="679"/>
      <c r="CR128" s="679"/>
      <c r="CS128" s="679"/>
      <c r="CT128" s="679"/>
      <c r="CU128" s="679"/>
      <c r="CV128" s="679"/>
      <c r="CW128" s="679"/>
      <c r="CX128" s="679"/>
      <c r="CY128" s="679"/>
      <c r="CZ128" s="679"/>
      <c r="DA128" s="679"/>
      <c r="DB128" s="679"/>
      <c r="DC128" s="679"/>
      <c r="DD128" s="679"/>
      <c r="DE128" s="679"/>
      <c r="DF128" s="680"/>
      <c r="DG128" s="741">
        <v>906322</v>
      </c>
      <c r="DH128" s="742"/>
      <c r="DI128" s="742"/>
      <c r="DJ128" s="742"/>
      <c r="DK128" s="742"/>
      <c r="DL128" s="742">
        <v>12478670</v>
      </c>
      <c r="DM128" s="742"/>
      <c r="DN128" s="742"/>
      <c r="DO128" s="742"/>
      <c r="DP128" s="742"/>
      <c r="DQ128" s="742">
        <v>11954816</v>
      </c>
      <c r="DR128" s="742"/>
      <c r="DS128" s="742"/>
      <c r="DT128" s="742"/>
      <c r="DU128" s="742"/>
      <c r="DV128" s="743">
        <v>3.4</v>
      </c>
      <c r="DW128" s="743"/>
      <c r="DX128" s="743"/>
      <c r="DY128" s="743"/>
      <c r="DZ128" s="744"/>
    </row>
    <row r="129" spans="1:131" s="217" customFormat="1" ht="26.25" customHeight="1" x14ac:dyDescent="0.2">
      <c r="A129" s="725" t="s">
        <v>94</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470</v>
      </c>
      <c r="X129" s="728"/>
      <c r="Y129" s="728"/>
      <c r="Z129" s="729"/>
      <c r="AA129" s="730">
        <v>440116540</v>
      </c>
      <c r="AB129" s="731"/>
      <c r="AC129" s="731"/>
      <c r="AD129" s="731"/>
      <c r="AE129" s="732"/>
      <c r="AF129" s="733">
        <v>438005753</v>
      </c>
      <c r="AG129" s="731"/>
      <c r="AH129" s="731"/>
      <c r="AI129" s="731"/>
      <c r="AJ129" s="732"/>
      <c r="AK129" s="733">
        <v>414943431</v>
      </c>
      <c r="AL129" s="731"/>
      <c r="AM129" s="731"/>
      <c r="AN129" s="731"/>
      <c r="AO129" s="732"/>
      <c r="AP129" s="734"/>
      <c r="AQ129" s="735"/>
      <c r="AR129" s="735"/>
      <c r="AS129" s="735"/>
      <c r="AT129" s="736"/>
      <c r="AU129" s="255"/>
      <c r="AV129" s="255"/>
      <c r="AW129" s="255"/>
      <c r="AX129" s="700" t="s">
        <v>471</v>
      </c>
      <c r="AY129" s="701"/>
      <c r="AZ129" s="701"/>
      <c r="BA129" s="701"/>
      <c r="BB129" s="701"/>
      <c r="BC129" s="701"/>
      <c r="BD129" s="701"/>
      <c r="BE129" s="702"/>
      <c r="BF129" s="720" t="s">
        <v>430</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472</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473</v>
      </c>
      <c r="X130" s="728"/>
      <c r="Y130" s="728"/>
      <c r="Z130" s="729"/>
      <c r="AA130" s="730">
        <v>61585288</v>
      </c>
      <c r="AB130" s="731"/>
      <c r="AC130" s="731"/>
      <c r="AD130" s="731"/>
      <c r="AE130" s="732"/>
      <c r="AF130" s="733">
        <v>62585699</v>
      </c>
      <c r="AG130" s="731"/>
      <c r="AH130" s="731"/>
      <c r="AI130" s="731"/>
      <c r="AJ130" s="732"/>
      <c r="AK130" s="733">
        <v>62927822</v>
      </c>
      <c r="AL130" s="731"/>
      <c r="AM130" s="731"/>
      <c r="AN130" s="731"/>
      <c r="AO130" s="732"/>
      <c r="AP130" s="734"/>
      <c r="AQ130" s="735"/>
      <c r="AR130" s="735"/>
      <c r="AS130" s="735"/>
      <c r="AT130" s="736"/>
      <c r="AU130" s="255"/>
      <c r="AV130" s="255"/>
      <c r="AW130" s="255"/>
      <c r="AX130" s="700" t="s">
        <v>474</v>
      </c>
      <c r="AY130" s="701"/>
      <c r="AZ130" s="701"/>
      <c r="BA130" s="701"/>
      <c r="BB130" s="701"/>
      <c r="BC130" s="701"/>
      <c r="BD130" s="701"/>
      <c r="BE130" s="702"/>
      <c r="BF130" s="703">
        <v>11.3</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475</v>
      </c>
      <c r="X131" s="711"/>
      <c r="Y131" s="711"/>
      <c r="Z131" s="712"/>
      <c r="AA131" s="713">
        <v>378531252</v>
      </c>
      <c r="AB131" s="714"/>
      <c r="AC131" s="714"/>
      <c r="AD131" s="714"/>
      <c r="AE131" s="715"/>
      <c r="AF131" s="716">
        <v>375420054</v>
      </c>
      <c r="AG131" s="714"/>
      <c r="AH131" s="714"/>
      <c r="AI131" s="714"/>
      <c r="AJ131" s="715"/>
      <c r="AK131" s="716">
        <v>352015609</v>
      </c>
      <c r="AL131" s="714"/>
      <c r="AM131" s="714"/>
      <c r="AN131" s="714"/>
      <c r="AO131" s="715"/>
      <c r="AP131" s="717"/>
      <c r="AQ131" s="718"/>
      <c r="AR131" s="718"/>
      <c r="AS131" s="718"/>
      <c r="AT131" s="719"/>
      <c r="AU131" s="255"/>
      <c r="AV131" s="255"/>
      <c r="AW131" s="255"/>
      <c r="AX131" s="678" t="s">
        <v>476</v>
      </c>
      <c r="AY131" s="679"/>
      <c r="AZ131" s="679"/>
      <c r="BA131" s="679"/>
      <c r="BB131" s="679"/>
      <c r="BC131" s="679"/>
      <c r="BD131" s="679"/>
      <c r="BE131" s="680"/>
      <c r="BF131" s="681">
        <v>203.1</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477</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478</v>
      </c>
      <c r="W132" s="691"/>
      <c r="X132" s="691"/>
      <c r="Y132" s="691"/>
      <c r="Z132" s="692"/>
      <c r="AA132" s="693">
        <v>11.49208441</v>
      </c>
      <c r="AB132" s="694"/>
      <c r="AC132" s="694"/>
      <c r="AD132" s="694"/>
      <c r="AE132" s="695"/>
      <c r="AF132" s="696">
        <v>10.76149118</v>
      </c>
      <c r="AG132" s="694"/>
      <c r="AH132" s="694"/>
      <c r="AI132" s="694"/>
      <c r="AJ132" s="695"/>
      <c r="AK132" s="696">
        <v>11.876729210000001</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479</v>
      </c>
      <c r="W133" s="670"/>
      <c r="X133" s="670"/>
      <c r="Y133" s="670"/>
      <c r="Z133" s="671"/>
      <c r="AA133" s="672">
        <v>12.1</v>
      </c>
      <c r="AB133" s="673"/>
      <c r="AC133" s="673"/>
      <c r="AD133" s="673"/>
      <c r="AE133" s="674"/>
      <c r="AF133" s="672">
        <v>11.4</v>
      </c>
      <c r="AG133" s="673"/>
      <c r="AH133" s="673"/>
      <c r="AI133" s="673"/>
      <c r="AJ133" s="674"/>
      <c r="AK133" s="672">
        <v>11.3</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MmnjblC1Of0K38i58Tn7hBkCnY734jAlfsI0/2sNE/ZzEle4WqbIG1swLGQ3rLAL7o+96xPNPvjwfOxpPzeWRw==" saltValue="12seP3NuT73Hrb/4k76N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480</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82xuH4XhVbDRAuu7OkeH/rLLRAoQoRa5K+uGa8QCViONEygM/qqKRNC8mHbL96hTcsw4rCg93Md53kYbkfpvtw==" saltValue="Ruom2Ks1YEiA7PMuoZuY0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481</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HI0IapYT3zg3U2x8gR3Q317UMX36tUYcJk+2jpEnES5Onubn7HP9S5c+ry+q0wkfOzbyy/nKVmvcKqgxqqS4YQ==" saltValue="wbnRbAOsGh5bUMulb+BZ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482</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483</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17" t="s">
        <v>484</v>
      </c>
      <c r="AP7" s="276"/>
      <c r="AQ7" s="277" t="s">
        <v>485</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18"/>
      <c r="AP8" s="282" t="s">
        <v>486</v>
      </c>
      <c r="AQ8" s="283" t="s">
        <v>487</v>
      </c>
      <c r="AR8" s="284" t="s">
        <v>488</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1" t="s">
        <v>489</v>
      </c>
      <c r="AL9" s="1112"/>
      <c r="AM9" s="1112"/>
      <c r="AN9" s="1113"/>
      <c r="AO9" s="285">
        <v>189290812</v>
      </c>
      <c r="AP9" s="285">
        <v>98557</v>
      </c>
      <c r="AQ9" s="286">
        <v>85513</v>
      </c>
      <c r="AR9" s="287">
        <v>15.3</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1" t="s">
        <v>490</v>
      </c>
      <c r="AL10" s="1112"/>
      <c r="AM10" s="1112"/>
      <c r="AN10" s="1113"/>
      <c r="AO10" s="285">
        <v>654220</v>
      </c>
      <c r="AP10" s="285">
        <v>341</v>
      </c>
      <c r="AQ10" s="286">
        <v>186</v>
      </c>
      <c r="AR10" s="287">
        <v>83.3</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1" t="s">
        <v>491</v>
      </c>
      <c r="AL11" s="1112"/>
      <c r="AM11" s="1112"/>
      <c r="AN11" s="1113"/>
      <c r="AO11" s="285" t="s">
        <v>492</v>
      </c>
      <c r="AP11" s="285" t="s">
        <v>492</v>
      </c>
      <c r="AQ11" s="286">
        <v>524</v>
      </c>
      <c r="AR11" s="287" t="s">
        <v>492</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1" t="s">
        <v>493</v>
      </c>
      <c r="AL12" s="1112"/>
      <c r="AM12" s="1112"/>
      <c r="AN12" s="1113"/>
      <c r="AO12" s="285" t="s">
        <v>492</v>
      </c>
      <c r="AP12" s="285" t="s">
        <v>492</v>
      </c>
      <c r="AQ12" s="286" t="s">
        <v>492</v>
      </c>
      <c r="AR12" s="287" t="s">
        <v>492</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1" t="s">
        <v>494</v>
      </c>
      <c r="AL13" s="1112"/>
      <c r="AM13" s="1112"/>
      <c r="AN13" s="1113"/>
      <c r="AO13" s="285">
        <v>14358</v>
      </c>
      <c r="AP13" s="285">
        <v>7</v>
      </c>
      <c r="AQ13" s="286">
        <v>34</v>
      </c>
      <c r="AR13" s="287">
        <v>-79.400000000000006</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1" t="s">
        <v>495</v>
      </c>
      <c r="AL14" s="1112"/>
      <c r="AM14" s="1112"/>
      <c r="AN14" s="1113"/>
      <c r="AO14" s="285">
        <v>1411073</v>
      </c>
      <c r="AP14" s="285">
        <v>735</v>
      </c>
      <c r="AQ14" s="286">
        <v>949</v>
      </c>
      <c r="AR14" s="287">
        <v>-22.6</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1" t="s">
        <v>496</v>
      </c>
      <c r="AL15" s="1112"/>
      <c r="AM15" s="1112"/>
      <c r="AN15" s="1113"/>
      <c r="AO15" s="285">
        <v>-15634713</v>
      </c>
      <c r="AP15" s="285">
        <v>-8140</v>
      </c>
      <c r="AQ15" s="286">
        <v>-7291</v>
      </c>
      <c r="AR15" s="287">
        <v>11.6</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3" t="s">
        <v>147</v>
      </c>
      <c r="AL16" s="1104"/>
      <c r="AM16" s="1104"/>
      <c r="AN16" s="1105"/>
      <c r="AO16" s="285">
        <v>175735750</v>
      </c>
      <c r="AP16" s="285">
        <v>91500</v>
      </c>
      <c r="AQ16" s="286">
        <v>79916</v>
      </c>
      <c r="AR16" s="287">
        <v>14.5</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497</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498</v>
      </c>
      <c r="AP20" s="296" t="s">
        <v>499</v>
      </c>
      <c r="AQ20" s="297" t="s">
        <v>500</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501</v>
      </c>
      <c r="AL21" s="1115"/>
      <c r="AM21" s="1115"/>
      <c r="AN21" s="1116"/>
      <c r="AO21" s="300">
        <v>1032.17</v>
      </c>
      <c r="AP21" s="301">
        <v>875.35</v>
      </c>
      <c r="AQ21" s="302">
        <v>156.82</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502</v>
      </c>
      <c r="AL22" s="1115"/>
      <c r="AM22" s="1115"/>
      <c r="AN22" s="1116"/>
      <c r="AO22" s="305">
        <v>100.5</v>
      </c>
      <c r="AP22" s="306">
        <v>100.9</v>
      </c>
      <c r="AQ22" s="307">
        <v>-0.4</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503</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504</v>
      </c>
      <c r="AO27" s="266"/>
      <c r="AP27" s="266"/>
      <c r="AQ27" s="266"/>
      <c r="AR27" s="266"/>
      <c r="AS27" s="266"/>
      <c r="AT27" s="266"/>
    </row>
    <row r="28" spans="1:46" ht="16.2" x14ac:dyDescent="0.2">
      <c r="A28" s="267" t="s">
        <v>505</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506</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17" t="s">
        <v>484</v>
      </c>
      <c r="AP30" s="276"/>
      <c r="AQ30" s="277" t="s">
        <v>485</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18"/>
      <c r="AP31" s="282" t="s">
        <v>486</v>
      </c>
      <c r="AQ31" s="283" t="s">
        <v>487</v>
      </c>
      <c r="AR31" s="284" t="s">
        <v>488</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0" t="s">
        <v>507</v>
      </c>
      <c r="AL32" s="1101"/>
      <c r="AM32" s="1101"/>
      <c r="AN32" s="1102"/>
      <c r="AO32" s="285">
        <v>96160026</v>
      </c>
      <c r="AP32" s="285">
        <v>50067</v>
      </c>
      <c r="AQ32" s="286">
        <v>28123</v>
      </c>
      <c r="AR32" s="287">
        <v>78</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0" t="s">
        <v>508</v>
      </c>
      <c r="AL33" s="1101"/>
      <c r="AM33" s="1101"/>
      <c r="AN33" s="1102"/>
      <c r="AO33" s="285" t="s">
        <v>492</v>
      </c>
      <c r="AP33" s="285" t="s">
        <v>492</v>
      </c>
      <c r="AQ33" s="286">
        <v>2469</v>
      </c>
      <c r="AR33" s="287" t="s">
        <v>492</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0" t="s">
        <v>509</v>
      </c>
      <c r="AL34" s="1101"/>
      <c r="AM34" s="1101"/>
      <c r="AN34" s="1102"/>
      <c r="AO34" s="285">
        <v>10166667</v>
      </c>
      <c r="AP34" s="285">
        <v>5293</v>
      </c>
      <c r="AQ34" s="286">
        <v>18092</v>
      </c>
      <c r="AR34" s="287">
        <v>-70.7</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0" t="s">
        <v>510</v>
      </c>
      <c r="AL35" s="1101"/>
      <c r="AM35" s="1101"/>
      <c r="AN35" s="1102"/>
      <c r="AO35" s="285">
        <v>3335818</v>
      </c>
      <c r="AP35" s="285">
        <v>1737</v>
      </c>
      <c r="AQ35" s="286">
        <v>953</v>
      </c>
      <c r="AR35" s="287">
        <v>82.3</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0" t="s">
        <v>511</v>
      </c>
      <c r="AL36" s="1101"/>
      <c r="AM36" s="1101"/>
      <c r="AN36" s="1102"/>
      <c r="AO36" s="285" t="s">
        <v>492</v>
      </c>
      <c r="AP36" s="285" t="s">
        <v>492</v>
      </c>
      <c r="AQ36" s="286">
        <v>63</v>
      </c>
      <c r="AR36" s="287" t="s">
        <v>492</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0" t="s">
        <v>512</v>
      </c>
      <c r="AL37" s="1101"/>
      <c r="AM37" s="1101"/>
      <c r="AN37" s="1102"/>
      <c r="AO37" s="285">
        <v>1565126</v>
      </c>
      <c r="AP37" s="285">
        <v>815</v>
      </c>
      <c r="AQ37" s="286">
        <v>584</v>
      </c>
      <c r="AR37" s="287">
        <v>39.6</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097" t="s">
        <v>513</v>
      </c>
      <c r="AL38" s="1098"/>
      <c r="AM38" s="1098"/>
      <c r="AN38" s="1099"/>
      <c r="AO38" s="315" t="s">
        <v>492</v>
      </c>
      <c r="AP38" s="315" t="s">
        <v>492</v>
      </c>
      <c r="AQ38" s="316">
        <v>0</v>
      </c>
      <c r="AR38" s="307" t="s">
        <v>492</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097" t="s">
        <v>514</v>
      </c>
      <c r="AL39" s="1098"/>
      <c r="AM39" s="1098"/>
      <c r="AN39" s="1099"/>
      <c r="AO39" s="285">
        <v>-6491874</v>
      </c>
      <c r="AP39" s="285">
        <v>-3380</v>
      </c>
      <c r="AQ39" s="286">
        <v>-2302</v>
      </c>
      <c r="AR39" s="287">
        <v>46.8</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0" t="s">
        <v>515</v>
      </c>
      <c r="AL40" s="1101"/>
      <c r="AM40" s="1101"/>
      <c r="AN40" s="1102"/>
      <c r="AO40" s="285">
        <v>-62927822</v>
      </c>
      <c r="AP40" s="285">
        <v>-32764</v>
      </c>
      <c r="AQ40" s="286">
        <v>-28195</v>
      </c>
      <c r="AR40" s="287">
        <v>16.2</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3" t="s">
        <v>516</v>
      </c>
      <c r="AL41" s="1104"/>
      <c r="AM41" s="1104"/>
      <c r="AN41" s="1105"/>
      <c r="AO41" s="285">
        <v>41807941</v>
      </c>
      <c r="AP41" s="285">
        <v>21768</v>
      </c>
      <c r="AQ41" s="286">
        <v>19786</v>
      </c>
      <c r="AR41" s="287">
        <v>10</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517</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518</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06" t="s">
        <v>484</v>
      </c>
      <c r="AN49" s="1108" t="s">
        <v>519</v>
      </c>
      <c r="AO49" s="1109"/>
      <c r="AP49" s="1109"/>
      <c r="AQ49" s="1109"/>
      <c r="AR49" s="1110"/>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07"/>
      <c r="AN50" s="327" t="s">
        <v>520</v>
      </c>
      <c r="AO50" s="328" t="s">
        <v>521</v>
      </c>
      <c r="AP50" s="329" t="s">
        <v>522</v>
      </c>
      <c r="AQ50" s="330" t="s">
        <v>523</v>
      </c>
      <c r="AR50" s="331" t="s">
        <v>524</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525</v>
      </c>
      <c r="AL51" s="324"/>
      <c r="AM51" s="332">
        <v>92264376</v>
      </c>
      <c r="AN51" s="333">
        <v>47432</v>
      </c>
      <c r="AO51" s="334">
        <v>6.6</v>
      </c>
      <c r="AP51" s="335">
        <v>75396</v>
      </c>
      <c r="AQ51" s="336">
        <v>16.7</v>
      </c>
      <c r="AR51" s="337">
        <v>-10.1</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526</v>
      </c>
      <c r="AM52" s="340">
        <v>27745893</v>
      </c>
      <c r="AN52" s="341">
        <v>14264</v>
      </c>
      <c r="AO52" s="342">
        <v>8.1999999999999993</v>
      </c>
      <c r="AP52" s="343">
        <v>23659</v>
      </c>
      <c r="AQ52" s="344">
        <v>19</v>
      </c>
      <c r="AR52" s="345">
        <v>-10.8</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527</v>
      </c>
      <c r="AL53" s="324"/>
      <c r="AM53" s="332">
        <v>83272536</v>
      </c>
      <c r="AN53" s="333">
        <v>42930</v>
      </c>
      <c r="AO53" s="334">
        <v>-9.5</v>
      </c>
      <c r="AP53" s="335">
        <v>79311</v>
      </c>
      <c r="AQ53" s="336">
        <v>5.2</v>
      </c>
      <c r="AR53" s="337">
        <v>-14.7</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526</v>
      </c>
      <c r="AM54" s="340">
        <v>29166626</v>
      </c>
      <c r="AN54" s="341">
        <v>15036</v>
      </c>
      <c r="AO54" s="342">
        <v>5.4</v>
      </c>
      <c r="AP54" s="343">
        <v>22064</v>
      </c>
      <c r="AQ54" s="344">
        <v>-6.7</v>
      </c>
      <c r="AR54" s="345">
        <v>12.1</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528</v>
      </c>
      <c r="AL55" s="324"/>
      <c r="AM55" s="332">
        <v>75793378</v>
      </c>
      <c r="AN55" s="333">
        <v>39194</v>
      </c>
      <c r="AO55" s="334">
        <v>-8.6999999999999993</v>
      </c>
      <c r="AP55" s="335">
        <v>36736</v>
      </c>
      <c r="AQ55" s="336">
        <v>-53.7</v>
      </c>
      <c r="AR55" s="337">
        <v>45</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526</v>
      </c>
      <c r="AM56" s="340">
        <v>30062124</v>
      </c>
      <c r="AN56" s="341">
        <v>15546</v>
      </c>
      <c r="AO56" s="342">
        <v>3.4</v>
      </c>
      <c r="AP56" s="343">
        <v>13410</v>
      </c>
      <c r="AQ56" s="344">
        <v>-39.200000000000003</v>
      </c>
      <c r="AR56" s="345">
        <v>42.6</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529</v>
      </c>
      <c r="AL57" s="324"/>
      <c r="AM57" s="332">
        <v>73260827</v>
      </c>
      <c r="AN57" s="333">
        <v>38006</v>
      </c>
      <c r="AO57" s="334">
        <v>-3</v>
      </c>
      <c r="AP57" s="335">
        <v>38259</v>
      </c>
      <c r="AQ57" s="336">
        <v>4.0999999999999996</v>
      </c>
      <c r="AR57" s="337">
        <v>-7.1</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526</v>
      </c>
      <c r="AM58" s="340">
        <v>26599322</v>
      </c>
      <c r="AN58" s="341">
        <v>13799</v>
      </c>
      <c r="AO58" s="342">
        <v>-11.2</v>
      </c>
      <c r="AP58" s="343">
        <v>13379</v>
      </c>
      <c r="AQ58" s="344">
        <v>-0.2</v>
      </c>
      <c r="AR58" s="345">
        <v>-11</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530</v>
      </c>
      <c r="AL59" s="324"/>
      <c r="AM59" s="332">
        <v>72261862</v>
      </c>
      <c r="AN59" s="333">
        <v>37624</v>
      </c>
      <c r="AO59" s="334">
        <v>-1</v>
      </c>
      <c r="AP59" s="335">
        <v>39075</v>
      </c>
      <c r="AQ59" s="336">
        <v>2.1</v>
      </c>
      <c r="AR59" s="337">
        <v>-3.1</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526</v>
      </c>
      <c r="AM60" s="340">
        <v>26520693</v>
      </c>
      <c r="AN60" s="341">
        <v>13808</v>
      </c>
      <c r="AO60" s="342">
        <v>0.1</v>
      </c>
      <c r="AP60" s="343">
        <v>13441</v>
      </c>
      <c r="AQ60" s="344">
        <v>0.5</v>
      </c>
      <c r="AR60" s="345">
        <v>-0.4</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531</v>
      </c>
      <c r="AL61" s="346"/>
      <c r="AM61" s="347">
        <v>79370596</v>
      </c>
      <c r="AN61" s="348">
        <v>41037</v>
      </c>
      <c r="AO61" s="349">
        <v>-3.1</v>
      </c>
      <c r="AP61" s="350">
        <v>53755</v>
      </c>
      <c r="AQ61" s="351">
        <v>-5.0999999999999996</v>
      </c>
      <c r="AR61" s="337">
        <v>2</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526</v>
      </c>
      <c r="AM62" s="340">
        <v>28018932</v>
      </c>
      <c r="AN62" s="341">
        <v>14491</v>
      </c>
      <c r="AO62" s="342">
        <v>1.2</v>
      </c>
      <c r="AP62" s="343">
        <v>17191</v>
      </c>
      <c r="AQ62" s="344">
        <v>-5.3</v>
      </c>
      <c r="AR62" s="345">
        <v>6.5</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UNk/GQVawHooKx5zaAd8RfmWjijjRHusqEf8PZ5MO6J81KuN7+GML3DeLef8prVfBeQ1Gzvx1mw69WBmkTmE7Q==" saltValue="SBrhaHN9LBxNuAXOddW/R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PewPo7TFsXx+COr0MtDOUkq3oV+wba+fSRSlBj5joTpkIufKUA1EMDRPmTJfCyQ+ocxRi5wOd5jZSACFTiQ==" saltValue="7NEGTKIFF7eeKEuHVf0l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0" zoomScaleNormal="8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wSc7DBr2NLyArA5TtXv0H2ffEevXug8s/yd1/iYNSIeey4rSPFn9xQoKlFKSzJ/TJPtw9RLl9/RxYGeN0hRYw==" saltValue="xAdABgAcWlUYYBskcaZB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534</v>
      </c>
      <c r="G46" s="355" t="s">
        <v>535</v>
      </c>
      <c r="H46" s="355" t="s">
        <v>536</v>
      </c>
      <c r="I46" s="355" t="s">
        <v>537</v>
      </c>
      <c r="J46" s="356" t="s">
        <v>538</v>
      </c>
    </row>
    <row r="47" spans="2:10" ht="57.75" customHeight="1" x14ac:dyDescent="0.2">
      <c r="B47" s="7"/>
      <c r="C47" s="1119" t="s">
        <v>3</v>
      </c>
      <c r="D47" s="1119"/>
      <c r="E47" s="1120"/>
      <c r="F47" s="357">
        <v>5.07</v>
      </c>
      <c r="G47" s="358">
        <v>6.17</v>
      </c>
      <c r="H47" s="358">
        <v>5.43</v>
      </c>
      <c r="I47" s="358">
        <v>4.3600000000000003</v>
      </c>
      <c r="J47" s="359">
        <v>4.26</v>
      </c>
    </row>
    <row r="48" spans="2:10" ht="57.75" customHeight="1" x14ac:dyDescent="0.2">
      <c r="B48" s="8"/>
      <c r="C48" s="1121" t="s">
        <v>4</v>
      </c>
      <c r="D48" s="1121"/>
      <c r="E48" s="1122"/>
      <c r="F48" s="360">
        <v>0.39</v>
      </c>
      <c r="G48" s="361">
        <v>0.4</v>
      </c>
      <c r="H48" s="361">
        <v>0.37</v>
      </c>
      <c r="I48" s="361">
        <v>0.38</v>
      </c>
      <c r="J48" s="362">
        <v>0.4</v>
      </c>
    </row>
    <row r="49" spans="2:10" ht="57.75" customHeight="1" thickBot="1" x14ac:dyDescent="0.25">
      <c r="B49" s="9"/>
      <c r="C49" s="1123" t="s">
        <v>5</v>
      </c>
      <c r="D49" s="1123"/>
      <c r="E49" s="1124"/>
      <c r="F49" s="363">
        <v>1.17</v>
      </c>
      <c r="G49" s="364">
        <v>1.1399999999999999</v>
      </c>
      <c r="H49" s="364" t="s">
        <v>539</v>
      </c>
      <c r="I49" s="364" t="s">
        <v>540</v>
      </c>
      <c r="J49" s="365" t="s">
        <v>541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njr/QN2VxVsNNDDnxuBvc3VJzxf3zNpVB+YBgXZmjLvwT6zNgVBxlLirajHoIUtdL2rjnc6/XTFR8UjUZ4zVA==" saltValue="Zd6vA4IMUGo5U5pQDcG7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534</v>
      </c>
      <c r="G33" s="17" t="s">
        <v>535</v>
      </c>
      <c r="H33" s="17" t="s">
        <v>536</v>
      </c>
      <c r="I33" s="17" t="s">
        <v>537</v>
      </c>
      <c r="J33" s="18" t="s">
        <v>538</v>
      </c>
      <c r="K33" s="10"/>
      <c r="L33" s="10"/>
      <c r="M33" s="10"/>
      <c r="N33" s="10"/>
      <c r="O33" s="10"/>
      <c r="P33" s="10"/>
    </row>
    <row r="34" spans="1:16" ht="39" customHeight="1" x14ac:dyDescent="0.2">
      <c r="A34" s="10"/>
      <c r="B34" s="19"/>
      <c r="C34" s="1131" t="s">
        <v>542</v>
      </c>
      <c r="D34" s="1131"/>
      <c r="E34" s="1132"/>
      <c r="F34" s="20">
        <v>2.04</v>
      </c>
      <c r="G34" s="21">
        <v>1.89</v>
      </c>
      <c r="H34" s="21">
        <v>1.93</v>
      </c>
      <c r="I34" s="21">
        <v>1.68</v>
      </c>
      <c r="J34" s="22">
        <v>1.74</v>
      </c>
      <c r="K34" s="10"/>
      <c r="L34" s="10"/>
      <c r="M34" s="10"/>
      <c r="N34" s="10"/>
      <c r="O34" s="10"/>
      <c r="P34" s="10"/>
    </row>
    <row r="35" spans="1:16" ht="39" customHeight="1" x14ac:dyDescent="0.2">
      <c r="A35" s="10"/>
      <c r="B35" s="23"/>
      <c r="C35" s="1125" t="s">
        <v>543</v>
      </c>
      <c r="D35" s="1126"/>
      <c r="E35" s="1127"/>
      <c r="F35" s="24">
        <v>1.1499999999999999</v>
      </c>
      <c r="G35" s="25">
        <v>1.1499999999999999</v>
      </c>
      <c r="H35" s="25">
        <v>1.1599999999999999</v>
      </c>
      <c r="I35" s="25">
        <v>1.19</v>
      </c>
      <c r="J35" s="26">
        <v>1.22</v>
      </c>
      <c r="K35" s="10"/>
      <c r="L35" s="10"/>
      <c r="M35" s="10"/>
      <c r="N35" s="10"/>
      <c r="O35" s="10"/>
      <c r="P35" s="10"/>
    </row>
    <row r="36" spans="1:16" ht="39" customHeight="1" x14ac:dyDescent="0.2">
      <c r="A36" s="10"/>
      <c r="B36" s="23"/>
      <c r="C36" s="1125" t="s">
        <v>544</v>
      </c>
      <c r="D36" s="1126"/>
      <c r="E36" s="1127"/>
      <c r="F36" s="24">
        <v>1.0900000000000001</v>
      </c>
      <c r="G36" s="25">
        <v>1.06</v>
      </c>
      <c r="H36" s="25">
        <v>1</v>
      </c>
      <c r="I36" s="25">
        <v>1.1299999999999999</v>
      </c>
      <c r="J36" s="26">
        <v>1.1599999999999999</v>
      </c>
      <c r="K36" s="10"/>
      <c r="L36" s="10"/>
      <c r="M36" s="10"/>
      <c r="N36" s="10"/>
      <c r="O36" s="10"/>
      <c r="P36" s="10"/>
    </row>
    <row r="37" spans="1:16" ht="39" customHeight="1" x14ac:dyDescent="0.2">
      <c r="A37" s="10"/>
      <c r="B37" s="23"/>
      <c r="C37" s="1125" t="s">
        <v>545</v>
      </c>
      <c r="D37" s="1126"/>
      <c r="E37" s="1127"/>
      <c r="F37" s="24">
        <v>0.11</v>
      </c>
      <c r="G37" s="25">
        <v>0.15</v>
      </c>
      <c r="H37" s="25">
        <v>0.15</v>
      </c>
      <c r="I37" s="25">
        <v>0.17</v>
      </c>
      <c r="J37" s="26">
        <v>0.16</v>
      </c>
      <c r="K37" s="10"/>
      <c r="L37" s="10"/>
      <c r="M37" s="10"/>
      <c r="N37" s="10"/>
      <c r="O37" s="10"/>
      <c r="P37" s="10"/>
    </row>
    <row r="38" spans="1:16" ht="39" customHeight="1" x14ac:dyDescent="0.2">
      <c r="A38" s="10"/>
      <c r="B38" s="23"/>
      <c r="C38" s="1125" t="s">
        <v>546</v>
      </c>
      <c r="D38" s="1126"/>
      <c r="E38" s="1127"/>
      <c r="F38" s="24">
        <v>0.22</v>
      </c>
      <c r="G38" s="25">
        <v>0.17</v>
      </c>
      <c r="H38" s="25">
        <v>0.16</v>
      </c>
      <c r="I38" s="25">
        <v>0.14000000000000001</v>
      </c>
      <c r="J38" s="26">
        <v>0.15</v>
      </c>
      <c r="K38" s="10"/>
      <c r="L38" s="10"/>
      <c r="M38" s="10"/>
      <c r="N38" s="10"/>
      <c r="O38" s="10"/>
      <c r="P38" s="10"/>
    </row>
    <row r="39" spans="1:16" ht="39" customHeight="1" x14ac:dyDescent="0.2">
      <c r="A39" s="10"/>
      <c r="B39" s="23"/>
      <c r="C39" s="1125" t="s">
        <v>547</v>
      </c>
      <c r="D39" s="1126"/>
      <c r="E39" s="1127"/>
      <c r="F39" s="24">
        <v>0.03</v>
      </c>
      <c r="G39" s="25">
        <v>0.05</v>
      </c>
      <c r="H39" s="25">
        <v>0.04</v>
      </c>
      <c r="I39" s="25">
        <v>0.04</v>
      </c>
      <c r="J39" s="26">
        <v>0.05</v>
      </c>
      <c r="K39" s="10"/>
      <c r="L39" s="10"/>
      <c r="M39" s="10"/>
      <c r="N39" s="10"/>
      <c r="O39" s="10"/>
      <c r="P39" s="10"/>
    </row>
    <row r="40" spans="1:16" ht="39" customHeight="1" x14ac:dyDescent="0.2">
      <c r="A40" s="10"/>
      <c r="B40" s="23"/>
      <c r="C40" s="1125" t="s">
        <v>548</v>
      </c>
      <c r="D40" s="1126"/>
      <c r="E40" s="1127"/>
      <c r="F40" s="24">
        <v>0</v>
      </c>
      <c r="G40" s="25">
        <v>0</v>
      </c>
      <c r="H40" s="25">
        <v>0</v>
      </c>
      <c r="I40" s="25">
        <v>0.01</v>
      </c>
      <c r="J40" s="26">
        <v>0.01</v>
      </c>
      <c r="K40" s="10"/>
      <c r="L40" s="10"/>
      <c r="M40" s="10"/>
      <c r="N40" s="10"/>
      <c r="O40" s="10"/>
      <c r="P40" s="10"/>
    </row>
    <row r="41" spans="1:16" ht="39" customHeight="1" x14ac:dyDescent="0.2">
      <c r="A41" s="10"/>
      <c r="B41" s="23"/>
      <c r="C41" s="1125" t="s">
        <v>549</v>
      </c>
      <c r="D41" s="1126"/>
      <c r="E41" s="1127"/>
      <c r="F41" s="24">
        <v>0</v>
      </c>
      <c r="G41" s="25">
        <v>0</v>
      </c>
      <c r="H41" s="25">
        <v>0</v>
      </c>
      <c r="I41" s="25">
        <v>0</v>
      </c>
      <c r="J41" s="26">
        <v>0</v>
      </c>
      <c r="K41" s="10"/>
      <c r="L41" s="10"/>
      <c r="M41" s="10"/>
      <c r="N41" s="10"/>
      <c r="O41" s="10"/>
      <c r="P41" s="10"/>
    </row>
    <row r="42" spans="1:16" ht="39" customHeight="1" x14ac:dyDescent="0.2">
      <c r="A42" s="10"/>
      <c r="B42" s="27"/>
      <c r="C42" s="1125" t="s">
        <v>550</v>
      </c>
      <c r="D42" s="1126"/>
      <c r="E42" s="1127"/>
      <c r="F42" s="24" t="s">
        <v>492</v>
      </c>
      <c r="G42" s="25" t="s">
        <v>492</v>
      </c>
      <c r="H42" s="25" t="s">
        <v>492</v>
      </c>
      <c r="I42" s="25" t="s">
        <v>492</v>
      </c>
      <c r="J42" s="26" t="s">
        <v>492</v>
      </c>
      <c r="K42" s="10"/>
      <c r="L42" s="10"/>
      <c r="M42" s="10"/>
      <c r="N42" s="10"/>
      <c r="O42" s="10"/>
      <c r="P42" s="10"/>
    </row>
    <row r="43" spans="1:16" ht="39" customHeight="1" thickBot="1" x14ac:dyDescent="0.25">
      <c r="A43" s="10"/>
      <c r="B43" s="28"/>
      <c r="C43" s="1128" t="s">
        <v>551</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8Pc43abHjjwR/Lh3oyF3uCM+PHSc/8wOE8ocvE6ulkjUMjeW+QMOTxYg3DefqcgOVHvGC4B9jt77gmIeJcP0Rw==" saltValue="ZSAocjavE6VSac/qPGpY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534</v>
      </c>
      <c r="L44" s="44" t="s">
        <v>535</v>
      </c>
      <c r="M44" s="44" t="s">
        <v>536</v>
      </c>
      <c r="N44" s="44" t="s">
        <v>537</v>
      </c>
      <c r="O44" s="45" t="s">
        <v>538</v>
      </c>
      <c r="P44" s="36"/>
      <c r="Q44" s="36"/>
      <c r="R44" s="36"/>
      <c r="S44" s="36"/>
      <c r="T44" s="36"/>
      <c r="U44" s="36"/>
    </row>
    <row r="45" spans="1:21" ht="30.75" customHeight="1" x14ac:dyDescent="0.2">
      <c r="A45" s="36"/>
      <c r="B45" s="1141" t="s">
        <v>9</v>
      </c>
      <c r="C45" s="1142"/>
      <c r="D45" s="46"/>
      <c r="E45" s="1147" t="s">
        <v>10</v>
      </c>
      <c r="F45" s="1147"/>
      <c r="G45" s="1147"/>
      <c r="H45" s="1147"/>
      <c r="I45" s="1147"/>
      <c r="J45" s="1148"/>
      <c r="K45" s="47">
        <v>93863</v>
      </c>
      <c r="L45" s="48">
        <v>93504</v>
      </c>
      <c r="M45" s="48">
        <v>93920</v>
      </c>
      <c r="N45" s="48">
        <v>93172</v>
      </c>
      <c r="O45" s="49">
        <v>96160</v>
      </c>
      <c r="P45" s="36"/>
      <c r="Q45" s="36"/>
      <c r="R45" s="36"/>
      <c r="S45" s="36"/>
      <c r="T45" s="36"/>
      <c r="U45" s="36"/>
    </row>
    <row r="46" spans="1:21" ht="30.75" customHeight="1" x14ac:dyDescent="0.2">
      <c r="A46" s="36"/>
      <c r="B46" s="1143"/>
      <c r="C46" s="1144"/>
      <c r="D46" s="50"/>
      <c r="E46" s="1135" t="s">
        <v>11</v>
      </c>
      <c r="F46" s="1135"/>
      <c r="G46" s="1135"/>
      <c r="H46" s="1135"/>
      <c r="I46" s="1135"/>
      <c r="J46" s="1136"/>
      <c r="K46" s="51" t="s">
        <v>492</v>
      </c>
      <c r="L46" s="52" t="s">
        <v>492</v>
      </c>
      <c r="M46" s="52" t="s">
        <v>492</v>
      </c>
      <c r="N46" s="52" t="s">
        <v>492</v>
      </c>
      <c r="O46" s="53" t="s">
        <v>492</v>
      </c>
      <c r="P46" s="36"/>
      <c r="Q46" s="36"/>
      <c r="R46" s="36"/>
      <c r="S46" s="36"/>
      <c r="T46" s="36"/>
      <c r="U46" s="36"/>
    </row>
    <row r="47" spans="1:21" ht="30.75" customHeight="1" x14ac:dyDescent="0.2">
      <c r="A47" s="36"/>
      <c r="B47" s="1143"/>
      <c r="C47" s="1144"/>
      <c r="D47" s="50"/>
      <c r="E47" s="1135" t="s">
        <v>12</v>
      </c>
      <c r="F47" s="1135"/>
      <c r="G47" s="1135"/>
      <c r="H47" s="1135"/>
      <c r="I47" s="1135"/>
      <c r="J47" s="1136"/>
      <c r="K47" s="51">
        <v>6167</v>
      </c>
      <c r="L47" s="52">
        <v>7167</v>
      </c>
      <c r="M47" s="52">
        <v>8167</v>
      </c>
      <c r="N47" s="52">
        <v>9167</v>
      </c>
      <c r="O47" s="53">
        <v>10167</v>
      </c>
      <c r="P47" s="36"/>
      <c r="Q47" s="36"/>
      <c r="R47" s="36"/>
      <c r="S47" s="36"/>
      <c r="T47" s="36"/>
      <c r="U47" s="36"/>
    </row>
    <row r="48" spans="1:21" ht="30.75" customHeight="1" x14ac:dyDescent="0.2">
      <c r="A48" s="36"/>
      <c r="B48" s="1143"/>
      <c r="C48" s="1144"/>
      <c r="D48" s="50"/>
      <c r="E48" s="1135" t="s">
        <v>13</v>
      </c>
      <c r="F48" s="1135"/>
      <c r="G48" s="1135"/>
      <c r="H48" s="1135"/>
      <c r="I48" s="1135"/>
      <c r="J48" s="1136"/>
      <c r="K48" s="51">
        <v>3356</v>
      </c>
      <c r="L48" s="52">
        <v>3338</v>
      </c>
      <c r="M48" s="52">
        <v>3867</v>
      </c>
      <c r="N48" s="52">
        <v>1477</v>
      </c>
      <c r="O48" s="53">
        <v>3336</v>
      </c>
      <c r="P48" s="36"/>
      <c r="Q48" s="36"/>
      <c r="R48" s="36"/>
      <c r="S48" s="36"/>
      <c r="T48" s="36"/>
      <c r="U48" s="36"/>
    </row>
    <row r="49" spans="1:21" ht="30.75" customHeight="1" x14ac:dyDescent="0.2">
      <c r="A49" s="36"/>
      <c r="B49" s="1143"/>
      <c r="C49" s="1144"/>
      <c r="D49" s="50"/>
      <c r="E49" s="1135" t="s">
        <v>14</v>
      </c>
      <c r="F49" s="1135"/>
      <c r="G49" s="1135"/>
      <c r="H49" s="1135"/>
      <c r="I49" s="1135"/>
      <c r="J49" s="1136"/>
      <c r="K49" s="51" t="s">
        <v>492</v>
      </c>
      <c r="L49" s="52" t="s">
        <v>492</v>
      </c>
      <c r="M49" s="52" t="s">
        <v>492</v>
      </c>
      <c r="N49" s="52" t="s">
        <v>492</v>
      </c>
      <c r="O49" s="53" t="s">
        <v>492</v>
      </c>
      <c r="P49" s="36"/>
      <c r="Q49" s="36"/>
      <c r="R49" s="36"/>
      <c r="S49" s="36"/>
      <c r="T49" s="36"/>
      <c r="U49" s="36"/>
    </row>
    <row r="50" spans="1:21" ht="30.75" customHeight="1" x14ac:dyDescent="0.2">
      <c r="A50" s="36"/>
      <c r="B50" s="1143"/>
      <c r="C50" s="1144"/>
      <c r="D50" s="50"/>
      <c r="E50" s="1135" t="s">
        <v>15</v>
      </c>
      <c r="F50" s="1135"/>
      <c r="G50" s="1135"/>
      <c r="H50" s="1135"/>
      <c r="I50" s="1135"/>
      <c r="J50" s="1136"/>
      <c r="K50" s="51">
        <v>2833</v>
      </c>
      <c r="L50" s="52">
        <v>2429</v>
      </c>
      <c r="M50" s="52">
        <v>1729</v>
      </c>
      <c r="N50" s="52">
        <v>1678</v>
      </c>
      <c r="O50" s="53">
        <v>1565</v>
      </c>
      <c r="P50" s="36"/>
      <c r="Q50" s="36"/>
      <c r="R50" s="36"/>
      <c r="S50" s="36"/>
      <c r="T50" s="36"/>
      <c r="U50" s="36"/>
    </row>
    <row r="51" spans="1:21" ht="30.75" customHeight="1" x14ac:dyDescent="0.2">
      <c r="A51" s="36"/>
      <c r="B51" s="1145"/>
      <c r="C51" s="1146"/>
      <c r="D51" s="54"/>
      <c r="E51" s="1135" t="s">
        <v>16</v>
      </c>
      <c r="F51" s="1135"/>
      <c r="G51" s="1135"/>
      <c r="H51" s="1135"/>
      <c r="I51" s="1135"/>
      <c r="J51" s="1136"/>
      <c r="K51" s="51" t="s">
        <v>492</v>
      </c>
      <c r="L51" s="52" t="s">
        <v>492</v>
      </c>
      <c r="M51" s="52" t="s">
        <v>492</v>
      </c>
      <c r="N51" s="52" t="s">
        <v>492</v>
      </c>
      <c r="O51" s="53" t="s">
        <v>492</v>
      </c>
      <c r="P51" s="36"/>
      <c r="Q51" s="36"/>
      <c r="R51" s="36"/>
      <c r="S51" s="36"/>
      <c r="T51" s="36"/>
      <c r="U51" s="36"/>
    </row>
    <row r="52" spans="1:21" ht="30.75" customHeight="1" x14ac:dyDescent="0.2">
      <c r="A52" s="36"/>
      <c r="B52" s="1133" t="s">
        <v>17</v>
      </c>
      <c r="C52" s="1134"/>
      <c r="D52" s="54"/>
      <c r="E52" s="1135" t="s">
        <v>18</v>
      </c>
      <c r="F52" s="1135"/>
      <c r="G52" s="1135"/>
      <c r="H52" s="1135"/>
      <c r="I52" s="1135"/>
      <c r="J52" s="1136"/>
      <c r="K52" s="51">
        <v>58908</v>
      </c>
      <c r="L52" s="52">
        <v>62006</v>
      </c>
      <c r="M52" s="52">
        <v>64181</v>
      </c>
      <c r="N52" s="52">
        <v>65092</v>
      </c>
      <c r="O52" s="53">
        <v>69420</v>
      </c>
      <c r="P52" s="36"/>
      <c r="Q52" s="36"/>
      <c r="R52" s="36"/>
      <c r="S52" s="36"/>
      <c r="T52" s="36"/>
      <c r="U52" s="36"/>
    </row>
    <row r="53" spans="1:21" ht="30.75" customHeight="1" thickBot="1" x14ac:dyDescent="0.25">
      <c r="A53" s="36"/>
      <c r="B53" s="1137" t="s">
        <v>19</v>
      </c>
      <c r="C53" s="1138"/>
      <c r="D53" s="55"/>
      <c r="E53" s="1139" t="s">
        <v>20</v>
      </c>
      <c r="F53" s="1139"/>
      <c r="G53" s="1139"/>
      <c r="H53" s="1139"/>
      <c r="I53" s="1139"/>
      <c r="J53" s="1140"/>
      <c r="K53" s="56">
        <v>47311</v>
      </c>
      <c r="L53" s="57">
        <v>44432</v>
      </c>
      <c r="M53" s="57">
        <v>43502</v>
      </c>
      <c r="N53" s="57">
        <v>40402</v>
      </c>
      <c r="O53" s="58">
        <v>41808</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F06xtGqRN2J8kO7OwmIJA+9e4ocd+fLh9YswNZAgS7Xy5pkSQfPYurs3HvzM8XjLMTywAfmLW6pt1M3g4Ycxag==" saltValue="1wSQvJTANd83C5BqTovNg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66" t="s">
        <v>534</v>
      </c>
      <c r="J40" s="367" t="s">
        <v>535</v>
      </c>
      <c r="K40" s="367" t="s">
        <v>536</v>
      </c>
      <c r="L40" s="367" t="s">
        <v>537</v>
      </c>
      <c r="M40" s="368" t="s">
        <v>538</v>
      </c>
    </row>
    <row r="41" spans="2:13" ht="27.75" customHeight="1" x14ac:dyDescent="0.2">
      <c r="B41" s="1161" t="s">
        <v>21</v>
      </c>
      <c r="C41" s="1162"/>
      <c r="D41" s="66"/>
      <c r="E41" s="1163" t="s">
        <v>22</v>
      </c>
      <c r="F41" s="1163"/>
      <c r="G41" s="1163"/>
      <c r="H41" s="1164"/>
      <c r="I41" s="369">
        <v>1406739</v>
      </c>
      <c r="J41" s="370">
        <v>1416767</v>
      </c>
      <c r="K41" s="370">
        <v>1425073</v>
      </c>
      <c r="L41" s="370">
        <v>1419799</v>
      </c>
      <c r="M41" s="371">
        <v>1404073</v>
      </c>
    </row>
    <row r="42" spans="2:13" ht="27.75" customHeight="1" x14ac:dyDescent="0.2">
      <c r="B42" s="1151"/>
      <c r="C42" s="1152"/>
      <c r="D42" s="67"/>
      <c r="E42" s="1155" t="s">
        <v>23</v>
      </c>
      <c r="F42" s="1155"/>
      <c r="G42" s="1155"/>
      <c r="H42" s="1156"/>
      <c r="I42" s="372">
        <v>16078</v>
      </c>
      <c r="J42" s="373">
        <v>15402</v>
      </c>
      <c r="K42" s="373">
        <v>15136</v>
      </c>
      <c r="L42" s="373">
        <v>13480</v>
      </c>
      <c r="M42" s="374">
        <v>12163</v>
      </c>
    </row>
    <row r="43" spans="2:13" ht="27.75" customHeight="1" x14ac:dyDescent="0.2">
      <c r="B43" s="1151"/>
      <c r="C43" s="1152"/>
      <c r="D43" s="67"/>
      <c r="E43" s="1155" t="s">
        <v>24</v>
      </c>
      <c r="F43" s="1155"/>
      <c r="G43" s="1155"/>
      <c r="H43" s="1156"/>
      <c r="I43" s="372">
        <v>19880</v>
      </c>
      <c r="J43" s="373">
        <v>18188</v>
      </c>
      <c r="K43" s="373">
        <v>17032</v>
      </c>
      <c r="L43" s="373">
        <v>16301</v>
      </c>
      <c r="M43" s="374">
        <v>16155</v>
      </c>
    </row>
    <row r="44" spans="2:13" ht="27.75" customHeight="1" x14ac:dyDescent="0.2">
      <c r="B44" s="1151"/>
      <c r="C44" s="1152"/>
      <c r="D44" s="67"/>
      <c r="E44" s="1155" t="s">
        <v>25</v>
      </c>
      <c r="F44" s="1155"/>
      <c r="G44" s="1155"/>
      <c r="H44" s="1156"/>
      <c r="I44" s="372" t="s">
        <v>492</v>
      </c>
      <c r="J44" s="373" t="s">
        <v>492</v>
      </c>
      <c r="K44" s="373" t="s">
        <v>492</v>
      </c>
      <c r="L44" s="373" t="s">
        <v>492</v>
      </c>
      <c r="M44" s="374" t="s">
        <v>492</v>
      </c>
    </row>
    <row r="45" spans="2:13" ht="27.75" customHeight="1" x14ac:dyDescent="0.2">
      <c r="B45" s="1151"/>
      <c r="C45" s="1152"/>
      <c r="D45" s="67"/>
      <c r="E45" s="1155" t="s">
        <v>26</v>
      </c>
      <c r="F45" s="1155"/>
      <c r="G45" s="1155"/>
      <c r="H45" s="1156"/>
      <c r="I45" s="372">
        <v>231050</v>
      </c>
      <c r="J45" s="373">
        <v>213836</v>
      </c>
      <c r="K45" s="373">
        <v>205681</v>
      </c>
      <c r="L45" s="373">
        <v>199127</v>
      </c>
      <c r="M45" s="374">
        <v>167178</v>
      </c>
    </row>
    <row r="46" spans="2:13" ht="27.75" customHeight="1" x14ac:dyDescent="0.2">
      <c r="B46" s="1151"/>
      <c r="C46" s="1152"/>
      <c r="D46" s="68"/>
      <c r="E46" s="1165" t="s">
        <v>27</v>
      </c>
      <c r="F46" s="1165"/>
      <c r="G46" s="1165"/>
      <c r="H46" s="1166"/>
      <c r="I46" s="372">
        <v>1341</v>
      </c>
      <c r="J46" s="373">
        <v>1143</v>
      </c>
      <c r="K46" s="373">
        <v>906</v>
      </c>
      <c r="L46" s="373">
        <v>12479</v>
      </c>
      <c r="M46" s="374">
        <v>11955</v>
      </c>
    </row>
    <row r="47" spans="2:13" ht="27.75" customHeight="1" x14ac:dyDescent="0.2">
      <c r="B47" s="1151"/>
      <c r="C47" s="1152"/>
      <c r="D47" s="69"/>
      <c r="E47" s="1167" t="s">
        <v>28</v>
      </c>
      <c r="F47" s="1168"/>
      <c r="G47" s="1168"/>
      <c r="H47" s="1169"/>
      <c r="I47" s="372" t="s">
        <v>492</v>
      </c>
      <c r="J47" s="373" t="s">
        <v>492</v>
      </c>
      <c r="K47" s="373" t="s">
        <v>492</v>
      </c>
      <c r="L47" s="373">
        <v>12090</v>
      </c>
      <c r="M47" s="374">
        <v>11669</v>
      </c>
    </row>
    <row r="48" spans="2:13" ht="27.75" customHeight="1" x14ac:dyDescent="0.2">
      <c r="B48" s="1151"/>
      <c r="C48" s="1152"/>
      <c r="D48" s="67"/>
      <c r="E48" s="1155" t="s">
        <v>29</v>
      </c>
      <c r="F48" s="1155"/>
      <c r="G48" s="1155"/>
      <c r="H48" s="1156"/>
      <c r="I48" s="372" t="s">
        <v>492</v>
      </c>
      <c r="J48" s="373" t="s">
        <v>492</v>
      </c>
      <c r="K48" s="373" t="s">
        <v>492</v>
      </c>
      <c r="L48" s="373" t="s">
        <v>492</v>
      </c>
      <c r="M48" s="374" t="s">
        <v>492</v>
      </c>
    </row>
    <row r="49" spans="2:13" ht="27.75" customHeight="1" x14ac:dyDescent="0.2">
      <c r="B49" s="1153"/>
      <c r="C49" s="1154"/>
      <c r="D49" s="67"/>
      <c r="E49" s="1155" t="s">
        <v>30</v>
      </c>
      <c r="F49" s="1155"/>
      <c r="G49" s="1155"/>
      <c r="H49" s="1156"/>
      <c r="I49" s="372" t="s">
        <v>492</v>
      </c>
      <c r="J49" s="373" t="s">
        <v>492</v>
      </c>
      <c r="K49" s="373" t="s">
        <v>492</v>
      </c>
      <c r="L49" s="373" t="s">
        <v>492</v>
      </c>
      <c r="M49" s="374" t="s">
        <v>492</v>
      </c>
    </row>
    <row r="50" spans="2:13" ht="27.75" customHeight="1" x14ac:dyDescent="0.2">
      <c r="B50" s="1149" t="s">
        <v>31</v>
      </c>
      <c r="C50" s="1150"/>
      <c r="D50" s="70"/>
      <c r="E50" s="1155" t="s">
        <v>32</v>
      </c>
      <c r="F50" s="1155"/>
      <c r="G50" s="1155"/>
      <c r="H50" s="1156"/>
      <c r="I50" s="372">
        <v>98926</v>
      </c>
      <c r="J50" s="373">
        <v>113931</v>
      </c>
      <c r="K50" s="373">
        <v>112206</v>
      </c>
      <c r="L50" s="373">
        <v>117721</v>
      </c>
      <c r="M50" s="374">
        <v>122609</v>
      </c>
    </row>
    <row r="51" spans="2:13" ht="27.75" customHeight="1" x14ac:dyDescent="0.2">
      <c r="B51" s="1151"/>
      <c r="C51" s="1152"/>
      <c r="D51" s="67"/>
      <c r="E51" s="1155" t="s">
        <v>33</v>
      </c>
      <c r="F51" s="1155"/>
      <c r="G51" s="1155"/>
      <c r="H51" s="1156"/>
      <c r="I51" s="372">
        <v>22763</v>
      </c>
      <c r="J51" s="373">
        <v>20327</v>
      </c>
      <c r="K51" s="373">
        <v>18886</v>
      </c>
      <c r="L51" s="373">
        <v>16303</v>
      </c>
      <c r="M51" s="374">
        <v>9987</v>
      </c>
    </row>
    <row r="52" spans="2:13" ht="27.75" customHeight="1" x14ac:dyDescent="0.2">
      <c r="B52" s="1153"/>
      <c r="C52" s="1154"/>
      <c r="D52" s="67"/>
      <c r="E52" s="1155" t="s">
        <v>34</v>
      </c>
      <c r="F52" s="1155"/>
      <c r="G52" s="1155"/>
      <c r="H52" s="1156"/>
      <c r="I52" s="372">
        <v>769615</v>
      </c>
      <c r="J52" s="373">
        <v>784056</v>
      </c>
      <c r="K52" s="373">
        <v>785089</v>
      </c>
      <c r="L52" s="373">
        <v>776114</v>
      </c>
      <c r="M52" s="374">
        <v>763966</v>
      </c>
    </row>
    <row r="53" spans="2:13" ht="27.75" customHeight="1" thickBot="1" x14ac:dyDescent="0.25">
      <c r="B53" s="1157" t="s">
        <v>35</v>
      </c>
      <c r="C53" s="1158"/>
      <c r="D53" s="71"/>
      <c r="E53" s="1159" t="s">
        <v>36</v>
      </c>
      <c r="F53" s="1159"/>
      <c r="G53" s="1159"/>
      <c r="H53" s="1160"/>
      <c r="I53" s="375">
        <v>783784</v>
      </c>
      <c r="J53" s="376">
        <v>747022</v>
      </c>
      <c r="K53" s="376">
        <v>747646</v>
      </c>
      <c r="L53" s="376">
        <v>751048</v>
      </c>
      <c r="M53" s="377">
        <v>714961</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OjgDk+hXQ0ScW4cgV33hSZkJy4opwXyPGIb5T7I81A+rS3vizLzAvr/Q1ZElX/k170SbADuUWZqYPqT9L6BrA==" saltValue="uYjeWNBuSQlkKfD0iqFN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536</v>
      </c>
      <c r="G54" s="79" t="s">
        <v>537</v>
      </c>
      <c r="H54" s="80" t="s">
        <v>538</v>
      </c>
    </row>
    <row r="55" spans="2:8" ht="52.5" customHeight="1" x14ac:dyDescent="0.2">
      <c r="B55" s="81"/>
      <c r="C55" s="1178" t="s">
        <v>38</v>
      </c>
      <c r="D55" s="1178"/>
      <c r="E55" s="1179"/>
      <c r="F55" s="82">
        <v>23887</v>
      </c>
      <c r="G55" s="82">
        <v>19091</v>
      </c>
      <c r="H55" s="83">
        <v>17689</v>
      </c>
    </row>
    <row r="56" spans="2:8" ht="52.5" customHeight="1" x14ac:dyDescent="0.2">
      <c r="B56" s="84"/>
      <c r="C56" s="1180" t="s">
        <v>39</v>
      </c>
      <c r="D56" s="1180"/>
      <c r="E56" s="1181"/>
      <c r="F56" s="85">
        <v>14299</v>
      </c>
      <c r="G56" s="85">
        <v>14465</v>
      </c>
      <c r="H56" s="86">
        <v>12776</v>
      </c>
    </row>
    <row r="57" spans="2:8" ht="53.25" customHeight="1" x14ac:dyDescent="0.2">
      <c r="B57" s="84"/>
      <c r="C57" s="1182" t="s">
        <v>40</v>
      </c>
      <c r="D57" s="1182"/>
      <c r="E57" s="1183"/>
      <c r="F57" s="87">
        <v>50224</v>
      </c>
      <c r="G57" s="87">
        <v>48425</v>
      </c>
      <c r="H57" s="88">
        <v>55082</v>
      </c>
    </row>
    <row r="58" spans="2:8" ht="45.75" customHeight="1" x14ac:dyDescent="0.2">
      <c r="B58" s="89"/>
      <c r="C58" s="1170" t="s">
        <v>588</v>
      </c>
      <c r="D58" s="1171"/>
      <c r="E58" s="1172"/>
      <c r="F58" s="90">
        <v>13278</v>
      </c>
      <c r="G58" s="90">
        <v>12563</v>
      </c>
      <c r="H58" s="91">
        <v>11843</v>
      </c>
    </row>
    <row r="59" spans="2:8" ht="45.75" customHeight="1" x14ac:dyDescent="0.2">
      <c r="B59" s="89"/>
      <c r="C59" s="1170" t="s">
        <v>589</v>
      </c>
      <c r="D59" s="1171"/>
      <c r="E59" s="1172"/>
      <c r="F59" s="90">
        <v>9010</v>
      </c>
      <c r="G59" s="90">
        <v>8910</v>
      </c>
      <c r="H59" s="91">
        <v>9716</v>
      </c>
    </row>
    <row r="60" spans="2:8" ht="45.75" customHeight="1" x14ac:dyDescent="0.2">
      <c r="B60" s="89"/>
      <c r="C60" s="1170" t="s">
        <v>591</v>
      </c>
      <c r="D60" s="1171"/>
      <c r="E60" s="1172"/>
      <c r="F60" s="90">
        <v>4000</v>
      </c>
      <c r="G60" s="90">
        <v>4003</v>
      </c>
      <c r="H60" s="91">
        <v>6005</v>
      </c>
    </row>
    <row r="61" spans="2:8" ht="45.75" customHeight="1" x14ac:dyDescent="0.2">
      <c r="B61" s="89"/>
      <c r="C61" s="1170" t="s">
        <v>590</v>
      </c>
      <c r="D61" s="1171"/>
      <c r="E61" s="1172"/>
      <c r="F61" s="90">
        <v>4206</v>
      </c>
      <c r="G61" s="90">
        <v>4837</v>
      </c>
      <c r="H61" s="91">
        <v>5776</v>
      </c>
    </row>
    <row r="62" spans="2:8" ht="45.75" customHeight="1" thickBot="1" x14ac:dyDescent="0.25">
      <c r="B62" s="92"/>
      <c r="C62" s="1173" t="s">
        <v>592</v>
      </c>
      <c r="D62" s="1174"/>
      <c r="E62" s="1175"/>
      <c r="F62" s="93">
        <v>3372</v>
      </c>
      <c r="G62" s="93">
        <v>3662</v>
      </c>
      <c r="H62" s="94">
        <v>3953</v>
      </c>
    </row>
    <row r="63" spans="2:8" ht="52.5" customHeight="1" thickBot="1" x14ac:dyDescent="0.25">
      <c r="B63" s="95"/>
      <c r="C63" s="1176" t="s">
        <v>41</v>
      </c>
      <c r="D63" s="1176"/>
      <c r="E63" s="1177"/>
      <c r="F63" s="96">
        <v>88410</v>
      </c>
      <c r="G63" s="96">
        <v>81981</v>
      </c>
      <c r="H63" s="97">
        <v>85547</v>
      </c>
    </row>
    <row r="64" spans="2:8" ht="15" customHeight="1" x14ac:dyDescent="0.2"/>
    <row r="65" ht="0" hidden="1" customHeight="1" x14ac:dyDescent="0.2"/>
    <row r="66" ht="0" hidden="1" customHeight="1" x14ac:dyDescent="0.2"/>
  </sheetData>
  <sheetProtection algorithmName="SHA-512" hashValue="VsBccFkMI3JlNfMFzaceOw70t4z/UUWNHKwmsRQj4UNoVwvi1ICxxO0y5v0R4GiHFhEI2GaF4hx1uSNI5TYnuw==" saltValue="pW49rxHPd1SaMXLgTtzO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5"/>
      <c r="B1" s="1244"/>
      <c r="DD1" s="1184"/>
      <c r="DE1" s="1184"/>
    </row>
    <row r="2" spans="1:143"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184"/>
      <c r="DE2" s="1184"/>
    </row>
    <row r="3" spans="1:143"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184"/>
      <c r="DE3" s="1184"/>
    </row>
    <row r="4" spans="1:143" s="261" customFormat="1" ht="13.2"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c r="DF10" s="262"/>
      <c r="DG10" s="262"/>
      <c r="DH10" s="262"/>
      <c r="DI10" s="262"/>
      <c r="DJ10" s="262"/>
      <c r="DK10" s="262"/>
      <c r="DL10" s="262"/>
      <c r="DM10" s="262"/>
      <c r="DN10" s="262"/>
      <c r="DO10" s="262"/>
      <c r="DP10" s="262"/>
      <c r="DQ10" s="262"/>
      <c r="DR10" s="262"/>
      <c r="DS10" s="262"/>
      <c r="DT10" s="262"/>
      <c r="DU10" s="262"/>
      <c r="DV10" s="262"/>
      <c r="DW10" s="262"/>
      <c r="EM10" s="261" t="s">
        <v>605</v>
      </c>
    </row>
    <row r="11" spans="1:143" s="261" customFormat="1" ht="13.2"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c r="DF12" s="262"/>
      <c r="DG12" s="262"/>
      <c r="DH12" s="262"/>
      <c r="DI12" s="262"/>
      <c r="DJ12" s="262"/>
      <c r="DK12" s="262"/>
      <c r="DL12" s="262"/>
      <c r="DM12" s="262"/>
      <c r="DN12" s="262"/>
      <c r="DO12" s="262"/>
      <c r="DP12" s="262"/>
      <c r="DQ12" s="262"/>
      <c r="DR12" s="262"/>
      <c r="DS12" s="262"/>
      <c r="DT12" s="262"/>
      <c r="DU12" s="262"/>
      <c r="DV12" s="262"/>
      <c r="DW12" s="262"/>
      <c r="EM12" s="261" t="s">
        <v>605</v>
      </c>
    </row>
    <row r="13" spans="1:143" s="261" customFormat="1" ht="13.2"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2"/>
      <c r="C21" s="1238"/>
      <c r="D21" s="1238"/>
      <c r="E21" s="1238"/>
      <c r="F21" s="1238"/>
      <c r="G21" s="1238"/>
      <c r="H21" s="1238"/>
      <c r="I21" s="1238"/>
      <c r="J21" s="1238"/>
      <c r="K21" s="1238"/>
      <c r="L21" s="1238"/>
      <c r="M21" s="1238"/>
      <c r="N21" s="1241"/>
      <c r="O21" s="1238"/>
      <c r="P21" s="1238"/>
      <c r="Q21" s="1238"/>
      <c r="R21" s="1238"/>
      <c r="S21" s="1238"/>
      <c r="T21" s="1238"/>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8"/>
      <c r="AQ21" s="1238"/>
      <c r="AR21" s="1238"/>
      <c r="AS21" s="1238"/>
      <c r="AT21" s="1241"/>
      <c r="AU21" s="1238"/>
      <c r="AV21" s="1238"/>
      <c r="AW21" s="1238"/>
      <c r="AX21" s="1238"/>
      <c r="AY21" s="1238"/>
      <c r="AZ21" s="1238"/>
      <c r="BA21" s="1238"/>
      <c r="BB21" s="1238"/>
      <c r="BC21" s="1238"/>
      <c r="BD21" s="1238"/>
      <c r="BE21" s="1238"/>
      <c r="BF21" s="1241"/>
      <c r="BG21" s="1238"/>
      <c r="BH21" s="1238"/>
      <c r="BI21" s="1238"/>
      <c r="BJ21" s="1238"/>
      <c r="BK21" s="1238"/>
      <c r="BL21" s="1238"/>
      <c r="BM21" s="1238"/>
      <c r="BN21" s="1238"/>
      <c r="BO21" s="1238"/>
      <c r="BP21" s="1238"/>
      <c r="BQ21" s="1238"/>
      <c r="BR21" s="1241"/>
      <c r="BS21" s="1238"/>
      <c r="BT21" s="1238"/>
      <c r="BU21" s="1238"/>
      <c r="BV21" s="1238"/>
      <c r="BW21" s="1238"/>
      <c r="BX21" s="1238"/>
      <c r="BY21" s="1238"/>
      <c r="BZ21" s="1238"/>
      <c r="CA21" s="1238"/>
      <c r="CB21" s="1238"/>
      <c r="CC21" s="1238"/>
      <c r="CD21" s="1241"/>
      <c r="CE21" s="1238"/>
      <c r="CF21" s="1238"/>
      <c r="CG21" s="1238"/>
      <c r="CH21" s="1238"/>
      <c r="CI21" s="1238"/>
      <c r="CJ21" s="1238"/>
      <c r="CK21" s="1238"/>
      <c r="CL21" s="1238"/>
      <c r="CM21" s="1238"/>
      <c r="CN21" s="1238"/>
      <c r="CO21" s="1238"/>
      <c r="CP21" s="1241"/>
      <c r="CQ21" s="1238"/>
      <c r="CR21" s="1238"/>
      <c r="CS21" s="1238"/>
      <c r="CT21" s="1238"/>
      <c r="CU21" s="1238"/>
      <c r="CV21" s="1238"/>
      <c r="CW21" s="1238"/>
      <c r="CX21" s="1238"/>
      <c r="CY21" s="1238"/>
      <c r="CZ21" s="1238"/>
      <c r="DA21" s="1238"/>
      <c r="DB21" s="1241"/>
      <c r="DC21" s="1238"/>
      <c r="DD21" s="1237"/>
      <c r="DE21" s="1184"/>
      <c r="MM21" s="1240"/>
    </row>
    <row r="22" spans="1:351" ht="16.2" x14ac:dyDescent="0.2">
      <c r="B22" s="1185"/>
      <c r="MM22" s="1240"/>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9" t="s">
        <v>604</v>
      </c>
      <c r="C41" s="1238"/>
      <c r="D41" s="1238"/>
      <c r="E41" s="1238"/>
      <c r="F41" s="1238"/>
      <c r="G41" s="1238"/>
      <c r="H41" s="1238"/>
      <c r="I41" s="1238"/>
      <c r="J41" s="1238"/>
      <c r="K41" s="1238"/>
      <c r="L41" s="1238"/>
      <c r="M41" s="1238"/>
      <c r="N41" s="1238"/>
      <c r="O41" s="1238"/>
      <c r="P41" s="1238"/>
      <c r="Q41" s="1238"/>
      <c r="R41" s="1238"/>
      <c r="S41" s="1238"/>
      <c r="T41" s="1238"/>
      <c r="U41" s="1238"/>
      <c r="V41" s="1238"/>
      <c r="W41" s="1238"/>
      <c r="X41" s="1238"/>
      <c r="Y41" s="1238"/>
      <c r="Z41" s="1238"/>
      <c r="AA41" s="1238"/>
      <c r="AB41" s="1238"/>
      <c r="AC41" s="1238"/>
      <c r="AD41" s="1238"/>
      <c r="AE41" s="1238"/>
      <c r="AF41" s="1238"/>
      <c r="AG41" s="1238"/>
      <c r="AH41" s="1238"/>
      <c r="AI41" s="1238"/>
      <c r="AJ41" s="1238"/>
      <c r="AK41" s="1238"/>
      <c r="AL41" s="1238"/>
      <c r="AM41" s="1238"/>
      <c r="AN41" s="1238"/>
      <c r="AO41" s="1238"/>
      <c r="AP41" s="1238"/>
      <c r="AQ41" s="1238"/>
      <c r="AR41" s="1238"/>
      <c r="AS41" s="1238"/>
      <c r="AT41" s="1238"/>
      <c r="AU41" s="1238"/>
      <c r="AV41" s="1238"/>
      <c r="AW41" s="1238"/>
      <c r="AX41" s="1238"/>
      <c r="AY41" s="1238"/>
      <c r="AZ41" s="1238"/>
      <c r="BA41" s="1238"/>
      <c r="BB41" s="1238"/>
      <c r="BC41" s="1238"/>
      <c r="BD41" s="1238"/>
      <c r="BE41" s="1238"/>
      <c r="BF41" s="1238"/>
      <c r="BG41" s="1238"/>
      <c r="BH41" s="1238"/>
      <c r="BI41" s="1238"/>
      <c r="BJ41" s="1238"/>
      <c r="BK41" s="1238"/>
      <c r="BL41" s="1238"/>
      <c r="BM41" s="1238"/>
      <c r="BN41" s="1238"/>
      <c r="BO41" s="1238"/>
      <c r="BP41" s="1238"/>
      <c r="BQ41" s="1238"/>
      <c r="BR41" s="1238"/>
      <c r="BS41" s="1238"/>
      <c r="BT41" s="1238"/>
      <c r="BU41" s="1238"/>
      <c r="BV41" s="1238"/>
      <c r="BW41" s="1238"/>
      <c r="BX41" s="1238"/>
      <c r="BY41" s="1238"/>
      <c r="BZ41" s="1238"/>
      <c r="CA41" s="1238"/>
      <c r="CB41" s="1238"/>
      <c r="CC41" s="1238"/>
      <c r="CD41" s="1238"/>
      <c r="CE41" s="1238"/>
      <c r="CF41" s="1238"/>
      <c r="CG41" s="1238"/>
      <c r="CH41" s="1238"/>
      <c r="CI41" s="1238"/>
      <c r="CJ41" s="1238"/>
      <c r="CK41" s="1238"/>
      <c r="CL41" s="1238"/>
      <c r="CM41" s="1238"/>
      <c r="CN41" s="1238"/>
      <c r="CO41" s="1238"/>
      <c r="CP41" s="1238"/>
      <c r="CQ41" s="1238"/>
      <c r="CR41" s="1238"/>
      <c r="CS41" s="1238"/>
      <c r="CT41" s="1238"/>
      <c r="CU41" s="1238"/>
      <c r="CV41" s="1238"/>
      <c r="CW41" s="1238"/>
      <c r="CX41" s="1238"/>
      <c r="CY41" s="1238"/>
      <c r="CZ41" s="1238"/>
      <c r="DA41" s="1238"/>
      <c r="DB41" s="1238"/>
      <c r="DC41" s="1238"/>
      <c r="DD41" s="1237"/>
    </row>
    <row r="42" spans="2:109" ht="13.2" x14ac:dyDescent="0.2">
      <c r="B42" s="1185"/>
      <c r="G42" s="1222"/>
      <c r="I42" s="1221"/>
      <c r="J42" s="1221"/>
      <c r="K42" s="1221"/>
      <c r="AM42" s="1222"/>
      <c r="AN42" s="1222" t="s">
        <v>600</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36" t="s">
        <v>603</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598</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534</v>
      </c>
      <c r="BQ50" s="1194"/>
      <c r="BR50" s="1194"/>
      <c r="BS50" s="1194"/>
      <c r="BT50" s="1194"/>
      <c r="BU50" s="1194"/>
      <c r="BV50" s="1194"/>
      <c r="BW50" s="1194"/>
      <c r="BX50" s="1194" t="s">
        <v>535</v>
      </c>
      <c r="BY50" s="1194"/>
      <c r="BZ50" s="1194"/>
      <c r="CA50" s="1194"/>
      <c r="CB50" s="1194"/>
      <c r="CC50" s="1194"/>
      <c r="CD50" s="1194"/>
      <c r="CE50" s="1194"/>
      <c r="CF50" s="1194" t="s">
        <v>536</v>
      </c>
      <c r="CG50" s="1194"/>
      <c r="CH50" s="1194"/>
      <c r="CI50" s="1194"/>
      <c r="CJ50" s="1194"/>
      <c r="CK50" s="1194"/>
      <c r="CL50" s="1194"/>
      <c r="CM50" s="1194"/>
      <c r="CN50" s="1194" t="s">
        <v>537</v>
      </c>
      <c r="CO50" s="1194"/>
      <c r="CP50" s="1194"/>
      <c r="CQ50" s="1194"/>
      <c r="CR50" s="1194"/>
      <c r="CS50" s="1194"/>
      <c r="CT50" s="1194"/>
      <c r="CU50" s="1194"/>
      <c r="CV50" s="1194" t="s">
        <v>538</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597</v>
      </c>
      <c r="AO51" s="1193"/>
      <c r="AP51" s="1193"/>
      <c r="AQ51" s="1193"/>
      <c r="AR51" s="1193"/>
      <c r="AS51" s="1193"/>
      <c r="AT51" s="1193"/>
      <c r="AU51" s="1193"/>
      <c r="AV51" s="1193"/>
      <c r="AW51" s="1193"/>
      <c r="AX51" s="1193"/>
      <c r="AY51" s="1193"/>
      <c r="AZ51" s="1193"/>
      <c r="BA51" s="1193"/>
      <c r="BB51" s="1193" t="s">
        <v>594</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200</v>
      </c>
      <c r="CO51" s="1192"/>
      <c r="CP51" s="1192"/>
      <c r="CQ51" s="1192"/>
      <c r="CR51" s="1192"/>
      <c r="CS51" s="1192"/>
      <c r="CT51" s="1192"/>
      <c r="CU51" s="1192"/>
      <c r="CV51" s="1192">
        <v>203.1</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602</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60</v>
      </c>
      <c r="CO53" s="1192"/>
      <c r="CP53" s="1192"/>
      <c r="CQ53" s="1192"/>
      <c r="CR53" s="1192"/>
      <c r="CS53" s="1192"/>
      <c r="CT53" s="1192"/>
      <c r="CU53" s="1192"/>
      <c r="CV53" s="1192">
        <v>61.2</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595</v>
      </c>
      <c r="AO55" s="1194"/>
      <c r="AP55" s="1194"/>
      <c r="AQ55" s="1194"/>
      <c r="AR55" s="1194"/>
      <c r="AS55" s="1194"/>
      <c r="AT55" s="1194"/>
      <c r="AU55" s="1194"/>
      <c r="AV55" s="1194"/>
      <c r="AW55" s="1194"/>
      <c r="AX55" s="1194"/>
      <c r="AY55" s="1194"/>
      <c r="AZ55" s="1194"/>
      <c r="BA55" s="1194"/>
      <c r="BB55" s="1193" t="s">
        <v>596</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196.2</v>
      </c>
      <c r="CO55" s="1192"/>
      <c r="CP55" s="1192"/>
      <c r="CQ55" s="1192"/>
      <c r="CR55" s="1192"/>
      <c r="CS55" s="1192"/>
      <c r="CT55" s="1192"/>
      <c r="CU55" s="1192"/>
      <c r="CV55" s="1192">
        <v>198</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602</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57.3</v>
      </c>
      <c r="CO57" s="1192"/>
      <c r="CP57" s="1192"/>
      <c r="CQ57" s="1192"/>
      <c r="CR57" s="1192"/>
      <c r="CS57" s="1192"/>
      <c r="CT57" s="1192"/>
      <c r="CU57" s="1192"/>
      <c r="CV57" s="1192">
        <v>60</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601</v>
      </c>
    </row>
    <row r="64" spans="1:109" ht="13.2" x14ac:dyDescent="0.2">
      <c r="B64" s="1185"/>
      <c r="G64" s="1222"/>
      <c r="I64" s="1224"/>
      <c r="J64" s="1224"/>
      <c r="K64" s="1224"/>
      <c r="L64" s="1224"/>
      <c r="M64" s="1224"/>
      <c r="N64" s="1223"/>
      <c r="AM64" s="1222"/>
      <c r="AN64" s="1222" t="s">
        <v>600</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599</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598</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534</v>
      </c>
      <c r="BQ72" s="1194"/>
      <c r="BR72" s="1194"/>
      <c r="BS72" s="1194"/>
      <c r="BT72" s="1194"/>
      <c r="BU72" s="1194"/>
      <c r="BV72" s="1194"/>
      <c r="BW72" s="1194"/>
      <c r="BX72" s="1194" t="s">
        <v>535</v>
      </c>
      <c r="BY72" s="1194"/>
      <c r="BZ72" s="1194"/>
      <c r="CA72" s="1194"/>
      <c r="CB72" s="1194"/>
      <c r="CC72" s="1194"/>
      <c r="CD72" s="1194"/>
      <c r="CE72" s="1194"/>
      <c r="CF72" s="1194" t="s">
        <v>536</v>
      </c>
      <c r="CG72" s="1194"/>
      <c r="CH72" s="1194"/>
      <c r="CI72" s="1194"/>
      <c r="CJ72" s="1194"/>
      <c r="CK72" s="1194"/>
      <c r="CL72" s="1194"/>
      <c r="CM72" s="1194"/>
      <c r="CN72" s="1194" t="s">
        <v>537</v>
      </c>
      <c r="CO72" s="1194"/>
      <c r="CP72" s="1194"/>
      <c r="CQ72" s="1194"/>
      <c r="CR72" s="1194"/>
      <c r="CS72" s="1194"/>
      <c r="CT72" s="1194"/>
      <c r="CU72" s="1194"/>
      <c r="CV72" s="1194" t="s">
        <v>538</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597</v>
      </c>
      <c r="AO73" s="1193"/>
      <c r="AP73" s="1193"/>
      <c r="AQ73" s="1193"/>
      <c r="AR73" s="1193"/>
      <c r="AS73" s="1193"/>
      <c r="AT73" s="1193"/>
      <c r="AU73" s="1193"/>
      <c r="AV73" s="1193"/>
      <c r="AW73" s="1193"/>
      <c r="AX73" s="1193"/>
      <c r="AY73" s="1193"/>
      <c r="AZ73" s="1193"/>
      <c r="BA73" s="1193"/>
      <c r="BB73" s="1193" t="s">
        <v>596</v>
      </c>
      <c r="BC73" s="1193"/>
      <c r="BD73" s="1193"/>
      <c r="BE73" s="1193"/>
      <c r="BF73" s="1193"/>
      <c r="BG73" s="1193"/>
      <c r="BH73" s="1193"/>
      <c r="BI73" s="1193"/>
      <c r="BJ73" s="1193"/>
      <c r="BK73" s="1193"/>
      <c r="BL73" s="1193"/>
      <c r="BM73" s="1193"/>
      <c r="BN73" s="1193"/>
      <c r="BO73" s="1193"/>
      <c r="BP73" s="1192">
        <v>212.4</v>
      </c>
      <c r="BQ73" s="1192"/>
      <c r="BR73" s="1192"/>
      <c r="BS73" s="1192"/>
      <c r="BT73" s="1192"/>
      <c r="BU73" s="1192"/>
      <c r="BV73" s="1192"/>
      <c r="BW73" s="1192"/>
      <c r="BX73" s="1192">
        <v>203</v>
      </c>
      <c r="BY73" s="1192"/>
      <c r="BZ73" s="1192"/>
      <c r="CA73" s="1192"/>
      <c r="CB73" s="1192"/>
      <c r="CC73" s="1192"/>
      <c r="CD73" s="1192"/>
      <c r="CE73" s="1192"/>
      <c r="CF73" s="1192">
        <v>197.5</v>
      </c>
      <c r="CG73" s="1192"/>
      <c r="CH73" s="1192"/>
      <c r="CI73" s="1192"/>
      <c r="CJ73" s="1192"/>
      <c r="CK73" s="1192"/>
      <c r="CL73" s="1192"/>
      <c r="CM73" s="1192"/>
      <c r="CN73" s="1192">
        <v>200</v>
      </c>
      <c r="CO73" s="1192"/>
      <c r="CP73" s="1192"/>
      <c r="CQ73" s="1192"/>
      <c r="CR73" s="1192"/>
      <c r="CS73" s="1192"/>
      <c r="CT73" s="1192"/>
      <c r="CU73" s="1192"/>
      <c r="CV73" s="1192">
        <v>203.1</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593</v>
      </c>
      <c r="BC75" s="1193"/>
      <c r="BD75" s="1193"/>
      <c r="BE75" s="1193"/>
      <c r="BF75" s="1193"/>
      <c r="BG75" s="1193"/>
      <c r="BH75" s="1193"/>
      <c r="BI75" s="1193"/>
      <c r="BJ75" s="1193"/>
      <c r="BK75" s="1193"/>
      <c r="BL75" s="1193"/>
      <c r="BM75" s="1193"/>
      <c r="BN75" s="1193"/>
      <c r="BO75" s="1193"/>
      <c r="BP75" s="1192">
        <v>13.4</v>
      </c>
      <c r="BQ75" s="1192"/>
      <c r="BR75" s="1192"/>
      <c r="BS75" s="1192"/>
      <c r="BT75" s="1192"/>
      <c r="BU75" s="1192"/>
      <c r="BV75" s="1192"/>
      <c r="BW75" s="1192"/>
      <c r="BX75" s="1192">
        <v>12.8</v>
      </c>
      <c r="BY75" s="1192"/>
      <c r="BZ75" s="1192"/>
      <c r="CA75" s="1192"/>
      <c r="CB75" s="1192"/>
      <c r="CC75" s="1192"/>
      <c r="CD75" s="1192"/>
      <c r="CE75" s="1192"/>
      <c r="CF75" s="1192">
        <v>12.1</v>
      </c>
      <c r="CG75" s="1192"/>
      <c r="CH75" s="1192"/>
      <c r="CI75" s="1192"/>
      <c r="CJ75" s="1192"/>
      <c r="CK75" s="1192"/>
      <c r="CL75" s="1192"/>
      <c r="CM75" s="1192"/>
      <c r="CN75" s="1192">
        <v>11.4</v>
      </c>
      <c r="CO75" s="1192"/>
      <c r="CP75" s="1192"/>
      <c r="CQ75" s="1192"/>
      <c r="CR75" s="1192"/>
      <c r="CS75" s="1192"/>
      <c r="CT75" s="1192"/>
      <c r="CU75" s="1192"/>
      <c r="CV75" s="1192">
        <v>11.3</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595</v>
      </c>
      <c r="AO77" s="1194"/>
      <c r="AP77" s="1194"/>
      <c r="AQ77" s="1194"/>
      <c r="AR77" s="1194"/>
      <c r="AS77" s="1194"/>
      <c r="AT77" s="1194"/>
      <c r="AU77" s="1194"/>
      <c r="AV77" s="1194"/>
      <c r="AW77" s="1194"/>
      <c r="AX77" s="1194"/>
      <c r="AY77" s="1194"/>
      <c r="AZ77" s="1194"/>
      <c r="BA77" s="1194"/>
      <c r="BB77" s="1193" t="s">
        <v>594</v>
      </c>
      <c r="BC77" s="1193"/>
      <c r="BD77" s="1193"/>
      <c r="BE77" s="1193"/>
      <c r="BF77" s="1193"/>
      <c r="BG77" s="1193"/>
      <c r="BH77" s="1193"/>
      <c r="BI77" s="1193"/>
      <c r="BJ77" s="1193"/>
      <c r="BK77" s="1193"/>
      <c r="BL77" s="1193"/>
      <c r="BM77" s="1193"/>
      <c r="BN77" s="1193"/>
      <c r="BO77" s="1193"/>
      <c r="BP77" s="1192">
        <v>199.1</v>
      </c>
      <c r="BQ77" s="1192"/>
      <c r="BR77" s="1192"/>
      <c r="BS77" s="1192"/>
      <c r="BT77" s="1192"/>
      <c r="BU77" s="1192"/>
      <c r="BV77" s="1192"/>
      <c r="BW77" s="1192"/>
      <c r="BX77" s="1192">
        <v>208.1</v>
      </c>
      <c r="BY77" s="1192"/>
      <c r="BZ77" s="1192"/>
      <c r="CA77" s="1192"/>
      <c r="CB77" s="1192"/>
      <c r="CC77" s="1192"/>
      <c r="CD77" s="1192"/>
      <c r="CE77" s="1192"/>
      <c r="CF77" s="1192">
        <v>196.3</v>
      </c>
      <c r="CG77" s="1192"/>
      <c r="CH77" s="1192"/>
      <c r="CI77" s="1192"/>
      <c r="CJ77" s="1192"/>
      <c r="CK77" s="1192"/>
      <c r="CL77" s="1192"/>
      <c r="CM77" s="1192"/>
      <c r="CN77" s="1192">
        <v>196.2</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593</v>
      </c>
      <c r="BC79" s="1193"/>
      <c r="BD79" s="1193"/>
      <c r="BE79" s="1193"/>
      <c r="BF79" s="1193"/>
      <c r="BG79" s="1193"/>
      <c r="BH79" s="1193"/>
      <c r="BI79" s="1193"/>
      <c r="BJ79" s="1193"/>
      <c r="BK79" s="1193"/>
      <c r="BL79" s="1193"/>
      <c r="BM79" s="1193"/>
      <c r="BN79" s="1193"/>
      <c r="BO79" s="1193"/>
      <c r="BP79" s="1192">
        <v>14.9</v>
      </c>
      <c r="BQ79" s="1192"/>
      <c r="BR79" s="1192"/>
      <c r="BS79" s="1192"/>
      <c r="BT79" s="1192"/>
      <c r="BU79" s="1192"/>
      <c r="BV79" s="1192"/>
      <c r="BW79" s="1192"/>
      <c r="BX79" s="1192">
        <v>14.2</v>
      </c>
      <c r="BY79" s="1192"/>
      <c r="BZ79" s="1192"/>
      <c r="CA79" s="1192"/>
      <c r="CB79" s="1192"/>
      <c r="CC79" s="1192"/>
      <c r="CD79" s="1192"/>
      <c r="CE79" s="1192"/>
      <c r="CF79" s="1192">
        <v>14</v>
      </c>
      <c r="CG79" s="1192"/>
      <c r="CH79" s="1192"/>
      <c r="CI79" s="1192"/>
      <c r="CJ79" s="1192"/>
      <c r="CK79" s="1192"/>
      <c r="CL79" s="1192"/>
      <c r="CM79" s="1192"/>
      <c r="CN79" s="1192">
        <v>13.3</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KnVH1b3Co5u1SnEQyrQ+CX1nwyerWJmfSH7BxZeMISEZwqrNn4g6LxpDXa741rFwg/uy6X5px7FdZD5VpnMTw==" saltValue="hFvxzbbAb6SPx8Rjzq9C2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uBoxyxcx+zD3I1f56tIuUezb9Ur03mmENSngcryRv04ItrBH4xRY5WnZou8z5PgH7GAqCNlPYifFbuYeX9O3g==" saltValue="Vg6mCtqQ0SwFPfL9pgbES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480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Y/XNi1KLDF1KmhVZbEe5cCLdEIIz3z5BhvZ0DfaQhtqMRT2tINpjiNDRa0zsextmMmiPQmETy0VP15rDBlksQ==" saltValue="bD1SUIcCZlUFwkqPS4m1L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525</v>
      </c>
      <c r="B3" s="113"/>
      <c r="C3" s="114"/>
      <c r="D3" s="115">
        <v>47432</v>
      </c>
      <c r="E3" s="116"/>
      <c r="F3" s="117">
        <v>75396</v>
      </c>
      <c r="G3" s="118"/>
      <c r="H3" s="119"/>
    </row>
    <row r="4" spans="1:8" x14ac:dyDescent="0.2">
      <c r="A4" s="120"/>
      <c r="B4" s="121"/>
      <c r="C4" s="122"/>
      <c r="D4" s="123">
        <v>14264</v>
      </c>
      <c r="E4" s="124"/>
      <c r="F4" s="125">
        <v>23659</v>
      </c>
      <c r="G4" s="126"/>
      <c r="H4" s="127"/>
    </row>
    <row r="5" spans="1:8" x14ac:dyDescent="0.2">
      <c r="A5" s="108" t="s">
        <v>527</v>
      </c>
      <c r="B5" s="113"/>
      <c r="C5" s="114"/>
      <c r="D5" s="115">
        <v>42930</v>
      </c>
      <c r="E5" s="116"/>
      <c r="F5" s="117">
        <v>79311</v>
      </c>
      <c r="G5" s="118"/>
      <c r="H5" s="119"/>
    </row>
    <row r="6" spans="1:8" x14ac:dyDescent="0.2">
      <c r="A6" s="120"/>
      <c r="B6" s="121"/>
      <c r="C6" s="122"/>
      <c r="D6" s="123">
        <v>15036</v>
      </c>
      <c r="E6" s="124"/>
      <c r="F6" s="125">
        <v>22064</v>
      </c>
      <c r="G6" s="126"/>
      <c r="H6" s="127"/>
    </row>
    <row r="7" spans="1:8" x14ac:dyDescent="0.2">
      <c r="A7" s="108" t="s">
        <v>528</v>
      </c>
      <c r="B7" s="113"/>
      <c r="C7" s="114"/>
      <c r="D7" s="115">
        <v>39194</v>
      </c>
      <c r="E7" s="116"/>
      <c r="F7" s="117">
        <v>36736</v>
      </c>
      <c r="G7" s="118"/>
      <c r="H7" s="119"/>
    </row>
    <row r="8" spans="1:8" x14ac:dyDescent="0.2">
      <c r="A8" s="120"/>
      <c r="B8" s="121"/>
      <c r="C8" s="122"/>
      <c r="D8" s="123">
        <v>15546</v>
      </c>
      <c r="E8" s="124"/>
      <c r="F8" s="125">
        <v>13410</v>
      </c>
      <c r="G8" s="126"/>
      <c r="H8" s="127"/>
    </row>
    <row r="9" spans="1:8" x14ac:dyDescent="0.2">
      <c r="A9" s="108" t="s">
        <v>529</v>
      </c>
      <c r="B9" s="113"/>
      <c r="C9" s="114"/>
      <c r="D9" s="115">
        <v>38006</v>
      </c>
      <c r="E9" s="116"/>
      <c r="F9" s="117">
        <v>38259</v>
      </c>
      <c r="G9" s="118"/>
      <c r="H9" s="119"/>
    </row>
    <row r="10" spans="1:8" x14ac:dyDescent="0.2">
      <c r="A10" s="120"/>
      <c r="B10" s="121"/>
      <c r="C10" s="122"/>
      <c r="D10" s="123">
        <v>13799</v>
      </c>
      <c r="E10" s="124"/>
      <c r="F10" s="125">
        <v>13379</v>
      </c>
      <c r="G10" s="126"/>
      <c r="H10" s="127"/>
    </row>
    <row r="11" spans="1:8" x14ac:dyDescent="0.2">
      <c r="A11" s="108" t="s">
        <v>530</v>
      </c>
      <c r="B11" s="113"/>
      <c r="C11" s="114"/>
      <c r="D11" s="115">
        <v>37624</v>
      </c>
      <c r="E11" s="116"/>
      <c r="F11" s="117">
        <v>39075</v>
      </c>
      <c r="G11" s="118"/>
      <c r="H11" s="119"/>
    </row>
    <row r="12" spans="1:8" x14ac:dyDescent="0.2">
      <c r="A12" s="120"/>
      <c r="B12" s="121"/>
      <c r="C12" s="128"/>
      <c r="D12" s="123">
        <v>13808</v>
      </c>
      <c r="E12" s="124"/>
      <c r="F12" s="125">
        <v>13441</v>
      </c>
      <c r="G12" s="126"/>
      <c r="H12" s="127"/>
    </row>
    <row r="13" spans="1:8" x14ac:dyDescent="0.2">
      <c r="A13" s="108"/>
      <c r="B13" s="113"/>
      <c r="C13" s="129"/>
      <c r="D13" s="130">
        <v>41037</v>
      </c>
      <c r="E13" s="131"/>
      <c r="F13" s="132">
        <v>53755</v>
      </c>
      <c r="G13" s="133"/>
      <c r="H13" s="119"/>
    </row>
    <row r="14" spans="1:8" x14ac:dyDescent="0.2">
      <c r="A14" s="120"/>
      <c r="B14" s="121"/>
      <c r="C14" s="122"/>
      <c r="D14" s="123">
        <v>14491</v>
      </c>
      <c r="E14" s="124"/>
      <c r="F14" s="125">
        <v>17191</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0.39</v>
      </c>
      <c r="C19" s="134">
        <f>ROUND(VALUE(SUBSTITUTE(実質収支比率等に係る経年分析!G$48,"▲","-")),2)</f>
        <v>0.4</v>
      </c>
      <c r="D19" s="134">
        <f>ROUND(VALUE(SUBSTITUTE(実質収支比率等に係る経年分析!H$48,"▲","-")),2)</f>
        <v>0.37</v>
      </c>
      <c r="E19" s="134">
        <f>ROUND(VALUE(SUBSTITUTE(実質収支比率等に係る経年分析!I$48,"▲","-")),2)</f>
        <v>0.38</v>
      </c>
      <c r="F19" s="134">
        <f>ROUND(VALUE(SUBSTITUTE(実質収支比率等に係る経年分析!J$48,"▲","-")),2)</f>
        <v>0.4</v>
      </c>
    </row>
    <row r="20" spans="1:11" x14ac:dyDescent="0.2">
      <c r="A20" s="134" t="s">
        <v>46</v>
      </c>
      <c r="B20" s="134">
        <f>ROUND(VALUE(SUBSTITUTE(実質収支比率等に係る経年分析!F$47,"▲","-")),2)</f>
        <v>5.07</v>
      </c>
      <c r="C20" s="134">
        <f>ROUND(VALUE(SUBSTITUTE(実質収支比率等に係る経年分析!G$47,"▲","-")),2)</f>
        <v>6.17</v>
      </c>
      <c r="D20" s="134">
        <f>ROUND(VALUE(SUBSTITUTE(実質収支比率等に係る経年分析!H$47,"▲","-")),2)</f>
        <v>5.43</v>
      </c>
      <c r="E20" s="134">
        <f>ROUND(VALUE(SUBSTITUTE(実質収支比率等に係る経年分析!I$47,"▲","-")),2)</f>
        <v>4.3600000000000003</v>
      </c>
      <c r="F20" s="134">
        <f>ROUND(VALUE(SUBSTITUTE(実質収支比率等に係る経年分析!J$47,"▲","-")),2)</f>
        <v>4.26</v>
      </c>
    </row>
    <row r="21" spans="1:11" x14ac:dyDescent="0.2">
      <c r="A21" s="134" t="s">
        <v>47</v>
      </c>
      <c r="B21" s="134">
        <f>IF(ISNUMBER(VALUE(SUBSTITUTE(実質収支比率等に係る経年分析!F$49,"▲","-"))),ROUND(VALUE(SUBSTITUTE(実質収支比率等に係る経年分析!F$49,"▲","-")),2),NA())</f>
        <v>1.17</v>
      </c>
      <c r="C21" s="134">
        <f>IF(ISNUMBER(VALUE(SUBSTITUTE(実質収支比率等に係る経年分析!G$49,"▲","-"))),ROUND(VALUE(SUBSTITUTE(実質収支比率等に係る経年分析!G$49,"▲","-")),2),NA())</f>
        <v>1.1399999999999999</v>
      </c>
      <c r="D21" s="134">
        <f>IF(ISNUMBER(VALUE(SUBSTITUTE(実質収支比率等に係る経年分析!H$49,"▲","-"))),ROUND(VALUE(SUBSTITUTE(実質収支比率等に係る経年分析!H$49,"▲","-")),2),NA())</f>
        <v>-0.56999999999999995</v>
      </c>
      <c r="E21" s="134">
        <f>IF(ISNUMBER(VALUE(SUBSTITUTE(実質収支比率等に係る経年分析!I$49,"▲","-"))),ROUND(VALUE(SUBSTITUTE(実質収支比率等に係る経年分析!I$49,"▲","-")),2),NA())</f>
        <v>-1.0900000000000001</v>
      </c>
      <c r="F21" s="134">
        <f>IF(ISNUMBER(VALUE(SUBSTITUTE(実質収支比率等に係る経年分析!J$49,"▲","-"))),ROUND(VALUE(SUBSTITUTE(実質収支比率等に係る経年分析!J$49,"▲","-")),2),NA())</f>
        <v>-0.34</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岡山県造林事業等特別会計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岡山県後楽園特別会計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2">
      <c r="A31" s="135" t="str">
        <f>IF(連結実質赤字比率に係る赤字・黒字の構成分析!C$39="",NA(),連結実質赤字比率に係る赤字・黒字の構成分析!C$39)</f>
        <v>岡山県収入証紙等特別会計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2">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2">
      <c r="A33" s="135" t="str">
        <f>IF(連結実質赤字比率に係る赤字・黒字の構成分析!C$37="",NA(),連結実質赤字比率に係る赤字・黒字の構成分析!C$37)</f>
        <v>岡山県公共用地等取得事業特別会計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x14ac:dyDescent="0.2">
      <c r="A34" s="135" t="str">
        <f>IF(連結実質赤字比率に係る赤字・黒字の構成分析!C$36="",NA(),連結実質赤字比率に係る赤字・黒字の構成分析!C$36)</f>
        <v>岡山県営電気事業会計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1.0900000000000001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1.1299999999999999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1.1599999999999999</v>
      </c>
    </row>
    <row r="35" spans="1:16" x14ac:dyDescent="0.2">
      <c r="A35" s="135" t="str">
        <f>IF(連結実質赤字比率に係る赤字・黒字の構成分析!C$35="",NA(),連結実質赤字比率に係る赤字・黒字の構成分析!C$35)</f>
        <v>岡山県流域下水道事業特別会計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1.1499999999999999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1.1599999999999999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v>
      </c>
    </row>
    <row r="36" spans="1:16" x14ac:dyDescent="0.2">
      <c r="A36" s="135" t="str">
        <f>IF(連結実質赤字比率に係る赤字・黒字の構成分析!C$34="",NA(),連結実質赤字比率に係る赤字・黒字の構成分析!C$34)</f>
        <v>岡山県営工業用水道事業会計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1.74</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58908</v>
      </c>
      <c r="E42" s="136"/>
      <c r="F42" s="136"/>
      <c r="G42" s="136">
        <f>'実質公債費比率（分子）の構造'!L$52</f>
        <v>62006</v>
      </c>
      <c r="H42" s="136"/>
      <c r="I42" s="136"/>
      <c r="J42" s="136">
        <f>'実質公債費比率（分子）の構造'!M$52</f>
        <v>64181</v>
      </c>
      <c r="K42" s="136"/>
      <c r="L42" s="136"/>
      <c r="M42" s="136">
        <f>'実質公債費比率（分子）の構造'!N$52</f>
        <v>65092</v>
      </c>
      <c r="N42" s="136"/>
      <c r="O42" s="136"/>
      <c r="P42" s="136">
        <f>'実質公債費比率（分子）の構造'!O$52</f>
        <v>69420</v>
      </c>
    </row>
    <row r="43" spans="1:16" x14ac:dyDescent="0.2">
      <c r="A43" s="136" t="s">
        <v>55</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56</v>
      </c>
      <c r="B44" s="136">
        <f>'実質公債費比率（分子）の構造'!K$50</f>
        <v>2833</v>
      </c>
      <c r="C44" s="136"/>
      <c r="D44" s="136"/>
      <c r="E44" s="136">
        <f>'実質公債費比率（分子）の構造'!L$50</f>
        <v>2429</v>
      </c>
      <c r="F44" s="136"/>
      <c r="G44" s="136"/>
      <c r="H44" s="136">
        <f>'実質公債費比率（分子）の構造'!M$50</f>
        <v>1729</v>
      </c>
      <c r="I44" s="136"/>
      <c r="J44" s="136"/>
      <c r="K44" s="136">
        <f>'実質公債費比率（分子）の構造'!N$50</f>
        <v>1678</v>
      </c>
      <c r="L44" s="136"/>
      <c r="M44" s="136"/>
      <c r="N44" s="136">
        <f>'実質公債費比率（分子）の構造'!O$50</f>
        <v>1565</v>
      </c>
      <c r="O44" s="136"/>
      <c r="P44" s="136"/>
    </row>
    <row r="45" spans="1:16" x14ac:dyDescent="0.2">
      <c r="A45" s="136" t="s">
        <v>57</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58</v>
      </c>
      <c r="B46" s="136">
        <f>'実質公債費比率（分子）の構造'!K$48</f>
        <v>3356</v>
      </c>
      <c r="C46" s="136"/>
      <c r="D46" s="136"/>
      <c r="E46" s="136">
        <f>'実質公債費比率（分子）の構造'!L$48</f>
        <v>3338</v>
      </c>
      <c r="F46" s="136"/>
      <c r="G46" s="136"/>
      <c r="H46" s="136">
        <f>'実質公債費比率（分子）の構造'!M$48</f>
        <v>3867</v>
      </c>
      <c r="I46" s="136"/>
      <c r="J46" s="136"/>
      <c r="K46" s="136">
        <f>'実質公債費比率（分子）の構造'!N$48</f>
        <v>1477</v>
      </c>
      <c r="L46" s="136"/>
      <c r="M46" s="136"/>
      <c r="N46" s="136">
        <f>'実質公債費比率（分子）の構造'!O$48</f>
        <v>3336</v>
      </c>
      <c r="O46" s="136"/>
      <c r="P46" s="136"/>
    </row>
    <row r="47" spans="1:16" x14ac:dyDescent="0.2">
      <c r="A47" s="136" t="s">
        <v>59</v>
      </c>
      <c r="B47" s="136">
        <f>'実質公債費比率（分子）の構造'!K$47</f>
        <v>6167</v>
      </c>
      <c r="C47" s="136"/>
      <c r="D47" s="136"/>
      <c r="E47" s="136">
        <f>'実質公債費比率（分子）の構造'!L$47</f>
        <v>7167</v>
      </c>
      <c r="F47" s="136"/>
      <c r="G47" s="136"/>
      <c r="H47" s="136">
        <f>'実質公債費比率（分子）の構造'!M$47</f>
        <v>8167</v>
      </c>
      <c r="I47" s="136"/>
      <c r="J47" s="136"/>
      <c r="K47" s="136">
        <f>'実質公債費比率（分子）の構造'!N$47</f>
        <v>9167</v>
      </c>
      <c r="L47" s="136"/>
      <c r="M47" s="136"/>
      <c r="N47" s="136">
        <f>'実質公債費比率（分子）の構造'!O$47</f>
        <v>10167</v>
      </c>
      <c r="O47" s="136"/>
      <c r="P47" s="136"/>
    </row>
    <row r="48" spans="1:16" x14ac:dyDescent="0.2">
      <c r="A48" s="136" t="s">
        <v>60</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61</v>
      </c>
      <c r="B49" s="136">
        <f>'実質公債費比率（分子）の構造'!K$45</f>
        <v>93863</v>
      </c>
      <c r="C49" s="136"/>
      <c r="D49" s="136"/>
      <c r="E49" s="136">
        <f>'実質公債費比率（分子）の構造'!L$45</f>
        <v>93504</v>
      </c>
      <c r="F49" s="136"/>
      <c r="G49" s="136"/>
      <c r="H49" s="136">
        <f>'実質公債費比率（分子）の構造'!M$45</f>
        <v>93920</v>
      </c>
      <c r="I49" s="136"/>
      <c r="J49" s="136"/>
      <c r="K49" s="136">
        <f>'実質公債費比率（分子）の構造'!N$45</f>
        <v>93172</v>
      </c>
      <c r="L49" s="136"/>
      <c r="M49" s="136"/>
      <c r="N49" s="136">
        <f>'実質公債費比率（分子）の構造'!O$45</f>
        <v>96160</v>
      </c>
      <c r="O49" s="136"/>
      <c r="P49" s="136"/>
    </row>
    <row r="50" spans="1:16" x14ac:dyDescent="0.2">
      <c r="A50" s="136" t="s">
        <v>62</v>
      </c>
      <c r="B50" s="136" t="e">
        <f>NA()</f>
        <v>#N/A</v>
      </c>
      <c r="C50" s="136">
        <f>IF(ISNUMBER('実質公債費比率（分子）の構造'!K$53),'実質公債費比率（分子）の構造'!K$53,NA())</f>
        <v>47311</v>
      </c>
      <c r="D50" s="136" t="e">
        <f>NA()</f>
        <v>#N/A</v>
      </c>
      <c r="E50" s="136" t="e">
        <f>NA()</f>
        <v>#N/A</v>
      </c>
      <c r="F50" s="136">
        <f>IF(ISNUMBER('実質公債費比率（分子）の構造'!L$53),'実質公債費比率（分子）の構造'!L$53,NA())</f>
        <v>44432</v>
      </c>
      <c r="G50" s="136" t="e">
        <f>NA()</f>
        <v>#N/A</v>
      </c>
      <c r="H50" s="136" t="e">
        <f>NA()</f>
        <v>#N/A</v>
      </c>
      <c r="I50" s="136">
        <f>IF(ISNUMBER('実質公債費比率（分子）の構造'!M$53),'実質公債費比率（分子）の構造'!M$53,NA())</f>
        <v>43502</v>
      </c>
      <c r="J50" s="136" t="e">
        <f>NA()</f>
        <v>#N/A</v>
      </c>
      <c r="K50" s="136" t="e">
        <f>NA()</f>
        <v>#N/A</v>
      </c>
      <c r="L50" s="136">
        <f>IF(ISNUMBER('実質公債費比率（分子）の構造'!N$53),'実質公債費比率（分子）の構造'!N$53,NA())</f>
        <v>40402</v>
      </c>
      <c r="M50" s="136" t="e">
        <f>NA()</f>
        <v>#N/A</v>
      </c>
      <c r="N50" s="136" t="e">
        <f>NA()</f>
        <v>#N/A</v>
      </c>
      <c r="O50" s="136">
        <f>IF(ISNUMBER('実質公債費比率（分子）の構造'!O$53),'実質公債費比率（分子）の構造'!O$53,NA())</f>
        <v>41808</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34</v>
      </c>
      <c r="B56" s="135"/>
      <c r="C56" s="135"/>
      <c r="D56" s="135">
        <f>'将来負担比率（分子）の構造'!I$52</f>
        <v>769615</v>
      </c>
      <c r="E56" s="135"/>
      <c r="F56" s="135"/>
      <c r="G56" s="135">
        <f>'将来負担比率（分子）の構造'!J$52</f>
        <v>784056</v>
      </c>
      <c r="H56" s="135"/>
      <c r="I56" s="135"/>
      <c r="J56" s="135">
        <f>'将来負担比率（分子）の構造'!K$52</f>
        <v>785089</v>
      </c>
      <c r="K56" s="135"/>
      <c r="L56" s="135"/>
      <c r="M56" s="135">
        <f>'将来負担比率（分子）の構造'!L$52</f>
        <v>776114</v>
      </c>
      <c r="N56" s="135"/>
      <c r="O56" s="135"/>
      <c r="P56" s="135">
        <f>'将来負担比率（分子）の構造'!M$52</f>
        <v>763966</v>
      </c>
    </row>
    <row r="57" spans="1:16" x14ac:dyDescent="0.2">
      <c r="A57" s="135" t="s">
        <v>33</v>
      </c>
      <c r="B57" s="135"/>
      <c r="C57" s="135"/>
      <c r="D57" s="135">
        <f>'将来負担比率（分子）の構造'!I$51</f>
        <v>22763</v>
      </c>
      <c r="E57" s="135"/>
      <c r="F57" s="135"/>
      <c r="G57" s="135">
        <f>'将来負担比率（分子）の構造'!J$51</f>
        <v>20327</v>
      </c>
      <c r="H57" s="135"/>
      <c r="I57" s="135"/>
      <c r="J57" s="135">
        <f>'将来負担比率（分子）の構造'!K$51</f>
        <v>18886</v>
      </c>
      <c r="K57" s="135"/>
      <c r="L57" s="135"/>
      <c r="M57" s="135">
        <f>'将来負担比率（分子）の構造'!L$51</f>
        <v>16303</v>
      </c>
      <c r="N57" s="135"/>
      <c r="O57" s="135"/>
      <c r="P57" s="135">
        <f>'将来負担比率（分子）の構造'!M$51</f>
        <v>9987</v>
      </c>
    </row>
    <row r="58" spans="1:16" x14ac:dyDescent="0.2">
      <c r="A58" s="135" t="s">
        <v>32</v>
      </c>
      <c r="B58" s="135"/>
      <c r="C58" s="135"/>
      <c r="D58" s="135">
        <f>'将来負担比率（分子）の構造'!I$50</f>
        <v>98926</v>
      </c>
      <c r="E58" s="135"/>
      <c r="F58" s="135"/>
      <c r="G58" s="135">
        <f>'将来負担比率（分子）の構造'!J$50</f>
        <v>113931</v>
      </c>
      <c r="H58" s="135"/>
      <c r="I58" s="135"/>
      <c r="J58" s="135">
        <f>'将来負担比率（分子）の構造'!K$50</f>
        <v>112206</v>
      </c>
      <c r="K58" s="135"/>
      <c r="L58" s="135"/>
      <c r="M58" s="135">
        <f>'将来負担比率（分子）の構造'!L$50</f>
        <v>117721</v>
      </c>
      <c r="N58" s="135"/>
      <c r="O58" s="135"/>
      <c r="P58" s="135">
        <f>'将来負担比率（分子）の構造'!M$50</f>
        <v>122609</v>
      </c>
    </row>
    <row r="59" spans="1:16" x14ac:dyDescent="0.2">
      <c r="A59" s="135" t="s">
        <v>30</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27</v>
      </c>
      <c r="B61" s="135">
        <f>'将来負担比率（分子）の構造'!I$46</f>
        <v>1341</v>
      </c>
      <c r="C61" s="135"/>
      <c r="D61" s="135"/>
      <c r="E61" s="135">
        <f>'将来負担比率（分子）の構造'!J$46</f>
        <v>1143</v>
      </c>
      <c r="F61" s="135"/>
      <c r="G61" s="135"/>
      <c r="H61" s="135">
        <f>'将来負担比率（分子）の構造'!K$46</f>
        <v>906</v>
      </c>
      <c r="I61" s="135"/>
      <c r="J61" s="135"/>
      <c r="K61" s="135">
        <f>'将来負担比率（分子）の構造'!L$46</f>
        <v>12479</v>
      </c>
      <c r="L61" s="135"/>
      <c r="M61" s="135"/>
      <c r="N61" s="135">
        <f>'将来負担比率（分子）の構造'!M$46</f>
        <v>11955</v>
      </c>
      <c r="O61" s="135"/>
      <c r="P61" s="135"/>
    </row>
    <row r="62" spans="1:16" x14ac:dyDescent="0.2">
      <c r="A62" s="135" t="s">
        <v>26</v>
      </c>
      <c r="B62" s="135">
        <f>'将来負担比率（分子）の構造'!I$45</f>
        <v>231050</v>
      </c>
      <c r="C62" s="135"/>
      <c r="D62" s="135"/>
      <c r="E62" s="135">
        <f>'将来負担比率（分子）の構造'!J$45</f>
        <v>213836</v>
      </c>
      <c r="F62" s="135"/>
      <c r="G62" s="135"/>
      <c r="H62" s="135">
        <f>'将来負担比率（分子）の構造'!K$45</f>
        <v>205681</v>
      </c>
      <c r="I62" s="135"/>
      <c r="J62" s="135"/>
      <c r="K62" s="135">
        <f>'将来負担比率（分子）の構造'!L$45</f>
        <v>199127</v>
      </c>
      <c r="L62" s="135"/>
      <c r="M62" s="135"/>
      <c r="N62" s="135">
        <f>'将来負担比率（分子）の構造'!M$45</f>
        <v>167178</v>
      </c>
      <c r="O62" s="135"/>
      <c r="P62" s="135"/>
    </row>
    <row r="63" spans="1:16" x14ac:dyDescent="0.2">
      <c r="A63" s="135" t="s">
        <v>25</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24</v>
      </c>
      <c r="B64" s="135">
        <f>'将来負担比率（分子）の構造'!I$43</f>
        <v>19880</v>
      </c>
      <c r="C64" s="135"/>
      <c r="D64" s="135"/>
      <c r="E64" s="135">
        <f>'将来負担比率（分子）の構造'!J$43</f>
        <v>18188</v>
      </c>
      <c r="F64" s="135"/>
      <c r="G64" s="135"/>
      <c r="H64" s="135">
        <f>'将来負担比率（分子）の構造'!K$43</f>
        <v>17032</v>
      </c>
      <c r="I64" s="135"/>
      <c r="J64" s="135"/>
      <c r="K64" s="135">
        <f>'将来負担比率（分子）の構造'!L$43</f>
        <v>16301</v>
      </c>
      <c r="L64" s="135"/>
      <c r="M64" s="135"/>
      <c r="N64" s="135">
        <f>'将来負担比率（分子）の構造'!M$43</f>
        <v>16155</v>
      </c>
      <c r="O64" s="135"/>
      <c r="P64" s="135"/>
    </row>
    <row r="65" spans="1:16" x14ac:dyDescent="0.2">
      <c r="A65" s="135" t="s">
        <v>23</v>
      </c>
      <c r="B65" s="135">
        <f>'将来負担比率（分子）の構造'!I$42</f>
        <v>16078</v>
      </c>
      <c r="C65" s="135"/>
      <c r="D65" s="135"/>
      <c r="E65" s="135">
        <f>'将来負担比率（分子）の構造'!J$42</f>
        <v>15402</v>
      </c>
      <c r="F65" s="135"/>
      <c r="G65" s="135"/>
      <c r="H65" s="135">
        <f>'将来負担比率（分子）の構造'!K$42</f>
        <v>15136</v>
      </c>
      <c r="I65" s="135"/>
      <c r="J65" s="135"/>
      <c r="K65" s="135">
        <f>'将来負担比率（分子）の構造'!L$42</f>
        <v>13480</v>
      </c>
      <c r="L65" s="135"/>
      <c r="M65" s="135"/>
      <c r="N65" s="135">
        <f>'将来負担比率（分子）の構造'!M$42</f>
        <v>12163</v>
      </c>
      <c r="O65" s="135"/>
      <c r="P65" s="135"/>
    </row>
    <row r="66" spans="1:16" x14ac:dyDescent="0.2">
      <c r="A66" s="135" t="s">
        <v>22</v>
      </c>
      <c r="B66" s="135">
        <f>'将来負担比率（分子）の構造'!I$41</f>
        <v>1406739</v>
      </c>
      <c r="C66" s="135"/>
      <c r="D66" s="135"/>
      <c r="E66" s="135">
        <f>'将来負担比率（分子）の構造'!J$41</f>
        <v>1416767</v>
      </c>
      <c r="F66" s="135"/>
      <c r="G66" s="135"/>
      <c r="H66" s="135">
        <f>'将来負担比率（分子）の構造'!K$41</f>
        <v>1425073</v>
      </c>
      <c r="I66" s="135"/>
      <c r="J66" s="135"/>
      <c r="K66" s="135">
        <f>'将来負担比率（分子）の構造'!L$41</f>
        <v>1419799</v>
      </c>
      <c r="L66" s="135"/>
      <c r="M66" s="135"/>
      <c r="N66" s="135">
        <f>'将来負担比率（分子）の構造'!M$41</f>
        <v>1404073</v>
      </c>
      <c r="O66" s="135"/>
      <c r="P66" s="135"/>
    </row>
    <row r="67" spans="1:16" x14ac:dyDescent="0.2">
      <c r="A67" s="135" t="s">
        <v>66</v>
      </c>
      <c r="B67" s="135" t="e">
        <f>NA()</f>
        <v>#N/A</v>
      </c>
      <c r="C67" s="135">
        <f>IF(ISNUMBER('将来負担比率（分子）の構造'!I$53), IF('将来負担比率（分子）の構造'!I$53 &lt; 0, 0, '将来負担比率（分子）の構造'!I$53), NA())</f>
        <v>783784</v>
      </c>
      <c r="D67" s="135" t="e">
        <f>NA()</f>
        <v>#N/A</v>
      </c>
      <c r="E67" s="135" t="e">
        <f>NA()</f>
        <v>#N/A</v>
      </c>
      <c r="F67" s="135">
        <f>IF(ISNUMBER('将来負担比率（分子）の構造'!J$53), IF('将来負担比率（分子）の構造'!J$53 &lt; 0, 0, '将来負担比率（分子）の構造'!J$53), NA())</f>
        <v>747022</v>
      </c>
      <c r="G67" s="135" t="e">
        <f>NA()</f>
        <v>#N/A</v>
      </c>
      <c r="H67" s="135" t="e">
        <f>NA()</f>
        <v>#N/A</v>
      </c>
      <c r="I67" s="135">
        <f>IF(ISNUMBER('将来負担比率（分子）の構造'!K$53), IF('将来負担比率（分子）の構造'!K$53 &lt; 0, 0, '将来負担比率（分子）の構造'!K$53), NA())</f>
        <v>747646</v>
      </c>
      <c r="J67" s="135" t="e">
        <f>NA()</f>
        <v>#N/A</v>
      </c>
      <c r="K67" s="135" t="e">
        <f>NA()</f>
        <v>#N/A</v>
      </c>
      <c r="L67" s="135">
        <f>IF(ISNUMBER('将来負担比率（分子）の構造'!L$53), IF('将来負担比率（分子）の構造'!L$53 &lt; 0, 0, '将来負担比率（分子）の構造'!L$53), NA())</f>
        <v>751048</v>
      </c>
      <c r="M67" s="135" t="e">
        <f>NA()</f>
        <v>#N/A</v>
      </c>
      <c r="N67" s="135" t="e">
        <f>NA()</f>
        <v>#N/A</v>
      </c>
      <c r="O67" s="135">
        <f>IF(ISNUMBER('将来負担比率（分子）の構造'!M$53), IF('将来負担比率（分子）の構造'!M$53 &lt; 0, 0, '将来負担比率（分子）の構造'!M$53), NA())</f>
        <v>714961</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23887</v>
      </c>
      <c r="C72" s="139">
        <f>基金残高に係る経年分析!G55</f>
        <v>19091</v>
      </c>
      <c r="D72" s="139">
        <f>基金残高に係る経年分析!H55</f>
        <v>17689</v>
      </c>
    </row>
    <row r="73" spans="1:16" x14ac:dyDescent="0.2">
      <c r="A73" s="138" t="s">
        <v>69</v>
      </c>
      <c r="B73" s="139">
        <f>基金残高に係る経年分析!F56</f>
        <v>14299</v>
      </c>
      <c r="C73" s="139">
        <f>基金残高に係る経年分析!G56</f>
        <v>14465</v>
      </c>
      <c r="D73" s="139">
        <f>基金残高に係る経年分析!H56</f>
        <v>12776</v>
      </c>
    </row>
    <row r="74" spans="1:16" x14ac:dyDescent="0.2">
      <c r="A74" s="138" t="s">
        <v>70</v>
      </c>
      <c r="B74" s="139">
        <f>基金残高に係る経年分析!F57</f>
        <v>50224</v>
      </c>
      <c r="C74" s="139">
        <f>基金残高に係る経年分析!G57</f>
        <v>48425</v>
      </c>
      <c r="D74" s="139">
        <f>基金残高に係る経年分析!H57</f>
        <v>55082</v>
      </c>
    </row>
  </sheetData>
  <sheetProtection algorithmName="SHA-512" hashValue="LSzP6g2uqfw6fhwfhsgBWETidubTxKXn2zaf8WBLwTG62NGV9pwbS4J46k/pv5JIgoAZzTzMB94he2XIKxqXKw==" saltValue="PINf1DrS3eFk+dOjiIYk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2019-03-15T08:16:13Z</cp:lastPrinted>
  <dcterms:created xsi:type="dcterms:W3CDTF">2019-02-14T00:46:46Z</dcterms:created>
  <dcterms:modified xsi:type="dcterms:W3CDTF">2019-08-08T07:53:13Z</dcterms:modified>
  <cp:category/>
</cp:coreProperties>
</file>