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10248" yWindow="-48" windowWidth="14436" windowHeight="13368"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BW38" i="10"/>
  <c r="BE38" i="10"/>
  <c r="U38" i="10"/>
  <c r="BW37" i="10"/>
  <c r="BE37" i="10"/>
  <c r="BW36" i="10"/>
  <c r="BE36" i="10"/>
  <c r="BW35" i="10"/>
  <c r="BE35" i="10"/>
  <c r="C34" i="10"/>
  <c r="C35" i="10" s="1"/>
  <c r="C36" i="10" s="1"/>
  <c r="C37" i="10" s="1"/>
  <c r="C38" i="10" s="1"/>
  <c r="C39"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AM39" i="10" s="1"/>
  <c r="BE34" i="10"/>
  <c r="BW34"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<sst xmlns="http://schemas.openxmlformats.org/spreadsheetml/2006/main" count="1158" uniqueCount="627">
  <si>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</si>
  <si>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</si>
  <si>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</si>
  <si>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</si>
  <si>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</si>
  <si>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</si>
  <si>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</si>
  <si>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</si>
  <si>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</si>
  <si>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</si>
  <si>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</si>
  <si>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</si>
  <si>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</si>
  <si>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</si>
  <si>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</si>
  <si>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</si>
  <si>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</si>
  <si>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</si>
  <si>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</si>
  <si>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</si>
  <si>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</si>
  <si>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</si>
  <si>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</si>
  <si>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</si>
  <si>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</si>
  <si>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</si>
  <si>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</si>
  <si>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</si>
  <si>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</si>
  <si>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</si>
  <si>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</si>
  <si>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</si>
  <si>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</si>
  <si>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</si>
  <si>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</si>
  <si>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</si>
  <si>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</si>
  <si>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</si>
  <si>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</si>
  <si>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</si>
  <si>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</si>
  <si>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</si>
  <si>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</si>
  <si>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</si>
  <si>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</si>
  <si>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</si>
  <si>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</si>
  <si>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</si>
  <si>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</si>
  <si>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</si>
  <si>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</si>
  <si>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</si>
  <si>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</si>
  <si>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</si>
  <si>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</si>
  <si>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</si>
  <si>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</si>
  <si>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</si>
  <si>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</si>
  <si>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</si>
  <si>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</si>
  <si>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</si>
  <si>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</si>
  <si>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</si>
  <si>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</si>
  <si>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</si>
  <si>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</si>
  <si>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</si>
  <si>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</si>
  <si>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</si>
  <si>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</si>
  <si>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</si>
  <si>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</si>
  <si>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</si>
  <si>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</si>
  <si>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</si>
  <si>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</si>
  <si>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</si>
  <si>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</si>
  <si>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</si>
  <si>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</si>
  <si>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</si>
  <si>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</si>
  <si>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</si>
  <si>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</si>
  <si>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</si>
  <si>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</si>
  <si>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</si>
  <si>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</si>
  <si>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</si>
  <si>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</si>
  <si>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</si>
  <si>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</si>
  <si>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</si>
  <si>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</si>
  <si>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</si>
  <si>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</si>
  <si>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</si>
  <si>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</si>
  <si>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</si>
  <si>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</si>
  <si>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</si>
  <si>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</si>
  <si>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</si>
  <si>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</si>
  <si>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</si>
  <si>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</si>
  <si>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</si>
  <si>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</si>
  <si>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</si>
  <si>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</si>
  <si>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</si>
  <si>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</si>
  <si>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</si>
  <si>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</si>
  <si>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</si>
  <si>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</si>
  <si>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</si>
  <si>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</si>
  <si>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</si>
  <si>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</si>
  <si>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</si>
  <si>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</si>
  <si>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</si>
  <si>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</si>
  <si>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</si>
  <si>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</si>
  <si>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</si>
  <si>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</si>
  <si>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</si>
  <si>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</si>
  <si>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</si>
  <si>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</si>
  <si>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</si>
  <si>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</si>
  <si>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</si>
  <si>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</si>
  <si>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</si>
  <si>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</si>
  <si>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</si>
  <si>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</si>
  <si>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</si>
  <si>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</si>
  <si>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</si>
  <si>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自動車運送事業会計</t>
    <phoneticPr fontId="5"/>
  </si>
  <si>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</si>
  <si>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</si>
  <si>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</si>
  <si>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</si>
  <si>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</si>
  <si>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</si>
  <si>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</si>
  <si>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</si>
  <si>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</si>
  <si>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</si>
  <si>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</si>
  <si>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</si>
  <si>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</si>
  <si>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</si>
  <si>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</si>
  <si>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</si>
  <si>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</si>
  <si>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</si>
  <si>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</si>
  <si>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</si>
  <si>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</si>
  <si>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</si>
  <si>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</si>
  <si>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</si>
  <si>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</si>
  <si>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</si>
  <si>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</si>
  <si>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</si>
  <si>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</si>
  <si>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</si>
  <si>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</si>
  <si>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</si>
  <si>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</si>
  <si>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</si>
  <si>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</si>
  <si>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</si>
  <si>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</si>
  <si>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</si>
  <si>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</si>
  <si>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</si>
  <si>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</si>
  <si>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</si>
  <si>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</si>
  <si>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</si>
  <si>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</si>
  <si>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</si>
  <si>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</si>
  <si>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</si>
  <si>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</si>
  <si>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</si>
  <si>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</si>
  <si>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</si>
  <si>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</si>
  <si>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</si>
  <si>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</si>
  <si>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</si>
  <si>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</si>
  <si>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</si>
  <si>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</si>
  <si>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</si>
  <si>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</si>
  <si>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宮城県仙台市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</si>
  <si>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</si>
  <si>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</si>
  <si>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</si>
  <si>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</si>
  <si>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</si>
  <si>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</si>
  <si>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</si>
  <si>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</si>
  <si>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</si>
  <si>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</si>
  <si>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</si>
  <si>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</si>
  <si>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</si>
  <si>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</si>
  <si>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</si>
  <si>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</si>
  <si>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</si>
  <si>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</si>
  <si>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</si>
  <si>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</si>
  <si>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</si>
  <si>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</si>
  <si>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</si>
  <si>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</si>
  <si>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</si>
  <si>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</si>
  <si>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</si>
  <si>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</si>
  <si>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</si>
  <si>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</si>
  <si>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</si>
  <si>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</si>
  <si>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</si>
  <si>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</si>
  <si>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</si>
  <si>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</si>
  <si>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</si>
  <si>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</si>
  <si>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</si>
  <si>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</si>
  <si>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</si>
  <si>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</si>
  <si>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</si>
  <si>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</si>
  <si>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</si>
  <si>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</si>
  <si>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</si>
  <si>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</si>
  <si>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</si>
  <si>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</si>
  <si>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</si>
  <si>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</si>
  <si>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</si>
  <si>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</si>
  <si>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</si>
  <si>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</si>
  <si>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</si>
  <si>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</si>
  <si>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</si>
  <si>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</si>
  <si>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</si>
  <si>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</si>
  <si>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</si>
  <si>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</si>
  <si>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</si>
  <si>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</si>
  <si>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</si>
  <si>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</si>
  <si>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</si>
  <si>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</si>
  <si>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</si>
  <si>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</si>
  <si>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</si>
  <si>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</si>
  <si>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</si>
  <si>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</si>
  <si>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</si>
  <si>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</si>
  <si>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</si>
  <si>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</si>
  <si>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</si>
  <si>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</si>
  <si>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</si>
  <si>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</si>
  <si>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</si>
  <si>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</si>
  <si>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</si>
  <si>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</si>
  <si>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</si>
  <si>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</si>
  <si>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</si>
  <si>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</si>
  <si>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</si>
  <si>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</si>
  <si>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</si>
  <si>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</si>
  <si>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</si>
  <si>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</si>
  <si>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</si>
  <si>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</si>
  <si>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</si>
  <si>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</si>
  <si>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</si>
  <si>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</si>
  <si>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</si>
  <si>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</si>
  <si>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</si>
  <si>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</si>
  <si>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</si>
  <si>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</si>
  <si>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</si>
  <si>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</si>
  <si>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</si>
  <si>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</si>
  <si>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</si>
  <si>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</si>
  <si>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</si>
  <si>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</si>
  <si>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</si>
  <si>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</si>
  <si>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</si>
  <si>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</si>
  <si>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</si>
  <si>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</si>
  <si>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</si>
  <si>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</si>
  <si>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</si>
  <si>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</si>
  <si>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</si>
  <si>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</si>
  <si>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</si>
  <si>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</si>
  <si>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</si>
  <si>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</si>
  <si>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</si>
  <si>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</si>
  <si>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</si>
  <si>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</si>
  <si>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</si>
  <si>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</si>
  <si>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</si>
  <si>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</si>
  <si>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</si>
  <si>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</si>
  <si>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</si>
  <si>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</si>
  <si>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</si>
  <si>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</si>
  <si>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</si>
  <si>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</si>
  <si>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</si>
  <si>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宮城県仙台市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</si>
  <si>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</si>
  <si>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</si>
  <si>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</si>
  <si>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</si>
  <si>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</si>
  <si>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</si>
  <si>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</si>
  <si>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</si>
  <si>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</si>
  <si>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</si>
  <si>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</si>
  <si>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</si>
  <si>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</si>
  <si>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</si>
  <si>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</si>
  <si>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</si>
  <si>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</si>
  <si>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</si>
  <si>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</si>
  <si>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</si>
  <si>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</si>
  <si>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公共用地先行取得事業特別会計</t>
    <phoneticPr fontId="5"/>
  </si>
  <si>
    <t>母子父子寡婦福祉資金貸付事業特別会計</t>
    <phoneticPr fontId="5"/>
  </si>
  <si>
    <t>新墓園事業特別会計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</si>
  <si>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</si>
  <si>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</si>
  <si>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</si>
  <si>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</si>
  <si>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</si>
  <si>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</si>
  <si>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</si>
  <si>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</si>
  <si>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</si>
  <si>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</si>
  <si>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</si>
  <si>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</si>
  <si>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</si>
  <si>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</si>
  <si>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</si>
  <si>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</si>
  <si>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</si>
  <si>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</si>
  <si>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下水道事業会計</t>
    <phoneticPr fontId="5"/>
  </si>
  <si>
    <t>自動車運送事業会計</t>
    <phoneticPr fontId="5"/>
  </si>
  <si>
    <t>高速鉄道事業会計</t>
    <phoneticPr fontId="5"/>
  </si>
  <si>
    <t>水道事業会計</t>
    <phoneticPr fontId="5"/>
  </si>
  <si>
    <t>ガス事業会計</t>
    <phoneticPr fontId="5"/>
  </si>
  <si>
    <t>病院事業会計</t>
    <phoneticPr fontId="5"/>
  </si>
  <si>
    <t>中央卸売市場事業特別会計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</si>
  <si>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</si>
  <si>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</si>
  <si>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</si>
  <si>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</si>
  <si>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</si>
  <si>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</si>
  <si>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</si>
  <si>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</si>
  <si>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</si>
  <si>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</si>
  <si>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</si>
  <si>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</si>
  <si>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</si>
  <si>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</si>
  <si>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</si>
  <si>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</si>
  <si>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</si>
  <si>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</si>
  <si>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</si>
  <si>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</si>
  <si>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</si>
  <si>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</si>
  <si>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</si>
  <si>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</si>
  <si>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</si>
  <si>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</si>
  <si>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</si>
  <si>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</si>
  <si>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</si>
  <si>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</si>
  <si>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</si>
  <si>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</si>
  <si>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</si>
  <si>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</si>
  <si>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</si>
  <si>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</si>
  <si>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</si>
  <si>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</si>
  <si>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</si>
  <si>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</si>
  <si>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</si>
  <si>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</si>
  <si>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</si>
  <si>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</si>
  <si>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</si>
  <si>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</si>
  <si>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</si>
  <si>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</si>
  <si>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</si>
  <si>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</si>
  <si>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</si>
  <si>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</si>
  <si>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</si>
  <si>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</si>
  <si>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</si>
  <si>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</si>
  <si>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</si>
  <si>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</si>
  <si>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</si>
  <si>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</si>
  <si>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</si>
  <si>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</si>
  <si>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</si>
  <si>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</si>
  <si>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</si>
  <si>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</si>
  <si>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</si>
  <si>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</si>
  <si>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</si>
  <si>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</si>
  <si>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</si>
  <si>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</si>
  <si>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</si>
  <si>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</si>
  <si>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</si>
  <si>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</si>
  <si>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</si>
  <si>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</si>
  <si>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</si>
  <si>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</si>
  <si>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</si>
  <si>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</si>
  <si>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</si>
  <si>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</si>
  <si>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</si>
  <si>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</si>
  <si>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</si>
  <si>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</si>
  <si>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</si>
  <si>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</si>
  <si>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</si>
  <si>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</si>
  <si>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</si>
  <si>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</si>
  <si>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</si>
  <si>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</si>
  <si>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</si>
  <si>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</si>
  <si>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</si>
  <si>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</si>
  <si>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</si>
  <si>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</si>
  <si>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</si>
  <si>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</si>
  <si>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</si>
  <si>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</si>
  <si>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</si>
  <si>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</si>
  <si>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</si>
  <si>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</si>
  <si>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</si>
  <si>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</si>
  <si>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</si>
  <si>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</si>
  <si>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</si>
  <si>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</si>
  <si>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</si>
  <si>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</si>
  <si>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</si>
  <si>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</si>
  <si>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</si>
  <si>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</si>
  <si>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</si>
  <si>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</si>
  <si>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</si>
  <si>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</si>
  <si>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</si>
  <si>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</si>
  <si>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</si>
  <si>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</si>
  <si>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</si>
  <si>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</si>
  <si>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</si>
  <si>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</si>
  <si>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</si>
  <si>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</si>
  <si>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</si>
  <si>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</si>
  <si>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</si>
  <si>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</si>
  <si>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</si>
  <si>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</si>
  <si>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</si>
  <si>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</si>
  <si>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</si>
  <si>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</si>
  <si>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</si>
  <si>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</si>
  <si>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</si>
  <si>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3.43</t>
  </si>
  <si>
    <t>▲ 1.87</t>
  </si>
  <si>
    <t>▲ 1.98</t>
  </si>
  <si>
    <t>自動車運送事業会計</t>
  </si>
  <si>
    <t>▲ 0.00</t>
  </si>
  <si>
    <t>▲ 0.01</t>
  </si>
  <si>
    <t>▲ 0.09</t>
  </si>
  <si>
    <t>▲ 0.16</t>
  </si>
  <si>
    <t>▲ 0.23</t>
  </si>
  <si>
    <t>水道事業会計</t>
  </si>
  <si>
    <t>下水道事業会計</t>
  </si>
  <si>
    <t>ガス事業会計</t>
  </si>
  <si>
    <t>一般会計</t>
  </si>
  <si>
    <t>国民健康保険事業特別会計</t>
  </si>
  <si>
    <t>病院事業会計</t>
  </si>
  <si>
    <t>介護保険事業特別会計</t>
  </si>
  <si>
    <t>その他会計（赤字）</t>
  </si>
  <si>
    <t>その他会計（黒字）</t>
  </si>
  <si>
    <t>基金からの繰入金
27,689百万円</t>
    <rPh sb="0" eb="2">
      <t>キキン</t>
    </rPh>
    <rPh sb="5" eb="7">
      <t>クリイレ</t>
    </rPh>
    <rPh sb="7" eb="8">
      <t>キン</t>
    </rPh>
    <rPh sb="15" eb="18">
      <t>ヒャクマンエン</t>
    </rPh>
    <phoneticPr fontId="2"/>
  </si>
  <si>
    <t>基金からの繰入金
19,311百万円</t>
    <rPh sb="0" eb="2">
      <t>キキン</t>
    </rPh>
    <rPh sb="5" eb="7">
      <t>クリイレ</t>
    </rPh>
    <rPh sb="7" eb="8">
      <t>キン</t>
    </rPh>
    <rPh sb="15" eb="18">
      <t>ヒャクマンエン</t>
    </rPh>
    <phoneticPr fontId="2"/>
  </si>
  <si>
    <t>法非適用 基金か
らの繰入金127千円</t>
    <rPh sb="0" eb="1">
      <t>ホウ</t>
    </rPh>
    <rPh sb="1" eb="2">
      <t>ヒ</t>
    </rPh>
    <rPh sb="2" eb="4">
      <t>テキヨウ</t>
    </rPh>
    <rPh sb="5" eb="7">
      <t>キキン</t>
    </rPh>
    <rPh sb="11" eb="13">
      <t>クリイレ</t>
    </rPh>
    <rPh sb="13" eb="14">
      <t>キン</t>
    </rPh>
    <rPh sb="17" eb="19">
      <t>センエン</t>
    </rPh>
    <phoneticPr fontId="2"/>
  </si>
  <si>
    <t>法非適用企業</t>
    <phoneticPr fontId="5"/>
  </si>
  <si>
    <t>法非適用基金からの繰入金785百万円</t>
    <rPh sb="0" eb="1">
      <t>ホウ</t>
    </rPh>
    <rPh sb="1" eb="2">
      <t>ヒ</t>
    </rPh>
    <rPh sb="2" eb="4">
      <t>テキヨウ</t>
    </rPh>
    <rPh sb="4" eb="6">
      <t>キキン</t>
    </rPh>
    <rPh sb="9" eb="11">
      <t>クリイレ</t>
    </rPh>
    <rPh sb="11" eb="12">
      <t>キン</t>
    </rPh>
    <rPh sb="15" eb="18">
      <t>ヒャクマンエン</t>
    </rPh>
    <phoneticPr fontId="2"/>
  </si>
  <si>
    <t>法適用企業</t>
    <phoneticPr fontId="5"/>
  </si>
  <si>
    <t>（公財）仙台観光国際協会</t>
    <rPh sb="4" eb="6">
      <t>センダイ</t>
    </rPh>
    <rPh sb="6" eb="8">
      <t>カンコウ</t>
    </rPh>
    <rPh sb="8" eb="10">
      <t>コクサイ</t>
    </rPh>
    <rPh sb="10" eb="12">
      <t>キョウカイ</t>
    </rPh>
    <phoneticPr fontId="5"/>
  </si>
  <si>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</si>
  <si>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</si>
  <si>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</si>
  <si>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</si>
  <si>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</si>
  <si>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</si>
  <si>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</si>
  <si>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</si>
  <si>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</si>
  <si>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</si>
  <si>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</si>
  <si>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</si>
  <si>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</si>
  <si>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</si>
  <si>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</si>
  <si>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</si>
  <si>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（公財）瑞鳳殿</t>
    <rPh sb="4" eb="5">
      <t>ズイ</t>
    </rPh>
    <rPh sb="5" eb="6">
      <t>ホウ</t>
    </rPh>
    <rPh sb="6" eb="7">
      <t>デン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</si>
  <si>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</si>
  <si>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</si>
  <si>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</si>
  <si>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</si>
  <si>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</si>
  <si>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</si>
  <si>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</si>
  <si>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</si>
  <si>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</si>
  <si>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宮城県後期高齢者医療広域連合</t>
  </si>
  <si>
    <t>一般会計
及び特別会計</t>
    <rPh sb="0" eb="2">
      <t>イッパン</t>
    </rPh>
    <rPh sb="2" eb="4">
      <t>カイケイ</t>
    </rPh>
    <rPh sb="5" eb="6">
      <t>オヨ</t>
    </rPh>
    <rPh sb="7" eb="9">
      <t>トクベツ</t>
    </rPh>
    <rPh sb="9" eb="11">
      <t>カイケイ</t>
    </rPh>
    <phoneticPr fontId="5"/>
  </si>
  <si>
    <t>高速鉄道建設基金</t>
    <phoneticPr fontId="11"/>
  </si>
  <si>
    <t>東日本大震災復興交付金基金</t>
    <phoneticPr fontId="11"/>
  </si>
  <si>
    <t>公共施設保全整備基金
（H28まで：公共施設長寿命化基金）</t>
    <rPh sb="18" eb="20">
      <t>コウキョウ</t>
    </rPh>
    <rPh sb="20" eb="22">
      <t>シセツ</t>
    </rPh>
    <rPh sb="22" eb="23">
      <t>チョウ</t>
    </rPh>
    <rPh sb="23" eb="26">
      <t>ジュミョウカ</t>
    </rPh>
    <rPh sb="26" eb="28">
      <t>キキン</t>
    </rPh>
    <phoneticPr fontId="11"/>
  </si>
  <si>
    <t>震災復興基金</t>
    <phoneticPr fontId="11"/>
  </si>
  <si>
    <t>中小企業活性化基金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</si>
  <si>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</si>
  <si>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</si>
  <si>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</si>
  <si>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将来負担比率については、公営企業債等繰入見込額 の減少等による将来負担額の減少、また基金の増加等による充当可能財源の増加によって、徐々に比率が減少しており、有形固定資産減価償却率とともに類似団体平均を下回って推移している。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t>
    <rPh sb="0" eb="2">
      <t>ショウライ</t>
    </rPh>
    <rPh sb="2" eb="4">
      <t>フタン</t>
    </rPh>
    <rPh sb="4" eb="6">
      <t>ヒリツ</t>
    </rPh>
    <rPh sb="78" eb="80">
      <t>ユウケイ</t>
    </rPh>
    <rPh sb="80" eb="82">
      <t>コテイ</t>
    </rPh>
    <rPh sb="82" eb="84">
      <t>シサン</t>
    </rPh>
    <rPh sb="84" eb="86">
      <t>ゲンカ</t>
    </rPh>
    <rPh sb="86" eb="88">
      <t>ショウキャク</t>
    </rPh>
    <rPh sb="88" eb="89">
      <t>リツ</t>
    </rPh>
    <rPh sb="93" eb="95">
      <t>ルイジ</t>
    </rPh>
    <rPh sb="95" eb="97">
      <t>ダンタイ</t>
    </rPh>
    <rPh sb="97" eb="99">
      <t>ヘイキン</t>
    </rPh>
    <rPh sb="100" eb="102">
      <t>シタマワ</t>
    </rPh>
    <rPh sb="104" eb="106">
      <t>スイイ</t>
    </rPh>
    <rPh sb="112" eb="114">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</si>
  <si>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</si>
  <si>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</si>
  <si>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</si>
  <si>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</si>
  <si>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</si>
  <si>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</si>
  <si>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実質公債費比率については、比率算定における分母となる標準財政規模が増加傾向にあることから比率が徐々に減少している。
将来負担比率については、公営企業債等繰入見込額 の減少等による将来負担額の減少、また基金の増加等による充当可能財源の増加によって、実質公債費比率と同様、徐々に比率が減少している。
健全化判断比率としてはいずれも年度が進むごとに改善が進んでおり、類似団体内平均のトレンドとおおむね一致した推移となっている。</t>
    <rPh sb="13" eb="15">
      <t>ヒリツ</t>
    </rPh>
    <rPh sb="15" eb="17">
      <t>サンテイ</t>
    </rPh>
    <rPh sb="21" eb="23">
      <t>ブンボ</t>
    </rPh>
    <rPh sb="26" eb="28">
      <t>ヒョウジュン</t>
    </rPh>
    <rPh sb="28" eb="30">
      <t>ザイセイ</t>
    </rPh>
    <rPh sb="30" eb="32">
      <t>キボ</t>
    </rPh>
    <rPh sb="33" eb="35">
      <t>ゾウカ</t>
    </rPh>
    <rPh sb="35" eb="37">
      <t>ケイコウ</t>
    </rPh>
    <rPh sb="44" eb="46">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</si>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</sst>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2" fillId="0" borderId="116" xfId="15" applyNumberFormat="1" applyFont="1" applyBorder="1" applyAlignment="1" applyProtection="1">
      <alignment horizontal="left" vertical="center" wrapText="1" shrinkToFit="1"/>
      <protection locked="0"/>
    </xf>
    <xf numFmtId="0" fontId="22" fillId="0" borderId="116" xfId="15" applyNumberFormat="1" applyFont="1" applyBorder="1" applyAlignment="1" applyProtection="1">
      <alignment horizontal="left" vertical="center" shrinkToFit="1"/>
      <protection locked="0"/>
    </xf>
    <xf numFmtId="0" fontId="22" fillId="0" borderId="121" xfId="15" applyNumberFormat="1" applyFont="1" applyBorder="1" applyAlignment="1" applyProtection="1">
      <alignment horizontal="lef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2" fillId="0" borderId="137" xfId="12" applyFont="1" applyBorder="1" applyAlignment="1" applyProtection="1">
      <alignment horizontal="left" vertical="center" wrapText="1" shrinkToFit="1"/>
      <protection locked="0"/>
    </xf>
    <xf numFmtId="0" fontId="22" fillId="0" borderId="137" xfId="12" applyFont="1" applyBorder="1" applyAlignment="1" applyProtection="1">
      <alignment horizontal="left" vertical="center" shrinkToFit="1"/>
      <protection locked="0"/>
    </xf>
    <xf numFmtId="0" fontId="22"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7"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14" fillId="0" borderId="102" xfId="15" applyNumberFormat="1" applyFont="1" applyBorder="1" applyAlignment="1" applyProtection="1">
      <alignment horizontal="left" vertical="center" wrapText="1" shrinkToFit="1"/>
      <protection locked="0"/>
    </xf>
    <xf numFmtId="0" fontId="14" fillId="0" borderId="102" xfId="15" applyNumberFormat="1" applyFont="1" applyBorder="1" applyAlignment="1" applyProtection="1">
      <alignment horizontal="left" vertical="center" shrinkToFit="1"/>
      <protection locked="0"/>
    </xf>
    <xf numFmtId="0" fontId="14"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5900-4142-931D-5658F66E04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79868</c:v>
                </c:pt>
                <c:pt idx="1">
                  <c:v>105048</c:v>
                </c:pt>
                <c:pt idx="2">
                  <c:v>89320</c:v>
                </c:pt>
                <c:pt idx="3">
                  <c:v>54585</c:v>
                </c:pt>
                <c:pt idx="4">
                  <c:v>56254</c:v>
                </c:pt>
              </c:numCache>
            </c:numRef>
          </c:val>
          <c:smooth val="0"/>
          <c:extLst>
            <c:ext xmlns:c16="http://schemas.microsoft.com/office/drawing/2014/chart" uri="{C3380CC4-5D6E-409C-BE32-E72D297353CC}">
              <c16:uniqueId val="{00000001-5900-4142-931D-5658F66E045E}"/>
            </c:ext>
          </c:extLst>
        </c:ser>
        <c:dLbls>
          <c:showLegendKey val="0"/>
          <c:showVal val="0"/>
          <c:showCatName val="0"/>
          <c:showSerName val="0"/>
          <c:showPercent val="0"/>
          <c:showBubbleSize val="0"/>
        </c:dLbls>
        <c:marker val="1"/>
        <c:smooth val="0"/>
        <c:axId val="200836136"/>
        <c:axId val="200837312"/>
      </c:lineChart>
      <c:catAx>
        <c:axId val="200836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837312"/>
        <c:crosses val="autoZero"/>
        <c:auto val="1"/>
        <c:lblAlgn val="ctr"/>
        <c:lblOffset val="100"/>
        <c:tickLblSkip val="1"/>
        <c:tickMarkSkip val="1"/>
        <c:noMultiLvlLbl val="0"/>
      </c:catAx>
      <c:valAx>
        <c:axId val="200837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836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2.5499999999999998</c:v>
                </c:pt>
                <c:pt idx="1">
                  <c:v>1.22</c:v>
                </c:pt>
                <c:pt idx="2">
                  <c:v>1.36</c:v>
                </c:pt>
                <c:pt idx="3">
                  <c:v>1.39</c:v>
                </c:pt>
                <c:pt idx="4">
                  <c:v>1.33</c:v>
                </c:pt>
              </c:numCache>
            </c:numRef>
          </c:val>
          <c:extLst>
            <c:ext xmlns:c16="http://schemas.microsoft.com/office/drawing/2014/chart" uri="{C3380CC4-5D6E-409C-BE32-E72D297353CC}">
              <c16:uniqueId val="{00000000-C143-441F-8679-3B4E980A14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12.74</c:v>
                </c:pt>
                <c:pt idx="1">
                  <c:v>12.51</c:v>
                </c:pt>
                <c:pt idx="2">
                  <c:v>13.61</c:v>
                </c:pt>
                <c:pt idx="3">
                  <c:v>12.3</c:v>
                </c:pt>
                <c:pt idx="4">
                  <c:v>9.1999999999999993</c:v>
                </c:pt>
              </c:numCache>
            </c:numRef>
          </c:val>
          <c:extLst>
            <c:ext xmlns:c16="http://schemas.microsoft.com/office/drawing/2014/chart" uri="{C3380CC4-5D6E-409C-BE32-E72D297353CC}">
              <c16:uniqueId val="{00000001-C143-441F-8679-3B4E980A1411}"/>
            </c:ext>
          </c:extLst>
        </c:ser>
        <c:dLbls>
          <c:showLegendKey val="0"/>
          <c:showVal val="0"/>
          <c:showCatName val="0"/>
          <c:showSerName val="0"/>
          <c:showPercent val="0"/>
          <c:showBubbleSize val="0"/>
        </c:dLbls>
        <c:gapWidth val="250"/>
        <c:overlap val="100"/>
        <c:axId val="363643904"/>
        <c:axId val="36364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1.73</c:v>
                </c:pt>
                <c:pt idx="1">
                  <c:v>-3.43</c:v>
                </c:pt>
                <c:pt idx="2">
                  <c:v>0.65</c:v>
                </c:pt>
                <c:pt idx="3">
                  <c:v>-1.87</c:v>
                </c:pt>
                <c:pt idx="4">
                  <c:v>-1.98</c:v>
                </c:pt>
              </c:numCache>
            </c:numRef>
          </c:val>
          <c:smooth val="0"/>
          <c:extLst>
            <c:ext xmlns:c16="http://schemas.microsoft.com/office/drawing/2014/chart" uri="{C3380CC4-5D6E-409C-BE32-E72D297353CC}">
              <c16:uniqueId val="{00000002-C143-441F-8679-3B4E980A1411}"/>
            </c:ext>
          </c:extLst>
        </c:ser>
        <c:dLbls>
          <c:showLegendKey val="0"/>
          <c:showVal val="0"/>
          <c:showCatName val="0"/>
          <c:showSerName val="0"/>
          <c:showPercent val="0"/>
          <c:showBubbleSize val="0"/>
        </c:dLbls>
        <c:marker val="1"/>
        <c:smooth val="0"/>
        <c:axId val="363643904"/>
        <c:axId val="363644296"/>
      </c:lineChart>
      <c:catAx>
        <c:axId val="3636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644296"/>
        <c:crosses val="autoZero"/>
        <c:auto val="1"/>
        <c:lblAlgn val="ctr"/>
        <c:lblOffset val="100"/>
        <c:tickLblSkip val="1"/>
        <c:tickMarkSkip val="1"/>
        <c:noMultiLvlLbl val="0"/>
      </c:catAx>
      <c:valAx>
        <c:axId val="36364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6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0.39</c:v>
                </c:pt>
                <c:pt idx="2">
                  <c:v>#N/A</c:v>
                </c:pt>
                <c:pt idx="3">
                  <c:v>0.25</c:v>
                </c:pt>
                <c:pt idx="4">
                  <c:v>#N/A</c:v>
                </c:pt>
                <c:pt idx="5">
                  <c:v>0.14000000000000001</c:v>
                </c:pt>
                <c:pt idx="6">
                  <c:v>#N/A</c:v>
                </c:pt>
                <c:pt idx="7">
                  <c:v>0.04</c:v>
                </c:pt>
                <c:pt idx="8">
                  <c:v>#N/A</c:v>
                </c:pt>
                <c:pt idx="9">
                  <c:v>0.14000000000000001</c:v>
                </c:pt>
              </c:numCache>
            </c:numRef>
          </c:val>
          <c:extLst>
            <c:ext xmlns:c16="http://schemas.microsoft.com/office/drawing/2014/chart" uri="{C3380CC4-5D6E-409C-BE32-E72D297353CC}">
              <c16:uniqueId val="{00000000-A3BD-4831-AAF5-169F268608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BD-4831-AAF5-169F2686086E}"/>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0.52</c:v>
                </c:pt>
                <c:pt idx="2">
                  <c:v>#N/A</c:v>
                </c:pt>
                <c:pt idx="3">
                  <c:v>0.41</c:v>
                </c:pt>
                <c:pt idx="4">
                  <c:v>#N/A</c:v>
                </c:pt>
                <c:pt idx="5">
                  <c:v>0.51</c:v>
                </c:pt>
                <c:pt idx="6">
                  <c:v>#N/A</c:v>
                </c:pt>
                <c:pt idx="7">
                  <c:v>0.82</c:v>
                </c:pt>
                <c:pt idx="8">
                  <c:v>#N/A</c:v>
                </c:pt>
                <c:pt idx="9">
                  <c:v>0.96</c:v>
                </c:pt>
              </c:numCache>
            </c:numRef>
          </c:val>
          <c:extLst>
            <c:ext xmlns:c16="http://schemas.microsoft.com/office/drawing/2014/chart" uri="{C3380CC4-5D6E-409C-BE32-E72D297353CC}">
              <c16:uniqueId val="{00000002-A3BD-4831-AAF5-169F2686086E}"/>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1.75</c:v>
                </c:pt>
                <c:pt idx="2">
                  <c:v>#N/A</c:v>
                </c:pt>
                <c:pt idx="3">
                  <c:v>1.52</c:v>
                </c:pt>
                <c:pt idx="4">
                  <c:v>#N/A</c:v>
                </c:pt>
                <c:pt idx="5">
                  <c:v>1.74</c:v>
                </c:pt>
                <c:pt idx="6">
                  <c:v>#N/A</c:v>
                </c:pt>
                <c:pt idx="7">
                  <c:v>1.64</c:v>
                </c:pt>
                <c:pt idx="8">
                  <c:v>#N/A</c:v>
                </c:pt>
                <c:pt idx="9">
                  <c:v>1.06</c:v>
                </c:pt>
              </c:numCache>
            </c:numRef>
          </c:val>
          <c:extLst>
            <c:ext xmlns:c16="http://schemas.microsoft.com/office/drawing/2014/chart" uri="{C3380CC4-5D6E-409C-BE32-E72D297353CC}">
              <c16:uniqueId val="{00000003-A3BD-4831-AAF5-169F2686086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1.35</c:v>
                </c:pt>
                <c:pt idx="2">
                  <c:v>#N/A</c:v>
                </c:pt>
                <c:pt idx="3">
                  <c:v>1.43</c:v>
                </c:pt>
                <c:pt idx="4">
                  <c:v>#N/A</c:v>
                </c:pt>
                <c:pt idx="5">
                  <c:v>1.1399999999999999</c:v>
                </c:pt>
                <c:pt idx="6">
                  <c:v>#N/A</c:v>
                </c:pt>
                <c:pt idx="7">
                  <c:v>1.26</c:v>
                </c:pt>
                <c:pt idx="8">
                  <c:v>#N/A</c:v>
                </c:pt>
                <c:pt idx="9">
                  <c:v>1.23</c:v>
                </c:pt>
              </c:numCache>
            </c:numRef>
          </c:val>
          <c:extLst>
            <c:ext xmlns:c16="http://schemas.microsoft.com/office/drawing/2014/chart" uri="{C3380CC4-5D6E-409C-BE32-E72D297353CC}">
              <c16:uniqueId val="{00000004-A3BD-4831-AAF5-169F2686086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2.54</c:v>
                </c:pt>
                <c:pt idx="2">
                  <c:v>#N/A</c:v>
                </c:pt>
                <c:pt idx="3">
                  <c:v>1.19</c:v>
                </c:pt>
                <c:pt idx="4">
                  <c:v>#N/A</c:v>
                </c:pt>
                <c:pt idx="5">
                  <c:v>1.33</c:v>
                </c:pt>
                <c:pt idx="6">
                  <c:v>#N/A</c:v>
                </c:pt>
                <c:pt idx="7">
                  <c:v>1.36</c:v>
                </c:pt>
                <c:pt idx="8">
                  <c:v>#N/A</c:v>
                </c:pt>
                <c:pt idx="9">
                  <c:v>1.3</c:v>
                </c:pt>
              </c:numCache>
            </c:numRef>
          </c:val>
          <c:extLst>
            <c:ext xmlns:c16="http://schemas.microsoft.com/office/drawing/2014/chart" uri="{C3380CC4-5D6E-409C-BE32-E72D297353CC}">
              <c16:uniqueId val="{00000005-A3BD-4831-AAF5-169F2686086E}"/>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1.1299999999999999</c:v>
                </c:pt>
                <c:pt idx="2">
                  <c:v>#N/A</c:v>
                </c:pt>
                <c:pt idx="3">
                  <c:v>1.7</c:v>
                </c:pt>
                <c:pt idx="4">
                  <c:v>#N/A</c:v>
                </c:pt>
                <c:pt idx="5">
                  <c:v>1.9</c:v>
                </c:pt>
                <c:pt idx="6">
                  <c:v>#N/A</c:v>
                </c:pt>
                <c:pt idx="7">
                  <c:v>2.2000000000000002</c:v>
                </c:pt>
                <c:pt idx="8">
                  <c:v>#N/A</c:v>
                </c:pt>
                <c:pt idx="9">
                  <c:v>1.34</c:v>
                </c:pt>
              </c:numCache>
            </c:numRef>
          </c:val>
          <c:extLst>
            <c:ext xmlns:c16="http://schemas.microsoft.com/office/drawing/2014/chart" uri="{C3380CC4-5D6E-409C-BE32-E72D297353CC}">
              <c16:uniqueId val="{00000006-A3BD-4831-AAF5-169F268608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2.88</c:v>
                </c:pt>
                <c:pt idx="2">
                  <c:v>#N/A</c:v>
                </c:pt>
                <c:pt idx="3">
                  <c:v>3.52</c:v>
                </c:pt>
                <c:pt idx="4">
                  <c:v>#N/A</c:v>
                </c:pt>
                <c:pt idx="5">
                  <c:v>4.21</c:v>
                </c:pt>
                <c:pt idx="6">
                  <c:v>#N/A</c:v>
                </c:pt>
                <c:pt idx="7">
                  <c:v>4.6100000000000003</c:v>
                </c:pt>
                <c:pt idx="8">
                  <c:v>#N/A</c:v>
                </c:pt>
                <c:pt idx="9">
                  <c:v>3.76</c:v>
                </c:pt>
              </c:numCache>
            </c:numRef>
          </c:val>
          <c:extLst>
            <c:ext xmlns:c16="http://schemas.microsoft.com/office/drawing/2014/chart" uri="{C3380CC4-5D6E-409C-BE32-E72D297353CC}">
              <c16:uniqueId val="{00000007-A3BD-4831-AAF5-169F268608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5.29</c:v>
                </c:pt>
                <c:pt idx="2">
                  <c:v>#N/A</c:v>
                </c:pt>
                <c:pt idx="3">
                  <c:v>5.41</c:v>
                </c:pt>
                <c:pt idx="4">
                  <c:v>#N/A</c:v>
                </c:pt>
                <c:pt idx="5">
                  <c:v>5.99</c:v>
                </c:pt>
                <c:pt idx="6">
                  <c:v>#N/A</c:v>
                </c:pt>
                <c:pt idx="7">
                  <c:v>6.06</c:v>
                </c:pt>
                <c:pt idx="8">
                  <c:v>#N/A</c:v>
                </c:pt>
                <c:pt idx="9">
                  <c:v>5.6</c:v>
                </c:pt>
              </c:numCache>
            </c:numRef>
          </c:val>
          <c:extLst>
            <c:ext xmlns:c16="http://schemas.microsoft.com/office/drawing/2014/chart" uri="{C3380CC4-5D6E-409C-BE32-E72D297353CC}">
              <c16:uniqueId val="{00000008-A3BD-4831-AAF5-169F2686086E}"/>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0.01</c:v>
                </c:pt>
                <c:pt idx="3">
                  <c:v>#N/A</c:v>
                </c:pt>
                <c:pt idx="4">
                  <c:v>0.09</c:v>
                </c:pt>
                <c:pt idx="5">
                  <c:v>#N/A</c:v>
                </c:pt>
                <c:pt idx="6">
                  <c:v>0.16</c:v>
                </c:pt>
                <c:pt idx="7">
                  <c:v>#N/A</c:v>
                </c:pt>
                <c:pt idx="8">
                  <c:v>0.23</c:v>
                </c:pt>
                <c:pt idx="9">
                  <c:v>#N/A</c:v>
                </c:pt>
              </c:numCache>
            </c:numRef>
          </c:val>
          <c:extLst>
            <c:ext xmlns:c16="http://schemas.microsoft.com/office/drawing/2014/chart" uri="{C3380CC4-5D6E-409C-BE32-E72D297353CC}">
              <c16:uniqueId val="{00000009-A3BD-4831-AAF5-169F2686086E}"/>
            </c:ext>
          </c:extLst>
        </c:ser>
        <c:dLbls>
          <c:showLegendKey val="0"/>
          <c:showVal val="0"/>
          <c:showCatName val="0"/>
          <c:showSerName val="0"/>
          <c:showPercent val="0"/>
          <c:showBubbleSize val="0"/>
        </c:dLbls>
        <c:gapWidth val="150"/>
        <c:overlap val="100"/>
        <c:axId val="363645080"/>
        <c:axId val="363645472"/>
      </c:barChart>
      <c:catAx>
        <c:axId val="36364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645472"/>
        <c:crosses val="autoZero"/>
        <c:auto val="1"/>
        <c:lblAlgn val="ctr"/>
        <c:lblOffset val="100"/>
        <c:tickLblSkip val="1"/>
        <c:tickMarkSkip val="1"/>
        <c:noMultiLvlLbl val="0"/>
      </c:catAx>
      <c:valAx>
        <c:axId val="3636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645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50157</c:v>
                </c:pt>
                <c:pt idx="5">
                  <c:v>50878</c:v>
                </c:pt>
                <c:pt idx="8">
                  <c:v>49550</c:v>
                </c:pt>
                <c:pt idx="11">
                  <c:v>49337</c:v>
                </c:pt>
                <c:pt idx="14">
                  <c:v>50554</c:v>
                </c:pt>
              </c:numCache>
            </c:numRef>
          </c:val>
          <c:extLst>
            <c:ext xmlns:c16="http://schemas.microsoft.com/office/drawing/2014/chart" uri="{C3380CC4-5D6E-409C-BE32-E72D297353CC}">
              <c16:uniqueId val="{00000000-AF85-42DF-AB22-4B8706FE6C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52</c:v>
                </c:pt>
                <c:pt idx="3">
                  <c:v>45</c:v>
                </c:pt>
                <c:pt idx="6">
                  <c:v>62</c:v>
                </c:pt>
                <c:pt idx="9">
                  <c:v>5</c:v>
                </c:pt>
                <c:pt idx="12">
                  <c:v>4</c:v>
                </c:pt>
              </c:numCache>
            </c:numRef>
          </c:val>
          <c:extLst>
            <c:ext xmlns:c16="http://schemas.microsoft.com/office/drawing/2014/chart" uri="{C3380CC4-5D6E-409C-BE32-E72D297353CC}">
              <c16:uniqueId val="{00000001-AF85-42DF-AB22-4B8706FE6C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1775</c:v>
                </c:pt>
                <c:pt idx="3">
                  <c:v>1805</c:v>
                </c:pt>
                <c:pt idx="6">
                  <c:v>1389</c:v>
                </c:pt>
                <c:pt idx="9">
                  <c:v>1658</c:v>
                </c:pt>
                <c:pt idx="12">
                  <c:v>1724</c:v>
                </c:pt>
              </c:numCache>
            </c:numRef>
          </c:val>
          <c:extLst>
            <c:ext xmlns:c16="http://schemas.microsoft.com/office/drawing/2014/chart" uri="{C3380CC4-5D6E-409C-BE32-E72D297353CC}">
              <c16:uniqueId val="{00000002-AF85-42DF-AB22-4B8706FE6C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85-42DF-AB22-4B8706FE6C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11440</c:v>
                </c:pt>
                <c:pt idx="3">
                  <c:v>11027</c:v>
                </c:pt>
                <c:pt idx="6">
                  <c:v>10245</c:v>
                </c:pt>
                <c:pt idx="9">
                  <c:v>9412</c:v>
                </c:pt>
                <c:pt idx="12">
                  <c:v>8704</c:v>
                </c:pt>
              </c:numCache>
            </c:numRef>
          </c:val>
          <c:extLst>
            <c:ext xmlns:c16="http://schemas.microsoft.com/office/drawing/2014/chart" uri="{C3380CC4-5D6E-409C-BE32-E72D297353CC}">
              <c16:uniqueId val="{00000004-AF85-42DF-AB22-4B8706FE6C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17987</c:v>
                </c:pt>
                <c:pt idx="3">
                  <c:v>19506</c:v>
                </c:pt>
                <c:pt idx="6">
                  <c:v>20290</c:v>
                </c:pt>
                <c:pt idx="9">
                  <c:v>21230</c:v>
                </c:pt>
                <c:pt idx="12">
                  <c:v>22042</c:v>
                </c:pt>
              </c:numCache>
            </c:numRef>
          </c:val>
          <c:extLst>
            <c:ext xmlns:c16="http://schemas.microsoft.com/office/drawing/2014/chart" uri="{C3380CC4-5D6E-409C-BE32-E72D297353CC}">
              <c16:uniqueId val="{00000005-AF85-42DF-AB22-4B8706FE6C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5-42DF-AB22-4B8706FE6C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40468</c:v>
                </c:pt>
                <c:pt idx="3">
                  <c:v>37434</c:v>
                </c:pt>
                <c:pt idx="6">
                  <c:v>35688</c:v>
                </c:pt>
                <c:pt idx="9">
                  <c:v>36459</c:v>
                </c:pt>
                <c:pt idx="12">
                  <c:v>32495</c:v>
                </c:pt>
              </c:numCache>
            </c:numRef>
          </c:val>
          <c:extLst>
            <c:ext xmlns:c16="http://schemas.microsoft.com/office/drawing/2014/chart" uri="{C3380CC4-5D6E-409C-BE32-E72D297353CC}">
              <c16:uniqueId val="{00000007-AF85-42DF-AB22-4B8706FE6C5F}"/>
            </c:ext>
          </c:extLst>
        </c:ser>
        <c:dLbls>
          <c:showLegendKey val="0"/>
          <c:showVal val="0"/>
          <c:showCatName val="0"/>
          <c:showSerName val="0"/>
          <c:showPercent val="0"/>
          <c:showBubbleSize val="0"/>
        </c:dLbls>
        <c:gapWidth val="100"/>
        <c:overlap val="100"/>
        <c:axId val="363646256"/>
        <c:axId val="363726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21565</c:v>
                </c:pt>
                <c:pt idx="2">
                  <c:v>#N/A</c:v>
                </c:pt>
                <c:pt idx="3">
                  <c:v>#N/A</c:v>
                </c:pt>
                <c:pt idx="4">
                  <c:v>18939</c:v>
                </c:pt>
                <c:pt idx="5">
                  <c:v>#N/A</c:v>
                </c:pt>
                <c:pt idx="6">
                  <c:v>#N/A</c:v>
                </c:pt>
                <c:pt idx="7">
                  <c:v>18124</c:v>
                </c:pt>
                <c:pt idx="8">
                  <c:v>#N/A</c:v>
                </c:pt>
                <c:pt idx="9">
                  <c:v>#N/A</c:v>
                </c:pt>
                <c:pt idx="10">
                  <c:v>19427</c:v>
                </c:pt>
                <c:pt idx="11">
                  <c:v>#N/A</c:v>
                </c:pt>
                <c:pt idx="12">
                  <c:v>#N/A</c:v>
                </c:pt>
                <c:pt idx="13">
                  <c:v>14415</c:v>
                </c:pt>
                <c:pt idx="14">
                  <c:v>#N/A</c:v>
                </c:pt>
              </c:numCache>
            </c:numRef>
          </c:val>
          <c:smooth val="0"/>
          <c:extLst>
            <c:ext xmlns:c16="http://schemas.microsoft.com/office/drawing/2014/chart" uri="{C3380CC4-5D6E-409C-BE32-E72D297353CC}">
              <c16:uniqueId val="{00000008-AF85-42DF-AB22-4B8706FE6C5F}"/>
            </c:ext>
          </c:extLst>
        </c:ser>
        <c:dLbls>
          <c:showLegendKey val="0"/>
          <c:showVal val="0"/>
          <c:showCatName val="0"/>
          <c:showSerName val="0"/>
          <c:showPercent val="0"/>
          <c:showBubbleSize val="0"/>
        </c:dLbls>
        <c:marker val="1"/>
        <c:smooth val="0"/>
        <c:axId val="363646256"/>
        <c:axId val="363726008"/>
      </c:lineChart>
      <c:catAx>
        <c:axId val="36364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726008"/>
        <c:crosses val="autoZero"/>
        <c:auto val="1"/>
        <c:lblAlgn val="ctr"/>
        <c:lblOffset val="100"/>
        <c:tickLblSkip val="1"/>
        <c:tickMarkSkip val="1"/>
        <c:noMultiLvlLbl val="0"/>
      </c:catAx>
      <c:valAx>
        <c:axId val="363726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64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502825</c:v>
                </c:pt>
                <c:pt idx="5">
                  <c:v>509190</c:v>
                </c:pt>
                <c:pt idx="8">
                  <c:v>506678</c:v>
                </c:pt>
                <c:pt idx="11">
                  <c:v>500729</c:v>
                </c:pt>
                <c:pt idx="14">
                  <c:v>497821</c:v>
                </c:pt>
              </c:numCache>
            </c:numRef>
          </c:val>
          <c:extLst>
            <c:ext xmlns:c16="http://schemas.microsoft.com/office/drawing/2014/chart" uri="{C3380CC4-5D6E-409C-BE32-E72D297353CC}">
              <c16:uniqueId val="{00000000-AA65-400A-B401-31EB4C45AE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130112</c:v>
                </c:pt>
                <c:pt idx="5">
                  <c:v>130416</c:v>
                </c:pt>
                <c:pt idx="8">
                  <c:v>130949</c:v>
                </c:pt>
                <c:pt idx="11">
                  <c:v>129785</c:v>
                </c:pt>
                <c:pt idx="14">
                  <c:v>131054</c:v>
                </c:pt>
              </c:numCache>
            </c:numRef>
          </c:val>
          <c:extLst>
            <c:ext xmlns:c16="http://schemas.microsoft.com/office/drawing/2014/chart" uri="{C3380CC4-5D6E-409C-BE32-E72D297353CC}">
              <c16:uniqueId val="{00000001-AA65-400A-B401-31EB4C45AE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188881</c:v>
                </c:pt>
                <c:pt idx="5">
                  <c:v>197205</c:v>
                </c:pt>
                <c:pt idx="8">
                  <c:v>214342</c:v>
                </c:pt>
                <c:pt idx="11">
                  <c:v>224457</c:v>
                </c:pt>
                <c:pt idx="14">
                  <c:v>229666</c:v>
                </c:pt>
              </c:numCache>
            </c:numRef>
          </c:val>
          <c:extLst>
            <c:ext xmlns:c16="http://schemas.microsoft.com/office/drawing/2014/chart" uri="{C3380CC4-5D6E-409C-BE32-E72D297353CC}">
              <c16:uniqueId val="{00000002-AA65-400A-B401-31EB4C45AE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65-400A-B401-31EB4C45AE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65-400A-B401-31EB4C45AE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5997</c:v>
                </c:pt>
                <c:pt idx="3">
                  <c:v>5039</c:v>
                </c:pt>
                <c:pt idx="6">
                  <c:v>4706</c:v>
                </c:pt>
                <c:pt idx="9">
                  <c:v>249</c:v>
                </c:pt>
                <c:pt idx="12">
                  <c:v>391</c:v>
                </c:pt>
              </c:numCache>
            </c:numRef>
          </c:val>
          <c:extLst>
            <c:ext xmlns:c16="http://schemas.microsoft.com/office/drawing/2014/chart" uri="{C3380CC4-5D6E-409C-BE32-E72D297353CC}">
              <c16:uniqueId val="{00000005-AA65-400A-B401-31EB4C45AE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67177</c:v>
                </c:pt>
                <c:pt idx="3">
                  <c:v>67248</c:v>
                </c:pt>
                <c:pt idx="6">
                  <c:v>58551</c:v>
                </c:pt>
                <c:pt idx="9">
                  <c:v>57774</c:v>
                </c:pt>
                <c:pt idx="12">
                  <c:v>93339</c:v>
                </c:pt>
              </c:numCache>
            </c:numRef>
          </c:val>
          <c:extLst>
            <c:ext xmlns:c16="http://schemas.microsoft.com/office/drawing/2014/chart" uri="{C3380CC4-5D6E-409C-BE32-E72D297353CC}">
              <c16:uniqueId val="{00000006-AA65-400A-B401-31EB4C45AE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65-400A-B401-31EB4C45AE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143772</c:v>
                </c:pt>
                <c:pt idx="3">
                  <c:v>144928</c:v>
                </c:pt>
                <c:pt idx="6">
                  <c:v>139943</c:v>
                </c:pt>
                <c:pt idx="9">
                  <c:v>124532</c:v>
                </c:pt>
                <c:pt idx="12">
                  <c:v>111365</c:v>
                </c:pt>
              </c:numCache>
            </c:numRef>
          </c:val>
          <c:extLst>
            <c:ext xmlns:c16="http://schemas.microsoft.com/office/drawing/2014/chart" uri="{C3380CC4-5D6E-409C-BE32-E72D297353CC}">
              <c16:uniqueId val="{00000008-AA65-400A-B401-31EB4C45AE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20463</c:v>
                </c:pt>
                <c:pt idx="3">
                  <c:v>21719</c:v>
                </c:pt>
                <c:pt idx="6">
                  <c:v>19792</c:v>
                </c:pt>
                <c:pt idx="9">
                  <c:v>22036</c:v>
                </c:pt>
                <c:pt idx="12">
                  <c:v>19741</c:v>
                </c:pt>
              </c:numCache>
            </c:numRef>
          </c:val>
          <c:extLst>
            <c:ext xmlns:c16="http://schemas.microsoft.com/office/drawing/2014/chart" uri="{C3380CC4-5D6E-409C-BE32-E72D297353CC}">
              <c16:uniqueId val="{00000009-AA65-400A-B401-31EB4C45AE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847436</c:v>
                </c:pt>
                <c:pt idx="3">
                  <c:v>863549</c:v>
                </c:pt>
                <c:pt idx="6">
                  <c:v>875407</c:v>
                </c:pt>
                <c:pt idx="9">
                  <c:v>869812</c:v>
                </c:pt>
                <c:pt idx="12">
                  <c:v>875098</c:v>
                </c:pt>
              </c:numCache>
            </c:numRef>
          </c:val>
          <c:extLst>
            <c:ext xmlns:c16="http://schemas.microsoft.com/office/drawing/2014/chart" uri="{C3380CC4-5D6E-409C-BE32-E72D297353CC}">
              <c16:uniqueId val="{0000000A-AA65-400A-B401-31EB4C45AEDE}"/>
            </c:ext>
          </c:extLst>
        </c:ser>
        <c:dLbls>
          <c:showLegendKey val="0"/>
          <c:showVal val="0"/>
          <c:showCatName val="0"/>
          <c:showSerName val="0"/>
          <c:showPercent val="0"/>
          <c:showBubbleSize val="0"/>
        </c:dLbls>
        <c:gapWidth val="100"/>
        <c:overlap val="100"/>
        <c:axId val="363729144"/>
        <c:axId val="36372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263027</c:v>
                </c:pt>
                <c:pt idx="2">
                  <c:v>#N/A</c:v>
                </c:pt>
                <c:pt idx="3">
                  <c:v>#N/A</c:v>
                </c:pt>
                <c:pt idx="4">
                  <c:v>265672</c:v>
                </c:pt>
                <c:pt idx="5">
                  <c:v>#N/A</c:v>
                </c:pt>
                <c:pt idx="6">
                  <c:v>#N/A</c:v>
                </c:pt>
                <c:pt idx="7">
                  <c:v>246431</c:v>
                </c:pt>
                <c:pt idx="8">
                  <c:v>#N/A</c:v>
                </c:pt>
                <c:pt idx="9">
                  <c:v>#N/A</c:v>
                </c:pt>
                <c:pt idx="10">
                  <c:v>219434</c:v>
                </c:pt>
                <c:pt idx="11">
                  <c:v>#N/A</c:v>
                </c:pt>
                <c:pt idx="12">
                  <c:v>#N/A</c:v>
                </c:pt>
                <c:pt idx="13">
                  <c:v>241394</c:v>
                </c:pt>
                <c:pt idx="14">
                  <c:v>#N/A</c:v>
                </c:pt>
              </c:numCache>
            </c:numRef>
          </c:val>
          <c:smooth val="0"/>
          <c:extLst>
            <c:ext xmlns:c16="http://schemas.microsoft.com/office/drawing/2014/chart" uri="{C3380CC4-5D6E-409C-BE32-E72D297353CC}">
              <c16:uniqueId val="{0000000B-AA65-400A-B401-31EB4C45AEDE}"/>
            </c:ext>
          </c:extLst>
        </c:ser>
        <c:dLbls>
          <c:showLegendKey val="0"/>
          <c:showVal val="0"/>
          <c:showCatName val="0"/>
          <c:showSerName val="0"/>
          <c:showPercent val="0"/>
          <c:showBubbleSize val="0"/>
        </c:dLbls>
        <c:marker val="1"/>
        <c:smooth val="0"/>
        <c:axId val="363729144"/>
        <c:axId val="363729536"/>
      </c:lineChart>
      <c:catAx>
        <c:axId val="36372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3729536"/>
        <c:crosses val="autoZero"/>
        <c:auto val="1"/>
        <c:lblAlgn val="ctr"/>
        <c:lblOffset val="100"/>
        <c:tickLblSkip val="1"/>
        <c:tickMarkSkip val="1"/>
        <c:noMultiLvlLbl val="0"/>
      </c:catAx>
      <c:valAx>
        <c:axId val="36372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72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32242</c:v>
                </c:pt>
                <c:pt idx="1">
                  <c:v>29289</c:v>
                </c:pt>
                <c:pt idx="2">
                  <c:v>25228</c:v>
                </c:pt>
              </c:numCache>
            </c:numRef>
          </c:val>
          <c:extLst>
            <c:ext xmlns:c16="http://schemas.microsoft.com/office/drawing/2014/chart" uri="{C3380CC4-5D6E-409C-BE32-E72D297353CC}">
              <c16:uniqueId val="{00000000-B423-4428-BDFB-01F0C2FDCE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7035</c:v>
                </c:pt>
                <c:pt idx="1">
                  <c:v>7176</c:v>
                </c:pt>
                <c:pt idx="2">
                  <c:v>7636</c:v>
                </c:pt>
              </c:numCache>
            </c:numRef>
          </c:val>
          <c:extLst>
            <c:ext xmlns:c16="http://schemas.microsoft.com/office/drawing/2014/chart" uri="{C3380CC4-5D6E-409C-BE32-E72D297353CC}">
              <c16:uniqueId val="{00000001-B423-4428-BDFB-01F0C2FDCE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128210</c:v>
                </c:pt>
                <c:pt idx="1">
                  <c:v>130010</c:v>
                </c:pt>
                <c:pt idx="2">
                  <c:v>120103</c:v>
                </c:pt>
              </c:numCache>
            </c:numRef>
          </c:val>
          <c:extLst>
            <c:ext xmlns:c16="http://schemas.microsoft.com/office/drawing/2014/chart" uri="{C3380CC4-5D6E-409C-BE32-E72D297353CC}">
              <c16:uniqueId val="{00000002-B423-4428-BDFB-01F0C2FDCEBF}"/>
            </c:ext>
          </c:extLst>
        </c:ser>
        <c:dLbls>
          <c:showLegendKey val="0"/>
          <c:showVal val="0"/>
          <c:showCatName val="0"/>
          <c:showSerName val="0"/>
          <c:showPercent val="0"/>
          <c:showBubbleSize val="0"/>
        </c:dLbls>
        <c:gapWidth val="120"/>
        <c:overlap val="100"/>
        <c:axId val="370995960"/>
        <c:axId val="370996352"/>
      </c:barChart>
      <c:catAx>
        <c:axId val="37099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996352"/>
        <c:crosses val="autoZero"/>
        <c:auto val="1"/>
        <c:lblAlgn val="ctr"/>
        <c:lblOffset val="100"/>
        <c:tickLblSkip val="1"/>
        <c:tickMarkSkip val="1"/>
        <c:noMultiLvlLbl val="0"/>
      </c:catAx>
      <c:valAx>
        <c:axId val="37099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99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{D4E33B53-4AD6-4541-A785-22E9165ADD5D}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464-4E1F-81FD-E72F3C952B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{72DF8AB9-F7C0-4D44-AA69-F70FE209EC72}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64-4E1F-81FD-E72F3C952B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{779E7AC7-9B41-42A8-A461-EFFFF6E5E24D}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64-4E1F-81FD-E72F3C952B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{E3314741-4FB6-460C-A819-D59EE841F328}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64-4E1F-81FD-E72F3C952B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{30A00CCD-4DFB-4258-8574-567D016DF361}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64-4E1F-81FD-E72F3C952B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{B83CC07E-4219-49D7-B75C-873EF006CD6D}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464-4E1F-81FD-E72F3C952B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{518FBF01-FB67-4260-958F-6ECFDB8A7684}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464-4E1F-81FD-E72F3C952B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{050BFB32-CF4B-422D-BA76-CA4BA2017BAA}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464-4E1F-81FD-E72F3C952B9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{B2E9E777-32EB-4E6A-8C07-15D814D4FA6D}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464-4E1F-81FD-E72F3C952B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60.9</c:v>
                </c:pt>
                <c:pt idx="32">
                  <c:v>61.8</c:v>
                </c:pt>
              </c:numCache>
            </c:numRef>
          </c:xVal>
          <c:yVal>
            <c:numRef>
              <c:f>公会計指標分析・財政指標組合せ分析表!$BP$51:$DC$51</c:f>
              <c:numCache>
                <c:formatCode>#,##0.0;"▲ "#,##0.0</c:formatCode>
                <c:ptCount val="40"/>
                <c:pt idx="24">
                  <c:v>108.5</c:v>
                </c:pt>
                <c:pt idx="32">
                  <c:v>101.1</c:v>
                </c:pt>
              </c:numCache>
            </c:numRef>
          </c:yVal>
          <c:smooth val="0"/>
          <c:extLst>
            <c:ext xmlns:c16="http://schemas.microsoft.com/office/drawing/2014/chart" uri="{C3380CC4-5D6E-409C-BE32-E72D297353CC}">
              <c16:uniqueId val="{00000009-B464-4E1F-81FD-E72F3C952B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{88129AF6-5526-467B-8876-B48615D43B85}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464-4E1F-81FD-E72F3C952B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{F39F9901-465B-44ED-8609-B51D711F1CA6}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64-4E1F-81FD-E72F3C952B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{FA8820F7-A359-4A69-95E1-D33A5ACC023F}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64-4E1F-81FD-E72F3C952B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{BFFC2C19-3200-4978-AD32-3B38571C1728}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64-4E1F-81FD-E72F3C952B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{B20A7044-0F33-42E1-BFDB-4166819E2312}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64-4E1F-81FD-E72F3C952B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{AED53D4C-1137-4E71-BD71-8D9B35E99513}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464-4E1F-81FD-E72F3C952B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{D615228D-4B63-4D60-A7C5-FD49BA9C2FC8}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464-4E1F-81FD-E72F3C952B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{CDD2C40A-C98C-49C2-9974-784C3FF2B0B8}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464-4E1F-81FD-E72F3C952B9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{8F7F6AC3-3CF6-46E4-BD42-707BE3C6A8B1}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464-4E1F-81FD-E72F3C952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B464-4E1F-81FD-E72F3C952B9A}"/>
            </c:ext>
          </c:extLst>
        </c:ser>
        <c:dLbls>
          <c:showLegendKey val="0"/>
          <c:showVal val="1"/>
          <c:showCatName val="0"/>
          <c:showSerName val="0"/>
          <c:showPercent val="0"/>
          <c:showBubbleSize val="0"/>
        </c:dLbls>
        <c:axId val="110253184"/>
        <c:axId val="110255104"/>
      </c:scatterChart>
      <c:valAx>
        <c:axId val="110253184"/>
        <c:scaling>
          <c:orientation val="minMax"/>
          <c:max val="62.1"/>
          <c:min val="6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55104"/>
        <c:crosses val="autoZero"/>
        <c:crossBetween val="midCat"/>
      </c:valAx>
      <c:valAx>
        <c:axId val="110255104"/>
        <c:scaling>
          <c:orientation val="minMax"/>
          <c:max val="119"/>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53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006966844025401E-2"/>
                  <c:y val="-6.4196212498467367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{F7FE2A9B-674D-4415-8019-2A349A425EBD}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34A-415B-A197-65F1C6E60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{0FEF8731-8125-46BA-A2C6-73517DF6F085}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A-415B-A197-65F1C6E60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{035B7233-F3DB-4197-A865-026DBF0929B3}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A-415B-A197-65F1C6E60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{2DFEE140-FB9E-4669-BBEA-63436A13E61A}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A-415B-A197-65F1C6E60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{46A87D2C-47FB-49E0-B34D-474125D43C94}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A-415B-A197-65F1C6E6031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{25A28A36-6903-4C5D-BD5E-2710F9097558}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34A-415B-A197-65F1C6E6031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{6D6A3DA3-7D33-46EE-8CC4-9582DC810F7D}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34A-415B-A197-65F1C6E6031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{2185F24E-5598-4DF0-A229-524E6D1AF6B7}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34A-415B-A197-65F1C6E6031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{FA1717FE-597B-4F25-9124-BFE0EFB4D217}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34A-415B-A197-65F1C6E60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10.8</c:v>
                </c:pt>
                <c:pt idx="16">
                  <c:v>9.8000000000000007</c:v>
                </c:pt>
                <c:pt idx="24">
                  <c:v>9.3000000000000007</c:v>
                </c:pt>
                <c:pt idx="32">
                  <c:v>8.1999999999999993</c:v>
                </c:pt>
              </c:numCache>
            </c:numRef>
          </c:xVal>
          <c:yVal>
            <c:numRef>
              <c:f>公会計指標分析・財政指標組合せ分析表!$BP$73:$DC$73</c:f>
              <c:numCache>
                <c:formatCode>#,##0.0;"▲ "#,##0.0</c:formatCode>
                <c:ptCount val="40"/>
                <c:pt idx="0">
                  <c:v>134.6</c:v>
                </c:pt>
                <c:pt idx="8">
                  <c:v>133.19999999999999</c:v>
                </c:pt>
                <c:pt idx="16">
                  <c:v>122.8</c:v>
                </c:pt>
                <c:pt idx="24">
                  <c:v>108.5</c:v>
                </c:pt>
                <c:pt idx="32">
                  <c:v>101.1</c:v>
                </c:pt>
              </c:numCache>
            </c:numRef>
          </c:yVal>
          <c:smooth val="0"/>
          <c:extLst>
            <c:ext xmlns:c16="http://schemas.microsoft.com/office/drawing/2014/chart" uri="{C3380CC4-5D6E-409C-BE32-E72D297353CC}">
              <c16:uniqueId val="{00000009-634A-415B-A197-65F1C6E603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{C00062E6-D20E-4720-91A1-B19B30A996C6}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34A-415B-A197-65F1C6E603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{8BC13FBB-D448-4E03-8B50-59DC0638D179}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A-415B-A197-65F1C6E60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{888FB1A9-9252-4088-B8CF-FCCCD240EF82}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A-415B-A197-65F1C6E60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{F5F8B42F-EA91-48CC-B915-BB239D95BB40}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A-415B-A197-65F1C6E60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{010F0E10-CEA5-477F-88D9-A9F9E5E06272}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A-415B-A197-65F1C6E60319}"/>
                </c:ext>
              </c:extLst>
            </c:dLbl>
            <c:dLbl>
              <c:idx val="8"/>
              <c:layout>
                <c:manualLayout>
                  <c:x val="-3.3389016394196003E-2"/>
                  <c:y val="-6.063708167712055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{7E97C326-E2D4-492B-A16B-133CCD123678}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34A-415B-A197-65F1C6E6031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{D097EA2F-A3B6-4900-AC10-2F7A75D8EF9E}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34A-415B-A197-65F1C6E6031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{2DB222F6-2BE6-4108-9E0E-CC38185D0EBD}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34A-415B-A197-65F1C6E6031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{26D1BAAF-7540-4AAE-8376-B7EF4B228AF5}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34A-415B-A197-65F1C6E60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634A-415B-A197-65F1C6E60319}"/>
            </c:ext>
          </c:extLst>
        </c:ser>
        <c:dLbls>
          <c:showLegendKey val="0"/>
          <c:showVal val="1"/>
          <c:showCatName val="0"/>
          <c:showSerName val="0"/>
          <c:showPercent val="0"/>
          <c:showBubbleSize val="0"/>
        </c:dLbls>
        <c:axId val="110134016"/>
        <c:axId val="110135936"/>
      </c:scatterChart>
      <c:valAx>
        <c:axId val="110134016"/>
        <c:scaling>
          <c:orientation val="minMax"/>
          <c:max val="11.6"/>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35936"/>
        <c:crosses val="autoZero"/>
        <c:crossBetween val="midCat"/>
      </c:valAx>
      <c:valAx>
        <c:axId val="110135936"/>
        <c:scaling>
          <c:orientation val="minMax"/>
          <c:max val="146"/>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34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の市場公募債の発行増に伴い、その償還に備えた基金への積立相当額である「満期一括償還地方債に係る年度割相当額」は増加したが、銀行等からの元金償還による借入減等により「元利償還金」が減少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年度の実質公債費比率の分子は、前年度比で減少となった。</a:t>
          </a:r>
          <a:endParaRPr lang="ja-JP" altLang="ja-JP" sz="1400">
            <a:effectLst/>
          </a:endParaRPr>
        </a:p>
        <a:p>
          <a:r>
            <a:rPr kumimoji="1" lang="ja-JP" altLang="ja-JP" sz="1100">
              <a:solidFill>
                <a:schemeClr val="dk1"/>
              </a:solidFill>
              <a:effectLst/>
              <a:latin typeface="+mn-lt"/>
              <a:ea typeface="+mn-ea"/>
              <a:cs typeface="+mn-cs"/>
            </a:rPr>
            <a:t>　今後とも、公共投資の厳選・重点化を行い、臨時財政対策債を除いた市債残高の適切な管理に努める。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算定を開始した平成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年度決算以降、将来負担比率の分子は、ゆるやかな減少傾向で推移している。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公営企業債償還に占める一般会計負担額の減少により「公営企業債等繰入見込額」が減少した一方、県費負担教職員権限委譲に伴う「退職手当負担見込額」の増加により、将来負担額全体では約</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億円の増加となった。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財政調整基金の減少（▲</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億円）・震災復興基金の減少（▲</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億円）の一方で、市債管理基金の増加（＋</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億円）・公共施設長寿命化推進基金の増加（＋</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億円）等により、充当可能基金が約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億円増加し、充当可能財源全体としては約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収支差対策としての財政調整基金の取崩や復興事業の進捗により復興関係２基金の取崩を行ったこと等により残高が減少。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度の財政状況及び事業量等により変動するが、全体的には復興事業の進捗に応じた復興関係２基金の減少により残高の減少が見込まれるところ。今後の財政運営や事業の進捗に支障が生じないよう適切な管理に努めていく。また、基金の見える化についても、引き続きホームページ等を活用した公表に取り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高速鉄道の建設・運営及び関連事業、東日本大震災からの復興に関する事業、公共施設の長寿命化及び計画的な更新など（合計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復興事業の進捗により復興関係２基金の取崩を行ったこと等により残高が減少。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復興関係２基金については復興事業の進捗に応じ活用を図るとともに、その他の基金についても各種事業の進捗に支障が生じないよう適切な管理に努めていく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収支差対策として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億円の取崩を行ったことにより残高が減少。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今後の財政運営に支障が生じないよう適切な管理に努めていく。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将来の市債償還に備えた積立額が取崩額を上回ったことにより残高が増加。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将来の市債償還に支障が生じないよう引き続き適切な管理に努めていく。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本市の有形固定資産減価償却率は類似団体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同程度で推移している。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この中で類似団体と比較して有形固定資産減価償却率が高くなっている施設には、【</a:t>
          </a:r>
          <a:r>
            <a:rPr lang="ja-JP" altLang="en-US" sz="1100">
              <a:solidFill>
                <a:schemeClr val="dk1"/>
              </a:solidFill>
              <a:effectLst/>
              <a:latin typeface="+mn-lt"/>
              <a:ea typeface="+mn-ea"/>
              <a:cs typeface="+mn-cs"/>
            </a:rPr>
            <a:t>一般廃棄物処理施設</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保健センター・保健所</a:t>
          </a:r>
          <a:r>
            <a:rPr lang="ja-JP" altLang="ja-JP" sz="1100">
              <a:solidFill>
                <a:schemeClr val="dk1"/>
              </a:solidFill>
              <a:effectLst/>
              <a:latin typeface="+mn-lt"/>
              <a:ea typeface="+mn-ea"/>
              <a:cs typeface="+mn-cs"/>
            </a:rPr>
            <a:t>】などがあり、低くなっている施設</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公営住宅</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児童館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などが</a:t>
          </a:r>
          <a:r>
            <a:rPr lang="ja-JP" altLang="en-US" sz="1100">
              <a:solidFill>
                <a:schemeClr val="dk1"/>
              </a:solidFill>
              <a:effectLst/>
              <a:latin typeface="+mn-lt"/>
              <a:ea typeface="+mn-ea"/>
              <a:cs typeface="+mn-cs"/>
            </a:rPr>
            <a:t>ある</a:t>
          </a:r>
          <a:r>
            <a:rPr lang="ja-JP" altLang="ja-JP" sz="1100">
              <a:solidFill>
                <a:schemeClr val="dk1"/>
              </a:solidFill>
              <a:effectLst/>
              <a:latin typeface="+mn-lt"/>
              <a:ea typeface="+mn-ea"/>
              <a:cs typeface="+mn-cs"/>
            </a:rPr>
            <a:t>。</a:t>
          </a:r>
          <a:endParaRPr lang="ja-JP" altLang="ja-JP">
            <a:effectLst/>
          </a:endParaRPr>
        </a:p>
        <a:p>
          <a:r>
            <a:rPr lang="ja-JP" altLang="en-US" sz="1100">
              <a:solidFill>
                <a:schemeClr val="dk1"/>
              </a:solidFill>
              <a:effectLst/>
              <a:latin typeface="+mn-lt"/>
              <a:ea typeface="+mn-ea"/>
              <a:cs typeface="+mn-cs"/>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524803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663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66325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502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52480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xdr:cNvSpPr txBox="1"/>
      </xdr:nvSpPr>
      <xdr:spPr>
        <a:xfrm>
          <a:off x="4258945" y="5654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7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901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0" name="楕円 79"/>
        <xdr:cNvSpPr/>
      </xdr:nvSpPr>
      <xdr:spPr>
        <a:xfrm>
          <a:off x="4157345" y="58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81" name="有形固定資産減価償却率該当値テキスト"/>
        <xdr:cNvSpPr txBox="1"/>
      </xdr:nvSpPr>
      <xdr:spPr>
        <a:xfrm>
          <a:off x="4258945" y="57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128361</xdr:rowOff>
    </xdr:from>
    <xdr:to>
      <xdr:col>19</xdr:col>
      <xdr:colOff>187325</xdr:colOff>
      <xdr:row>31</xdr:row>
      <xdr:rowOff>58511</xdr:rowOff>
    </xdr:to>
    <xdr:sp macro="" textlink="">
      <xdr:nvSpPr>
        <xdr:cNvPr id="82" name="楕円 81"/>
        <xdr:cNvSpPr/>
      </xdr:nvSpPr>
      <xdr:spPr>
        <a:xfrm>
          <a:off x="3537585" y="5911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31</xdr:row>
      <xdr:rowOff>7711</xdr:rowOff>
    </xdr:to>
    <xdr:cxnSp macro="">
      <xdr:nvCxnSpPr>
        <xdr:cNvPr id="83" name="直線コネクタ 82"/>
        <xdr:cNvCxnSpPr/>
      </xdr:nvCxnSpPr>
      <xdr:spPr>
        <a:xfrm flipV="1">
          <a:off x="3588385" y="5870212"/>
          <a:ext cx="61976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4" name="n_1aveValue有形固定資産減価償却率"/>
        <xdr:cNvSpPr txBox="1"/>
      </xdr:nvSpPr>
      <xdr:spPr>
        <a:xfrm>
          <a:off x="3395989" y="568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273812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49638</xdr:rowOff>
    </xdr:from>
    <xdr:ext cx="405111" cy="259045"/>
    <xdr:sp macro="" textlink="">
      <xdr:nvSpPr>
        <xdr:cNvPr id="86" name="n_1mainValue有形固定資産減価償却率"/>
        <xdr:cNvSpPr txBox="1"/>
      </xdr:nvSpPr>
      <xdr:spPr>
        <a:xfrm>
          <a:off x="3395989" y="600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本市の債務償還可能年数は類似団体平均をやや上回っている。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今後も健全な行政運営を進め、将来負担額の大半を占める市債について、残高の縮減に努める。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3027660" y="543270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3080365" y="6689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2963525" y="668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3080365" y="521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2963525" y="5432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3080365" y="6016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3001625" y="6038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8" name="楕円 127"/>
        <xdr:cNvSpPr/>
      </xdr:nvSpPr>
      <xdr:spPr>
        <a:xfrm>
          <a:off x="13001625" y="5826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405111" cy="259045"/>
    <xdr:sp macro="" textlink="">
      <xdr:nvSpPr>
        <xdr:cNvPr id="129" name="債務償還可能年数該当値テキスト"/>
        <xdr:cNvSpPr txBox="1"/>
      </xdr:nvSpPr>
      <xdr:spPr>
        <a:xfrm>
          <a:off x="13080365" y="568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2" name="楕円 71"/>
        <xdr:cNvSpPr/>
      </xdr:nvSpPr>
      <xdr:spPr>
        <a:xfrm>
          <a:off x="403606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3" name="【道路】&#10;有形固定資産減価償却率該当値テキスト"/>
        <xdr:cNvSpPr txBox="1"/>
      </xdr:nvSpPr>
      <xdr:spPr>
        <a:xfrm>
          <a:off x="412496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312160" y="653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107224</xdr:rowOff>
    </xdr:to>
    <xdr:cxnSp macro="">
      <xdr:nvCxnSpPr>
        <xdr:cNvPr id="75" name="直線コネクタ 74"/>
        <xdr:cNvCxnSpPr/>
      </xdr:nvCxnSpPr>
      <xdr:spPr>
        <a:xfrm>
          <a:off x="3355340" y="6583136"/>
          <a:ext cx="73152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6"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78" name="n_1mainValue【道路】&#10;有形固定資産減価償却率"/>
        <xdr:cNvSpPr txBox="1"/>
      </xdr:nvSpPr>
      <xdr:spPr>
        <a:xfrm>
          <a:off x="317056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07"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101981</xdr:rowOff>
    </xdr:from>
    <xdr:to>
      <xdr:col>55</xdr:col>
      <xdr:colOff>50800</xdr:colOff>
      <xdr:row>40</xdr:row>
      <xdr:rowOff>32131</xdr:rowOff>
    </xdr:to>
    <xdr:sp macro="" textlink="">
      <xdr:nvSpPr>
        <xdr:cNvPr id="116" name="楕円 115"/>
        <xdr:cNvSpPr/>
      </xdr:nvSpPr>
      <xdr:spPr>
        <a:xfrm>
          <a:off x="9192260" y="6639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80408</xdr:rowOff>
    </xdr:from>
    <xdr:ext cx="469744" cy="259045"/>
    <xdr:sp macro="" textlink="">
      <xdr:nvSpPr>
        <xdr:cNvPr id="117" name="【道路】&#10;一人当たり延長該当値テキスト"/>
        <xdr:cNvSpPr txBox="1"/>
      </xdr:nvSpPr>
      <xdr:spPr>
        <a:xfrm>
          <a:off x="9258300" y="66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102997</xdr:rowOff>
    </xdr:from>
    <xdr:to>
      <xdr:col>50</xdr:col>
      <xdr:colOff>165100</xdr:colOff>
      <xdr:row>40</xdr:row>
      <xdr:rowOff>33147</xdr:rowOff>
    </xdr:to>
    <xdr:sp macro="" textlink="">
      <xdr:nvSpPr>
        <xdr:cNvPr id="118" name="楕円 117"/>
        <xdr:cNvSpPr/>
      </xdr:nvSpPr>
      <xdr:spPr>
        <a:xfrm>
          <a:off x="8445500" y="6640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152781</xdr:rowOff>
    </xdr:from>
    <xdr:to>
      <xdr:col>55</xdr:col>
      <xdr:colOff>0</xdr:colOff>
      <xdr:row>39</xdr:row>
      <xdr:rowOff>153797</xdr:rowOff>
    </xdr:to>
    <xdr:cxnSp macro="">
      <xdr:nvCxnSpPr>
        <xdr:cNvPr id="119" name="直線コネクタ 118"/>
        <xdr:cNvCxnSpPr/>
      </xdr:nvCxnSpPr>
      <xdr:spPr>
        <a:xfrm flipV="1">
          <a:off x="8496300" y="6690741"/>
          <a:ext cx="7239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24274</xdr:rowOff>
    </xdr:from>
    <xdr:ext cx="469744" cy="259045"/>
    <xdr:sp macro="" textlink="">
      <xdr:nvSpPr>
        <xdr:cNvPr id="122" name="n_1mainValue【道路】&#10;一人当たり延長"/>
        <xdr:cNvSpPr txBox="1"/>
      </xdr:nvSpPr>
      <xdr:spPr>
        <a:xfrm>
          <a:off x="8271587"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45" name="直線コネクタ 144"/>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6"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7" name="直線コネクタ 146"/>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8"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9" name="直線コネクタ 148"/>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0"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1" name="フローチャート: 判断 150"/>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2" name="フローチャート: 判断 151"/>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3" name="フローチャート: 判断 152"/>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59" name="楕円 158"/>
        <xdr:cNvSpPr/>
      </xdr:nvSpPr>
      <xdr:spPr>
        <a:xfrm>
          <a:off x="4036060" y="9717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160" name="【橋りょう・トンネル】&#10;有形固定資産減価償却率該当値テキスト"/>
        <xdr:cNvSpPr txBox="1"/>
      </xdr:nvSpPr>
      <xdr:spPr>
        <a:xfrm>
          <a:off x="4124960" y="956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68072</xdr:rowOff>
    </xdr:from>
    <xdr:to>
      <xdr:col>20</xdr:col>
      <xdr:colOff>38100</xdr:colOff>
      <xdr:row>58</xdr:row>
      <xdr:rowOff>169672</xdr:rowOff>
    </xdr:to>
    <xdr:sp macro="" textlink="">
      <xdr:nvSpPr>
        <xdr:cNvPr id="161" name="楕円 160"/>
        <xdr:cNvSpPr/>
      </xdr:nvSpPr>
      <xdr:spPr>
        <a:xfrm>
          <a:off x="3312160" y="9791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41148</xdr:rowOff>
    </xdr:from>
    <xdr:to>
      <xdr:col>24</xdr:col>
      <xdr:colOff>63500</xdr:colOff>
      <xdr:row>58</xdr:row>
      <xdr:rowOff>118872</xdr:rowOff>
    </xdr:to>
    <xdr:cxnSp macro="">
      <xdr:nvCxnSpPr>
        <xdr:cNvPr id="162" name="直線コネクタ 161"/>
        <xdr:cNvCxnSpPr/>
      </xdr:nvCxnSpPr>
      <xdr:spPr>
        <a:xfrm flipV="1">
          <a:off x="3355340" y="9764268"/>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63"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64"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14749</xdr:rowOff>
    </xdr:from>
    <xdr:ext cx="405111" cy="259045"/>
    <xdr:sp macro="" textlink="">
      <xdr:nvSpPr>
        <xdr:cNvPr id="165" name="n_1mainValue【橋りょう・トンネル】&#10;有形固定資産減価償却率"/>
        <xdr:cNvSpPr txBox="1"/>
      </xdr:nvSpPr>
      <xdr:spPr>
        <a:xfrm>
          <a:off x="317056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9" name="直線コネクタ 188"/>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0"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91" name="直線コネクタ 190"/>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92"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93" name="直線コネクタ 192"/>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194"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95" name="フローチャート: 判断 194"/>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96" name="フローチャート: 判断 195"/>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97" name="フローチャート: 判断 196"/>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117537</xdr:rowOff>
    </xdr:from>
    <xdr:to>
      <xdr:col>55</xdr:col>
      <xdr:colOff>50800</xdr:colOff>
      <xdr:row>62</xdr:row>
      <xdr:rowOff>47687</xdr:rowOff>
    </xdr:to>
    <xdr:sp macro="" textlink="">
      <xdr:nvSpPr>
        <xdr:cNvPr id="203" name="楕円 202"/>
        <xdr:cNvSpPr/>
      </xdr:nvSpPr>
      <xdr:spPr>
        <a:xfrm>
          <a:off x="9192260" y="10343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95964</xdr:rowOff>
    </xdr:from>
    <xdr:ext cx="599010" cy="259045"/>
    <xdr:sp macro="" textlink="">
      <xdr:nvSpPr>
        <xdr:cNvPr id="204" name="【橋りょう・トンネル】&#10;一人当たり有形固定資産（償却資産）額該当値テキスト"/>
        <xdr:cNvSpPr txBox="1"/>
      </xdr:nvSpPr>
      <xdr:spPr>
        <a:xfrm>
          <a:off x="9258300" y="1032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115907</xdr:rowOff>
    </xdr:from>
    <xdr:to>
      <xdr:col>50</xdr:col>
      <xdr:colOff>165100</xdr:colOff>
      <xdr:row>62</xdr:row>
      <xdr:rowOff>46057</xdr:rowOff>
    </xdr:to>
    <xdr:sp macro="" textlink="">
      <xdr:nvSpPr>
        <xdr:cNvPr id="205" name="楕円 204"/>
        <xdr:cNvSpPr/>
      </xdr:nvSpPr>
      <xdr:spPr>
        <a:xfrm>
          <a:off x="8445500" y="10341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166707</xdr:rowOff>
    </xdr:from>
    <xdr:to>
      <xdr:col>55</xdr:col>
      <xdr:colOff>0</xdr:colOff>
      <xdr:row>61</xdr:row>
      <xdr:rowOff>168337</xdr:rowOff>
    </xdr:to>
    <xdr:cxnSp macro="">
      <xdr:nvCxnSpPr>
        <xdr:cNvPr id="206" name="直線コネクタ 205"/>
        <xdr:cNvCxnSpPr/>
      </xdr:nvCxnSpPr>
      <xdr:spPr>
        <a:xfrm>
          <a:off x="8496300" y="10392747"/>
          <a:ext cx="7239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07"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08"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37184</xdr:rowOff>
    </xdr:from>
    <xdr:ext cx="599010" cy="259045"/>
    <xdr:sp macro="" textlink="">
      <xdr:nvSpPr>
        <xdr:cNvPr id="209" name="n_1mainValue【橋りょう・トンネル】&#10;一人当たり有形固定資産（償却資産）額"/>
        <xdr:cNvSpPr txBox="1"/>
      </xdr:nvSpPr>
      <xdr:spPr>
        <a:xfrm>
          <a:off x="8214575" y="1043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101781</xdr:rowOff>
    </xdr:from>
    <xdr:to>
      <xdr:col>24</xdr:col>
      <xdr:colOff>62865</xdr:colOff>
      <xdr:row>85</xdr:row>
      <xdr:rowOff>82187</xdr:rowOff>
    </xdr:to>
    <xdr:cxnSp macro="">
      <xdr:nvCxnSpPr>
        <xdr:cNvPr id="236" name="直線コネクタ 235"/>
        <xdr:cNvCxnSpPr/>
      </xdr:nvCxnSpPr>
      <xdr:spPr>
        <a:xfrm flipV="1">
          <a:off x="4086225" y="13010061"/>
          <a:ext cx="0" cy="132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86014</xdr:rowOff>
    </xdr:from>
    <xdr:ext cx="405111" cy="259045"/>
    <xdr:sp macro="" textlink="">
      <xdr:nvSpPr>
        <xdr:cNvPr id="237" name="【公営住宅】&#10;有形固定資産減価償却率最小値テキスト"/>
        <xdr:cNvSpPr txBox="1"/>
      </xdr:nvSpPr>
      <xdr:spPr>
        <a:xfrm>
          <a:off x="4124960" y="143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82187</xdr:rowOff>
    </xdr:from>
    <xdr:to>
      <xdr:col>24</xdr:col>
      <xdr:colOff>152400</xdr:colOff>
      <xdr:row>85</xdr:row>
      <xdr:rowOff>82187</xdr:rowOff>
    </xdr:to>
    <xdr:cxnSp macro="">
      <xdr:nvCxnSpPr>
        <xdr:cNvPr id="238" name="直線コネクタ 237"/>
        <xdr:cNvCxnSpPr/>
      </xdr:nvCxnSpPr>
      <xdr:spPr>
        <a:xfrm>
          <a:off x="4020820" y="14331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48458</xdr:rowOff>
    </xdr:from>
    <xdr:ext cx="405111" cy="259045"/>
    <xdr:sp macro="" textlink="">
      <xdr:nvSpPr>
        <xdr:cNvPr id="239" name="【公営住宅】&#10;有形固定資産減価償却率最大値テキスト"/>
        <xdr:cNvSpPr txBox="1"/>
      </xdr:nvSpPr>
      <xdr:spPr>
        <a:xfrm>
          <a:off x="4124960" y="1278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101781</xdr:rowOff>
    </xdr:from>
    <xdr:to>
      <xdr:col>24</xdr:col>
      <xdr:colOff>152400</xdr:colOff>
      <xdr:row>77</xdr:row>
      <xdr:rowOff>101781</xdr:rowOff>
    </xdr:to>
    <xdr:cxnSp macro="">
      <xdr:nvCxnSpPr>
        <xdr:cNvPr id="240" name="直線コネクタ 239"/>
        <xdr:cNvCxnSpPr/>
      </xdr:nvCxnSpPr>
      <xdr:spPr>
        <a:xfrm>
          <a:off x="4020820" y="13010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121211</xdr:rowOff>
    </xdr:from>
    <xdr:ext cx="405111" cy="259045"/>
    <xdr:sp macro="" textlink="">
      <xdr:nvSpPr>
        <xdr:cNvPr id="241" name="【公営住宅】&#10;有形固定資産減価償却率平均値テキスト"/>
        <xdr:cNvSpPr txBox="1"/>
      </xdr:nvSpPr>
      <xdr:spPr>
        <a:xfrm>
          <a:off x="4124960" y="13364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242" name="フローチャート: 判断 241"/>
        <xdr:cNvSpPr/>
      </xdr:nvSpPr>
      <xdr:spPr>
        <a:xfrm>
          <a:off x="4036060" y="13509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157118</xdr:rowOff>
    </xdr:from>
    <xdr:to>
      <xdr:col>20</xdr:col>
      <xdr:colOff>38100</xdr:colOff>
      <xdr:row>81</xdr:row>
      <xdr:rowOff>87268</xdr:rowOff>
    </xdr:to>
    <xdr:sp macro="" textlink="">
      <xdr:nvSpPr>
        <xdr:cNvPr id="243" name="フローチャート: 判断 242"/>
        <xdr:cNvSpPr/>
      </xdr:nvSpPr>
      <xdr:spPr>
        <a:xfrm>
          <a:off x="3312160" y="1356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54248</xdr:rowOff>
    </xdr:from>
    <xdr:to>
      <xdr:col>15</xdr:col>
      <xdr:colOff>101600</xdr:colOff>
      <xdr:row>81</xdr:row>
      <xdr:rowOff>155848</xdr:rowOff>
    </xdr:to>
    <xdr:sp macro="" textlink="">
      <xdr:nvSpPr>
        <xdr:cNvPr id="244" name="フローチャート: 判断 243"/>
        <xdr:cNvSpPr/>
      </xdr:nvSpPr>
      <xdr:spPr>
        <a:xfrm>
          <a:off x="251460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250" name="楕円 249"/>
        <xdr:cNvSpPr/>
      </xdr:nvSpPr>
      <xdr:spPr>
        <a:xfrm>
          <a:off x="403606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117764</xdr:rowOff>
    </xdr:from>
    <xdr:ext cx="405111" cy="259045"/>
    <xdr:sp macro="" textlink="">
      <xdr:nvSpPr>
        <xdr:cNvPr id="251" name="【公営住宅】&#10;有形固定資産減価償却率該当値テキスト"/>
        <xdr:cNvSpPr txBox="1"/>
      </xdr:nvSpPr>
      <xdr:spPr>
        <a:xfrm>
          <a:off x="4124960" y="14199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252" name="楕円 251"/>
        <xdr:cNvSpPr/>
      </xdr:nvSpPr>
      <xdr:spPr>
        <a:xfrm>
          <a:off x="3312160" y="14349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150768</xdr:rowOff>
    </xdr:to>
    <xdr:cxnSp macro="">
      <xdr:nvCxnSpPr>
        <xdr:cNvPr id="253" name="直線コネクタ 252"/>
        <xdr:cNvCxnSpPr/>
      </xdr:nvCxnSpPr>
      <xdr:spPr>
        <a:xfrm flipV="1">
          <a:off x="3355340" y="14331587"/>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103795</xdr:rowOff>
    </xdr:from>
    <xdr:ext cx="405111" cy="259045"/>
    <xdr:sp macro="" textlink="">
      <xdr:nvSpPr>
        <xdr:cNvPr id="254" name="n_1aveValue【公営住宅】&#10;有形固定資産減価償却率"/>
        <xdr:cNvSpPr txBox="1"/>
      </xdr:nvSpPr>
      <xdr:spPr>
        <a:xfrm>
          <a:off x="3170564" y="1334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255" name="n_2aveValue【公営住宅】&#10;有形固定資産減価償却率"/>
        <xdr:cNvSpPr txBox="1"/>
      </xdr:nvSpPr>
      <xdr:spPr>
        <a:xfrm>
          <a:off x="238570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256" name="n_1mainValue【公営住宅】&#10;有形固定資産減価償却率"/>
        <xdr:cNvSpPr txBox="1"/>
      </xdr:nvSpPr>
      <xdr:spPr>
        <a:xfrm>
          <a:off x="3170564" y="144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78" name="直線コネクタ 277"/>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79"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80" name="直線コネクタ 279"/>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81"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82" name="直線コネクタ 281"/>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83"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84" name="フローチャート: 判断 283"/>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85" name="フローチャート: 判断 284"/>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86" name="フローチャート: 判断 285"/>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169723</xdr:rowOff>
    </xdr:from>
    <xdr:to>
      <xdr:col>55</xdr:col>
      <xdr:colOff>50800</xdr:colOff>
      <xdr:row>84</xdr:row>
      <xdr:rowOff>99873</xdr:rowOff>
    </xdr:to>
    <xdr:sp macro="" textlink="">
      <xdr:nvSpPr>
        <xdr:cNvPr id="292" name="楕円 291"/>
        <xdr:cNvSpPr/>
      </xdr:nvSpPr>
      <xdr:spPr>
        <a:xfrm>
          <a:off x="9192260" y="14083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148150</xdr:rowOff>
    </xdr:from>
    <xdr:ext cx="469744" cy="259045"/>
    <xdr:sp macro="" textlink="">
      <xdr:nvSpPr>
        <xdr:cNvPr id="293" name="【公営住宅】&#10;一人当たり面積該当値テキスト"/>
        <xdr:cNvSpPr txBox="1"/>
      </xdr:nvSpPr>
      <xdr:spPr>
        <a:xfrm>
          <a:off x="9258300" y="1406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169266</xdr:rowOff>
    </xdr:from>
    <xdr:to>
      <xdr:col>50</xdr:col>
      <xdr:colOff>165100</xdr:colOff>
      <xdr:row>84</xdr:row>
      <xdr:rowOff>99416</xdr:rowOff>
    </xdr:to>
    <xdr:sp macro="" textlink="">
      <xdr:nvSpPr>
        <xdr:cNvPr id="294" name="楕円 293"/>
        <xdr:cNvSpPr/>
      </xdr:nvSpPr>
      <xdr:spPr>
        <a:xfrm>
          <a:off x="8445500" y="14083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48616</xdr:rowOff>
    </xdr:from>
    <xdr:to>
      <xdr:col>55</xdr:col>
      <xdr:colOff>0</xdr:colOff>
      <xdr:row>84</xdr:row>
      <xdr:rowOff>49073</xdr:rowOff>
    </xdr:to>
    <xdr:cxnSp macro="">
      <xdr:nvCxnSpPr>
        <xdr:cNvPr id="295" name="直線コネクタ 294"/>
        <xdr:cNvCxnSpPr/>
      </xdr:nvCxnSpPr>
      <xdr:spPr>
        <a:xfrm>
          <a:off x="8496300" y="14130376"/>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296"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97"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90543</xdr:rowOff>
    </xdr:from>
    <xdr:ext cx="469744" cy="259045"/>
    <xdr:sp macro="" textlink="">
      <xdr:nvSpPr>
        <xdr:cNvPr id="298" name="n_1mainValue【公営住宅】&#10;一人当たり面積"/>
        <xdr:cNvSpPr txBox="1"/>
      </xdr:nvSpPr>
      <xdr:spPr>
        <a:xfrm>
          <a:off x="8271587" y="141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5" name="テキスト ボックス 324"/>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5" name="テキスト ボックス 33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9" name="直線コネクタ 338"/>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40"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41" name="直線コネクタ 340"/>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42"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3" name="直線コネクタ 342"/>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4"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5" name="フローチャート: 判断 344"/>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6" name="フローチャート: 判断 345"/>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7" name="フローチャート: 判断 346"/>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353" name="楕円 352"/>
        <xdr:cNvSpPr/>
      </xdr:nvSpPr>
      <xdr:spPr>
        <a:xfrm>
          <a:off x="14325600" y="6254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74947</xdr:rowOff>
    </xdr:from>
    <xdr:ext cx="405111" cy="259045"/>
    <xdr:sp macro="" textlink="">
      <xdr:nvSpPr>
        <xdr:cNvPr id="354" name="【認定こども園・幼稚園・保育所】&#10;有形固定資産減価償却率該当値テキスト"/>
        <xdr:cNvSpPr txBox="1"/>
      </xdr:nvSpPr>
      <xdr:spPr>
        <a:xfrm>
          <a:off x="144145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355" name="楕円 354"/>
        <xdr:cNvSpPr/>
      </xdr:nvSpPr>
      <xdr:spPr>
        <a:xfrm>
          <a:off x="1357884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38</xdr:row>
      <xdr:rowOff>0</xdr:rowOff>
    </xdr:to>
    <xdr:cxnSp macro="">
      <xdr:nvCxnSpPr>
        <xdr:cNvPr id="356" name="直線コネクタ 355"/>
        <xdr:cNvCxnSpPr/>
      </xdr:nvCxnSpPr>
      <xdr:spPr>
        <a:xfrm flipV="1">
          <a:off x="13629640" y="630555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57"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8"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67327</xdr:rowOff>
    </xdr:from>
    <xdr:ext cx="405111" cy="259045"/>
    <xdr:sp macro="" textlink="">
      <xdr:nvSpPr>
        <xdr:cNvPr id="359" name="n_1mainValue【認定こども園・幼稚園・保育所】&#10;有形固定資産減価償却率"/>
        <xdr:cNvSpPr txBox="1"/>
      </xdr:nvSpPr>
      <xdr:spPr>
        <a:xfrm>
          <a:off x="134372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81" name="直線コネクタ 380"/>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82"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3" name="直線コネクタ 382"/>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4"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5" name="直線コネクタ 384"/>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386"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7" name="フローチャート: 判断 386"/>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8" name="フローチャート: 判断 387"/>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9" name="フローチャート: 判断 388"/>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95" name="楕円 394"/>
        <xdr:cNvSpPr/>
      </xdr:nvSpPr>
      <xdr:spPr>
        <a:xfrm>
          <a:off x="194589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396" name="【認定こども園・幼稚園・保育所】&#10;一人当たり面積該当値テキスト"/>
        <xdr:cNvSpPr txBox="1"/>
      </xdr:nvSpPr>
      <xdr:spPr>
        <a:xfrm>
          <a:off x="1954784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397" name="楕円 396"/>
        <xdr:cNvSpPr/>
      </xdr:nvSpPr>
      <xdr:spPr>
        <a:xfrm>
          <a:off x="1873504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398" name="直線コネクタ 397"/>
        <xdr:cNvCxnSpPr/>
      </xdr:nvCxnSpPr>
      <xdr:spPr>
        <a:xfrm>
          <a:off x="18778220" y="67360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399"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00"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01" name="n_1mainValue【認定こども園・幼稚園・保育所】&#10;一人当たり面積"/>
        <xdr:cNvSpPr txBox="1"/>
      </xdr:nvSpPr>
      <xdr:spPr>
        <a:xfrm>
          <a:off x="185611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4" name="テキスト ボックス 413"/>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4" name="直線コネクタ 423"/>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5"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6" name="直線コネクタ 425"/>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7"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8" name="直線コネクタ 427"/>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29"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30" name="フローチャート: 判断 429"/>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31" name="フローチャート: 判断 430"/>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32" name="フローチャート: 判断 431"/>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38" name="楕円 437"/>
        <xdr:cNvSpPr/>
      </xdr:nvSpPr>
      <xdr:spPr>
        <a:xfrm>
          <a:off x="14325600" y="1007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39" name="【学校施設】&#10;有形固定資産減価償却率該当値テキスト"/>
        <xdr:cNvSpPr txBox="1"/>
      </xdr:nvSpPr>
      <xdr:spPr>
        <a:xfrm>
          <a:off x="144145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40" name="楕円 439"/>
        <xdr:cNvSpPr/>
      </xdr:nvSpPr>
      <xdr:spPr>
        <a:xfrm>
          <a:off x="1357884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160020</xdr:rowOff>
    </xdr:to>
    <xdr:cxnSp macro="">
      <xdr:nvCxnSpPr>
        <xdr:cNvPr id="441" name="直線コネクタ 440"/>
        <xdr:cNvCxnSpPr/>
      </xdr:nvCxnSpPr>
      <xdr:spPr>
        <a:xfrm flipV="1">
          <a:off x="13629640" y="1012698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42"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3"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444" name="n_1mainValue【学校施設】&#10;有形固定資産減価償却率"/>
        <xdr:cNvSpPr txBox="1"/>
      </xdr:nvSpPr>
      <xdr:spPr>
        <a:xfrm>
          <a:off x="134372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8" name="直線コネクタ 467"/>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9"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70" name="直線コネクタ 469"/>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71"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72" name="直線コネクタ 471"/>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73"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4" name="フローチャート: 判断 473"/>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5" name="フローチャート: 判断 474"/>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6" name="フローチャート: 判断 475"/>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27305</xdr:rowOff>
    </xdr:from>
    <xdr:to>
      <xdr:col>116</xdr:col>
      <xdr:colOff>114300</xdr:colOff>
      <xdr:row>61</xdr:row>
      <xdr:rowOff>128905</xdr:rowOff>
    </xdr:to>
    <xdr:sp macro="" textlink="">
      <xdr:nvSpPr>
        <xdr:cNvPr id="482" name="楕円 481"/>
        <xdr:cNvSpPr/>
      </xdr:nvSpPr>
      <xdr:spPr>
        <a:xfrm>
          <a:off x="1945894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50182</xdr:rowOff>
    </xdr:from>
    <xdr:ext cx="469744" cy="259045"/>
    <xdr:sp macro="" textlink="">
      <xdr:nvSpPr>
        <xdr:cNvPr id="483" name="【学校施設】&#10;一人当たり面積該当値テキスト"/>
        <xdr:cNvSpPr txBox="1"/>
      </xdr:nvSpPr>
      <xdr:spPr>
        <a:xfrm>
          <a:off x="19547840"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26162</xdr:rowOff>
    </xdr:from>
    <xdr:to>
      <xdr:col>112</xdr:col>
      <xdr:colOff>38100</xdr:colOff>
      <xdr:row>61</xdr:row>
      <xdr:rowOff>127762</xdr:rowOff>
    </xdr:to>
    <xdr:sp macro="" textlink="">
      <xdr:nvSpPr>
        <xdr:cNvPr id="484" name="楕円 483"/>
        <xdr:cNvSpPr/>
      </xdr:nvSpPr>
      <xdr:spPr>
        <a:xfrm>
          <a:off x="18735040" y="10252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76962</xdr:rowOff>
    </xdr:from>
    <xdr:to>
      <xdr:col>116</xdr:col>
      <xdr:colOff>63500</xdr:colOff>
      <xdr:row>61</xdr:row>
      <xdr:rowOff>78105</xdr:rowOff>
    </xdr:to>
    <xdr:cxnSp macro="">
      <xdr:nvCxnSpPr>
        <xdr:cNvPr id="485" name="直線コネクタ 484"/>
        <xdr:cNvCxnSpPr/>
      </xdr:nvCxnSpPr>
      <xdr:spPr>
        <a:xfrm>
          <a:off x="18778220" y="10303002"/>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6"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7"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144289</xdr:rowOff>
    </xdr:from>
    <xdr:ext cx="469744" cy="259045"/>
    <xdr:sp macro="" textlink="">
      <xdr:nvSpPr>
        <xdr:cNvPr id="488" name="n_1mainValue【学校施設】&#10;一人当たり面積"/>
        <xdr:cNvSpPr txBox="1"/>
      </xdr:nvSpPr>
      <xdr:spPr>
        <a:xfrm>
          <a:off x="18561127" y="100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9" name="テキスト ボックス 49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1" name="テキスト ボックス 500"/>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1" name="テキスト ボックス 510"/>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3" name="テキスト ボックス 51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15" name="直線コネクタ 514"/>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16"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17" name="直線コネクタ 516"/>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8"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9" name="直線コネクタ 518"/>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520"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21" name="フローチャート: 判断 520"/>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22" name="フローチャート: 判断 521"/>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23" name="フローチャート: 判断 522"/>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529" name="楕円 528"/>
        <xdr:cNvSpPr/>
      </xdr:nvSpPr>
      <xdr:spPr>
        <a:xfrm>
          <a:off x="14325600" y="143167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530" name="【児童館】&#10;有形固定資産減価償却率該当値テキスト"/>
        <xdr:cNvSpPr txBox="1"/>
      </xdr:nvSpPr>
      <xdr:spPr>
        <a:xfrm>
          <a:off x="14414500" y="1423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50981</xdr:rowOff>
    </xdr:from>
    <xdr:to>
      <xdr:col>81</xdr:col>
      <xdr:colOff>101600</xdr:colOff>
      <xdr:row>85</xdr:row>
      <xdr:rowOff>152581</xdr:rowOff>
    </xdr:to>
    <xdr:sp macro="" textlink="">
      <xdr:nvSpPr>
        <xdr:cNvPr id="531" name="楕円 530"/>
        <xdr:cNvSpPr/>
      </xdr:nvSpPr>
      <xdr:spPr>
        <a:xfrm>
          <a:off x="13578840" y="14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101781</xdr:rowOff>
    </xdr:from>
    <xdr:to>
      <xdr:col>85</xdr:col>
      <xdr:colOff>127000</xdr:colOff>
      <xdr:row>85</xdr:row>
      <xdr:rowOff>118111</xdr:rowOff>
    </xdr:to>
    <xdr:cxnSp macro="">
      <xdr:nvCxnSpPr>
        <xdr:cNvPr id="532" name="直線コネクタ 531"/>
        <xdr:cNvCxnSpPr/>
      </xdr:nvCxnSpPr>
      <xdr:spPr>
        <a:xfrm>
          <a:off x="13629640" y="14351181"/>
          <a:ext cx="74676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33"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34"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143708</xdr:rowOff>
    </xdr:from>
    <xdr:ext cx="405111" cy="259045"/>
    <xdr:sp macro="" textlink="">
      <xdr:nvSpPr>
        <xdr:cNvPr id="535" name="n_1mainValue【児童館】&#10;有形固定資産減価償却率"/>
        <xdr:cNvSpPr txBox="1"/>
      </xdr:nvSpPr>
      <xdr:spPr>
        <a:xfrm>
          <a:off x="13437244" y="143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57" name="直線コネクタ 556"/>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8"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9" name="直線コネクタ 558"/>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60"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1" name="直線コネクタ 560"/>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62"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63" name="フローチャート: 判断 562"/>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64" name="フローチャート: 判断 563"/>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65" name="フローチャート: 判断 564"/>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571" name="楕円 570"/>
        <xdr:cNvSpPr/>
      </xdr:nvSpPr>
      <xdr:spPr>
        <a:xfrm>
          <a:off x="194589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572" name="【児童館】&#10;一人当たり面積該当値テキスト"/>
        <xdr:cNvSpPr txBox="1"/>
      </xdr:nvSpPr>
      <xdr:spPr>
        <a:xfrm>
          <a:off x="19547840" y="129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573" name="楕円 572"/>
        <xdr:cNvSpPr/>
      </xdr:nvSpPr>
      <xdr:spPr>
        <a:xfrm>
          <a:off x="1873504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77</xdr:row>
      <xdr:rowOff>163830</xdr:rowOff>
    </xdr:to>
    <xdr:cxnSp macro="">
      <xdr:nvCxnSpPr>
        <xdr:cNvPr id="574" name="直線コネクタ 573"/>
        <xdr:cNvCxnSpPr/>
      </xdr:nvCxnSpPr>
      <xdr:spPr>
        <a:xfrm>
          <a:off x="18778220" y="13072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575" name="n_1aveValue【児童館】&#10;一人当たり面積"/>
        <xdr:cNvSpPr txBox="1"/>
      </xdr:nvSpPr>
      <xdr:spPr>
        <a:xfrm>
          <a:off x="18561127" y="137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76"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577" name="n_1mainValue【児童館】&#10;一人当たり面積"/>
        <xdr:cNvSpPr txBox="1"/>
      </xdr:nvSpPr>
      <xdr:spPr>
        <a:xfrm>
          <a:off x="18561127"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9" name="直線コネクタ 58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0" name="テキスト ボックス 58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1" name="直線コネクタ 59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2" name="テキスト ボックス 59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3" name="直線コネクタ 59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4" name="テキスト ボックス 59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5" name="直線コネクタ 59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6" name="テキスト ボックス 59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600" name="直線コネクタ 59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60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02" name="直線コネクタ 60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0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04" name="直線コネクタ 60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605" name="【公民館】&#10;有形固定資産減価償却率平均値テキスト"/>
        <xdr:cNvSpPr txBox="1"/>
      </xdr:nvSpPr>
      <xdr:spPr>
        <a:xfrm>
          <a:off x="14414500" y="17351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06" name="フローチャート: 判断 60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07" name="フローチャート: 判断 60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08" name="フローチャート: 判断 60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146558</xdr:rowOff>
    </xdr:from>
    <xdr:to>
      <xdr:col>85</xdr:col>
      <xdr:colOff>177800</xdr:colOff>
      <xdr:row>105</xdr:row>
      <xdr:rowOff>76708</xdr:rowOff>
    </xdr:to>
    <xdr:sp macro="" textlink="">
      <xdr:nvSpPr>
        <xdr:cNvPr id="614" name="楕円 613"/>
        <xdr:cNvSpPr/>
      </xdr:nvSpPr>
      <xdr:spPr>
        <a:xfrm>
          <a:off x="14325600" y="175811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124985</xdr:rowOff>
    </xdr:from>
    <xdr:ext cx="405111" cy="259045"/>
    <xdr:sp macro="" textlink="">
      <xdr:nvSpPr>
        <xdr:cNvPr id="615" name="【公民館】&#10;有形固定資産減価償却率該当値テキスト"/>
        <xdr:cNvSpPr txBox="1"/>
      </xdr:nvSpPr>
      <xdr:spPr>
        <a:xfrm>
          <a:off x="14414500"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29972</xdr:rowOff>
    </xdr:from>
    <xdr:to>
      <xdr:col>81</xdr:col>
      <xdr:colOff>101600</xdr:colOff>
      <xdr:row>105</xdr:row>
      <xdr:rowOff>131572</xdr:rowOff>
    </xdr:to>
    <xdr:sp macro="" textlink="">
      <xdr:nvSpPr>
        <xdr:cNvPr id="616" name="楕円 615"/>
        <xdr:cNvSpPr/>
      </xdr:nvSpPr>
      <xdr:spPr>
        <a:xfrm>
          <a:off x="1357884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25908</xdr:rowOff>
    </xdr:from>
    <xdr:to>
      <xdr:col>85</xdr:col>
      <xdr:colOff>127000</xdr:colOff>
      <xdr:row>105</xdr:row>
      <xdr:rowOff>80772</xdr:rowOff>
    </xdr:to>
    <xdr:cxnSp macro="">
      <xdr:nvCxnSpPr>
        <xdr:cNvPr id="617" name="直線コネクタ 616"/>
        <xdr:cNvCxnSpPr/>
      </xdr:nvCxnSpPr>
      <xdr:spPr>
        <a:xfrm flipV="1">
          <a:off x="13629640" y="17628108"/>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18" name="n_1aveValue【公民館】&#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19"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122699</xdr:rowOff>
    </xdr:from>
    <xdr:ext cx="405111" cy="259045"/>
    <xdr:sp macro="" textlink="">
      <xdr:nvSpPr>
        <xdr:cNvPr id="620" name="n_1mainValue【公民館】&#10;有形固定資産減価償却率"/>
        <xdr:cNvSpPr txBox="1"/>
      </xdr:nvSpPr>
      <xdr:spPr>
        <a:xfrm>
          <a:off x="134372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46" name="直線コネクタ 645"/>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47"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48" name="直線コネクタ 647"/>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49"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50" name="直線コネクタ 649"/>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51"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52" name="フローチャート: 判断 651"/>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53" name="フローチャート: 判断 652"/>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54" name="フローチャート: 判断 653"/>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98879</xdr:rowOff>
    </xdr:from>
    <xdr:to>
      <xdr:col>116</xdr:col>
      <xdr:colOff>114300</xdr:colOff>
      <xdr:row>100</xdr:row>
      <xdr:rowOff>29029</xdr:rowOff>
    </xdr:to>
    <xdr:sp macro="" textlink="">
      <xdr:nvSpPr>
        <xdr:cNvPr id="660" name="楕円 659"/>
        <xdr:cNvSpPr/>
      </xdr:nvSpPr>
      <xdr:spPr>
        <a:xfrm>
          <a:off x="19458940"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51906</xdr:rowOff>
    </xdr:from>
    <xdr:ext cx="469744" cy="259045"/>
    <xdr:sp macro="" textlink="">
      <xdr:nvSpPr>
        <xdr:cNvPr id="661" name="【公民館】&#10;一人当たり面積該当値テキスト"/>
        <xdr:cNvSpPr txBox="1"/>
      </xdr:nvSpPr>
      <xdr:spPr>
        <a:xfrm>
          <a:off x="19547840" y="166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98879</xdr:rowOff>
    </xdr:from>
    <xdr:to>
      <xdr:col>112</xdr:col>
      <xdr:colOff>38100</xdr:colOff>
      <xdr:row>100</xdr:row>
      <xdr:rowOff>29029</xdr:rowOff>
    </xdr:to>
    <xdr:sp macro="" textlink="">
      <xdr:nvSpPr>
        <xdr:cNvPr id="662" name="楕円 661"/>
        <xdr:cNvSpPr/>
      </xdr:nvSpPr>
      <xdr:spPr>
        <a:xfrm>
          <a:off x="18735040" y="16695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149679</xdr:rowOff>
    </xdr:from>
    <xdr:to>
      <xdr:col>116</xdr:col>
      <xdr:colOff>63500</xdr:colOff>
      <xdr:row>99</xdr:row>
      <xdr:rowOff>149679</xdr:rowOff>
    </xdr:to>
    <xdr:cxnSp macro="">
      <xdr:nvCxnSpPr>
        <xdr:cNvPr id="663" name="直線コネクタ 662"/>
        <xdr:cNvCxnSpPr/>
      </xdr:nvCxnSpPr>
      <xdr:spPr>
        <a:xfrm>
          <a:off x="18778220" y="167460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664"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65"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45556</xdr:rowOff>
    </xdr:from>
    <xdr:ext cx="469744" cy="259045"/>
    <xdr:sp macro="" textlink="">
      <xdr:nvSpPr>
        <xdr:cNvPr id="666" name="n_1mainValue【公民館】&#10;一人当たり面積"/>
        <xdr:cNvSpPr txBox="1"/>
      </xdr:nvSpPr>
      <xdr:spPr>
        <a:xfrm>
          <a:off x="18561127" y="1647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本市の有形固定資産減価償却率は</a:t>
          </a:r>
          <a:r>
            <a:rPr lang="ja-JP" altLang="en-US" sz="1100">
              <a:solidFill>
                <a:schemeClr val="dk1"/>
              </a:solidFill>
              <a:effectLst/>
              <a:latin typeface="+mn-lt"/>
              <a:ea typeface="+mn-ea"/>
              <a:cs typeface="+mn-cs"/>
            </a:rPr>
            <a:t>、全体としては</a:t>
          </a:r>
          <a:r>
            <a:rPr lang="ja-JP" altLang="ja-JP" sz="1100">
              <a:solidFill>
                <a:schemeClr val="dk1"/>
              </a:solidFill>
              <a:effectLst/>
              <a:latin typeface="+mn-lt"/>
              <a:ea typeface="+mn-ea"/>
              <a:cs typeface="+mn-cs"/>
            </a:rPr>
            <a:t>類似団体と</a:t>
          </a:r>
          <a:r>
            <a:rPr lang="ja-JP" altLang="en-US" sz="1100">
              <a:solidFill>
                <a:schemeClr val="dk1"/>
              </a:solidFill>
              <a:effectLst/>
              <a:latin typeface="+mn-lt"/>
              <a:ea typeface="+mn-ea"/>
              <a:cs typeface="+mn-cs"/>
            </a:rPr>
            <a:t>同程度で推移している。</a:t>
          </a:r>
          <a:endParaRPr lang="ja-JP" altLang="ja-JP">
            <a:effectLst/>
          </a:endParaRPr>
        </a:p>
        <a:p>
          <a:r>
            <a:rPr lang="ja-JP" altLang="en-US"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公営住宅</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有形固定資産減価償却率</a:t>
          </a:r>
          <a:r>
            <a:rPr lang="ja-JP" altLang="en-US" sz="1100">
              <a:solidFill>
                <a:schemeClr val="dk1"/>
              </a:solidFill>
              <a:effectLst/>
              <a:latin typeface="+mn-lt"/>
              <a:ea typeface="+mn-ea"/>
              <a:cs typeface="+mn-cs"/>
            </a:rPr>
            <a:t>が低くなっているが、これは、東日本大震災後に復興公営住宅を多数整備したことによるものと考えられる。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児童館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の有形固定資産減価償却率が低くなってい</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これは、当市で所管している児童館のうち、近年整備を行ったものが取得価額の大半を占めているためである。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仙台市公共施設総合マネジメントプラン」に基づき、安心して利用できる公共施設を将来にわたり持続的に提供していくため、引き続き効率的・効果的な都市経営に資する公共施設マネジメントに取り組んで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0" name="楕円 69"/>
        <xdr:cNvSpPr/>
      </xdr:nvSpPr>
      <xdr:spPr>
        <a:xfrm>
          <a:off x="403606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1" name="【図書館】&#10;有形固定資産減価償却率該当値テキスト"/>
        <xdr:cNvSpPr txBox="1"/>
      </xdr:nvSpPr>
      <xdr:spPr>
        <a:xfrm>
          <a:off x="412496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2" name="楕円 71"/>
        <xdr:cNvSpPr/>
      </xdr:nvSpPr>
      <xdr:spPr>
        <a:xfrm>
          <a:off x="3312160" y="655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72390</xdr:rowOff>
    </xdr:to>
    <xdr:cxnSp macro="">
      <xdr:nvCxnSpPr>
        <xdr:cNvPr id="73" name="直線コネクタ 72"/>
        <xdr:cNvCxnSpPr/>
      </xdr:nvCxnSpPr>
      <xdr:spPr>
        <a:xfrm flipV="1">
          <a:off x="3355340" y="653796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4"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76" name="n_1mainValue【図書館】&#10;有形固定資産減価償却率"/>
        <xdr:cNvSpPr txBox="1"/>
      </xdr:nvSpPr>
      <xdr:spPr>
        <a:xfrm>
          <a:off x="317056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4"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3" name="楕円 112"/>
        <xdr:cNvSpPr/>
      </xdr:nvSpPr>
      <xdr:spPr>
        <a:xfrm>
          <a:off x="919226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4" name="【図書館】&#10;一人当たり面積該当値テキスト"/>
        <xdr:cNvSpPr txBox="1"/>
      </xdr:nvSpPr>
      <xdr:spPr>
        <a:xfrm>
          <a:off x="92583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5" name="楕円 114"/>
        <xdr:cNvSpPr/>
      </xdr:nvSpPr>
      <xdr:spPr>
        <a:xfrm>
          <a:off x="844550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156210</xdr:rowOff>
    </xdr:to>
    <xdr:cxnSp macro="">
      <xdr:nvCxnSpPr>
        <xdr:cNvPr id="116" name="直線コネクタ 115"/>
        <xdr:cNvCxnSpPr/>
      </xdr:nvCxnSpPr>
      <xdr:spPr>
        <a:xfrm flipV="1">
          <a:off x="8496300" y="664845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17"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19" name="n_1mainValue【図書館】&#10;一人当たり面積"/>
        <xdr:cNvSpPr txBox="1"/>
      </xdr:nvSpPr>
      <xdr:spPr>
        <a:xfrm>
          <a:off x="8271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49"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71120</xdr:rowOff>
    </xdr:from>
    <xdr:to>
      <xdr:col>24</xdr:col>
      <xdr:colOff>114300</xdr:colOff>
      <xdr:row>63</xdr:row>
      <xdr:rowOff>1270</xdr:rowOff>
    </xdr:to>
    <xdr:sp macro="" textlink="">
      <xdr:nvSpPr>
        <xdr:cNvPr id="158" name="楕円 157"/>
        <xdr:cNvSpPr/>
      </xdr:nvSpPr>
      <xdr:spPr>
        <a:xfrm>
          <a:off x="403606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49547</xdr:rowOff>
    </xdr:from>
    <xdr:ext cx="405111" cy="259045"/>
    <xdr:sp macro="" textlink="">
      <xdr:nvSpPr>
        <xdr:cNvPr id="159" name="【体育館・プール】&#10;有形固定資産減価償却率該当値テキスト"/>
        <xdr:cNvSpPr txBox="1"/>
      </xdr:nvSpPr>
      <xdr:spPr>
        <a:xfrm>
          <a:off x="412496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60" name="楕円 159"/>
        <xdr:cNvSpPr/>
      </xdr:nvSpPr>
      <xdr:spPr>
        <a:xfrm>
          <a:off x="33121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121920</xdr:rowOff>
    </xdr:from>
    <xdr:to>
      <xdr:col>24</xdr:col>
      <xdr:colOff>63500</xdr:colOff>
      <xdr:row>63</xdr:row>
      <xdr:rowOff>22860</xdr:rowOff>
    </xdr:to>
    <xdr:cxnSp macro="">
      <xdr:nvCxnSpPr>
        <xdr:cNvPr id="161" name="直線コネクタ 160"/>
        <xdr:cNvCxnSpPr/>
      </xdr:nvCxnSpPr>
      <xdr:spPr>
        <a:xfrm flipV="1">
          <a:off x="3355340" y="1051560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62"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164" name="n_1mainValue【体育館・プール】&#10;有形固定資産減価償却率"/>
        <xdr:cNvSpPr txBox="1"/>
      </xdr:nvSpPr>
      <xdr:spPr>
        <a:xfrm>
          <a:off x="317056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196"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115207</xdr:rowOff>
    </xdr:from>
    <xdr:to>
      <xdr:col>55</xdr:col>
      <xdr:colOff>50800</xdr:colOff>
      <xdr:row>62</xdr:row>
      <xdr:rowOff>45357</xdr:rowOff>
    </xdr:to>
    <xdr:sp macro="" textlink="">
      <xdr:nvSpPr>
        <xdr:cNvPr id="205" name="楕円 204"/>
        <xdr:cNvSpPr/>
      </xdr:nvSpPr>
      <xdr:spPr>
        <a:xfrm>
          <a:off x="9192260" y="10341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138084</xdr:rowOff>
    </xdr:from>
    <xdr:ext cx="469744" cy="259045"/>
    <xdr:sp macro="" textlink="">
      <xdr:nvSpPr>
        <xdr:cNvPr id="206" name="【体育館・プール】&#10;一人当たり面積該当値テキスト"/>
        <xdr:cNvSpPr txBox="1"/>
      </xdr:nvSpPr>
      <xdr:spPr>
        <a:xfrm>
          <a:off x="9258300"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115207</xdr:rowOff>
    </xdr:from>
    <xdr:to>
      <xdr:col>50</xdr:col>
      <xdr:colOff>165100</xdr:colOff>
      <xdr:row>62</xdr:row>
      <xdr:rowOff>45357</xdr:rowOff>
    </xdr:to>
    <xdr:sp macro="" textlink="">
      <xdr:nvSpPr>
        <xdr:cNvPr id="207" name="楕円 206"/>
        <xdr:cNvSpPr/>
      </xdr:nvSpPr>
      <xdr:spPr>
        <a:xfrm>
          <a:off x="8445500" y="10341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166007</xdr:rowOff>
    </xdr:from>
    <xdr:to>
      <xdr:col>55</xdr:col>
      <xdr:colOff>0</xdr:colOff>
      <xdr:row>61</xdr:row>
      <xdr:rowOff>166007</xdr:rowOff>
    </xdr:to>
    <xdr:cxnSp macro="">
      <xdr:nvCxnSpPr>
        <xdr:cNvPr id="208" name="直線コネクタ 207"/>
        <xdr:cNvCxnSpPr/>
      </xdr:nvCxnSpPr>
      <xdr:spPr>
        <a:xfrm>
          <a:off x="8496300" y="103920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09"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61884</xdr:rowOff>
    </xdr:from>
    <xdr:ext cx="469744" cy="259045"/>
    <xdr:sp macro="" textlink="">
      <xdr:nvSpPr>
        <xdr:cNvPr id="211" name="n_1mainValue【体育館・プール】&#10;一人当たり面積"/>
        <xdr:cNvSpPr txBox="1"/>
      </xdr:nvSpPr>
      <xdr:spPr>
        <a:xfrm>
          <a:off x="827158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43"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34652</xdr:rowOff>
    </xdr:from>
    <xdr:to>
      <xdr:col>24</xdr:col>
      <xdr:colOff>114300</xdr:colOff>
      <xdr:row>83</xdr:row>
      <xdr:rowOff>136252</xdr:rowOff>
    </xdr:to>
    <xdr:sp macro="" textlink="">
      <xdr:nvSpPr>
        <xdr:cNvPr id="252" name="楕円 251"/>
        <xdr:cNvSpPr/>
      </xdr:nvSpPr>
      <xdr:spPr>
        <a:xfrm>
          <a:off x="4036060" y="13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13079</xdr:rowOff>
    </xdr:from>
    <xdr:ext cx="405111" cy="259045"/>
    <xdr:sp macro="" textlink="">
      <xdr:nvSpPr>
        <xdr:cNvPr id="253" name="【福祉施設】&#10;有形固定資産減価償却率該当値テキスト"/>
        <xdr:cNvSpPr txBox="1"/>
      </xdr:nvSpPr>
      <xdr:spPr>
        <a:xfrm>
          <a:off x="4124960" y="139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54" name="楕円 253"/>
        <xdr:cNvSpPr/>
      </xdr:nvSpPr>
      <xdr:spPr>
        <a:xfrm>
          <a:off x="331216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85452</xdr:rowOff>
    </xdr:from>
    <xdr:to>
      <xdr:col>24</xdr:col>
      <xdr:colOff>63500</xdr:colOff>
      <xdr:row>83</xdr:row>
      <xdr:rowOff>163830</xdr:rowOff>
    </xdr:to>
    <xdr:cxnSp macro="">
      <xdr:nvCxnSpPr>
        <xdr:cNvPr id="255" name="直線コネクタ 254"/>
        <xdr:cNvCxnSpPr/>
      </xdr:nvCxnSpPr>
      <xdr:spPr>
        <a:xfrm flipV="1">
          <a:off x="3355340" y="13999572"/>
          <a:ext cx="73152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56"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58" name="n_1mainValue【福祉施設】&#10;有形固定資産減価償却率"/>
        <xdr:cNvSpPr txBox="1"/>
      </xdr:nvSpPr>
      <xdr:spPr>
        <a:xfrm>
          <a:off x="317056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289"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98" name="楕円 297"/>
        <xdr:cNvSpPr/>
      </xdr:nvSpPr>
      <xdr:spPr>
        <a:xfrm>
          <a:off x="919226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299" name="【福祉施設】&#10;一人当たり面積該当値テキスト"/>
        <xdr:cNvSpPr txBox="1"/>
      </xdr:nvSpPr>
      <xdr:spPr>
        <a:xfrm>
          <a:off x="92583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00" name="楕円 299"/>
        <xdr:cNvSpPr/>
      </xdr:nvSpPr>
      <xdr:spPr>
        <a:xfrm>
          <a:off x="844550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01" name="直線コネクタ 300"/>
        <xdr:cNvCxnSpPr/>
      </xdr:nvCxnSpPr>
      <xdr:spPr>
        <a:xfrm>
          <a:off x="8496300" y="144551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02"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04" name="n_1mainValue【福祉施設】&#10;一人当たり面積"/>
        <xdr:cNvSpPr txBox="1"/>
      </xdr:nvSpPr>
      <xdr:spPr>
        <a:xfrm>
          <a:off x="827158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43" name="楕円 342"/>
        <xdr:cNvSpPr/>
      </xdr:nvSpPr>
      <xdr:spPr>
        <a:xfrm>
          <a:off x="403606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65422</xdr:rowOff>
    </xdr:from>
    <xdr:ext cx="405111" cy="259045"/>
    <xdr:sp macro="" textlink="">
      <xdr:nvSpPr>
        <xdr:cNvPr id="344" name="【市民会館】&#10;有形固定資産減価償却率該当値テキスト"/>
        <xdr:cNvSpPr txBox="1"/>
      </xdr:nvSpPr>
      <xdr:spPr>
        <a:xfrm>
          <a:off x="412496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45" name="楕円 344"/>
        <xdr:cNvSpPr/>
      </xdr:nvSpPr>
      <xdr:spPr>
        <a:xfrm>
          <a:off x="3312160" y="17644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93345</xdr:rowOff>
    </xdr:from>
    <xdr:to>
      <xdr:col>24</xdr:col>
      <xdr:colOff>63500</xdr:colOff>
      <xdr:row>105</xdr:row>
      <xdr:rowOff>93345</xdr:rowOff>
    </xdr:to>
    <xdr:cxnSp macro="">
      <xdr:nvCxnSpPr>
        <xdr:cNvPr id="346" name="直線コネクタ 345"/>
        <xdr:cNvCxnSpPr/>
      </xdr:nvCxnSpPr>
      <xdr:spPr>
        <a:xfrm>
          <a:off x="3355340" y="1769554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4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349" name="n_1mainValue【市民会館】&#10;有形固定資産減価償却率"/>
        <xdr:cNvSpPr txBox="1"/>
      </xdr:nvSpPr>
      <xdr:spPr>
        <a:xfrm>
          <a:off x="3170564" y="174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74"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59689</xdr:rowOff>
    </xdr:from>
    <xdr:to>
      <xdr:col>55</xdr:col>
      <xdr:colOff>50800</xdr:colOff>
      <xdr:row>102</xdr:row>
      <xdr:rowOff>161289</xdr:rowOff>
    </xdr:to>
    <xdr:sp macro="" textlink="">
      <xdr:nvSpPr>
        <xdr:cNvPr id="383" name="楕円 382"/>
        <xdr:cNvSpPr/>
      </xdr:nvSpPr>
      <xdr:spPr>
        <a:xfrm>
          <a:off x="9192260" y="17158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82566</xdr:rowOff>
    </xdr:from>
    <xdr:ext cx="469744" cy="259045"/>
    <xdr:sp macro="" textlink="">
      <xdr:nvSpPr>
        <xdr:cNvPr id="384" name="【市民会館】&#10;一人当たり面積該当値テキスト"/>
        <xdr:cNvSpPr txBox="1"/>
      </xdr:nvSpPr>
      <xdr:spPr>
        <a:xfrm>
          <a:off x="9258300" y="1701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385" name="楕円 384"/>
        <xdr:cNvSpPr/>
      </xdr:nvSpPr>
      <xdr:spPr>
        <a:xfrm>
          <a:off x="8445500" y="171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110489</xdr:rowOff>
    </xdr:to>
    <xdr:cxnSp macro="">
      <xdr:nvCxnSpPr>
        <xdr:cNvPr id="386" name="直線コネクタ 385"/>
        <xdr:cNvCxnSpPr/>
      </xdr:nvCxnSpPr>
      <xdr:spPr>
        <a:xfrm>
          <a:off x="8496300" y="1720976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387"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389" name="n_1mainValue【市民会館】&#10;一人当たり面積"/>
        <xdr:cNvSpPr txBox="1"/>
      </xdr:nvSpPr>
      <xdr:spPr>
        <a:xfrm>
          <a:off x="8271587" y="1693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21" name="【一般廃棄物処理施設】&#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74386</xdr:rowOff>
    </xdr:from>
    <xdr:to>
      <xdr:col>85</xdr:col>
      <xdr:colOff>177800</xdr:colOff>
      <xdr:row>35</xdr:row>
      <xdr:rowOff>4536</xdr:rowOff>
    </xdr:to>
    <xdr:sp macro="" textlink="">
      <xdr:nvSpPr>
        <xdr:cNvPr id="430" name="楕円 429"/>
        <xdr:cNvSpPr/>
      </xdr:nvSpPr>
      <xdr:spPr>
        <a:xfrm>
          <a:off x="14325600" y="5774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160763</xdr:rowOff>
    </xdr:from>
    <xdr:ext cx="405111" cy="259045"/>
    <xdr:sp macro="" textlink="">
      <xdr:nvSpPr>
        <xdr:cNvPr id="431" name="【一般廃棄物処理施設】&#10;有形固定資産減価償却率該当値テキスト"/>
        <xdr:cNvSpPr txBox="1"/>
      </xdr:nvSpPr>
      <xdr:spPr>
        <a:xfrm>
          <a:off x="14414500" y="569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32" name="楕円 431"/>
        <xdr:cNvSpPr/>
      </xdr:nvSpPr>
      <xdr:spPr>
        <a:xfrm>
          <a:off x="13578840" y="58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125186</xdr:rowOff>
    </xdr:from>
    <xdr:to>
      <xdr:col>85</xdr:col>
      <xdr:colOff>127000</xdr:colOff>
      <xdr:row>35</xdr:row>
      <xdr:rowOff>54973</xdr:rowOff>
    </xdr:to>
    <xdr:cxnSp macro="">
      <xdr:nvCxnSpPr>
        <xdr:cNvPr id="433" name="直線コネクタ 432"/>
        <xdr:cNvCxnSpPr/>
      </xdr:nvCxnSpPr>
      <xdr:spPr>
        <a:xfrm flipV="1">
          <a:off x="13629640" y="5824946"/>
          <a:ext cx="74676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34" name="n_1aveValue【一般廃棄物処理施設】&#10;有形固定資産減価償却率"/>
        <xdr:cNvSpPr txBox="1"/>
      </xdr:nvSpPr>
      <xdr:spPr>
        <a:xfrm>
          <a:off x="134372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36" name="n_1mainValue【一般廃棄物処理施設】&#10;有形固定資産減価償却率"/>
        <xdr:cNvSpPr txBox="1"/>
      </xdr:nvSpPr>
      <xdr:spPr>
        <a:xfrm>
          <a:off x="134372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66"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134480</xdr:rowOff>
    </xdr:from>
    <xdr:to>
      <xdr:col>116</xdr:col>
      <xdr:colOff>114300</xdr:colOff>
      <xdr:row>34</xdr:row>
      <xdr:rowOff>64630</xdr:rowOff>
    </xdr:to>
    <xdr:sp macro="" textlink="">
      <xdr:nvSpPr>
        <xdr:cNvPr id="475" name="楕円 474"/>
        <xdr:cNvSpPr/>
      </xdr:nvSpPr>
      <xdr:spPr>
        <a:xfrm>
          <a:off x="19458940" y="566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49407</xdr:rowOff>
    </xdr:from>
    <xdr:ext cx="534377" cy="259045"/>
    <xdr:sp macro="" textlink="">
      <xdr:nvSpPr>
        <xdr:cNvPr id="476" name="【一般廃棄物処理施設】&#10;一人当たり有形固定資産（償却資産）額該当値テキスト"/>
        <xdr:cNvSpPr txBox="1"/>
      </xdr:nvSpPr>
      <xdr:spPr>
        <a:xfrm>
          <a:off x="19547840" y="55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131166</xdr:rowOff>
    </xdr:from>
    <xdr:to>
      <xdr:col>112</xdr:col>
      <xdr:colOff>38100</xdr:colOff>
      <xdr:row>34</xdr:row>
      <xdr:rowOff>61316</xdr:rowOff>
    </xdr:to>
    <xdr:sp macro="" textlink="">
      <xdr:nvSpPr>
        <xdr:cNvPr id="477" name="楕円 476"/>
        <xdr:cNvSpPr/>
      </xdr:nvSpPr>
      <xdr:spPr>
        <a:xfrm>
          <a:off x="18735040" y="566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10516</xdr:rowOff>
    </xdr:from>
    <xdr:to>
      <xdr:col>116</xdr:col>
      <xdr:colOff>63500</xdr:colOff>
      <xdr:row>34</xdr:row>
      <xdr:rowOff>13830</xdr:rowOff>
    </xdr:to>
    <xdr:cxnSp macro="">
      <xdr:nvCxnSpPr>
        <xdr:cNvPr id="478" name="直線コネクタ 477"/>
        <xdr:cNvCxnSpPr/>
      </xdr:nvCxnSpPr>
      <xdr:spPr>
        <a:xfrm>
          <a:off x="18778220" y="5710276"/>
          <a:ext cx="73152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479"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77843</xdr:rowOff>
    </xdr:from>
    <xdr:ext cx="534377" cy="259045"/>
    <xdr:sp macro="" textlink="">
      <xdr:nvSpPr>
        <xdr:cNvPr id="481" name="n_1mainValue【一般廃棄物処理施設】&#10;一人当たり有形固定資産（償却資産）額"/>
        <xdr:cNvSpPr txBox="1"/>
      </xdr:nvSpPr>
      <xdr:spPr>
        <a:xfrm>
          <a:off x="18528811" y="54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1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97790</xdr:rowOff>
    </xdr:from>
    <xdr:to>
      <xdr:col>85</xdr:col>
      <xdr:colOff>177800</xdr:colOff>
      <xdr:row>57</xdr:row>
      <xdr:rowOff>27940</xdr:rowOff>
    </xdr:to>
    <xdr:sp macro="" textlink="">
      <xdr:nvSpPr>
        <xdr:cNvPr id="520" name="楕円 519"/>
        <xdr:cNvSpPr/>
      </xdr:nvSpPr>
      <xdr:spPr>
        <a:xfrm>
          <a:off x="14325600" y="94856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120667</xdr:rowOff>
    </xdr:from>
    <xdr:ext cx="405111" cy="259045"/>
    <xdr:sp macro="" textlink="">
      <xdr:nvSpPr>
        <xdr:cNvPr id="521" name="【保健センター・保健所】&#10;有形固定資産減価償却率該当値テキスト"/>
        <xdr:cNvSpPr txBox="1"/>
      </xdr:nvSpPr>
      <xdr:spPr>
        <a:xfrm>
          <a:off x="14414500"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522" name="楕円 521"/>
        <xdr:cNvSpPr/>
      </xdr:nvSpPr>
      <xdr:spPr>
        <a:xfrm>
          <a:off x="1357884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53340</xdr:rowOff>
    </xdr:to>
    <xdr:cxnSp macro="">
      <xdr:nvCxnSpPr>
        <xdr:cNvPr id="523" name="直線コネクタ 522"/>
        <xdr:cNvCxnSpPr/>
      </xdr:nvCxnSpPr>
      <xdr:spPr>
        <a:xfrm flipV="1">
          <a:off x="13629640" y="953643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24"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526" name="n_1mainValue【保健センター・保健所】&#10;有形固定資産減価償却率"/>
        <xdr:cNvSpPr txBox="1"/>
      </xdr:nvSpPr>
      <xdr:spPr>
        <a:xfrm>
          <a:off x="134372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55"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4" name="楕円 563"/>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65"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6" name="楕円 565"/>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7" name="直線コネクタ 566"/>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8"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70"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00"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09" name="楕円 608"/>
        <xdr:cNvSpPr/>
      </xdr:nvSpPr>
      <xdr:spPr>
        <a:xfrm>
          <a:off x="14325600" y="137109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110507</xdr:rowOff>
    </xdr:from>
    <xdr:ext cx="405111" cy="259045"/>
    <xdr:sp macro="" textlink="">
      <xdr:nvSpPr>
        <xdr:cNvPr id="610" name="【消防施設】&#10;有形固定資産減価償却率該当値テキスト"/>
        <xdr:cNvSpPr txBox="1"/>
      </xdr:nvSpPr>
      <xdr:spPr>
        <a:xfrm>
          <a:off x="14414500"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611" name="楕円 610"/>
        <xdr:cNvSpPr/>
      </xdr:nvSpPr>
      <xdr:spPr>
        <a:xfrm>
          <a:off x="1357884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22861</xdr:rowOff>
    </xdr:to>
    <xdr:cxnSp macro="">
      <xdr:nvCxnSpPr>
        <xdr:cNvPr id="612" name="直線コネクタ 611"/>
        <xdr:cNvCxnSpPr/>
      </xdr:nvCxnSpPr>
      <xdr:spPr>
        <a:xfrm flipV="1">
          <a:off x="13629640" y="13757910"/>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13"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615" name="n_1mainValue【消防施設】&#10;有形固定資産減価償却率"/>
        <xdr:cNvSpPr txBox="1"/>
      </xdr:nvSpPr>
      <xdr:spPr>
        <a:xfrm>
          <a:off x="1343724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654" name="楕円 653"/>
        <xdr:cNvSpPr/>
      </xdr:nvSpPr>
      <xdr:spPr>
        <a:xfrm>
          <a:off x="1945894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655" name="【消防施設】&#10;一人当たり面積該当値テキスト"/>
        <xdr:cNvSpPr txBox="1"/>
      </xdr:nvSpPr>
      <xdr:spPr>
        <a:xfrm>
          <a:off x="19547840"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56" name="楕円 655"/>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114300</xdr:rowOff>
    </xdr:to>
    <xdr:cxnSp macro="">
      <xdr:nvCxnSpPr>
        <xdr:cNvPr id="657" name="直線コネクタ 656"/>
        <xdr:cNvCxnSpPr/>
      </xdr:nvCxnSpPr>
      <xdr:spPr>
        <a:xfrm flipV="1">
          <a:off x="18778220" y="1417066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58"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10177</xdr:rowOff>
    </xdr:from>
    <xdr:ext cx="469744" cy="259045"/>
    <xdr:sp macro="" textlink="">
      <xdr:nvSpPr>
        <xdr:cNvPr id="660" name="n_1mainValue【消防施設】&#10;一人当たり面積"/>
        <xdr:cNvSpPr txBox="1"/>
      </xdr:nvSpPr>
      <xdr:spPr>
        <a:xfrm>
          <a:off x="18561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xdr:rowOff>
    </xdr:from>
    <xdr:to>
      <xdr:col>85</xdr:col>
      <xdr:colOff>177800</xdr:colOff>
      <xdr:row>103</xdr:row>
      <xdr:rowOff>101854</xdr:rowOff>
    </xdr:to>
    <xdr:sp macro="" textlink="">
      <xdr:nvSpPr>
        <xdr:cNvPr id="697" name="楕円 696"/>
        <xdr:cNvSpPr/>
      </xdr:nvSpPr>
      <xdr:spPr>
        <a:xfrm>
          <a:off x="14325600" y="17267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23131</xdr:rowOff>
    </xdr:from>
    <xdr:ext cx="405111" cy="259045"/>
    <xdr:sp macro="" textlink="">
      <xdr:nvSpPr>
        <xdr:cNvPr id="698" name="【庁舎】&#10;有形固定資産減価償却率該当値テキスト"/>
        <xdr:cNvSpPr txBox="1"/>
      </xdr:nvSpPr>
      <xdr:spPr>
        <a:xfrm>
          <a:off x="14414500" y="171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23113</xdr:rowOff>
    </xdr:from>
    <xdr:to>
      <xdr:col>81</xdr:col>
      <xdr:colOff>101600</xdr:colOff>
      <xdr:row>103</xdr:row>
      <xdr:rowOff>124713</xdr:rowOff>
    </xdr:to>
    <xdr:sp macro="" textlink="">
      <xdr:nvSpPr>
        <xdr:cNvPr id="699" name="楕円 698"/>
        <xdr:cNvSpPr/>
      </xdr:nvSpPr>
      <xdr:spPr>
        <a:xfrm>
          <a:off x="13578840" y="172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51054</xdr:rowOff>
    </xdr:from>
    <xdr:to>
      <xdr:col>85</xdr:col>
      <xdr:colOff>127000</xdr:colOff>
      <xdr:row>103</xdr:row>
      <xdr:rowOff>73913</xdr:rowOff>
    </xdr:to>
    <xdr:cxnSp macro="">
      <xdr:nvCxnSpPr>
        <xdr:cNvPr id="700" name="直線コネクタ 699"/>
        <xdr:cNvCxnSpPr/>
      </xdr:nvCxnSpPr>
      <xdr:spPr>
        <a:xfrm flipV="1">
          <a:off x="13629640" y="17317974"/>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01"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141240</xdr:rowOff>
    </xdr:from>
    <xdr:ext cx="405111" cy="259045"/>
    <xdr:sp macro="" textlink="">
      <xdr:nvSpPr>
        <xdr:cNvPr id="703" name="n_1mainValue【庁舎】&#10;有形固定資産減価償却率"/>
        <xdr:cNvSpPr txBox="1"/>
      </xdr:nvSpPr>
      <xdr:spPr>
        <a:xfrm>
          <a:off x="13437244" y="1707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30" name="【庁舎】&#10;一人当たり面積平均値テキスト"/>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100837</xdr:rowOff>
    </xdr:from>
    <xdr:to>
      <xdr:col>116</xdr:col>
      <xdr:colOff>114300</xdr:colOff>
      <xdr:row>104</xdr:row>
      <xdr:rowOff>30987</xdr:rowOff>
    </xdr:to>
    <xdr:sp macro="" textlink="">
      <xdr:nvSpPr>
        <xdr:cNvPr id="739" name="楕円 738"/>
        <xdr:cNvSpPr/>
      </xdr:nvSpPr>
      <xdr:spPr>
        <a:xfrm>
          <a:off x="19458940" y="1736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123714</xdr:rowOff>
    </xdr:from>
    <xdr:ext cx="469744" cy="259045"/>
    <xdr:sp macro="" textlink="">
      <xdr:nvSpPr>
        <xdr:cNvPr id="740" name="【庁舎】&#10;一人当たり面積該当値テキスト"/>
        <xdr:cNvSpPr txBox="1"/>
      </xdr:nvSpPr>
      <xdr:spPr>
        <a:xfrm>
          <a:off x="19547840" y="172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114554</xdr:rowOff>
    </xdr:from>
    <xdr:to>
      <xdr:col>112</xdr:col>
      <xdr:colOff>38100</xdr:colOff>
      <xdr:row>104</xdr:row>
      <xdr:rowOff>44704</xdr:rowOff>
    </xdr:to>
    <xdr:sp macro="" textlink="">
      <xdr:nvSpPr>
        <xdr:cNvPr id="741" name="楕円 740"/>
        <xdr:cNvSpPr/>
      </xdr:nvSpPr>
      <xdr:spPr>
        <a:xfrm>
          <a:off x="18735040" y="17381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151637</xdr:rowOff>
    </xdr:from>
    <xdr:to>
      <xdr:col>116</xdr:col>
      <xdr:colOff>63500</xdr:colOff>
      <xdr:row>103</xdr:row>
      <xdr:rowOff>165354</xdr:rowOff>
    </xdr:to>
    <xdr:cxnSp macro="">
      <xdr:nvCxnSpPr>
        <xdr:cNvPr id="742" name="直線コネクタ 741"/>
        <xdr:cNvCxnSpPr/>
      </xdr:nvCxnSpPr>
      <xdr:spPr>
        <a:xfrm flipV="1">
          <a:off x="18778220" y="17418557"/>
          <a:ext cx="73152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43"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61231</xdr:rowOff>
    </xdr:from>
    <xdr:ext cx="469744" cy="259045"/>
    <xdr:sp macro="" textlink="">
      <xdr:nvSpPr>
        <xdr:cNvPr id="745" name="n_1mainValue【庁舎】&#10;一人当たり面積"/>
        <xdr:cNvSpPr txBox="1"/>
      </xdr:nvSpPr>
      <xdr:spPr>
        <a:xfrm>
          <a:off x="18561127" y="171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本市の有形固定資産減価償却率は、全体としては類似団体と同程度で推移して</a:t>
          </a:r>
          <a:r>
            <a:rPr lang="ja-JP" altLang="en-US"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一般廃棄物処理施設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の有形固定資産減価償却率が高くなっている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、取得価額の大きな割合を占める焼却施設の減価償却</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進んでいるためと</a:t>
          </a:r>
          <a:r>
            <a:rPr lang="ja-JP" altLang="ja-JP" sz="1100">
              <a:solidFill>
                <a:schemeClr val="dk1"/>
              </a:solidFill>
              <a:effectLst/>
              <a:latin typeface="+mn-lt"/>
              <a:ea typeface="+mn-ea"/>
              <a:cs typeface="+mn-cs"/>
            </a:rPr>
            <a:t>考えられる。</a:t>
          </a:r>
          <a:endParaRPr lang="ja-JP" altLang="ja-JP" sz="1400">
            <a:effectLst/>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保健センター・保健所</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の有形固定資産減価償却率が</a:t>
          </a:r>
          <a:r>
            <a:rPr lang="ja-JP" altLang="en-US" sz="1100">
              <a:solidFill>
                <a:schemeClr val="dk1"/>
              </a:solidFill>
              <a:effectLst/>
              <a:latin typeface="+mn-lt"/>
              <a:ea typeface="+mn-ea"/>
              <a:cs typeface="+mn-cs"/>
            </a:rPr>
            <a:t>高くなっている。これは、当市で所管している保健センターについて減価償却が進んでいるためと考えられる。</a:t>
          </a:r>
          <a:endParaRPr lang="ja-JP" altLang="ja-JP" sz="1400">
            <a:effectLst/>
          </a:endParaRPr>
        </a:p>
        <a:p>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仙台市公共施設総合マネジメントプラン」に基づき、安心して利用できる公共施設を将来にわたり持続的に提供していくため、引き続き効率的・効果的な都市経営に資する公共施設マネジメントに取り組んでい</a:t>
          </a:r>
          <a:r>
            <a:rPr lang="ja-JP" altLang="en-US" sz="1100">
              <a:solidFill>
                <a:schemeClr val="dk1"/>
              </a:solidFill>
              <a:effectLst/>
              <a:latin typeface="+mn-lt"/>
              <a:ea typeface="+mn-ea"/>
              <a:cs typeface="+mn-cs"/>
            </a:rPr>
            <a:t>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近年の状況として、基準財政需要額以上に基準財政収入額が増加する傾向が続いているが、平成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年度においては県費負担教職員給与負担事務にかかる権限移譲の影響が主な要因となり、全体として基準財政需要額が基準財政収入額を上回った。これにより、単年度の財政力指数が前年度から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ポイント減少となり、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か年平均では増減なしとなった。今後とも、県費負担教職員給与負担事務にかかる権限移譲の影響ついての分析を継続していくとともに、収納率の向上や、税源涵養の取組みを進めていく。</a:t>
          </a:r>
          <a:endParaRPr lang="ja-JP" altLang="ja-JP" sz="6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8890</xdr:rowOff>
    </xdr:to>
    <xdr:cxnSp macro="">
      <xdr:nvCxnSpPr>
        <xdr:cNvPr id="67" name="直線コネクタ 66"/>
        <xdr:cNvCxnSpPr/>
      </xdr:nvCxnSpPr>
      <xdr:spPr>
        <a:xfrm>
          <a:off x="4114800" y="669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105410</xdr:rowOff>
    </xdr:to>
    <xdr:cxnSp macro="">
      <xdr:nvCxnSpPr>
        <xdr:cNvPr id="70" name="直線コネクタ 69"/>
        <xdr:cNvCxnSpPr/>
      </xdr:nvCxnSpPr>
      <xdr:spPr>
        <a:xfrm flipV="1">
          <a:off x="3225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40</xdr:row>
      <xdr:rowOff>30480</xdr:rowOff>
    </xdr:to>
    <xdr:cxnSp macro="">
      <xdr:nvCxnSpPr>
        <xdr:cNvPr id="73" name="直線コネクタ 72"/>
        <xdr:cNvCxnSpPr/>
      </xdr:nvCxnSpPr>
      <xdr:spPr>
        <a:xfrm flipV="1">
          <a:off x="2336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127000</xdr:rowOff>
    </xdr:to>
    <xdr:cxnSp macro="">
      <xdr:nvCxnSpPr>
        <xdr:cNvPr id="76" name="直線コネクタ 75"/>
        <xdr:cNvCxnSpPr/>
      </xdr:nvCxnSpPr>
      <xdr:spPr>
        <a:xfrm flipV="1">
          <a:off x="1447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129540</xdr:rowOff>
    </xdr:from>
    <xdr:to>
      <xdr:col>23</xdr:col>
      <xdr:colOff>184150</xdr:colOff>
      <xdr:row>39</xdr:row>
      <xdr:rowOff>59690</xdr:rowOff>
    </xdr:to>
    <xdr:sp macro="" textlink="">
      <xdr:nvSpPr>
        <xdr:cNvPr id="86" name="楕円 85"/>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146067</xdr:rowOff>
    </xdr:from>
    <xdr:ext cx="762000" cy="259045"/>
    <xdr:sp macro="" textlink="">
      <xdr:nvSpPr>
        <xdr:cNvPr id="87"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年度は公債費が減少したものの人件費・扶助費の増により悪化した。平成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年度は地方税をはじめとした一般財源の増により回復した</a:t>
          </a:r>
          <a:r>
            <a:rPr kumimoji="1" lang="ja-JP" altLang="ja-JP" sz="1100" b="0">
              <a:solidFill>
                <a:schemeClr val="tx1"/>
              </a:solidFill>
              <a:effectLst/>
              <a:latin typeface="+mn-lt"/>
              <a:ea typeface="+mn-ea"/>
              <a:cs typeface="+mn-cs"/>
            </a:rPr>
            <a:t>。平成</a:t>
          </a:r>
          <a:r>
            <a:rPr kumimoji="1" lang="en-US" altLang="ja-JP" sz="1100" b="0">
              <a:solidFill>
                <a:schemeClr val="tx1"/>
              </a:solidFill>
              <a:effectLst/>
              <a:latin typeface="+mn-lt"/>
              <a:ea typeface="+mn-ea"/>
              <a:cs typeface="+mn-cs"/>
            </a:rPr>
            <a:t>28</a:t>
          </a:r>
          <a:r>
            <a:rPr kumimoji="1" lang="ja-JP" altLang="ja-JP" sz="1100" b="0">
              <a:solidFill>
                <a:schemeClr val="tx1"/>
              </a:solidFill>
              <a:effectLst/>
              <a:latin typeface="+mn-lt"/>
              <a:ea typeface="+mn-ea"/>
              <a:cs typeface="+mn-cs"/>
            </a:rPr>
            <a:t>年度は人件費・扶助費等が増加したほか、地方消費税交付金等の一般財源の減により</a:t>
          </a:r>
          <a:r>
            <a:rPr kumimoji="1" lang="ja-JP" altLang="en-US" sz="1100" b="0">
              <a:solidFill>
                <a:schemeClr val="tx1"/>
              </a:solidFill>
              <a:effectLst/>
              <a:latin typeface="+mn-lt"/>
              <a:ea typeface="+mn-ea"/>
              <a:cs typeface="+mn-cs"/>
            </a:rPr>
            <a:t>悪化した。平成</a:t>
          </a:r>
          <a:r>
            <a:rPr kumimoji="1" lang="en-US" altLang="ja-JP" sz="1100" b="0">
              <a:solidFill>
                <a:schemeClr val="tx1"/>
              </a:solidFill>
              <a:effectLst/>
              <a:latin typeface="+mn-lt"/>
              <a:ea typeface="+mn-ea"/>
              <a:cs typeface="+mn-cs"/>
            </a:rPr>
            <a:t>29</a:t>
          </a:r>
          <a:r>
            <a:rPr kumimoji="1" lang="ja-JP" altLang="en-US" sz="1100" b="0">
              <a:solidFill>
                <a:schemeClr val="tx1"/>
              </a:solidFill>
              <a:effectLst/>
              <a:latin typeface="+mn-lt"/>
              <a:ea typeface="+mn-ea"/>
              <a:cs typeface="+mn-cs"/>
            </a:rPr>
            <a:t>年度は県費負担教職員の移譲に伴う歳入・歳出総額の増加が悪化の方向に働いたものの、地方税をはじめとした一般財源の増により</a:t>
          </a:r>
          <a:r>
            <a:rPr kumimoji="1" lang="en-US" altLang="ja-JP" sz="1100" b="0">
              <a:solidFill>
                <a:schemeClr val="tx1"/>
              </a:solidFill>
              <a:effectLst/>
              <a:latin typeface="+mn-lt"/>
              <a:ea typeface="+mn-ea"/>
              <a:cs typeface="+mn-cs"/>
            </a:rPr>
            <a:t>0.9</a:t>
          </a:r>
          <a:r>
            <a:rPr kumimoji="1" lang="ja-JP" altLang="ja-JP" sz="1100" b="0">
              <a:solidFill>
                <a:schemeClr val="tx1"/>
              </a:solidFill>
              <a:effectLst/>
              <a:latin typeface="+mn-lt"/>
              <a:ea typeface="+mn-ea"/>
              <a:cs typeface="+mn-cs"/>
            </a:rPr>
            <a:t>ポイント</a:t>
          </a:r>
          <a:r>
            <a:rPr kumimoji="1" lang="ja-JP" altLang="en-US" sz="1100" b="0">
              <a:solidFill>
                <a:schemeClr val="tx1"/>
              </a:solidFill>
              <a:effectLst/>
              <a:latin typeface="+mn-lt"/>
              <a:ea typeface="+mn-ea"/>
              <a:cs typeface="+mn-cs"/>
            </a:rPr>
            <a:t>回復して</a:t>
          </a:r>
          <a:r>
            <a:rPr kumimoji="1" lang="en-US" altLang="ja-JP" sz="1100" b="0">
              <a:solidFill>
                <a:schemeClr val="tx1"/>
              </a:solidFill>
              <a:effectLst/>
              <a:latin typeface="+mn-lt"/>
              <a:ea typeface="+mn-ea"/>
              <a:cs typeface="+mn-cs"/>
            </a:rPr>
            <a:t>98.5</a:t>
          </a:r>
          <a:r>
            <a:rPr kumimoji="1" lang="ja-JP" altLang="ja-JP" sz="1100" b="0">
              <a:solidFill>
                <a:schemeClr val="tx1"/>
              </a:solidFill>
              <a:effectLst/>
              <a:latin typeface="+mn-lt"/>
              <a:ea typeface="+mn-ea"/>
              <a:cs typeface="+mn-cs"/>
            </a:rPr>
            <a:t>％となった。今後は人口減少や本格的な少子高齢化を見据え、地域経済活性化策による税源涵養、公共施設の老朽化対策に要する事業費の平準化やコスト縮減など、歳入歳出両面</a:t>
          </a:r>
          <a:r>
            <a:rPr kumimoji="1" lang="ja-JP" altLang="ja-JP" sz="1100" b="0">
              <a:solidFill>
                <a:schemeClr val="dk1"/>
              </a:solidFill>
              <a:effectLst/>
              <a:latin typeface="+mn-lt"/>
              <a:ea typeface="+mn-ea"/>
              <a:cs typeface="+mn-cs"/>
            </a:rPr>
            <a:t>で取り組みを講じていく。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157339</xdr:rowOff>
    </xdr:from>
    <xdr:to>
      <xdr:col>23</xdr:col>
      <xdr:colOff>133350</xdr:colOff>
      <xdr:row>65</xdr:row>
      <xdr:rowOff>106539</xdr:rowOff>
    </xdr:to>
    <xdr:cxnSp macro="">
      <xdr:nvCxnSpPr>
        <xdr:cNvPr id="130" name="直線コネクタ 129"/>
        <xdr:cNvCxnSpPr/>
      </xdr:nvCxnSpPr>
      <xdr:spPr>
        <a:xfrm flipV="1">
          <a:off x="4114800" y="111301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20461</xdr:rowOff>
    </xdr:from>
    <xdr:to>
      <xdr:col>19</xdr:col>
      <xdr:colOff>133350</xdr:colOff>
      <xdr:row>65</xdr:row>
      <xdr:rowOff>106539</xdr:rowOff>
    </xdr:to>
    <xdr:cxnSp macro="">
      <xdr:nvCxnSpPr>
        <xdr:cNvPr id="133" name="直線コネクタ 132"/>
        <xdr:cNvCxnSpPr/>
      </xdr:nvCxnSpPr>
      <xdr:spPr>
        <a:xfrm>
          <a:off x="3225800" y="10821811"/>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20461</xdr:rowOff>
    </xdr:from>
    <xdr:to>
      <xdr:col>15</xdr:col>
      <xdr:colOff>82550</xdr:colOff>
      <xdr:row>64</xdr:row>
      <xdr:rowOff>117122</xdr:rowOff>
    </xdr:to>
    <xdr:cxnSp macro="">
      <xdr:nvCxnSpPr>
        <xdr:cNvPr id="136" name="直線コネクタ 135"/>
        <xdr:cNvCxnSpPr/>
      </xdr:nvCxnSpPr>
      <xdr:spPr>
        <a:xfrm flipV="1">
          <a:off x="2336800" y="1082181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167922</xdr:rowOff>
    </xdr:from>
    <xdr:to>
      <xdr:col>11</xdr:col>
      <xdr:colOff>31750</xdr:colOff>
      <xdr:row>64</xdr:row>
      <xdr:rowOff>117122</xdr:rowOff>
    </xdr:to>
    <xdr:cxnSp macro="">
      <xdr:nvCxnSpPr>
        <xdr:cNvPr id="139" name="直線コネクタ 138"/>
        <xdr:cNvCxnSpPr/>
      </xdr:nvCxnSpPr>
      <xdr:spPr>
        <a:xfrm>
          <a:off x="1447800" y="1096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106539</xdr:rowOff>
    </xdr:from>
    <xdr:to>
      <xdr:col>23</xdr:col>
      <xdr:colOff>184150</xdr:colOff>
      <xdr:row>65</xdr:row>
      <xdr:rowOff>36689</xdr:rowOff>
    </xdr:to>
    <xdr:sp macro="" textlink="">
      <xdr:nvSpPr>
        <xdr:cNvPr id="149" name="楕円 148"/>
        <xdr:cNvSpPr/>
      </xdr:nvSpPr>
      <xdr:spPr>
        <a:xfrm>
          <a:off x="49022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78616</xdr:rowOff>
    </xdr:from>
    <xdr:ext cx="762000" cy="259045"/>
    <xdr:sp macro="" textlink="">
      <xdr:nvSpPr>
        <xdr:cNvPr id="150" name="財政構造の弾力性該当値テキスト"/>
        <xdr:cNvSpPr txBox="1"/>
      </xdr:nvSpPr>
      <xdr:spPr>
        <a:xfrm>
          <a:off x="5041900" y="1105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51" name="楕円 150"/>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142116</xdr:rowOff>
    </xdr:from>
    <xdr:ext cx="736600" cy="259045"/>
    <xdr:sp macro="" textlink="">
      <xdr:nvSpPr>
        <xdr:cNvPr id="152" name="テキスト ボックス 151"/>
        <xdr:cNvSpPr txBox="1"/>
      </xdr:nvSpPr>
      <xdr:spPr>
        <a:xfrm>
          <a:off x="3733800" y="112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141111</xdr:rowOff>
    </xdr:from>
    <xdr:to>
      <xdr:col>15</xdr:col>
      <xdr:colOff>133350</xdr:colOff>
      <xdr:row>63</xdr:row>
      <xdr:rowOff>71261</xdr:rowOff>
    </xdr:to>
    <xdr:sp macro="" textlink="">
      <xdr:nvSpPr>
        <xdr:cNvPr id="153" name="楕円 152"/>
        <xdr:cNvSpPr/>
      </xdr:nvSpPr>
      <xdr:spPr>
        <a:xfrm>
          <a:off x="3175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56038</xdr:rowOff>
    </xdr:from>
    <xdr:ext cx="762000" cy="259045"/>
    <xdr:sp macro="" textlink="">
      <xdr:nvSpPr>
        <xdr:cNvPr id="154" name="テキスト ボックス 153"/>
        <xdr:cNvSpPr txBox="1"/>
      </xdr:nvSpPr>
      <xdr:spPr>
        <a:xfrm>
          <a:off x="2844800" y="108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66322</xdr:rowOff>
    </xdr:from>
    <xdr:to>
      <xdr:col>11</xdr:col>
      <xdr:colOff>82550</xdr:colOff>
      <xdr:row>64</xdr:row>
      <xdr:rowOff>167922</xdr:rowOff>
    </xdr:to>
    <xdr:sp macro="" textlink="">
      <xdr:nvSpPr>
        <xdr:cNvPr id="155" name="楕円 154"/>
        <xdr:cNvSpPr/>
      </xdr:nvSpPr>
      <xdr:spPr>
        <a:xfrm>
          <a:off x="2286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152699</xdr:rowOff>
    </xdr:from>
    <xdr:ext cx="762000" cy="259045"/>
    <xdr:sp macro="" textlink="">
      <xdr:nvSpPr>
        <xdr:cNvPr id="156" name="テキスト ボックス 155"/>
        <xdr:cNvSpPr txBox="1"/>
      </xdr:nvSpPr>
      <xdr:spPr>
        <a:xfrm>
          <a:off x="1955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117122</xdr:rowOff>
    </xdr:from>
    <xdr:to>
      <xdr:col>7</xdr:col>
      <xdr:colOff>31750</xdr:colOff>
      <xdr:row>64</xdr:row>
      <xdr:rowOff>47272</xdr:rowOff>
    </xdr:to>
    <xdr:sp macro="" textlink="">
      <xdr:nvSpPr>
        <xdr:cNvPr id="157" name="楕円 156"/>
        <xdr:cNvSpPr/>
      </xdr:nvSpPr>
      <xdr:spPr>
        <a:xfrm>
          <a:off x="13970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32049</xdr:rowOff>
    </xdr:from>
    <xdr:ext cx="762000" cy="259045"/>
    <xdr:sp macro="" textlink="">
      <xdr:nvSpPr>
        <xdr:cNvPr id="158" name="テキスト ボックス 157"/>
        <xdr:cNvSpPr txBox="1"/>
      </xdr:nvSpPr>
      <xdr:spPr>
        <a:xfrm>
          <a:off x="1066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年度は人件費・物件費ともに増加となり、人口１人当たり決算額は</a:t>
          </a:r>
          <a:r>
            <a:rPr kumimoji="1" lang="en-US" altLang="ja-JP" sz="1100">
              <a:solidFill>
                <a:sysClr val="windowText" lastClr="000000"/>
              </a:solidFill>
              <a:effectLst/>
              <a:latin typeface="+mn-lt"/>
              <a:ea typeface="+mn-ea"/>
              <a:cs typeface="+mn-cs"/>
            </a:rPr>
            <a:t>2,149</a:t>
          </a:r>
          <a:r>
            <a:rPr kumimoji="1" lang="ja-JP" altLang="ja-JP" sz="1100">
              <a:solidFill>
                <a:sysClr val="windowText" lastClr="000000"/>
              </a:solidFill>
              <a:effectLst/>
              <a:latin typeface="+mn-lt"/>
              <a:ea typeface="+mn-ea"/>
              <a:cs typeface="+mn-cs"/>
            </a:rPr>
            <a:t>円増加した。平成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年度は人件費の増加はあったものの、物件費・維持補修費が減少したことにより、前年度と比べ人口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人当たり決算額は</a:t>
          </a:r>
          <a:r>
            <a:rPr kumimoji="1" lang="en-US" altLang="ja-JP" sz="1100">
              <a:solidFill>
                <a:sysClr val="windowText" lastClr="000000"/>
              </a:solidFill>
              <a:effectLst/>
              <a:latin typeface="+mn-lt"/>
              <a:ea typeface="+mn-ea"/>
              <a:cs typeface="+mn-cs"/>
            </a:rPr>
            <a:t>436</a:t>
          </a:r>
          <a:r>
            <a:rPr kumimoji="1" lang="ja-JP" altLang="ja-JP" sz="1100">
              <a:solidFill>
                <a:sysClr val="windowText" lastClr="000000"/>
              </a:solidFill>
              <a:effectLst/>
              <a:latin typeface="+mn-lt"/>
              <a:ea typeface="+mn-ea"/>
              <a:cs typeface="+mn-cs"/>
            </a:rPr>
            <a:t>円の微減となった。平成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年度は人件費・物件費・維持補修費のいずれも増加し、人口１人当たり決算額は</a:t>
          </a:r>
          <a:r>
            <a:rPr kumimoji="1" lang="en-US" altLang="ja-JP" sz="1100">
              <a:solidFill>
                <a:sysClr val="windowText" lastClr="000000"/>
              </a:solidFill>
              <a:effectLst/>
              <a:latin typeface="+mn-lt"/>
              <a:ea typeface="+mn-ea"/>
              <a:cs typeface="+mn-cs"/>
            </a:rPr>
            <a:t>4,498</a:t>
          </a:r>
          <a:r>
            <a:rPr kumimoji="1" lang="ja-JP" altLang="ja-JP" sz="1100">
              <a:solidFill>
                <a:sysClr val="windowText" lastClr="000000"/>
              </a:solidFill>
              <a:effectLst/>
              <a:latin typeface="+mn-lt"/>
              <a:ea typeface="+mn-ea"/>
              <a:cs typeface="+mn-cs"/>
            </a:rPr>
            <a:t>円増加した。</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年度は物件費が減少したものの、県費負担教職員の移譲に伴い人件費が大幅に増加し、人口１人当たり決算額は</a:t>
          </a:r>
          <a:r>
            <a:rPr kumimoji="1" lang="en-US" altLang="ja-JP" sz="1100">
              <a:solidFill>
                <a:sysClr val="windowText" lastClr="000000"/>
              </a:solidFill>
              <a:effectLst/>
              <a:latin typeface="+mn-lt"/>
              <a:ea typeface="+mn-ea"/>
              <a:cs typeface="+mn-cs"/>
            </a:rPr>
            <a:t>37,751</a:t>
          </a:r>
          <a:r>
            <a:rPr kumimoji="1" lang="ja-JP" altLang="en-US" sz="1100">
              <a:solidFill>
                <a:sysClr val="windowText" lastClr="000000"/>
              </a:solidFill>
              <a:effectLst/>
              <a:latin typeface="+mn-lt"/>
              <a:ea typeface="+mn-ea"/>
              <a:cs typeface="+mn-cs"/>
            </a:rPr>
            <a:t>円増加した。</a:t>
          </a:r>
          <a:r>
            <a:rPr kumimoji="1" lang="ja-JP" altLang="ja-JP" sz="1100">
              <a:solidFill>
                <a:sysClr val="windowText" lastClr="000000"/>
              </a:solidFill>
              <a:effectLst/>
              <a:latin typeface="+mn-lt"/>
              <a:ea typeface="+mn-ea"/>
              <a:cs typeface="+mn-cs"/>
            </a:rPr>
            <a:t>今後は職員の超過勤務の縮減に取り組むとともに、民間資金や</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手法などのノウハウを幅広く活用し、効率的な公共施設の整備や公共サービスの提供を行っていく。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31874</xdr:rowOff>
    </xdr:from>
    <xdr:to>
      <xdr:col>23</xdr:col>
      <xdr:colOff>133350</xdr:colOff>
      <xdr:row>85</xdr:row>
      <xdr:rowOff>86857</xdr:rowOff>
    </xdr:to>
    <xdr:cxnSp macro="">
      <xdr:nvCxnSpPr>
        <xdr:cNvPr id="197" name="直線コネクタ 196"/>
        <xdr:cNvCxnSpPr/>
      </xdr:nvCxnSpPr>
      <xdr:spPr>
        <a:xfrm>
          <a:off x="4114800" y="14090774"/>
          <a:ext cx="838200" cy="56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135489</xdr:rowOff>
    </xdr:from>
    <xdr:to>
      <xdr:col>19</xdr:col>
      <xdr:colOff>133350</xdr:colOff>
      <xdr:row>82</xdr:row>
      <xdr:rowOff>31874</xdr:rowOff>
    </xdr:to>
    <xdr:cxnSp macro="">
      <xdr:nvCxnSpPr>
        <xdr:cNvPr id="200" name="直線コネクタ 199"/>
        <xdr:cNvCxnSpPr/>
      </xdr:nvCxnSpPr>
      <xdr:spPr>
        <a:xfrm>
          <a:off x="3225800" y="14022939"/>
          <a:ext cx="889000" cy="6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135489</xdr:rowOff>
    </xdr:from>
    <xdr:to>
      <xdr:col>15</xdr:col>
      <xdr:colOff>82550</xdr:colOff>
      <xdr:row>81</xdr:row>
      <xdr:rowOff>142064</xdr:rowOff>
    </xdr:to>
    <xdr:cxnSp macro="">
      <xdr:nvCxnSpPr>
        <xdr:cNvPr id="203" name="直線コネクタ 202"/>
        <xdr:cNvCxnSpPr/>
      </xdr:nvCxnSpPr>
      <xdr:spPr>
        <a:xfrm flipV="1">
          <a:off x="2336800" y="14022939"/>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109655</xdr:rowOff>
    </xdr:from>
    <xdr:to>
      <xdr:col>11</xdr:col>
      <xdr:colOff>31750</xdr:colOff>
      <xdr:row>81</xdr:row>
      <xdr:rowOff>142064</xdr:rowOff>
    </xdr:to>
    <xdr:cxnSp macro="">
      <xdr:nvCxnSpPr>
        <xdr:cNvPr id="206" name="直線コネクタ 205"/>
        <xdr:cNvCxnSpPr/>
      </xdr:nvCxnSpPr>
      <xdr:spPr>
        <a:xfrm>
          <a:off x="1447800" y="13997105"/>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36057</xdr:rowOff>
    </xdr:from>
    <xdr:to>
      <xdr:col>23</xdr:col>
      <xdr:colOff>184150</xdr:colOff>
      <xdr:row>85</xdr:row>
      <xdr:rowOff>137657</xdr:rowOff>
    </xdr:to>
    <xdr:sp macro="" textlink="">
      <xdr:nvSpPr>
        <xdr:cNvPr id="216" name="楕円 215"/>
        <xdr:cNvSpPr/>
      </xdr:nvSpPr>
      <xdr:spPr>
        <a:xfrm>
          <a:off x="4902200" y="14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8134</xdr:rowOff>
    </xdr:from>
    <xdr:ext cx="762000" cy="259045"/>
    <xdr:sp macro="" textlink="">
      <xdr:nvSpPr>
        <xdr:cNvPr id="217" name="人件費・物件費等の状況該当値テキスト"/>
        <xdr:cNvSpPr txBox="1"/>
      </xdr:nvSpPr>
      <xdr:spPr>
        <a:xfrm>
          <a:off x="5041900" y="1458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152524</xdr:rowOff>
    </xdr:from>
    <xdr:to>
      <xdr:col>19</xdr:col>
      <xdr:colOff>184150</xdr:colOff>
      <xdr:row>82</xdr:row>
      <xdr:rowOff>82674</xdr:rowOff>
    </xdr:to>
    <xdr:sp macro="" textlink="">
      <xdr:nvSpPr>
        <xdr:cNvPr id="218" name="楕円 217"/>
        <xdr:cNvSpPr/>
      </xdr:nvSpPr>
      <xdr:spPr>
        <a:xfrm>
          <a:off x="4064000" y="140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67451</xdr:rowOff>
    </xdr:from>
    <xdr:ext cx="736600" cy="259045"/>
    <xdr:sp macro="" textlink="">
      <xdr:nvSpPr>
        <xdr:cNvPr id="219" name="テキスト ボックス 218"/>
        <xdr:cNvSpPr txBox="1"/>
      </xdr:nvSpPr>
      <xdr:spPr>
        <a:xfrm>
          <a:off x="3733800" y="14126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84689</xdr:rowOff>
    </xdr:from>
    <xdr:to>
      <xdr:col>15</xdr:col>
      <xdr:colOff>133350</xdr:colOff>
      <xdr:row>82</xdr:row>
      <xdr:rowOff>14839</xdr:rowOff>
    </xdr:to>
    <xdr:sp macro="" textlink="">
      <xdr:nvSpPr>
        <xdr:cNvPr id="220" name="楕円 219"/>
        <xdr:cNvSpPr/>
      </xdr:nvSpPr>
      <xdr:spPr>
        <a:xfrm>
          <a:off x="3175000" y="139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171066</xdr:rowOff>
    </xdr:from>
    <xdr:ext cx="762000" cy="259045"/>
    <xdr:sp macro="" textlink="">
      <xdr:nvSpPr>
        <xdr:cNvPr id="221" name="テキスト ボックス 220"/>
        <xdr:cNvSpPr txBox="1"/>
      </xdr:nvSpPr>
      <xdr:spPr>
        <a:xfrm>
          <a:off x="2844800" y="1405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91264</xdr:rowOff>
    </xdr:from>
    <xdr:to>
      <xdr:col>11</xdr:col>
      <xdr:colOff>82550</xdr:colOff>
      <xdr:row>82</xdr:row>
      <xdr:rowOff>21414</xdr:rowOff>
    </xdr:to>
    <xdr:sp macro="" textlink="">
      <xdr:nvSpPr>
        <xdr:cNvPr id="222" name="楕円 221"/>
        <xdr:cNvSpPr/>
      </xdr:nvSpPr>
      <xdr:spPr>
        <a:xfrm>
          <a:off x="2286000" y="139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6191</xdr:rowOff>
    </xdr:from>
    <xdr:ext cx="762000" cy="259045"/>
    <xdr:sp macro="" textlink="">
      <xdr:nvSpPr>
        <xdr:cNvPr id="223" name="テキスト ボックス 222"/>
        <xdr:cNvSpPr txBox="1"/>
      </xdr:nvSpPr>
      <xdr:spPr>
        <a:xfrm>
          <a:off x="1955800" y="140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58855</xdr:rowOff>
    </xdr:from>
    <xdr:to>
      <xdr:col>7</xdr:col>
      <xdr:colOff>31750</xdr:colOff>
      <xdr:row>81</xdr:row>
      <xdr:rowOff>160455</xdr:rowOff>
    </xdr:to>
    <xdr:sp macro="" textlink="">
      <xdr:nvSpPr>
        <xdr:cNvPr id="224" name="楕円 223"/>
        <xdr:cNvSpPr/>
      </xdr:nvSpPr>
      <xdr:spPr>
        <a:xfrm>
          <a:off x="1397000" y="13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145232</xdr:rowOff>
    </xdr:from>
    <xdr:ext cx="762000" cy="259045"/>
    <xdr:sp macro="" textlink="">
      <xdr:nvSpPr>
        <xdr:cNvPr id="225" name="テキスト ボックス 224"/>
        <xdr:cNvSpPr txBox="1"/>
      </xdr:nvSpPr>
      <xdr:spPr>
        <a:xfrm>
          <a:off x="1066800" y="140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給与水準については、人事委員会勧告に基づく給与改定により、地域民間給与との均衡は図られている。類似団体の中では高い水準となっているが、これは、国が平成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日付で給与制度の総合的見直しを実施し俸給表の水準を引き下げたのに対し、本市においては、同見直しを翌年平成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月１日付で実施したことに加え、本市の地域手当が据え置かれたことから、国と同程度の給料表の平均的な引下げを行うことができなかったことが要因と考えられる。平成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歳を超える職員について、標準の成績の場合の昇給停止を実施している。</a:t>
          </a:r>
          <a:endParaRPr lang="ja-JP" altLang="ja-JP" sz="6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61" name="直線コネクタ 260"/>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52614</xdr:rowOff>
    </xdr:to>
    <xdr:cxnSp macro="">
      <xdr:nvCxnSpPr>
        <xdr:cNvPr id="264" name="直線コネクタ 263"/>
        <xdr:cNvCxnSpPr/>
      </xdr:nvCxnSpPr>
      <xdr:spPr>
        <a:xfrm flipV="1">
          <a:off x="15290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52614</xdr:rowOff>
    </xdr:to>
    <xdr:cxnSp macro="">
      <xdr:nvCxnSpPr>
        <xdr:cNvPr id="267" name="直線コネクタ 266"/>
        <xdr:cNvCxnSpPr/>
      </xdr:nvCxnSpPr>
      <xdr:spPr>
        <a:xfrm>
          <a:off x="14401800" y="151393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70" name="直線コネクタ 269"/>
        <xdr:cNvCxnSpPr/>
      </xdr:nvCxnSpPr>
      <xdr:spPr>
        <a:xfrm>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0" name="楕円 279"/>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81" name="給与水準   （国との比較）該当値テキスト"/>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2" name="楕円 281"/>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3" name="テキスト ボックス 282"/>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4" name="楕円 283"/>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5" name="テキスト ボックス 284"/>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人員の削減を着実に進めてきたことにより、東日本大震災の対応のため職員数が増加した特殊事情がありつつも、本市の数値は類似団体平均を下回る水準で推移している。平成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年度当初は、県費負担教職員の権限移譲にともない職員数が大幅に増加し、その後も同水準を維持している。今後も市全体の人員配置の見直しを進める</a:t>
          </a:r>
          <a:endParaRPr lang="ja-JP" altLang="ja-JP" sz="6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53721</xdr:rowOff>
    </xdr:from>
    <xdr:to>
      <xdr:col>81</xdr:col>
      <xdr:colOff>44450</xdr:colOff>
      <xdr:row>65</xdr:row>
      <xdr:rowOff>60960</xdr:rowOff>
    </xdr:to>
    <xdr:cxnSp macro="">
      <xdr:nvCxnSpPr>
        <xdr:cNvPr id="322" name="直線コネクタ 321"/>
        <xdr:cNvCxnSpPr/>
      </xdr:nvCxnSpPr>
      <xdr:spPr>
        <a:xfrm flipV="1">
          <a:off x="16179800" y="1119797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23"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170434</xdr:rowOff>
    </xdr:from>
    <xdr:to>
      <xdr:col>77</xdr:col>
      <xdr:colOff>44450</xdr:colOff>
      <xdr:row>65</xdr:row>
      <xdr:rowOff>60960</xdr:rowOff>
    </xdr:to>
    <xdr:cxnSp macro="">
      <xdr:nvCxnSpPr>
        <xdr:cNvPr id="325" name="直線コネクタ 324"/>
        <xdr:cNvCxnSpPr/>
      </xdr:nvCxnSpPr>
      <xdr:spPr>
        <a:xfrm>
          <a:off x="15290800" y="10114534"/>
          <a:ext cx="889000" cy="10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7" name="テキスト ボックス 326"/>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15875</xdr:rowOff>
    </xdr:to>
    <xdr:cxnSp macro="">
      <xdr:nvCxnSpPr>
        <xdr:cNvPr id="328" name="直線コネクタ 327"/>
        <xdr:cNvCxnSpPr/>
      </xdr:nvCxnSpPr>
      <xdr:spPr>
        <a:xfrm flipV="1">
          <a:off x="14401800" y="101145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30" name="テキスト ボックス 329"/>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37592</xdr:rowOff>
    </xdr:to>
    <xdr:cxnSp macro="">
      <xdr:nvCxnSpPr>
        <xdr:cNvPr id="331" name="直線コネクタ 330"/>
        <xdr:cNvCxnSpPr/>
      </xdr:nvCxnSpPr>
      <xdr:spPr>
        <a:xfrm flipV="1">
          <a:off x="13512800" y="101314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33" name="テキスト ボックス 332"/>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5" name="テキスト ボックス 334"/>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2921</xdr:rowOff>
    </xdr:from>
    <xdr:to>
      <xdr:col>81</xdr:col>
      <xdr:colOff>95250</xdr:colOff>
      <xdr:row>65</xdr:row>
      <xdr:rowOff>104521</xdr:rowOff>
    </xdr:to>
    <xdr:sp macro="" textlink="">
      <xdr:nvSpPr>
        <xdr:cNvPr id="341" name="楕円 340"/>
        <xdr:cNvSpPr/>
      </xdr:nvSpPr>
      <xdr:spPr>
        <a:xfrm>
          <a:off x="16967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19448</xdr:rowOff>
    </xdr:from>
    <xdr:ext cx="762000" cy="259045"/>
    <xdr:sp macro="" textlink="">
      <xdr:nvSpPr>
        <xdr:cNvPr id="342" name="定員管理の状況該当値テキスト"/>
        <xdr:cNvSpPr txBox="1"/>
      </xdr:nvSpPr>
      <xdr:spPr>
        <a:xfrm>
          <a:off x="171069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3" name="楕円 342"/>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121937</xdr:rowOff>
    </xdr:from>
    <xdr:ext cx="736600" cy="259045"/>
    <xdr:sp macro="" textlink="">
      <xdr:nvSpPr>
        <xdr:cNvPr id="344" name="テキスト ボックス 343"/>
        <xdr:cNvSpPr txBox="1"/>
      </xdr:nvSpPr>
      <xdr:spPr>
        <a:xfrm>
          <a:off x="15798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119634</xdr:rowOff>
    </xdr:from>
    <xdr:to>
      <xdr:col>73</xdr:col>
      <xdr:colOff>44450</xdr:colOff>
      <xdr:row>59</xdr:row>
      <xdr:rowOff>49784</xdr:rowOff>
    </xdr:to>
    <xdr:sp macro="" textlink="">
      <xdr:nvSpPr>
        <xdr:cNvPr id="345" name="楕円 344"/>
        <xdr:cNvSpPr/>
      </xdr:nvSpPr>
      <xdr:spPr>
        <a:xfrm>
          <a:off x="15240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59961</xdr:rowOff>
    </xdr:from>
    <xdr:ext cx="762000" cy="259045"/>
    <xdr:sp macro="" textlink="">
      <xdr:nvSpPr>
        <xdr:cNvPr id="346" name="テキスト ボックス 345"/>
        <xdr:cNvSpPr txBox="1"/>
      </xdr:nvSpPr>
      <xdr:spPr>
        <a:xfrm>
          <a:off x="14909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7" name="楕円 346"/>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8" name="テキスト ボックス 347"/>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158242</xdr:rowOff>
    </xdr:from>
    <xdr:to>
      <xdr:col>64</xdr:col>
      <xdr:colOff>152400</xdr:colOff>
      <xdr:row>59</xdr:row>
      <xdr:rowOff>88392</xdr:rowOff>
    </xdr:to>
    <xdr:sp macro="" textlink="">
      <xdr:nvSpPr>
        <xdr:cNvPr id="349" name="楕円 348"/>
        <xdr:cNvSpPr/>
      </xdr:nvSpPr>
      <xdr:spPr>
        <a:xfrm>
          <a:off x="13462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98569</xdr:rowOff>
    </xdr:from>
    <xdr:ext cx="762000" cy="259045"/>
    <xdr:sp macro="" textlink="">
      <xdr:nvSpPr>
        <xdr:cNvPr id="350" name="テキスト ボックス 349"/>
        <xdr:cNvSpPr txBox="1"/>
      </xdr:nvSpPr>
      <xdr:spPr>
        <a:xfrm>
          <a:off x="13131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満期一括償還の市場公募債の発行増により、直近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年間の元利償還額が減少傾向となっている。また</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年度においては、県費負担教職員の権限移譲に伴う標準財政規模の増加という要因もあり、実質公債費比率は前年度と比べ、単年度で</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ポイント減、</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ポイント減となった。</a:t>
          </a:r>
          <a:endParaRPr lang="ja-JP" altLang="ja-JP" sz="6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39</xdr:row>
      <xdr:rowOff>160565</xdr:rowOff>
    </xdr:to>
    <xdr:cxnSp macro="">
      <xdr:nvCxnSpPr>
        <xdr:cNvPr id="387" name="直線コネクタ 386"/>
        <xdr:cNvCxnSpPr/>
      </xdr:nvCxnSpPr>
      <xdr:spPr>
        <a:xfrm flipV="1">
          <a:off x="16179800" y="672071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46567</xdr:rowOff>
    </xdr:to>
    <xdr:cxnSp macro="">
      <xdr:nvCxnSpPr>
        <xdr:cNvPr id="390" name="直線コネクタ 389"/>
        <xdr:cNvCxnSpPr/>
      </xdr:nvCxnSpPr>
      <xdr:spPr>
        <a:xfrm flipV="1">
          <a:off x="15290800" y="68471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161472</xdr:rowOff>
    </xdr:to>
    <xdr:cxnSp macro="">
      <xdr:nvCxnSpPr>
        <xdr:cNvPr id="393" name="直線コネクタ 392"/>
        <xdr:cNvCxnSpPr/>
      </xdr:nvCxnSpPr>
      <xdr:spPr>
        <a:xfrm flipV="1">
          <a:off x="14401800" y="69045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47474</xdr:rowOff>
    </xdr:to>
    <xdr:cxnSp macro="">
      <xdr:nvCxnSpPr>
        <xdr:cNvPr id="396" name="直線コネクタ 395"/>
        <xdr:cNvCxnSpPr/>
      </xdr:nvCxnSpPr>
      <xdr:spPr>
        <a:xfrm flipV="1">
          <a:off x="13512800" y="70194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6" name="楕円 405"/>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7"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8" name="楕円 407"/>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9" name="テキスト ボックス 408"/>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0" name="楕円 409"/>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1" name="テキスト ボックス 41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2" name="楕円 41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3" name="テキスト ボックス 41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4" name="楕円 413"/>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5" name="テキスト ボックス 414"/>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年度においては、公営企業債償還に占める一般会計負担額の減少により、公営企業債等繰入見込額が約</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億円減少したこと等により、将来負担比率は前年度から</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ポイント減少し、引き続き団体平均を下回った。</a:t>
          </a:r>
          <a:endParaRPr lang="ja-JP" altLang="ja-JP" sz="6600">
            <a:effectLst/>
          </a:endParaRPr>
        </a:p>
        <a:p>
          <a:r>
            <a:rPr kumimoji="1" lang="ja-JP" altLang="ja-JP" sz="1100">
              <a:solidFill>
                <a:schemeClr val="dk1"/>
              </a:solidFill>
              <a:effectLst/>
              <a:latin typeface="+mn-lt"/>
              <a:ea typeface="+mn-ea"/>
              <a:cs typeface="+mn-cs"/>
            </a:rPr>
            <a:t>　なお、県費負担教職員権限委譲に伴い、将来負担額及び標準財政規模が前年度から大幅に増加している。分子・分母で同程度の増加額であるため、比率の変動に対する影響はほとんどない。</a:t>
          </a:r>
          <a:endParaRPr lang="ja-JP" altLang="ja-JP" sz="6600">
            <a:effectLst/>
          </a:endParaRPr>
        </a:p>
        <a:p>
          <a:r>
            <a:rPr kumimoji="1" lang="ja-JP" altLang="ja-JP" sz="1100">
              <a:solidFill>
                <a:schemeClr val="dk1"/>
              </a:solidFill>
              <a:effectLst/>
              <a:latin typeface="+mn-lt"/>
              <a:ea typeface="+mn-ea"/>
              <a:cs typeface="+mn-cs"/>
            </a:rPr>
            <a:t>　今後も市債（通常債）残高の縮減など行財政改革を進め、財政の健全化に努める。</a:t>
          </a:r>
          <a:endParaRPr lang="ja-JP" altLang="ja-JP" sz="6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97748</xdr:rowOff>
    </xdr:from>
    <xdr:to>
      <xdr:col>81</xdr:col>
      <xdr:colOff>44450</xdr:colOff>
      <xdr:row>18</xdr:row>
      <xdr:rowOff>157268</xdr:rowOff>
    </xdr:to>
    <xdr:cxnSp macro="">
      <xdr:nvCxnSpPr>
        <xdr:cNvPr id="449" name="直線コネクタ 448"/>
        <xdr:cNvCxnSpPr/>
      </xdr:nvCxnSpPr>
      <xdr:spPr>
        <a:xfrm flipV="1">
          <a:off x="16179800" y="3183848"/>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157268</xdr:rowOff>
    </xdr:from>
    <xdr:to>
      <xdr:col>77</xdr:col>
      <xdr:colOff>44450</xdr:colOff>
      <xdr:row>19</xdr:row>
      <xdr:rowOff>100838</xdr:rowOff>
    </xdr:to>
    <xdr:cxnSp macro="">
      <xdr:nvCxnSpPr>
        <xdr:cNvPr id="452" name="直線コネクタ 451"/>
        <xdr:cNvCxnSpPr/>
      </xdr:nvCxnSpPr>
      <xdr:spPr>
        <a:xfrm flipV="1">
          <a:off x="15290800" y="3243368"/>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100838</xdr:rowOff>
    </xdr:from>
    <xdr:to>
      <xdr:col>72</xdr:col>
      <xdr:colOff>203200</xdr:colOff>
      <xdr:row>20</xdr:row>
      <xdr:rowOff>13039</xdr:rowOff>
    </xdr:to>
    <xdr:cxnSp macro="">
      <xdr:nvCxnSpPr>
        <xdr:cNvPr id="455" name="直線コネクタ 454"/>
        <xdr:cNvCxnSpPr/>
      </xdr:nvCxnSpPr>
      <xdr:spPr>
        <a:xfrm flipV="1">
          <a:off x="14401800" y="3358388"/>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13039</xdr:rowOff>
    </xdr:from>
    <xdr:to>
      <xdr:col>68</xdr:col>
      <xdr:colOff>152400</xdr:colOff>
      <xdr:row>20</xdr:row>
      <xdr:rowOff>24299</xdr:rowOff>
    </xdr:to>
    <xdr:cxnSp macro="">
      <xdr:nvCxnSpPr>
        <xdr:cNvPr id="458" name="直線コネクタ 457"/>
        <xdr:cNvCxnSpPr/>
      </xdr:nvCxnSpPr>
      <xdr:spPr>
        <a:xfrm flipV="1">
          <a:off x="13512800" y="344203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46948</xdr:rowOff>
    </xdr:from>
    <xdr:to>
      <xdr:col>81</xdr:col>
      <xdr:colOff>95250</xdr:colOff>
      <xdr:row>18</xdr:row>
      <xdr:rowOff>148548</xdr:rowOff>
    </xdr:to>
    <xdr:sp macro="" textlink="">
      <xdr:nvSpPr>
        <xdr:cNvPr id="468" name="楕円 467"/>
        <xdr:cNvSpPr/>
      </xdr:nvSpPr>
      <xdr:spPr>
        <a:xfrm>
          <a:off x="169672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63475</xdr:rowOff>
    </xdr:from>
    <xdr:ext cx="762000" cy="259045"/>
    <xdr:sp macro="" textlink="">
      <xdr:nvSpPr>
        <xdr:cNvPr id="469" name="将来負担の状況該当値テキスト"/>
        <xdr:cNvSpPr txBox="1"/>
      </xdr:nvSpPr>
      <xdr:spPr>
        <a:xfrm>
          <a:off x="17106900" y="297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106468</xdr:rowOff>
    </xdr:from>
    <xdr:to>
      <xdr:col>77</xdr:col>
      <xdr:colOff>95250</xdr:colOff>
      <xdr:row>19</xdr:row>
      <xdr:rowOff>36618</xdr:rowOff>
    </xdr:to>
    <xdr:sp macro="" textlink="">
      <xdr:nvSpPr>
        <xdr:cNvPr id="470" name="楕円 469"/>
        <xdr:cNvSpPr/>
      </xdr:nvSpPr>
      <xdr:spPr>
        <a:xfrm>
          <a:off x="16129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46795</xdr:rowOff>
    </xdr:from>
    <xdr:ext cx="736600" cy="259045"/>
    <xdr:sp macro="" textlink="">
      <xdr:nvSpPr>
        <xdr:cNvPr id="471" name="テキスト ボックス 470"/>
        <xdr:cNvSpPr txBox="1"/>
      </xdr:nvSpPr>
      <xdr:spPr>
        <a:xfrm>
          <a:off x="15798800" y="2961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50038</xdr:rowOff>
    </xdr:from>
    <xdr:to>
      <xdr:col>73</xdr:col>
      <xdr:colOff>44450</xdr:colOff>
      <xdr:row>19</xdr:row>
      <xdr:rowOff>151638</xdr:rowOff>
    </xdr:to>
    <xdr:sp macro="" textlink="">
      <xdr:nvSpPr>
        <xdr:cNvPr id="472" name="楕円 471"/>
        <xdr:cNvSpPr/>
      </xdr:nvSpPr>
      <xdr:spPr>
        <a:xfrm>
          <a:off x="15240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161815</xdr:rowOff>
    </xdr:from>
    <xdr:ext cx="762000" cy="259045"/>
    <xdr:sp macro="" textlink="">
      <xdr:nvSpPr>
        <xdr:cNvPr id="473" name="テキスト ボックス 472"/>
        <xdr:cNvSpPr txBox="1"/>
      </xdr:nvSpPr>
      <xdr:spPr>
        <a:xfrm>
          <a:off x="14909800" y="307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133689</xdr:rowOff>
    </xdr:from>
    <xdr:to>
      <xdr:col>68</xdr:col>
      <xdr:colOff>203200</xdr:colOff>
      <xdr:row>20</xdr:row>
      <xdr:rowOff>63839</xdr:rowOff>
    </xdr:to>
    <xdr:sp macro="" textlink="">
      <xdr:nvSpPr>
        <xdr:cNvPr id="474" name="楕円 473"/>
        <xdr:cNvSpPr/>
      </xdr:nvSpPr>
      <xdr:spPr>
        <a:xfrm>
          <a:off x="14351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48616</xdr:rowOff>
    </xdr:from>
    <xdr:ext cx="762000" cy="259045"/>
    <xdr:sp macro="" textlink="">
      <xdr:nvSpPr>
        <xdr:cNvPr id="475" name="テキスト ボックス 474"/>
        <xdr:cNvSpPr txBox="1"/>
      </xdr:nvSpPr>
      <xdr:spPr>
        <a:xfrm>
          <a:off x="14020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144949</xdr:rowOff>
    </xdr:from>
    <xdr:to>
      <xdr:col>64</xdr:col>
      <xdr:colOff>152400</xdr:colOff>
      <xdr:row>20</xdr:row>
      <xdr:rowOff>75099</xdr:rowOff>
    </xdr:to>
    <xdr:sp macro="" textlink="">
      <xdr:nvSpPr>
        <xdr:cNvPr id="476" name="楕円 475"/>
        <xdr:cNvSpPr/>
      </xdr:nvSpPr>
      <xdr:spPr>
        <a:xfrm>
          <a:off x="13462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85276</xdr:rowOff>
    </xdr:from>
    <xdr:ext cx="762000" cy="259045"/>
    <xdr:sp macro="" textlink="">
      <xdr:nvSpPr>
        <xdr:cNvPr id="477" name="テキスト ボックス 476"/>
        <xdr:cNvSpPr txBox="1"/>
      </xdr:nvSpPr>
      <xdr:spPr>
        <a:xfrm>
          <a:off x="13131800" y="317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係る経常収支比率は類似団体平均より高い傾向が続いている。これは、使用料や退職手当債など人件費に充当している特定財源が他都市に比べて少なく、一般財源で賄われる歳出額の割合が高いことが原因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年度は、県費負担教職員の移譲に</a:t>
          </a:r>
          <a:r>
            <a:rPr kumimoji="1" lang="ja-JP" altLang="en-US" sz="1100">
              <a:solidFill>
                <a:sysClr val="windowText" lastClr="000000"/>
              </a:solidFill>
              <a:effectLst/>
              <a:latin typeface="+mn-lt"/>
              <a:ea typeface="+mn-ea"/>
              <a:cs typeface="+mn-cs"/>
            </a:rPr>
            <a:t>伴い、</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今後も適正な給与水準のあり方の検討や職員数の削減に努める。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41</xdr:row>
      <xdr:rowOff>31750</xdr:rowOff>
    </xdr:to>
    <xdr:cxnSp macro="">
      <xdr:nvCxnSpPr>
        <xdr:cNvPr id="66" name="直線コネクタ 65"/>
        <xdr:cNvCxnSpPr/>
      </xdr:nvCxnSpPr>
      <xdr:spPr>
        <a:xfrm>
          <a:off x="3987800" y="5930900"/>
          <a:ext cx="8382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34</xdr:row>
      <xdr:rowOff>101600</xdr:rowOff>
    </xdr:to>
    <xdr:cxnSp macro="">
      <xdr:nvCxnSpPr>
        <xdr:cNvPr id="69" name="直線コネクタ 68"/>
        <xdr:cNvCxnSpPr/>
      </xdr:nvCxnSpPr>
      <xdr:spPr>
        <a:xfrm>
          <a:off x="3098800" y="579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33</xdr:row>
      <xdr:rowOff>158750</xdr:rowOff>
    </xdr:to>
    <xdr:cxnSp macro="">
      <xdr:nvCxnSpPr>
        <xdr:cNvPr id="72" name="直線コネクタ 71"/>
        <xdr:cNvCxnSpPr/>
      </xdr:nvCxnSpPr>
      <xdr:spPr>
        <a:xfrm flipV="1">
          <a:off x="22098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95250</xdr:rowOff>
    </xdr:from>
    <xdr:to>
      <xdr:col>11</xdr:col>
      <xdr:colOff>9525</xdr:colOff>
      <xdr:row>33</xdr:row>
      <xdr:rowOff>158750</xdr:rowOff>
    </xdr:to>
    <xdr:cxnSp macro="">
      <xdr:nvCxnSpPr>
        <xdr:cNvPr id="75" name="直線コネクタ 74"/>
        <xdr:cNvCxnSpPr/>
      </xdr:nvCxnSpPr>
      <xdr:spPr>
        <a:xfrm>
          <a:off x="1320800" y="575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82550</xdr:rowOff>
    </xdr:from>
    <xdr:to>
      <xdr:col>15</xdr:col>
      <xdr:colOff>149225</xdr:colOff>
      <xdr:row>34</xdr:row>
      <xdr:rowOff>12700</xdr:rowOff>
    </xdr:to>
    <xdr:sp macro="" textlink="">
      <xdr:nvSpPr>
        <xdr:cNvPr id="89" name="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107950</xdr:rowOff>
    </xdr:from>
    <xdr:to>
      <xdr:col>11</xdr:col>
      <xdr:colOff>60325</xdr:colOff>
      <xdr:row>34</xdr:row>
      <xdr:rowOff>38100</xdr:rowOff>
    </xdr:to>
    <xdr:sp macro="" textlink="">
      <xdr:nvSpPr>
        <xdr:cNvPr id="91" name="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物件費に係る経常収支比率は類似団体平均より高い傾向が続いている。これは、ごみ収集業務や学校給食調理業務で民営化が進んでいることなどが原因と考えられる。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物件費に係る</a:t>
          </a:r>
          <a:r>
            <a:rPr kumimoji="1" lang="ja-JP" altLang="ja-JP" sz="1100">
              <a:solidFill>
                <a:sysClr val="windowText" lastClr="000000"/>
              </a:solidFill>
              <a:effectLst/>
              <a:latin typeface="+mn-lt"/>
              <a:ea typeface="+mn-ea"/>
              <a:cs typeface="+mn-cs"/>
            </a:rPr>
            <a:t>歳出額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少に加え、県費負担教職員の移譲に伴い相対的に人件費以外の割合が低下したことから、</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ポイントの減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、類似団体平均との差</a:t>
          </a:r>
          <a:r>
            <a:rPr kumimoji="1" lang="ja-JP" altLang="en-US" sz="1100">
              <a:solidFill>
                <a:sysClr val="windowText" lastClr="000000"/>
              </a:solidFill>
              <a:effectLst/>
              <a:latin typeface="+mn-lt"/>
              <a:ea typeface="+mn-ea"/>
              <a:cs typeface="+mn-cs"/>
            </a:rPr>
            <a:t>も</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ポイントに縮小している。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20</xdr:row>
      <xdr:rowOff>152400</xdr:rowOff>
    </xdr:to>
    <xdr:cxnSp macro="">
      <xdr:nvCxnSpPr>
        <xdr:cNvPr id="127" name="直線コネクタ 126"/>
        <xdr:cNvCxnSpPr/>
      </xdr:nvCxnSpPr>
      <xdr:spPr>
        <a:xfrm flipV="1">
          <a:off x="15671800" y="32639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139700</xdr:rowOff>
    </xdr:from>
    <xdr:to>
      <xdr:col>78</xdr:col>
      <xdr:colOff>69850</xdr:colOff>
      <xdr:row>20</xdr:row>
      <xdr:rowOff>152400</xdr:rowOff>
    </xdr:to>
    <xdr:cxnSp macro="">
      <xdr:nvCxnSpPr>
        <xdr:cNvPr id="130" name="直線コネクタ 129"/>
        <xdr:cNvCxnSpPr/>
      </xdr:nvCxnSpPr>
      <xdr:spPr>
        <a:xfrm>
          <a:off x="14782800" y="356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139700</xdr:rowOff>
    </xdr:from>
    <xdr:to>
      <xdr:col>73</xdr:col>
      <xdr:colOff>180975</xdr:colOff>
      <xdr:row>21</xdr:row>
      <xdr:rowOff>69850</xdr:rowOff>
    </xdr:to>
    <xdr:cxnSp macro="">
      <xdr:nvCxnSpPr>
        <xdr:cNvPr id="133" name="直線コネクタ 132"/>
        <xdr:cNvCxnSpPr/>
      </xdr:nvCxnSpPr>
      <xdr:spPr>
        <a:xfrm flipV="1">
          <a:off x="13893800" y="356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139700</xdr:rowOff>
    </xdr:from>
    <xdr:to>
      <xdr:col>69</xdr:col>
      <xdr:colOff>92075</xdr:colOff>
      <xdr:row>21</xdr:row>
      <xdr:rowOff>69850</xdr:rowOff>
    </xdr:to>
    <xdr:cxnSp macro="">
      <xdr:nvCxnSpPr>
        <xdr:cNvPr id="136" name="直線コネクタ 135"/>
        <xdr:cNvCxnSpPr/>
      </xdr:nvCxnSpPr>
      <xdr:spPr>
        <a:xfrm>
          <a:off x="13004800" y="356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6" name="楕円 145"/>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7"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101600</xdr:rowOff>
    </xdr:from>
    <xdr:to>
      <xdr:col>78</xdr:col>
      <xdr:colOff>120650</xdr:colOff>
      <xdr:row>21</xdr:row>
      <xdr:rowOff>31750</xdr:rowOff>
    </xdr:to>
    <xdr:sp macro="" textlink="">
      <xdr:nvSpPr>
        <xdr:cNvPr id="148" name="楕円 147"/>
        <xdr:cNvSpPr/>
      </xdr:nvSpPr>
      <xdr:spPr>
        <a:xfrm>
          <a:off x="15621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16527</xdr:rowOff>
    </xdr:from>
    <xdr:ext cx="736600" cy="259045"/>
    <xdr:sp macro="" textlink="">
      <xdr:nvSpPr>
        <xdr:cNvPr id="149" name="テキスト ボックス 148"/>
        <xdr:cNvSpPr txBox="1"/>
      </xdr:nvSpPr>
      <xdr:spPr>
        <a:xfrm>
          <a:off x="15290800" y="361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88900</xdr:rowOff>
    </xdr:from>
    <xdr:to>
      <xdr:col>65</xdr:col>
      <xdr:colOff>53975</xdr:colOff>
      <xdr:row>21</xdr:row>
      <xdr:rowOff>19050</xdr:rowOff>
    </xdr:to>
    <xdr:sp macro="" textlink="">
      <xdr:nvSpPr>
        <xdr:cNvPr id="154" name="楕円 153"/>
        <xdr:cNvSpPr/>
      </xdr:nvSpPr>
      <xdr:spPr>
        <a:xfrm>
          <a:off x="12954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3827</xdr:rowOff>
    </xdr:from>
    <xdr:ext cx="762000" cy="259045"/>
    <xdr:sp macro="" textlink="">
      <xdr:nvSpPr>
        <xdr:cNvPr id="155" name="テキスト ボックス 154"/>
        <xdr:cNvSpPr txBox="1"/>
      </xdr:nvSpPr>
      <xdr:spPr>
        <a:xfrm>
          <a:off x="12623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扶助費に係る経常収支比率は、平成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年度は類似団体平均を</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ポイント下回る</a:t>
          </a:r>
          <a:r>
            <a:rPr kumimoji="1" lang="en-US" altLang="ja-JP" sz="1100">
              <a:solidFill>
                <a:sysClr val="windowText" lastClr="000000"/>
              </a:solidFill>
              <a:effectLst/>
              <a:latin typeface="+mn-lt"/>
              <a:ea typeface="+mn-ea"/>
              <a:cs typeface="+mn-cs"/>
            </a:rPr>
            <a:t>12.1</a:t>
          </a:r>
          <a:r>
            <a:rPr kumimoji="1" lang="ja-JP" altLang="ja-JP" sz="1100">
              <a:solidFill>
                <a:sysClr val="windowText" lastClr="000000"/>
              </a:solidFill>
              <a:effectLst/>
              <a:latin typeface="+mn-lt"/>
              <a:ea typeface="+mn-ea"/>
              <a:cs typeface="+mn-cs"/>
            </a:rPr>
            <a:t>％となっている。これは、他都市に比べて保護率や高齢化率が低い傾向にあることなどが要因と考えられる。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近年は</a:t>
          </a:r>
          <a:r>
            <a:rPr kumimoji="1" lang="ja-JP" altLang="ja-JP" sz="1100">
              <a:solidFill>
                <a:sysClr val="windowText" lastClr="000000"/>
              </a:solidFill>
              <a:effectLst/>
              <a:latin typeface="+mn-lt"/>
              <a:ea typeface="+mn-ea"/>
              <a:cs typeface="+mn-cs"/>
            </a:rPr>
            <a:t>保育施設等の運営など子育て支援に要する経費が増加傾向であることなどから上昇傾向が続いてい</a:t>
          </a:r>
          <a:r>
            <a:rPr kumimoji="1" lang="ja-JP" altLang="en-US" sz="1100">
              <a:solidFill>
                <a:sysClr val="windowText" lastClr="000000"/>
              </a:solidFill>
              <a:effectLst/>
              <a:latin typeface="+mn-lt"/>
              <a:ea typeface="+mn-ea"/>
              <a:cs typeface="+mn-cs"/>
            </a:rPr>
            <a:t>ており、平成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年度も扶助費に係る歳出額は増加したものの、県費負担教職員の移譲に伴い相対的に人件費以外の割合が低下したことから、</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ポイントの減となった。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本格的な少子高齢化の到来によりさらなる上昇も見込まれるが、持続可能な財政運営に努める。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88900</xdr:rowOff>
    </xdr:to>
    <xdr:cxnSp macro="">
      <xdr:nvCxnSpPr>
        <xdr:cNvPr id="188" name="直線コネクタ 187"/>
        <xdr:cNvCxnSpPr/>
      </xdr:nvCxnSpPr>
      <xdr:spPr>
        <a:xfrm flipV="1">
          <a:off x="3987800" y="94805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88900</xdr:rowOff>
    </xdr:to>
    <xdr:cxnSp macro="">
      <xdr:nvCxnSpPr>
        <xdr:cNvPr id="191" name="直線コネクタ 190"/>
        <xdr:cNvCxnSpPr/>
      </xdr:nvCxnSpPr>
      <xdr:spPr>
        <a:xfrm>
          <a:off x="3098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94" name="直線コネクタ 193"/>
        <xdr:cNvCxnSpPr/>
      </xdr:nvCxnSpPr>
      <xdr:spPr>
        <a:xfrm flipV="1">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7" name="直線コネクタ 196"/>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6" name="テキスト ボックス 21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その他に係る経常収支比率は類似団体平均並みの推移となっている。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その他の主な経費は維持補修費や繰出金であるが、平成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年度は県費負担教職員の移譲に伴い相対的に人件費以外の割合が低下したことから、</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ポイントの減となった。</a:t>
          </a:r>
          <a:endParaRPr lang="ja-JP" altLang="ja-JP">
            <a:solidFill>
              <a:sysClr val="windowText" lastClr="000000"/>
            </a:solidFill>
            <a:effectLst/>
          </a:endParaRPr>
        </a:p>
        <a:p>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57</xdr:row>
      <xdr:rowOff>107950</xdr:rowOff>
    </xdr:to>
    <xdr:cxnSp macro="">
      <xdr:nvCxnSpPr>
        <xdr:cNvPr id="249" name="直線コネクタ 248"/>
        <xdr:cNvCxnSpPr/>
      </xdr:nvCxnSpPr>
      <xdr:spPr>
        <a:xfrm flipV="1">
          <a:off x="15671800" y="96329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107950</xdr:rowOff>
    </xdr:to>
    <xdr:cxnSp macro="">
      <xdr:nvCxnSpPr>
        <xdr:cNvPr id="252" name="直線コネクタ 251"/>
        <xdr:cNvCxnSpPr/>
      </xdr:nvCxnSpPr>
      <xdr:spPr>
        <a:xfrm>
          <a:off x="14782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55" name="直線コネクタ 254"/>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7" name="テキスト ボックス 256"/>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146050</xdr:rowOff>
    </xdr:to>
    <xdr:cxnSp macro="">
      <xdr:nvCxnSpPr>
        <xdr:cNvPr id="258" name="直線コネクタ 257"/>
        <xdr:cNvCxnSpPr/>
      </xdr:nvCxnSpPr>
      <xdr:spPr>
        <a:xfrm>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2" name="テキスト ボックス 26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68" name="楕円 267"/>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69" name="その他該当値テキスト"/>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6" name="楕円 275"/>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77" name="テキスト ボックス 276"/>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補助費に係る経常収支比率は類似団体平均よりも低い傾向が続いている。これは、他都市に比べて高齢化率が低い傾向にあることなどが要因と考えられる。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年度は県費負担教職員の移譲に伴い相対的に人件費以外の割合が低下したことから、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ポイントの減とな</a:t>
          </a:r>
          <a:r>
            <a:rPr kumimoji="1" lang="ja-JP" altLang="en-US" sz="1100">
              <a:solidFill>
                <a:sysClr val="windowText" lastClr="000000"/>
              </a:solidFill>
              <a:effectLst/>
              <a:latin typeface="+mn-lt"/>
              <a:ea typeface="+mn-ea"/>
              <a:cs typeface="+mn-cs"/>
            </a:rPr>
            <a:t>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37</xdr:row>
      <xdr:rowOff>88900</xdr:rowOff>
    </xdr:to>
    <xdr:cxnSp macro="">
      <xdr:nvCxnSpPr>
        <xdr:cNvPr id="310" name="直線コネクタ 309"/>
        <xdr:cNvCxnSpPr/>
      </xdr:nvCxnSpPr>
      <xdr:spPr>
        <a:xfrm flipV="1">
          <a:off x="15671800" y="62230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88900</xdr:rowOff>
    </xdr:from>
    <xdr:to>
      <xdr:col>78</xdr:col>
      <xdr:colOff>69850</xdr:colOff>
      <xdr:row>37</xdr:row>
      <xdr:rowOff>146050</xdr:rowOff>
    </xdr:to>
    <xdr:cxnSp macro="">
      <xdr:nvCxnSpPr>
        <xdr:cNvPr id="313" name="直線コネクタ 312"/>
        <xdr:cNvCxnSpPr/>
      </xdr:nvCxnSpPr>
      <xdr:spPr>
        <a:xfrm flipV="1">
          <a:off x="14782800" y="643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31750</xdr:rowOff>
    </xdr:to>
    <xdr:cxnSp macro="">
      <xdr:nvCxnSpPr>
        <xdr:cNvPr id="316" name="直線コネクタ 315"/>
        <xdr:cNvCxnSpPr/>
      </xdr:nvCxnSpPr>
      <xdr:spPr>
        <a:xfrm flipV="1">
          <a:off x="13893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38</xdr:row>
      <xdr:rowOff>31750</xdr:rowOff>
    </xdr:to>
    <xdr:cxnSp macro="">
      <xdr:nvCxnSpPr>
        <xdr:cNvPr id="319" name="直線コネクタ 318"/>
        <xdr:cNvCxnSpPr/>
      </xdr:nvCxnSpPr>
      <xdr:spPr>
        <a:xfrm>
          <a:off x="13004800" y="643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0"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31" name="楕円 330"/>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32" name="テキスト ボックス 331"/>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34" name="テキスト ボックス 33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152400</xdr:rowOff>
    </xdr:from>
    <xdr:to>
      <xdr:col>69</xdr:col>
      <xdr:colOff>142875</xdr:colOff>
      <xdr:row>38</xdr:row>
      <xdr:rowOff>82550</xdr:rowOff>
    </xdr:to>
    <xdr:sp macro="" textlink="">
      <xdr:nvSpPr>
        <xdr:cNvPr id="335" name="楕円 334"/>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36" name="テキスト ボックス 335"/>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37" name="楕円 336"/>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38" name="テキスト ボックス 337"/>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公債費に係る経常収支比率について、平成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ポイント減少し、類似団体平均と比べて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％となった。なお、臨時財政対策債の発行等による市債残高の増加に伴い、いまだ公債費負担が高い傾向が続いているものの、平成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年度以降で最も低い数値であり、類似団体平均との差は確実に縮まりつつある。今後とも、公共投資の厳選・重点化を行い、臨時財政対策債等を除いた市債残高の適切な管理に努める。</a:t>
          </a:r>
          <a:endParaRPr lang="ja-JP" altLang="ja-JP" sz="6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6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78</xdr:row>
      <xdr:rowOff>152400</xdr:rowOff>
    </xdr:to>
    <xdr:cxnSp macro="">
      <xdr:nvCxnSpPr>
        <xdr:cNvPr id="371" name="直線コネクタ 370"/>
        <xdr:cNvCxnSpPr/>
      </xdr:nvCxnSpPr>
      <xdr:spPr>
        <a:xfrm flipV="1">
          <a:off x="3987800" y="130429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2"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152400</xdr:rowOff>
    </xdr:to>
    <xdr:cxnSp macro="">
      <xdr:nvCxnSpPr>
        <xdr:cNvPr id="374" name="直線コネクタ 373"/>
        <xdr:cNvCxnSpPr/>
      </xdr:nvCxnSpPr>
      <xdr:spPr>
        <a:xfrm>
          <a:off x="3098800" y="1350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6" name="テキスト ボックス 375"/>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31750</xdr:rowOff>
    </xdr:to>
    <xdr:cxnSp macro="">
      <xdr:nvCxnSpPr>
        <xdr:cNvPr id="377" name="直線コネクタ 376"/>
        <xdr:cNvCxnSpPr/>
      </xdr:nvCxnSpPr>
      <xdr:spPr>
        <a:xfrm flipV="1">
          <a:off x="2209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80</xdr:row>
      <xdr:rowOff>12700</xdr:rowOff>
    </xdr:to>
    <xdr:cxnSp macro="">
      <xdr:nvCxnSpPr>
        <xdr:cNvPr id="380" name="直線コネクタ 379"/>
        <xdr:cNvCxnSpPr/>
      </xdr:nvCxnSpPr>
      <xdr:spPr>
        <a:xfrm flipV="1">
          <a:off x="1320800" y="1357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91"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101600</xdr:rowOff>
    </xdr:from>
    <xdr:to>
      <xdr:col>20</xdr:col>
      <xdr:colOff>38100</xdr:colOff>
      <xdr:row>79</xdr:row>
      <xdr:rowOff>31750</xdr:rowOff>
    </xdr:to>
    <xdr:sp macro="" textlink="">
      <xdr:nvSpPr>
        <xdr:cNvPr id="392" name="楕円 391"/>
        <xdr:cNvSpPr/>
      </xdr:nvSpPr>
      <xdr:spPr>
        <a:xfrm>
          <a:off x="3937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16527</xdr:rowOff>
    </xdr:from>
    <xdr:ext cx="736600" cy="259045"/>
    <xdr:sp macro="" textlink="">
      <xdr:nvSpPr>
        <xdr:cNvPr id="393" name="テキスト ボックス 392"/>
        <xdr:cNvSpPr txBox="1"/>
      </xdr:nvSpPr>
      <xdr:spPr>
        <a:xfrm>
          <a:off x="3606800" y="135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公債費以外の経費に係る経常収支比率は、類似団体平均と比べて</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物件費は高くなっているものの、扶助費や補助費が低くなっていることから、平均に近い割合で推移している。</a:t>
          </a:r>
          <a:endParaRPr lang="ja-JP" altLang="ja-JP" sz="1400">
            <a:solidFill>
              <a:sysClr val="windowText" lastClr="000000"/>
            </a:solidFill>
            <a:effectLst/>
          </a:endParaRPr>
        </a:p>
        <a:p>
          <a:r>
            <a:rPr kumimoji="1" lang="ja-JP" altLang="ja-JP" sz="1100" b="0">
              <a:solidFill>
                <a:sysClr val="windowText" lastClr="000000"/>
              </a:solidFill>
              <a:effectLst/>
              <a:latin typeface="+mn-lt"/>
              <a:ea typeface="+mn-ea"/>
              <a:cs typeface="+mn-cs"/>
            </a:rPr>
            <a:t>平成</a:t>
          </a:r>
          <a:r>
            <a:rPr kumimoji="1" lang="en-US" altLang="ja-JP" sz="1100" b="0">
              <a:solidFill>
                <a:sysClr val="windowText" lastClr="000000"/>
              </a:solidFill>
              <a:effectLst/>
              <a:latin typeface="+mn-lt"/>
              <a:ea typeface="+mn-ea"/>
              <a:cs typeface="+mn-cs"/>
            </a:rPr>
            <a:t>29</a:t>
          </a:r>
          <a:r>
            <a:rPr kumimoji="1" lang="ja-JP" altLang="ja-JP" sz="1100" b="0">
              <a:solidFill>
                <a:sysClr val="windowText" lastClr="000000"/>
              </a:solidFill>
              <a:effectLst/>
              <a:latin typeface="+mn-lt"/>
              <a:ea typeface="+mn-ea"/>
              <a:cs typeface="+mn-cs"/>
            </a:rPr>
            <a:t>年度は人件費</a:t>
          </a:r>
          <a:r>
            <a:rPr kumimoji="1" lang="ja-JP" altLang="en-US" sz="1100" b="0">
              <a:solidFill>
                <a:sysClr val="windowText" lastClr="000000"/>
              </a:solidFill>
              <a:effectLst/>
              <a:latin typeface="+mn-lt"/>
              <a:ea typeface="+mn-ea"/>
              <a:cs typeface="+mn-cs"/>
            </a:rPr>
            <a:t>の増加により、</a:t>
          </a:r>
          <a:r>
            <a:rPr kumimoji="1" lang="en-US" altLang="ja-JP" sz="1100" b="0">
              <a:solidFill>
                <a:sysClr val="windowText" lastClr="000000"/>
              </a:solidFill>
              <a:effectLst/>
              <a:latin typeface="+mn-lt"/>
              <a:ea typeface="+mn-ea"/>
              <a:cs typeface="+mn-cs"/>
            </a:rPr>
            <a:t>2.9</a:t>
          </a:r>
          <a:r>
            <a:rPr kumimoji="1" lang="ja-JP" altLang="ja-JP" sz="1100" b="0">
              <a:solidFill>
                <a:sysClr val="windowText" lastClr="000000"/>
              </a:solidFill>
              <a:effectLst/>
              <a:latin typeface="+mn-lt"/>
              <a:ea typeface="+mn-ea"/>
              <a:cs typeface="+mn-cs"/>
            </a:rPr>
            <a:t>ポイントの</a:t>
          </a:r>
          <a:r>
            <a:rPr kumimoji="1" lang="ja-JP" altLang="en-US" sz="1100" b="0">
              <a:solidFill>
                <a:sysClr val="windowText" lastClr="000000"/>
              </a:solidFill>
              <a:effectLst/>
              <a:latin typeface="+mn-lt"/>
              <a:ea typeface="+mn-ea"/>
              <a:cs typeface="+mn-cs"/>
            </a:rPr>
            <a:t>増</a:t>
          </a:r>
          <a:r>
            <a:rPr kumimoji="1" lang="ja-JP" altLang="ja-JP" sz="1100" b="0">
              <a:solidFill>
                <a:sysClr val="windowText" lastClr="000000"/>
              </a:solidFill>
              <a:effectLst/>
              <a:latin typeface="+mn-lt"/>
              <a:ea typeface="+mn-ea"/>
              <a:cs typeface="+mn-cs"/>
            </a:rPr>
            <a:t>となり</a:t>
          </a:r>
          <a:r>
            <a:rPr kumimoji="1" lang="en-US" altLang="ja-JP" sz="1100" b="0">
              <a:solidFill>
                <a:sysClr val="windowText" lastClr="000000"/>
              </a:solidFill>
              <a:effectLst/>
              <a:latin typeface="+mn-lt"/>
              <a:ea typeface="+mn-ea"/>
              <a:cs typeface="+mn-cs"/>
            </a:rPr>
            <a:t>79.3</a:t>
          </a:r>
          <a:r>
            <a:rPr kumimoji="1" lang="ja-JP" altLang="ja-JP" sz="1100" b="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58964</xdr:rowOff>
    </xdr:from>
    <xdr:to>
      <xdr:col>82</xdr:col>
      <xdr:colOff>107950</xdr:colOff>
      <xdr:row>79</xdr:row>
      <xdr:rowOff>31750</xdr:rowOff>
    </xdr:to>
    <xdr:cxnSp macro="">
      <xdr:nvCxnSpPr>
        <xdr:cNvPr id="434" name="直線コネクタ 433"/>
        <xdr:cNvCxnSpPr/>
      </xdr:nvCxnSpPr>
      <xdr:spPr>
        <a:xfrm>
          <a:off x="15671800" y="132606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5"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77</xdr:row>
      <xdr:rowOff>58964</xdr:rowOff>
    </xdr:to>
    <xdr:cxnSp macro="">
      <xdr:nvCxnSpPr>
        <xdr:cNvPr id="437" name="直線コネクタ 436"/>
        <xdr:cNvCxnSpPr/>
      </xdr:nvCxnSpPr>
      <xdr:spPr>
        <a:xfrm>
          <a:off x="14782800" y="12934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39" name="テキスト ボックス 438"/>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76</xdr:row>
      <xdr:rowOff>56243</xdr:rowOff>
    </xdr:to>
    <xdr:cxnSp macro="">
      <xdr:nvCxnSpPr>
        <xdr:cNvPr id="440" name="直線コネクタ 439"/>
        <xdr:cNvCxnSpPr/>
      </xdr:nvCxnSpPr>
      <xdr:spPr>
        <a:xfrm flipV="1">
          <a:off x="13893800" y="12934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2" name="テキスト ボックス 441"/>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170543</xdr:rowOff>
    </xdr:from>
    <xdr:to>
      <xdr:col>69</xdr:col>
      <xdr:colOff>92075</xdr:colOff>
      <xdr:row>76</xdr:row>
      <xdr:rowOff>56243</xdr:rowOff>
    </xdr:to>
    <xdr:cxnSp macro="">
      <xdr:nvCxnSpPr>
        <xdr:cNvPr id="443" name="直線コネクタ 442"/>
        <xdr:cNvCxnSpPr/>
      </xdr:nvCxnSpPr>
      <xdr:spPr>
        <a:xfrm>
          <a:off x="13004800" y="12857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5" name="テキスト ボックス 444"/>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7" name="テキスト ボックス 446"/>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3" name="楕円 452"/>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4"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8164</xdr:rowOff>
    </xdr:from>
    <xdr:to>
      <xdr:col>78</xdr:col>
      <xdr:colOff>120650</xdr:colOff>
      <xdr:row>77</xdr:row>
      <xdr:rowOff>109764</xdr:rowOff>
    </xdr:to>
    <xdr:sp macro="" textlink="">
      <xdr:nvSpPr>
        <xdr:cNvPr id="455" name="楕円 454"/>
        <xdr:cNvSpPr/>
      </xdr:nvSpPr>
      <xdr:spPr>
        <a:xfrm>
          <a:off x="15621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94541</xdr:rowOff>
    </xdr:from>
    <xdr:ext cx="736600" cy="259045"/>
    <xdr:sp macro="" textlink="">
      <xdr:nvSpPr>
        <xdr:cNvPr id="456" name="テキスト ボックス 455"/>
        <xdr:cNvSpPr txBox="1"/>
      </xdr:nvSpPr>
      <xdr:spPr>
        <a:xfrm>
          <a:off x="15290800" y="132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24493</xdr:rowOff>
    </xdr:from>
    <xdr:to>
      <xdr:col>74</xdr:col>
      <xdr:colOff>31750</xdr:colOff>
      <xdr:row>75</xdr:row>
      <xdr:rowOff>126093</xdr:rowOff>
    </xdr:to>
    <xdr:sp macro="" textlink="">
      <xdr:nvSpPr>
        <xdr:cNvPr id="457" name="楕円 456"/>
        <xdr:cNvSpPr/>
      </xdr:nvSpPr>
      <xdr:spPr>
        <a:xfrm>
          <a:off x="14732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58" name="テキスト ボックス 457"/>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5443</xdr:rowOff>
    </xdr:from>
    <xdr:to>
      <xdr:col>69</xdr:col>
      <xdr:colOff>142875</xdr:colOff>
      <xdr:row>76</xdr:row>
      <xdr:rowOff>107043</xdr:rowOff>
    </xdr:to>
    <xdr:sp macro="" textlink="">
      <xdr:nvSpPr>
        <xdr:cNvPr id="459" name="楕円 458"/>
        <xdr:cNvSpPr/>
      </xdr:nvSpPr>
      <xdr:spPr>
        <a:xfrm>
          <a:off x="13843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91820</xdr:rowOff>
    </xdr:from>
    <xdr:ext cx="762000" cy="259045"/>
    <xdr:sp macro="" textlink="">
      <xdr:nvSpPr>
        <xdr:cNvPr id="460" name="テキスト ボックス 459"/>
        <xdr:cNvSpPr txBox="1"/>
      </xdr:nvSpPr>
      <xdr:spPr>
        <a:xfrm>
          <a:off x="13512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119743</xdr:rowOff>
    </xdr:from>
    <xdr:to>
      <xdr:col>65</xdr:col>
      <xdr:colOff>53975</xdr:colOff>
      <xdr:row>75</xdr:row>
      <xdr:rowOff>49893</xdr:rowOff>
    </xdr:to>
    <xdr:sp macro="" textlink="">
      <xdr:nvSpPr>
        <xdr:cNvPr id="461" name="楕円 460"/>
        <xdr:cNvSpPr/>
      </xdr:nvSpPr>
      <xdr:spPr>
        <a:xfrm>
          <a:off x="12954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34670</xdr:rowOff>
    </xdr:from>
    <xdr:ext cx="762000" cy="259045"/>
    <xdr:sp macro="" textlink="">
      <xdr:nvSpPr>
        <xdr:cNvPr id="462" name="テキスト ボックス 461"/>
        <xdr:cNvSpPr txBox="1"/>
      </xdr:nvSpPr>
      <xdr:spPr>
        <a:xfrm>
          <a:off x="12623800" y="1289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130117</xdr:rowOff>
    </xdr:from>
    <xdr:to>
      <xdr:col>29</xdr:col>
      <xdr:colOff>127000</xdr:colOff>
      <xdr:row>19</xdr:row>
      <xdr:rowOff>8090</xdr:rowOff>
    </xdr:to>
    <xdr:cxnSp macro="">
      <xdr:nvCxnSpPr>
        <xdr:cNvPr id="48" name="直線コネクタ 47"/>
        <xdr:cNvCxnSpPr/>
      </xdr:nvCxnSpPr>
      <xdr:spPr bwMode="auto">
        <a:xfrm flipV="1">
          <a:off x="5003800" y="2406592"/>
          <a:ext cx="647700" cy="90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8090</xdr:rowOff>
    </xdr:from>
    <xdr:to>
      <xdr:col>26</xdr:col>
      <xdr:colOff>50800</xdr:colOff>
      <xdr:row>19</xdr:row>
      <xdr:rowOff>29533</xdr:rowOff>
    </xdr:to>
    <xdr:cxnSp macro="">
      <xdr:nvCxnSpPr>
        <xdr:cNvPr id="51" name="直線コネクタ 50"/>
        <xdr:cNvCxnSpPr/>
      </xdr:nvCxnSpPr>
      <xdr:spPr bwMode="auto">
        <a:xfrm flipV="1">
          <a:off x="4305300" y="3313265"/>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29533</xdr:rowOff>
    </xdr:from>
    <xdr:to>
      <xdr:col>22</xdr:col>
      <xdr:colOff>114300</xdr:colOff>
      <xdr:row>19</xdr:row>
      <xdr:rowOff>42426</xdr:rowOff>
    </xdr:to>
    <xdr:cxnSp macro="">
      <xdr:nvCxnSpPr>
        <xdr:cNvPr id="54" name="直線コネクタ 53"/>
        <xdr:cNvCxnSpPr/>
      </xdr:nvCxnSpPr>
      <xdr:spPr bwMode="auto">
        <a:xfrm flipV="1">
          <a:off x="3606800" y="3334708"/>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42426</xdr:rowOff>
    </xdr:from>
    <xdr:to>
      <xdr:col>18</xdr:col>
      <xdr:colOff>177800</xdr:colOff>
      <xdr:row>19</xdr:row>
      <xdr:rowOff>62634</xdr:rowOff>
    </xdr:to>
    <xdr:cxnSp macro="">
      <xdr:nvCxnSpPr>
        <xdr:cNvPr id="57" name="直線コネクタ 56"/>
        <xdr:cNvCxnSpPr/>
      </xdr:nvCxnSpPr>
      <xdr:spPr bwMode="auto">
        <a:xfrm flipV="1">
          <a:off x="2908300" y="3347601"/>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79317</xdr:rowOff>
    </xdr:from>
    <xdr:to>
      <xdr:col>29</xdr:col>
      <xdr:colOff>177800</xdr:colOff>
      <xdr:row>14</xdr:row>
      <xdr:rowOff>9467</xdr:rowOff>
    </xdr:to>
    <xdr:sp macro="" textlink="">
      <xdr:nvSpPr>
        <xdr:cNvPr id="67" name="楕円 66"/>
        <xdr:cNvSpPr/>
      </xdr:nvSpPr>
      <xdr:spPr bwMode="auto">
        <a:xfrm>
          <a:off x="5600700" y="235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95844</xdr:rowOff>
    </xdr:from>
    <xdr:ext cx="762000" cy="259045"/>
    <xdr:sp macro="" textlink="">
      <xdr:nvSpPr>
        <xdr:cNvPr id="68" name="人口1人当たり決算額の推移該当値テキスト130"/>
        <xdr:cNvSpPr txBox="1"/>
      </xdr:nvSpPr>
      <xdr:spPr>
        <a:xfrm>
          <a:off x="5740400" y="22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128740</xdr:rowOff>
    </xdr:from>
    <xdr:to>
      <xdr:col>26</xdr:col>
      <xdr:colOff>101600</xdr:colOff>
      <xdr:row>19</xdr:row>
      <xdr:rowOff>58890</xdr:rowOff>
    </xdr:to>
    <xdr:sp macro="" textlink="">
      <xdr:nvSpPr>
        <xdr:cNvPr id="69" name="楕円 68"/>
        <xdr:cNvSpPr/>
      </xdr:nvSpPr>
      <xdr:spPr bwMode="auto">
        <a:xfrm>
          <a:off x="4953000" y="326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69067</xdr:rowOff>
    </xdr:from>
    <xdr:ext cx="736600" cy="259045"/>
    <xdr:sp macro="" textlink="">
      <xdr:nvSpPr>
        <xdr:cNvPr id="70" name="テキスト ボックス 69"/>
        <xdr:cNvSpPr txBox="1"/>
      </xdr:nvSpPr>
      <xdr:spPr>
        <a:xfrm>
          <a:off x="4622800" y="303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150183</xdr:rowOff>
    </xdr:from>
    <xdr:to>
      <xdr:col>22</xdr:col>
      <xdr:colOff>165100</xdr:colOff>
      <xdr:row>19</xdr:row>
      <xdr:rowOff>80333</xdr:rowOff>
    </xdr:to>
    <xdr:sp macro="" textlink="">
      <xdr:nvSpPr>
        <xdr:cNvPr id="71" name="楕円 70"/>
        <xdr:cNvSpPr/>
      </xdr:nvSpPr>
      <xdr:spPr bwMode="auto">
        <a:xfrm>
          <a:off x="4254500" y="328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90509</xdr:rowOff>
    </xdr:from>
    <xdr:ext cx="762000" cy="259045"/>
    <xdr:sp macro="" textlink="">
      <xdr:nvSpPr>
        <xdr:cNvPr id="72" name="テキスト ボックス 71"/>
        <xdr:cNvSpPr txBox="1"/>
      </xdr:nvSpPr>
      <xdr:spPr>
        <a:xfrm>
          <a:off x="3924300" y="30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163076</xdr:rowOff>
    </xdr:from>
    <xdr:to>
      <xdr:col>19</xdr:col>
      <xdr:colOff>38100</xdr:colOff>
      <xdr:row>19</xdr:row>
      <xdr:rowOff>93226</xdr:rowOff>
    </xdr:to>
    <xdr:sp macro="" textlink="">
      <xdr:nvSpPr>
        <xdr:cNvPr id="73" name="楕円 72"/>
        <xdr:cNvSpPr/>
      </xdr:nvSpPr>
      <xdr:spPr bwMode="auto">
        <a:xfrm>
          <a:off x="3556000" y="329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103403</xdr:rowOff>
    </xdr:from>
    <xdr:ext cx="762000" cy="259045"/>
    <xdr:sp macro="" textlink="">
      <xdr:nvSpPr>
        <xdr:cNvPr id="74" name="テキスト ボックス 73"/>
        <xdr:cNvSpPr txBox="1"/>
      </xdr:nvSpPr>
      <xdr:spPr>
        <a:xfrm>
          <a:off x="3225800" y="306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11834</xdr:rowOff>
    </xdr:from>
    <xdr:to>
      <xdr:col>15</xdr:col>
      <xdr:colOff>101600</xdr:colOff>
      <xdr:row>19</xdr:row>
      <xdr:rowOff>113434</xdr:rowOff>
    </xdr:to>
    <xdr:sp macro="" textlink="">
      <xdr:nvSpPr>
        <xdr:cNvPr id="75" name="楕円 74"/>
        <xdr:cNvSpPr/>
      </xdr:nvSpPr>
      <xdr:spPr bwMode="auto">
        <a:xfrm>
          <a:off x="2857500" y="331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123611</xdr:rowOff>
    </xdr:from>
    <xdr:ext cx="762000" cy="259045"/>
    <xdr:sp macro="" textlink="">
      <xdr:nvSpPr>
        <xdr:cNvPr id="76" name="テキスト ボックス 75"/>
        <xdr:cNvSpPr txBox="1"/>
      </xdr:nvSpPr>
      <xdr:spPr>
        <a:xfrm>
          <a:off x="2527300" y="308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30897</xdr:rowOff>
    </xdr:from>
    <xdr:to>
      <xdr:col>29</xdr:col>
      <xdr:colOff>127000</xdr:colOff>
      <xdr:row>35</xdr:row>
      <xdr:rowOff>248569</xdr:rowOff>
    </xdr:to>
    <xdr:cxnSp macro="">
      <xdr:nvCxnSpPr>
        <xdr:cNvPr id="108" name="直線コネクタ 107"/>
        <xdr:cNvCxnSpPr/>
      </xdr:nvCxnSpPr>
      <xdr:spPr bwMode="auto">
        <a:xfrm>
          <a:off x="5003800" y="6641247"/>
          <a:ext cx="647700" cy="217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30897</xdr:rowOff>
    </xdr:from>
    <xdr:to>
      <xdr:col>26</xdr:col>
      <xdr:colOff>50800</xdr:colOff>
      <xdr:row>35</xdr:row>
      <xdr:rowOff>85623</xdr:rowOff>
    </xdr:to>
    <xdr:cxnSp macro="">
      <xdr:nvCxnSpPr>
        <xdr:cNvPr id="111" name="直線コネクタ 110"/>
        <xdr:cNvCxnSpPr/>
      </xdr:nvCxnSpPr>
      <xdr:spPr bwMode="auto">
        <a:xfrm flipV="1">
          <a:off x="4305300" y="6641247"/>
          <a:ext cx="698500" cy="5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48087</xdr:rowOff>
    </xdr:from>
    <xdr:to>
      <xdr:col>22</xdr:col>
      <xdr:colOff>114300</xdr:colOff>
      <xdr:row>35</xdr:row>
      <xdr:rowOff>85623</xdr:rowOff>
    </xdr:to>
    <xdr:cxnSp macro="">
      <xdr:nvCxnSpPr>
        <xdr:cNvPr id="114" name="直線コネクタ 113"/>
        <xdr:cNvCxnSpPr/>
      </xdr:nvCxnSpPr>
      <xdr:spPr bwMode="auto">
        <a:xfrm>
          <a:off x="3606800" y="6658437"/>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273441</xdr:rowOff>
    </xdr:from>
    <xdr:to>
      <xdr:col>18</xdr:col>
      <xdr:colOff>177800</xdr:colOff>
      <xdr:row>35</xdr:row>
      <xdr:rowOff>48087</xdr:rowOff>
    </xdr:to>
    <xdr:cxnSp macro="">
      <xdr:nvCxnSpPr>
        <xdr:cNvPr id="117" name="直線コネクタ 116"/>
        <xdr:cNvCxnSpPr/>
      </xdr:nvCxnSpPr>
      <xdr:spPr bwMode="auto">
        <a:xfrm>
          <a:off x="2908300" y="6540891"/>
          <a:ext cx="698500" cy="11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197769</xdr:rowOff>
    </xdr:from>
    <xdr:to>
      <xdr:col>29</xdr:col>
      <xdr:colOff>177800</xdr:colOff>
      <xdr:row>35</xdr:row>
      <xdr:rowOff>299369</xdr:rowOff>
    </xdr:to>
    <xdr:sp macro="" textlink="">
      <xdr:nvSpPr>
        <xdr:cNvPr id="127" name="楕円 126"/>
        <xdr:cNvSpPr/>
      </xdr:nvSpPr>
      <xdr:spPr bwMode="auto">
        <a:xfrm>
          <a:off x="5600700" y="68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169846</xdr:rowOff>
    </xdr:from>
    <xdr:ext cx="762000" cy="259045"/>
    <xdr:sp macro="" textlink="">
      <xdr:nvSpPr>
        <xdr:cNvPr id="128" name="人口1人当たり決算額の推移該当値テキスト445"/>
        <xdr:cNvSpPr txBox="1"/>
      </xdr:nvSpPr>
      <xdr:spPr>
        <a:xfrm>
          <a:off x="5740400" y="67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322997</xdr:rowOff>
    </xdr:from>
    <xdr:to>
      <xdr:col>26</xdr:col>
      <xdr:colOff>101600</xdr:colOff>
      <xdr:row>35</xdr:row>
      <xdr:rowOff>81697</xdr:rowOff>
    </xdr:to>
    <xdr:sp macro="" textlink="">
      <xdr:nvSpPr>
        <xdr:cNvPr id="129" name="楕円 128"/>
        <xdr:cNvSpPr/>
      </xdr:nvSpPr>
      <xdr:spPr bwMode="auto">
        <a:xfrm>
          <a:off x="4953000" y="65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66474</xdr:rowOff>
    </xdr:from>
    <xdr:ext cx="736600" cy="259045"/>
    <xdr:sp macro="" textlink="">
      <xdr:nvSpPr>
        <xdr:cNvPr id="130" name="テキスト ボックス 129"/>
        <xdr:cNvSpPr txBox="1"/>
      </xdr:nvSpPr>
      <xdr:spPr>
        <a:xfrm>
          <a:off x="4622800" y="667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34823</xdr:rowOff>
    </xdr:from>
    <xdr:to>
      <xdr:col>22</xdr:col>
      <xdr:colOff>165100</xdr:colOff>
      <xdr:row>35</xdr:row>
      <xdr:rowOff>136423</xdr:rowOff>
    </xdr:to>
    <xdr:sp macro="" textlink="">
      <xdr:nvSpPr>
        <xdr:cNvPr id="131" name="楕円 130"/>
        <xdr:cNvSpPr/>
      </xdr:nvSpPr>
      <xdr:spPr bwMode="auto">
        <a:xfrm>
          <a:off x="4254500" y="664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121200</xdr:rowOff>
    </xdr:from>
    <xdr:ext cx="762000" cy="259045"/>
    <xdr:sp macro="" textlink="">
      <xdr:nvSpPr>
        <xdr:cNvPr id="132" name="テキスト ボックス 131"/>
        <xdr:cNvSpPr txBox="1"/>
      </xdr:nvSpPr>
      <xdr:spPr>
        <a:xfrm>
          <a:off x="3924300" y="6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340187</xdr:rowOff>
    </xdr:from>
    <xdr:to>
      <xdr:col>19</xdr:col>
      <xdr:colOff>38100</xdr:colOff>
      <xdr:row>35</xdr:row>
      <xdr:rowOff>98887</xdr:rowOff>
    </xdr:to>
    <xdr:sp macro="" textlink="">
      <xdr:nvSpPr>
        <xdr:cNvPr id="133" name="楕円 132"/>
        <xdr:cNvSpPr/>
      </xdr:nvSpPr>
      <xdr:spPr bwMode="auto">
        <a:xfrm>
          <a:off x="3556000" y="660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83664</xdr:rowOff>
    </xdr:from>
    <xdr:ext cx="762000" cy="259045"/>
    <xdr:sp macro="" textlink="">
      <xdr:nvSpPr>
        <xdr:cNvPr id="134" name="テキスト ボックス 133"/>
        <xdr:cNvSpPr txBox="1"/>
      </xdr:nvSpPr>
      <xdr:spPr>
        <a:xfrm>
          <a:off x="3225800" y="66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222641</xdr:rowOff>
    </xdr:from>
    <xdr:to>
      <xdr:col>15</xdr:col>
      <xdr:colOff>101600</xdr:colOff>
      <xdr:row>34</xdr:row>
      <xdr:rowOff>324241</xdr:rowOff>
    </xdr:to>
    <xdr:sp macro="" textlink="">
      <xdr:nvSpPr>
        <xdr:cNvPr id="135" name="楕円 134"/>
        <xdr:cNvSpPr/>
      </xdr:nvSpPr>
      <xdr:spPr bwMode="auto">
        <a:xfrm>
          <a:off x="2857500" y="649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309018</xdr:rowOff>
    </xdr:from>
    <xdr:ext cx="762000" cy="259045"/>
    <xdr:sp macro="" textlink="">
      <xdr:nvSpPr>
        <xdr:cNvPr id="136" name="テキスト ボックス 135"/>
        <xdr:cNvSpPr txBox="1"/>
      </xdr:nvSpPr>
      <xdr:spPr>
        <a:xfrm>
          <a:off x="2527300" y="65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116589</xdr:rowOff>
    </xdr:from>
    <xdr:to>
      <xdr:col>24</xdr:col>
      <xdr:colOff>63500</xdr:colOff>
      <xdr:row>38</xdr:row>
      <xdr:rowOff>70640</xdr:rowOff>
    </xdr:to>
    <xdr:cxnSp macro="">
      <xdr:nvCxnSpPr>
        <xdr:cNvPr id="59" name="直線コネクタ 58"/>
        <xdr:cNvCxnSpPr/>
      </xdr:nvCxnSpPr>
      <xdr:spPr>
        <a:xfrm flipV="1">
          <a:off x="3797300" y="5602989"/>
          <a:ext cx="838200" cy="98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70640</xdr:rowOff>
    </xdr:from>
    <xdr:to>
      <xdr:col>19</xdr:col>
      <xdr:colOff>177800</xdr:colOff>
      <xdr:row>38</xdr:row>
      <xdr:rowOff>89408</xdr:rowOff>
    </xdr:to>
    <xdr:cxnSp macro="">
      <xdr:nvCxnSpPr>
        <xdr:cNvPr id="62" name="直線コネクタ 61"/>
        <xdr:cNvCxnSpPr/>
      </xdr:nvCxnSpPr>
      <xdr:spPr>
        <a:xfrm flipV="1">
          <a:off x="2908300" y="658574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89408</xdr:rowOff>
    </xdr:from>
    <xdr:to>
      <xdr:col>15</xdr:col>
      <xdr:colOff>50800</xdr:colOff>
      <xdr:row>38</xdr:row>
      <xdr:rowOff>115857</xdr:rowOff>
    </xdr:to>
    <xdr:cxnSp macro="">
      <xdr:nvCxnSpPr>
        <xdr:cNvPr id="65" name="直線コネクタ 64"/>
        <xdr:cNvCxnSpPr/>
      </xdr:nvCxnSpPr>
      <xdr:spPr>
        <a:xfrm flipV="1">
          <a:off x="2019300" y="6604508"/>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115857</xdr:rowOff>
    </xdr:from>
    <xdr:to>
      <xdr:col>10</xdr:col>
      <xdr:colOff>114300</xdr:colOff>
      <xdr:row>38</xdr:row>
      <xdr:rowOff>147632</xdr:rowOff>
    </xdr:to>
    <xdr:cxnSp macro="">
      <xdr:nvCxnSpPr>
        <xdr:cNvPr id="68" name="直線コネクタ 67"/>
        <xdr:cNvCxnSpPr/>
      </xdr:nvCxnSpPr>
      <xdr:spPr>
        <a:xfrm flipV="1">
          <a:off x="1130300" y="663095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65789</xdr:rowOff>
    </xdr:from>
    <xdr:to>
      <xdr:col>24</xdr:col>
      <xdr:colOff>114300</xdr:colOff>
      <xdr:row>32</xdr:row>
      <xdr:rowOff>167389</xdr:rowOff>
    </xdr:to>
    <xdr:sp macro="" textlink="">
      <xdr:nvSpPr>
        <xdr:cNvPr id="78" name="楕円 77"/>
        <xdr:cNvSpPr/>
      </xdr:nvSpPr>
      <xdr:spPr>
        <a:xfrm>
          <a:off x="4584700" y="55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88666</xdr:rowOff>
    </xdr:from>
    <xdr:ext cx="599010" cy="259045"/>
    <xdr:sp macro="" textlink="">
      <xdr:nvSpPr>
        <xdr:cNvPr id="79" name="人件費該当値テキスト"/>
        <xdr:cNvSpPr txBox="1"/>
      </xdr:nvSpPr>
      <xdr:spPr>
        <a:xfrm>
          <a:off x="4686300" y="54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19840</xdr:rowOff>
    </xdr:from>
    <xdr:to>
      <xdr:col>20</xdr:col>
      <xdr:colOff>38100</xdr:colOff>
      <xdr:row>38</xdr:row>
      <xdr:rowOff>121440</xdr:rowOff>
    </xdr:to>
    <xdr:sp macro="" textlink="">
      <xdr:nvSpPr>
        <xdr:cNvPr id="80" name="楕円 79"/>
        <xdr:cNvSpPr/>
      </xdr:nvSpPr>
      <xdr:spPr>
        <a:xfrm>
          <a:off x="3746500" y="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137967</xdr:rowOff>
    </xdr:from>
    <xdr:ext cx="534377" cy="259045"/>
    <xdr:sp macro="" textlink="">
      <xdr:nvSpPr>
        <xdr:cNvPr id="81" name="テキスト ボックス 80"/>
        <xdr:cNvSpPr txBox="1"/>
      </xdr:nvSpPr>
      <xdr:spPr>
        <a:xfrm>
          <a:off x="3530111" y="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38608</xdr:rowOff>
    </xdr:from>
    <xdr:to>
      <xdr:col>15</xdr:col>
      <xdr:colOff>101600</xdr:colOff>
      <xdr:row>38</xdr:row>
      <xdr:rowOff>140208</xdr:rowOff>
    </xdr:to>
    <xdr:sp macro="" textlink="">
      <xdr:nvSpPr>
        <xdr:cNvPr id="82" name="楕円 81"/>
        <xdr:cNvSpPr/>
      </xdr:nvSpPr>
      <xdr:spPr>
        <a:xfrm>
          <a:off x="2857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131335</xdr:rowOff>
    </xdr:from>
    <xdr:ext cx="534377" cy="259045"/>
    <xdr:sp macro="" textlink="">
      <xdr:nvSpPr>
        <xdr:cNvPr id="83" name="テキスト ボックス 82"/>
        <xdr:cNvSpPr txBox="1"/>
      </xdr:nvSpPr>
      <xdr:spPr>
        <a:xfrm>
          <a:off x="2641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65057</xdr:rowOff>
    </xdr:from>
    <xdr:to>
      <xdr:col>10</xdr:col>
      <xdr:colOff>165100</xdr:colOff>
      <xdr:row>38</xdr:row>
      <xdr:rowOff>166657</xdr:rowOff>
    </xdr:to>
    <xdr:sp macro="" textlink="">
      <xdr:nvSpPr>
        <xdr:cNvPr id="84" name="楕円 83"/>
        <xdr:cNvSpPr/>
      </xdr:nvSpPr>
      <xdr:spPr>
        <a:xfrm>
          <a:off x="1968500" y="65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157784</xdr:rowOff>
    </xdr:from>
    <xdr:ext cx="534377" cy="259045"/>
    <xdr:sp macro="" textlink="">
      <xdr:nvSpPr>
        <xdr:cNvPr id="85" name="テキスト ボックス 84"/>
        <xdr:cNvSpPr txBox="1"/>
      </xdr:nvSpPr>
      <xdr:spPr>
        <a:xfrm>
          <a:off x="1752111" y="66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96832</xdr:rowOff>
    </xdr:from>
    <xdr:to>
      <xdr:col>6</xdr:col>
      <xdr:colOff>38100</xdr:colOff>
      <xdr:row>39</xdr:row>
      <xdr:rowOff>26982</xdr:rowOff>
    </xdr:to>
    <xdr:sp macro="" textlink="">
      <xdr:nvSpPr>
        <xdr:cNvPr id="86" name="楕円 85"/>
        <xdr:cNvSpPr/>
      </xdr:nvSpPr>
      <xdr:spPr>
        <a:xfrm>
          <a:off x="1079500" y="66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18109</xdr:rowOff>
    </xdr:from>
    <xdr:ext cx="534377" cy="259045"/>
    <xdr:sp macro="" textlink="">
      <xdr:nvSpPr>
        <xdr:cNvPr id="87" name="テキスト ボックス 86"/>
        <xdr:cNvSpPr txBox="1"/>
      </xdr:nvSpPr>
      <xdr:spPr>
        <a:xfrm>
          <a:off x="863111" y="67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65565</xdr:rowOff>
    </xdr:from>
    <xdr:to>
      <xdr:col>24</xdr:col>
      <xdr:colOff>63500</xdr:colOff>
      <xdr:row>56</xdr:row>
      <xdr:rowOff>119652</xdr:rowOff>
    </xdr:to>
    <xdr:cxnSp macro="">
      <xdr:nvCxnSpPr>
        <xdr:cNvPr id="115" name="直線コネクタ 114"/>
        <xdr:cNvCxnSpPr/>
      </xdr:nvCxnSpPr>
      <xdr:spPr>
        <a:xfrm>
          <a:off x="3797300" y="9666765"/>
          <a:ext cx="8382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65565</xdr:rowOff>
    </xdr:from>
    <xdr:to>
      <xdr:col>19</xdr:col>
      <xdr:colOff>177800</xdr:colOff>
      <xdr:row>56</xdr:row>
      <xdr:rowOff>114805</xdr:rowOff>
    </xdr:to>
    <xdr:cxnSp macro="">
      <xdr:nvCxnSpPr>
        <xdr:cNvPr id="118" name="直線コネクタ 117"/>
        <xdr:cNvCxnSpPr/>
      </xdr:nvCxnSpPr>
      <xdr:spPr>
        <a:xfrm flipV="1">
          <a:off x="2908300" y="9666765"/>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100472</xdr:rowOff>
    </xdr:from>
    <xdr:to>
      <xdr:col>15</xdr:col>
      <xdr:colOff>50800</xdr:colOff>
      <xdr:row>56</xdr:row>
      <xdr:rowOff>114805</xdr:rowOff>
    </xdr:to>
    <xdr:cxnSp macro="">
      <xdr:nvCxnSpPr>
        <xdr:cNvPr id="121" name="直線コネクタ 120"/>
        <xdr:cNvCxnSpPr/>
      </xdr:nvCxnSpPr>
      <xdr:spPr>
        <a:xfrm>
          <a:off x="2019300" y="9701672"/>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100472</xdr:rowOff>
    </xdr:from>
    <xdr:to>
      <xdr:col>10</xdr:col>
      <xdr:colOff>114300</xdr:colOff>
      <xdr:row>56</xdr:row>
      <xdr:rowOff>119172</xdr:rowOff>
    </xdr:to>
    <xdr:cxnSp macro="">
      <xdr:nvCxnSpPr>
        <xdr:cNvPr id="124" name="直線コネクタ 123"/>
        <xdr:cNvCxnSpPr/>
      </xdr:nvCxnSpPr>
      <xdr:spPr>
        <a:xfrm flipV="1">
          <a:off x="1130300" y="970167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68852</xdr:rowOff>
    </xdr:from>
    <xdr:to>
      <xdr:col>24</xdr:col>
      <xdr:colOff>114300</xdr:colOff>
      <xdr:row>56</xdr:row>
      <xdr:rowOff>170452</xdr:rowOff>
    </xdr:to>
    <xdr:sp macro="" textlink="">
      <xdr:nvSpPr>
        <xdr:cNvPr id="134" name="楕円 133"/>
        <xdr:cNvSpPr/>
      </xdr:nvSpPr>
      <xdr:spPr>
        <a:xfrm>
          <a:off x="4584700" y="9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91729</xdr:rowOff>
    </xdr:from>
    <xdr:ext cx="534377" cy="259045"/>
    <xdr:sp macro="" textlink="">
      <xdr:nvSpPr>
        <xdr:cNvPr id="135" name="物件費該当値テキスト"/>
        <xdr:cNvSpPr txBox="1"/>
      </xdr:nvSpPr>
      <xdr:spPr>
        <a:xfrm>
          <a:off x="4686300" y="95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14765</xdr:rowOff>
    </xdr:from>
    <xdr:to>
      <xdr:col>20</xdr:col>
      <xdr:colOff>38100</xdr:colOff>
      <xdr:row>56</xdr:row>
      <xdr:rowOff>116365</xdr:rowOff>
    </xdr:to>
    <xdr:sp macro="" textlink="">
      <xdr:nvSpPr>
        <xdr:cNvPr id="136" name="楕円 135"/>
        <xdr:cNvSpPr/>
      </xdr:nvSpPr>
      <xdr:spPr>
        <a:xfrm>
          <a:off x="3746500" y="96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132892</xdr:rowOff>
    </xdr:from>
    <xdr:ext cx="534377" cy="259045"/>
    <xdr:sp macro="" textlink="">
      <xdr:nvSpPr>
        <xdr:cNvPr id="137" name="テキスト ボックス 136"/>
        <xdr:cNvSpPr txBox="1"/>
      </xdr:nvSpPr>
      <xdr:spPr>
        <a:xfrm>
          <a:off x="3530111" y="93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64005</xdr:rowOff>
    </xdr:from>
    <xdr:to>
      <xdr:col>15</xdr:col>
      <xdr:colOff>101600</xdr:colOff>
      <xdr:row>56</xdr:row>
      <xdr:rowOff>165605</xdr:rowOff>
    </xdr:to>
    <xdr:sp macro="" textlink="">
      <xdr:nvSpPr>
        <xdr:cNvPr id="138" name="楕円 137"/>
        <xdr:cNvSpPr/>
      </xdr:nvSpPr>
      <xdr:spPr>
        <a:xfrm>
          <a:off x="2857500" y="96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10682</xdr:rowOff>
    </xdr:from>
    <xdr:ext cx="534377" cy="259045"/>
    <xdr:sp macro="" textlink="">
      <xdr:nvSpPr>
        <xdr:cNvPr id="139" name="テキスト ボックス 138"/>
        <xdr:cNvSpPr txBox="1"/>
      </xdr:nvSpPr>
      <xdr:spPr>
        <a:xfrm>
          <a:off x="2641111" y="94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49672</xdr:rowOff>
    </xdr:from>
    <xdr:to>
      <xdr:col>10</xdr:col>
      <xdr:colOff>165100</xdr:colOff>
      <xdr:row>56</xdr:row>
      <xdr:rowOff>151272</xdr:rowOff>
    </xdr:to>
    <xdr:sp macro="" textlink="">
      <xdr:nvSpPr>
        <xdr:cNvPr id="140" name="楕円 139"/>
        <xdr:cNvSpPr/>
      </xdr:nvSpPr>
      <xdr:spPr>
        <a:xfrm>
          <a:off x="1968500" y="96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167799</xdr:rowOff>
    </xdr:from>
    <xdr:ext cx="534377" cy="259045"/>
    <xdr:sp macro="" textlink="">
      <xdr:nvSpPr>
        <xdr:cNvPr id="141" name="テキスト ボックス 140"/>
        <xdr:cNvSpPr txBox="1"/>
      </xdr:nvSpPr>
      <xdr:spPr>
        <a:xfrm>
          <a:off x="1752111" y="94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68372</xdr:rowOff>
    </xdr:from>
    <xdr:to>
      <xdr:col>6</xdr:col>
      <xdr:colOff>38100</xdr:colOff>
      <xdr:row>56</xdr:row>
      <xdr:rowOff>169972</xdr:rowOff>
    </xdr:to>
    <xdr:sp macro="" textlink="">
      <xdr:nvSpPr>
        <xdr:cNvPr id="142" name="楕円 141"/>
        <xdr:cNvSpPr/>
      </xdr:nvSpPr>
      <xdr:spPr>
        <a:xfrm>
          <a:off x="1079500" y="96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15049</xdr:rowOff>
    </xdr:from>
    <xdr:ext cx="534377" cy="259045"/>
    <xdr:sp macro="" textlink="">
      <xdr:nvSpPr>
        <xdr:cNvPr id="143" name="テキスト ボックス 142"/>
        <xdr:cNvSpPr txBox="1"/>
      </xdr:nvSpPr>
      <xdr:spPr>
        <a:xfrm>
          <a:off x="863111" y="94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45879</xdr:rowOff>
    </xdr:from>
    <xdr:to>
      <xdr:col>24</xdr:col>
      <xdr:colOff>63500</xdr:colOff>
      <xdr:row>74</xdr:row>
      <xdr:rowOff>82836</xdr:rowOff>
    </xdr:to>
    <xdr:cxnSp macro="">
      <xdr:nvCxnSpPr>
        <xdr:cNvPr id="176" name="直線コネクタ 175"/>
        <xdr:cNvCxnSpPr/>
      </xdr:nvCxnSpPr>
      <xdr:spPr>
        <a:xfrm flipV="1">
          <a:off x="3797300" y="1273317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82836</xdr:rowOff>
    </xdr:from>
    <xdr:to>
      <xdr:col>19</xdr:col>
      <xdr:colOff>177800</xdr:colOff>
      <xdr:row>75</xdr:row>
      <xdr:rowOff>79693</xdr:rowOff>
    </xdr:to>
    <xdr:cxnSp macro="">
      <xdr:nvCxnSpPr>
        <xdr:cNvPr id="179" name="直線コネクタ 178"/>
        <xdr:cNvCxnSpPr/>
      </xdr:nvCxnSpPr>
      <xdr:spPr>
        <a:xfrm flipV="1">
          <a:off x="2908300" y="12770136"/>
          <a:ext cx="889000" cy="1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47593</xdr:rowOff>
    </xdr:from>
    <xdr:to>
      <xdr:col>15</xdr:col>
      <xdr:colOff>50800</xdr:colOff>
      <xdr:row>75</xdr:row>
      <xdr:rowOff>79693</xdr:rowOff>
    </xdr:to>
    <xdr:cxnSp macro="">
      <xdr:nvCxnSpPr>
        <xdr:cNvPr id="182" name="直線コネクタ 181"/>
        <xdr:cNvCxnSpPr/>
      </xdr:nvCxnSpPr>
      <xdr:spPr>
        <a:xfrm>
          <a:off x="2019300" y="12906343"/>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47593</xdr:rowOff>
    </xdr:from>
    <xdr:to>
      <xdr:col>10</xdr:col>
      <xdr:colOff>114300</xdr:colOff>
      <xdr:row>75</xdr:row>
      <xdr:rowOff>88836</xdr:rowOff>
    </xdr:to>
    <xdr:cxnSp macro="">
      <xdr:nvCxnSpPr>
        <xdr:cNvPr id="185" name="直線コネクタ 184"/>
        <xdr:cNvCxnSpPr/>
      </xdr:nvCxnSpPr>
      <xdr:spPr>
        <a:xfrm flipV="1">
          <a:off x="1130300" y="12906343"/>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166529</xdr:rowOff>
    </xdr:from>
    <xdr:to>
      <xdr:col>24</xdr:col>
      <xdr:colOff>114300</xdr:colOff>
      <xdr:row>74</xdr:row>
      <xdr:rowOff>96679</xdr:rowOff>
    </xdr:to>
    <xdr:sp macro="" textlink="">
      <xdr:nvSpPr>
        <xdr:cNvPr id="195" name="楕円 194"/>
        <xdr:cNvSpPr/>
      </xdr:nvSpPr>
      <xdr:spPr>
        <a:xfrm>
          <a:off x="4584700" y="126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17956</xdr:rowOff>
    </xdr:from>
    <xdr:ext cx="469744" cy="259045"/>
    <xdr:sp macro="" textlink="">
      <xdr:nvSpPr>
        <xdr:cNvPr id="196" name="維持補修費該当値テキスト"/>
        <xdr:cNvSpPr txBox="1"/>
      </xdr:nvSpPr>
      <xdr:spPr>
        <a:xfrm>
          <a:off x="4686300" y="125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32036</xdr:rowOff>
    </xdr:from>
    <xdr:to>
      <xdr:col>20</xdr:col>
      <xdr:colOff>38100</xdr:colOff>
      <xdr:row>74</xdr:row>
      <xdr:rowOff>133636</xdr:rowOff>
    </xdr:to>
    <xdr:sp macro="" textlink="">
      <xdr:nvSpPr>
        <xdr:cNvPr id="197" name="楕円 196"/>
        <xdr:cNvSpPr/>
      </xdr:nvSpPr>
      <xdr:spPr>
        <a:xfrm>
          <a:off x="3746500" y="127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150163</xdr:rowOff>
    </xdr:from>
    <xdr:ext cx="469744" cy="259045"/>
    <xdr:sp macro="" textlink="">
      <xdr:nvSpPr>
        <xdr:cNvPr id="198" name="テキスト ボックス 197"/>
        <xdr:cNvSpPr txBox="1"/>
      </xdr:nvSpPr>
      <xdr:spPr>
        <a:xfrm>
          <a:off x="3562428" y="124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28893</xdr:rowOff>
    </xdr:from>
    <xdr:to>
      <xdr:col>15</xdr:col>
      <xdr:colOff>101600</xdr:colOff>
      <xdr:row>75</xdr:row>
      <xdr:rowOff>130493</xdr:rowOff>
    </xdr:to>
    <xdr:sp macro="" textlink="">
      <xdr:nvSpPr>
        <xdr:cNvPr id="199" name="楕円 198"/>
        <xdr:cNvSpPr/>
      </xdr:nvSpPr>
      <xdr:spPr>
        <a:xfrm>
          <a:off x="2857500" y="128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147020</xdr:rowOff>
    </xdr:from>
    <xdr:ext cx="469744" cy="259045"/>
    <xdr:sp macro="" textlink="">
      <xdr:nvSpPr>
        <xdr:cNvPr id="200" name="テキスト ボックス 199"/>
        <xdr:cNvSpPr txBox="1"/>
      </xdr:nvSpPr>
      <xdr:spPr>
        <a:xfrm>
          <a:off x="2673428" y="126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168243</xdr:rowOff>
    </xdr:from>
    <xdr:to>
      <xdr:col>10</xdr:col>
      <xdr:colOff>165100</xdr:colOff>
      <xdr:row>75</xdr:row>
      <xdr:rowOff>98393</xdr:rowOff>
    </xdr:to>
    <xdr:sp macro="" textlink="">
      <xdr:nvSpPr>
        <xdr:cNvPr id="201" name="楕円 200"/>
        <xdr:cNvSpPr/>
      </xdr:nvSpPr>
      <xdr:spPr>
        <a:xfrm>
          <a:off x="1968500" y="128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114920</xdr:rowOff>
    </xdr:from>
    <xdr:ext cx="469744" cy="259045"/>
    <xdr:sp macro="" textlink="">
      <xdr:nvSpPr>
        <xdr:cNvPr id="202" name="テキスト ボックス 201"/>
        <xdr:cNvSpPr txBox="1"/>
      </xdr:nvSpPr>
      <xdr:spPr>
        <a:xfrm>
          <a:off x="1784428" y="126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38036</xdr:rowOff>
    </xdr:from>
    <xdr:to>
      <xdr:col>6</xdr:col>
      <xdr:colOff>38100</xdr:colOff>
      <xdr:row>75</xdr:row>
      <xdr:rowOff>139636</xdr:rowOff>
    </xdr:to>
    <xdr:sp macro="" textlink="">
      <xdr:nvSpPr>
        <xdr:cNvPr id="203" name="楕円 202"/>
        <xdr:cNvSpPr/>
      </xdr:nvSpPr>
      <xdr:spPr>
        <a:xfrm>
          <a:off x="10795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156163</xdr:rowOff>
    </xdr:from>
    <xdr:ext cx="469744" cy="259045"/>
    <xdr:sp macro="" textlink="">
      <xdr:nvSpPr>
        <xdr:cNvPr id="204" name="テキスト ボックス 203"/>
        <xdr:cNvSpPr txBox="1"/>
      </xdr:nvSpPr>
      <xdr:spPr>
        <a:xfrm>
          <a:off x="895428" y="126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1" name="直線コネクタ 230"/>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2"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3" name="直線コネクタ 232"/>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4"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5" name="直線コネクタ 234"/>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33444</xdr:rowOff>
    </xdr:from>
    <xdr:to>
      <xdr:col>24</xdr:col>
      <xdr:colOff>63500</xdr:colOff>
      <xdr:row>97</xdr:row>
      <xdr:rowOff>52614</xdr:rowOff>
    </xdr:to>
    <xdr:cxnSp macro="">
      <xdr:nvCxnSpPr>
        <xdr:cNvPr id="236" name="直線コネクタ 235"/>
        <xdr:cNvCxnSpPr/>
      </xdr:nvCxnSpPr>
      <xdr:spPr>
        <a:xfrm flipV="1">
          <a:off x="3797300" y="16664094"/>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7"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38" name="フローチャート: 判断 237"/>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52614</xdr:rowOff>
    </xdr:from>
    <xdr:to>
      <xdr:col>19</xdr:col>
      <xdr:colOff>177800</xdr:colOff>
      <xdr:row>97</xdr:row>
      <xdr:rowOff>127301</xdr:rowOff>
    </xdr:to>
    <xdr:cxnSp macro="">
      <xdr:nvCxnSpPr>
        <xdr:cNvPr id="239" name="直線コネクタ 238"/>
        <xdr:cNvCxnSpPr/>
      </xdr:nvCxnSpPr>
      <xdr:spPr>
        <a:xfrm flipV="1">
          <a:off x="2908300" y="16683264"/>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0" name="フローチャート: 判断 239"/>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1" name="テキスト ボックス 240"/>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127301</xdr:rowOff>
    </xdr:from>
    <xdr:to>
      <xdr:col>15</xdr:col>
      <xdr:colOff>50800</xdr:colOff>
      <xdr:row>97</xdr:row>
      <xdr:rowOff>157020</xdr:rowOff>
    </xdr:to>
    <xdr:cxnSp macro="">
      <xdr:nvCxnSpPr>
        <xdr:cNvPr id="242" name="直線コネクタ 241"/>
        <xdr:cNvCxnSpPr/>
      </xdr:nvCxnSpPr>
      <xdr:spPr>
        <a:xfrm flipV="1">
          <a:off x="2019300" y="16757951"/>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3" name="フローチャート: 判断 242"/>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4" name="テキスト ボックス 243"/>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157020</xdr:rowOff>
    </xdr:from>
    <xdr:to>
      <xdr:col>10</xdr:col>
      <xdr:colOff>114300</xdr:colOff>
      <xdr:row>98</xdr:row>
      <xdr:rowOff>39824</xdr:rowOff>
    </xdr:to>
    <xdr:cxnSp macro="">
      <xdr:nvCxnSpPr>
        <xdr:cNvPr id="245" name="直線コネクタ 244"/>
        <xdr:cNvCxnSpPr/>
      </xdr:nvCxnSpPr>
      <xdr:spPr>
        <a:xfrm flipV="1">
          <a:off x="1130300" y="16787670"/>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6" name="フローチャート: 判断 245"/>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7" name="テキスト ボックス 246"/>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48" name="フローチャート: 判断 247"/>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49" name="テキスト ボックス 248"/>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154094</xdr:rowOff>
    </xdr:from>
    <xdr:to>
      <xdr:col>24</xdr:col>
      <xdr:colOff>114300</xdr:colOff>
      <xdr:row>97</xdr:row>
      <xdr:rowOff>84244</xdr:rowOff>
    </xdr:to>
    <xdr:sp macro="" textlink="">
      <xdr:nvSpPr>
        <xdr:cNvPr id="255" name="楕円 254"/>
        <xdr:cNvSpPr/>
      </xdr:nvSpPr>
      <xdr:spPr>
        <a:xfrm>
          <a:off x="4584700" y="166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132521</xdr:rowOff>
    </xdr:from>
    <xdr:ext cx="534377" cy="259045"/>
    <xdr:sp macro="" textlink="">
      <xdr:nvSpPr>
        <xdr:cNvPr id="256" name="扶助費該当値テキスト"/>
        <xdr:cNvSpPr txBox="1"/>
      </xdr:nvSpPr>
      <xdr:spPr>
        <a:xfrm>
          <a:off x="4686300" y="165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1814</xdr:rowOff>
    </xdr:from>
    <xdr:to>
      <xdr:col>20</xdr:col>
      <xdr:colOff>38100</xdr:colOff>
      <xdr:row>97</xdr:row>
      <xdr:rowOff>103414</xdr:rowOff>
    </xdr:to>
    <xdr:sp macro="" textlink="">
      <xdr:nvSpPr>
        <xdr:cNvPr id="257" name="楕円 256"/>
        <xdr:cNvSpPr/>
      </xdr:nvSpPr>
      <xdr:spPr>
        <a:xfrm>
          <a:off x="3746500" y="166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94541</xdr:rowOff>
    </xdr:from>
    <xdr:ext cx="534377" cy="259045"/>
    <xdr:sp macro="" textlink="">
      <xdr:nvSpPr>
        <xdr:cNvPr id="258" name="テキスト ボックス 257"/>
        <xdr:cNvSpPr txBox="1"/>
      </xdr:nvSpPr>
      <xdr:spPr>
        <a:xfrm>
          <a:off x="3530111" y="167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76501</xdr:rowOff>
    </xdr:from>
    <xdr:to>
      <xdr:col>15</xdr:col>
      <xdr:colOff>101600</xdr:colOff>
      <xdr:row>98</xdr:row>
      <xdr:rowOff>6651</xdr:rowOff>
    </xdr:to>
    <xdr:sp macro="" textlink="">
      <xdr:nvSpPr>
        <xdr:cNvPr id="259" name="楕円 258"/>
        <xdr:cNvSpPr/>
      </xdr:nvSpPr>
      <xdr:spPr>
        <a:xfrm>
          <a:off x="2857500" y="167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169228</xdr:rowOff>
    </xdr:from>
    <xdr:ext cx="534377" cy="259045"/>
    <xdr:sp macro="" textlink="">
      <xdr:nvSpPr>
        <xdr:cNvPr id="260" name="テキスト ボックス 259"/>
        <xdr:cNvSpPr txBox="1"/>
      </xdr:nvSpPr>
      <xdr:spPr>
        <a:xfrm>
          <a:off x="2641111" y="167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106220</xdr:rowOff>
    </xdr:from>
    <xdr:to>
      <xdr:col>10</xdr:col>
      <xdr:colOff>165100</xdr:colOff>
      <xdr:row>98</xdr:row>
      <xdr:rowOff>36370</xdr:rowOff>
    </xdr:to>
    <xdr:sp macro="" textlink="">
      <xdr:nvSpPr>
        <xdr:cNvPr id="261" name="楕円 260"/>
        <xdr:cNvSpPr/>
      </xdr:nvSpPr>
      <xdr:spPr>
        <a:xfrm>
          <a:off x="1968500" y="167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27497</xdr:rowOff>
    </xdr:from>
    <xdr:ext cx="534377" cy="259045"/>
    <xdr:sp macro="" textlink="">
      <xdr:nvSpPr>
        <xdr:cNvPr id="262" name="テキスト ボックス 261"/>
        <xdr:cNvSpPr txBox="1"/>
      </xdr:nvSpPr>
      <xdr:spPr>
        <a:xfrm>
          <a:off x="1752111" y="168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160474</xdr:rowOff>
    </xdr:from>
    <xdr:to>
      <xdr:col>6</xdr:col>
      <xdr:colOff>38100</xdr:colOff>
      <xdr:row>98</xdr:row>
      <xdr:rowOff>90624</xdr:rowOff>
    </xdr:to>
    <xdr:sp macro="" textlink="">
      <xdr:nvSpPr>
        <xdr:cNvPr id="263" name="楕円 262"/>
        <xdr:cNvSpPr/>
      </xdr:nvSpPr>
      <xdr:spPr>
        <a:xfrm>
          <a:off x="1079500" y="167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81751</xdr:rowOff>
    </xdr:from>
    <xdr:ext cx="534377" cy="259045"/>
    <xdr:sp macro="" textlink="">
      <xdr:nvSpPr>
        <xdr:cNvPr id="264" name="テキスト ボックス 263"/>
        <xdr:cNvSpPr txBox="1"/>
      </xdr:nvSpPr>
      <xdr:spPr>
        <a:xfrm>
          <a:off x="863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163055</xdr:rowOff>
    </xdr:from>
    <xdr:to>
      <xdr:col>55</xdr:col>
      <xdr:colOff>0</xdr:colOff>
      <xdr:row>33</xdr:row>
      <xdr:rowOff>91694</xdr:rowOff>
    </xdr:to>
    <xdr:cxnSp macro="">
      <xdr:nvCxnSpPr>
        <xdr:cNvPr id="294" name="直線コネクタ 293"/>
        <xdr:cNvCxnSpPr/>
      </xdr:nvCxnSpPr>
      <xdr:spPr>
        <a:xfrm>
          <a:off x="9639300" y="5649455"/>
          <a:ext cx="8382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5"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129184</xdr:rowOff>
    </xdr:from>
    <xdr:to>
      <xdr:col>50</xdr:col>
      <xdr:colOff>114300</xdr:colOff>
      <xdr:row>32</xdr:row>
      <xdr:rowOff>163055</xdr:rowOff>
    </xdr:to>
    <xdr:cxnSp macro="">
      <xdr:nvCxnSpPr>
        <xdr:cNvPr id="297" name="直線コネクタ 296"/>
        <xdr:cNvCxnSpPr/>
      </xdr:nvCxnSpPr>
      <xdr:spPr>
        <a:xfrm>
          <a:off x="8750300" y="5444134"/>
          <a:ext cx="8890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9" name="テキスト ボックス 298"/>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77940</xdr:rowOff>
    </xdr:from>
    <xdr:to>
      <xdr:col>45</xdr:col>
      <xdr:colOff>177800</xdr:colOff>
      <xdr:row>31</xdr:row>
      <xdr:rowOff>129184</xdr:rowOff>
    </xdr:to>
    <xdr:cxnSp macro="">
      <xdr:nvCxnSpPr>
        <xdr:cNvPr id="300" name="直線コネクタ 299"/>
        <xdr:cNvCxnSpPr/>
      </xdr:nvCxnSpPr>
      <xdr:spPr>
        <a:xfrm>
          <a:off x="7861300" y="5392890"/>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2" name="テキスト ボックス 301"/>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77940</xdr:rowOff>
    </xdr:from>
    <xdr:to>
      <xdr:col>41</xdr:col>
      <xdr:colOff>50800</xdr:colOff>
      <xdr:row>31</xdr:row>
      <xdr:rowOff>120231</xdr:rowOff>
    </xdr:to>
    <xdr:cxnSp macro="">
      <xdr:nvCxnSpPr>
        <xdr:cNvPr id="303" name="直線コネクタ 302"/>
        <xdr:cNvCxnSpPr/>
      </xdr:nvCxnSpPr>
      <xdr:spPr>
        <a:xfrm flipV="1">
          <a:off x="6972300" y="539289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5" name="テキスト ボックス 304"/>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94073</xdr:rowOff>
    </xdr:from>
    <xdr:ext cx="534377" cy="259045"/>
    <xdr:sp macro="" textlink="">
      <xdr:nvSpPr>
        <xdr:cNvPr id="307" name="テキスト ボックス 306"/>
        <xdr:cNvSpPr txBox="1"/>
      </xdr:nvSpPr>
      <xdr:spPr>
        <a:xfrm>
          <a:off x="6705111" y="5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40894</xdr:rowOff>
    </xdr:from>
    <xdr:to>
      <xdr:col>55</xdr:col>
      <xdr:colOff>50800</xdr:colOff>
      <xdr:row>33</xdr:row>
      <xdr:rowOff>142494</xdr:rowOff>
    </xdr:to>
    <xdr:sp macro="" textlink="">
      <xdr:nvSpPr>
        <xdr:cNvPr id="313" name="楕円 312"/>
        <xdr:cNvSpPr/>
      </xdr:nvSpPr>
      <xdr:spPr>
        <a:xfrm>
          <a:off x="10426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63771</xdr:rowOff>
    </xdr:from>
    <xdr:ext cx="534377" cy="259045"/>
    <xdr:sp macro="" textlink="">
      <xdr:nvSpPr>
        <xdr:cNvPr id="314" name="補助費等該当値テキスト"/>
        <xdr:cNvSpPr txBox="1"/>
      </xdr:nvSpPr>
      <xdr:spPr>
        <a:xfrm>
          <a:off x="10528300" y="55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112255</xdr:rowOff>
    </xdr:from>
    <xdr:to>
      <xdr:col>50</xdr:col>
      <xdr:colOff>165100</xdr:colOff>
      <xdr:row>33</xdr:row>
      <xdr:rowOff>42405</xdr:rowOff>
    </xdr:to>
    <xdr:sp macro="" textlink="">
      <xdr:nvSpPr>
        <xdr:cNvPr id="315" name="楕円 314"/>
        <xdr:cNvSpPr/>
      </xdr:nvSpPr>
      <xdr:spPr>
        <a:xfrm>
          <a:off x="9588500" y="55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58932</xdr:rowOff>
    </xdr:from>
    <xdr:ext cx="534377" cy="259045"/>
    <xdr:sp macro="" textlink="">
      <xdr:nvSpPr>
        <xdr:cNvPr id="316" name="テキスト ボックス 315"/>
        <xdr:cNvSpPr txBox="1"/>
      </xdr:nvSpPr>
      <xdr:spPr>
        <a:xfrm>
          <a:off x="9372111" y="53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78384</xdr:rowOff>
    </xdr:from>
    <xdr:to>
      <xdr:col>46</xdr:col>
      <xdr:colOff>38100</xdr:colOff>
      <xdr:row>32</xdr:row>
      <xdr:rowOff>8534</xdr:rowOff>
    </xdr:to>
    <xdr:sp macro="" textlink="">
      <xdr:nvSpPr>
        <xdr:cNvPr id="317" name="楕円 316"/>
        <xdr:cNvSpPr/>
      </xdr:nvSpPr>
      <xdr:spPr>
        <a:xfrm>
          <a:off x="8699500" y="5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25061</xdr:rowOff>
    </xdr:from>
    <xdr:ext cx="534377" cy="259045"/>
    <xdr:sp macro="" textlink="">
      <xdr:nvSpPr>
        <xdr:cNvPr id="318" name="テキスト ボックス 317"/>
        <xdr:cNvSpPr txBox="1"/>
      </xdr:nvSpPr>
      <xdr:spPr>
        <a:xfrm>
          <a:off x="8483111" y="51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27140</xdr:rowOff>
    </xdr:from>
    <xdr:to>
      <xdr:col>41</xdr:col>
      <xdr:colOff>101600</xdr:colOff>
      <xdr:row>31</xdr:row>
      <xdr:rowOff>128740</xdr:rowOff>
    </xdr:to>
    <xdr:sp macro="" textlink="">
      <xdr:nvSpPr>
        <xdr:cNvPr id="319" name="楕円 318"/>
        <xdr:cNvSpPr/>
      </xdr:nvSpPr>
      <xdr:spPr>
        <a:xfrm>
          <a:off x="7810500" y="5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145267</xdr:rowOff>
    </xdr:from>
    <xdr:ext cx="534377" cy="259045"/>
    <xdr:sp macro="" textlink="">
      <xdr:nvSpPr>
        <xdr:cNvPr id="320" name="テキスト ボックス 319"/>
        <xdr:cNvSpPr txBox="1"/>
      </xdr:nvSpPr>
      <xdr:spPr>
        <a:xfrm>
          <a:off x="7594111" y="51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69431</xdr:rowOff>
    </xdr:from>
    <xdr:to>
      <xdr:col>36</xdr:col>
      <xdr:colOff>165100</xdr:colOff>
      <xdr:row>31</xdr:row>
      <xdr:rowOff>171031</xdr:rowOff>
    </xdr:to>
    <xdr:sp macro="" textlink="">
      <xdr:nvSpPr>
        <xdr:cNvPr id="321" name="楕円 320"/>
        <xdr:cNvSpPr/>
      </xdr:nvSpPr>
      <xdr:spPr>
        <a:xfrm>
          <a:off x="6921500" y="53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16108</xdr:rowOff>
    </xdr:from>
    <xdr:ext cx="534377" cy="259045"/>
    <xdr:sp macro="" textlink="">
      <xdr:nvSpPr>
        <xdr:cNvPr id="322" name="テキスト ボックス 321"/>
        <xdr:cNvSpPr txBox="1"/>
      </xdr:nvSpPr>
      <xdr:spPr>
        <a:xfrm>
          <a:off x="6705111" y="515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93923</xdr:rowOff>
    </xdr:from>
    <xdr:to>
      <xdr:col>54</xdr:col>
      <xdr:colOff>189865</xdr:colOff>
      <xdr:row>58</xdr:row>
      <xdr:rowOff>85807</xdr:rowOff>
    </xdr:to>
    <xdr:cxnSp macro="">
      <xdr:nvCxnSpPr>
        <xdr:cNvPr id="347" name="直線コネクタ 346"/>
        <xdr:cNvCxnSpPr/>
      </xdr:nvCxnSpPr>
      <xdr:spPr>
        <a:xfrm flipV="1">
          <a:off x="10475595" y="9180773"/>
          <a:ext cx="1270" cy="8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89634</xdr:rowOff>
    </xdr:from>
    <xdr:ext cx="534377" cy="259045"/>
    <xdr:sp macro="" textlink="">
      <xdr:nvSpPr>
        <xdr:cNvPr id="348" name="普通建設事業費最小値テキスト"/>
        <xdr:cNvSpPr txBox="1"/>
      </xdr:nvSpPr>
      <xdr:spPr>
        <a:xfrm>
          <a:off x="10528300" y="100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85807</xdr:rowOff>
    </xdr:from>
    <xdr:to>
      <xdr:col>55</xdr:col>
      <xdr:colOff>88900</xdr:colOff>
      <xdr:row>58</xdr:row>
      <xdr:rowOff>85807</xdr:rowOff>
    </xdr:to>
    <xdr:cxnSp macro="">
      <xdr:nvCxnSpPr>
        <xdr:cNvPr id="349" name="直線コネクタ 348"/>
        <xdr:cNvCxnSpPr/>
      </xdr:nvCxnSpPr>
      <xdr:spPr>
        <a:xfrm>
          <a:off x="10388600" y="1002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40600</xdr:rowOff>
    </xdr:from>
    <xdr:ext cx="534377" cy="259045"/>
    <xdr:sp macro="" textlink="">
      <xdr:nvSpPr>
        <xdr:cNvPr id="350" name="普通建設事業費最大値テキスト"/>
        <xdr:cNvSpPr txBox="1"/>
      </xdr:nvSpPr>
      <xdr:spPr>
        <a:xfrm>
          <a:off x="10528300" y="89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93923</xdr:rowOff>
    </xdr:from>
    <xdr:to>
      <xdr:col>55</xdr:col>
      <xdr:colOff>88900</xdr:colOff>
      <xdr:row>53</xdr:row>
      <xdr:rowOff>93923</xdr:rowOff>
    </xdr:to>
    <xdr:cxnSp macro="">
      <xdr:nvCxnSpPr>
        <xdr:cNvPr id="351" name="直線コネクタ 350"/>
        <xdr:cNvCxnSpPr/>
      </xdr:nvCxnSpPr>
      <xdr:spPr>
        <a:xfrm>
          <a:off x="10388600" y="918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39612</xdr:rowOff>
    </xdr:from>
    <xdr:to>
      <xdr:col>55</xdr:col>
      <xdr:colOff>0</xdr:colOff>
      <xdr:row>55</xdr:row>
      <xdr:rowOff>71406</xdr:rowOff>
    </xdr:to>
    <xdr:cxnSp macro="">
      <xdr:nvCxnSpPr>
        <xdr:cNvPr id="352" name="直線コネクタ 351"/>
        <xdr:cNvCxnSpPr/>
      </xdr:nvCxnSpPr>
      <xdr:spPr>
        <a:xfrm flipV="1">
          <a:off x="9639300" y="9469362"/>
          <a:ext cx="8382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31189</xdr:rowOff>
    </xdr:from>
    <xdr:ext cx="534377" cy="259045"/>
    <xdr:sp macro="" textlink="">
      <xdr:nvSpPr>
        <xdr:cNvPr id="353" name="普通建設事業費平均値テキスト"/>
        <xdr:cNvSpPr txBox="1"/>
      </xdr:nvSpPr>
      <xdr:spPr>
        <a:xfrm>
          <a:off x="10528300" y="946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52762</xdr:rowOff>
    </xdr:from>
    <xdr:to>
      <xdr:col>55</xdr:col>
      <xdr:colOff>50800</xdr:colOff>
      <xdr:row>55</xdr:row>
      <xdr:rowOff>154362</xdr:rowOff>
    </xdr:to>
    <xdr:sp macro="" textlink="">
      <xdr:nvSpPr>
        <xdr:cNvPr id="354" name="フローチャート: 判断 353"/>
        <xdr:cNvSpPr/>
      </xdr:nvSpPr>
      <xdr:spPr>
        <a:xfrm>
          <a:off x="104267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95504</xdr:rowOff>
    </xdr:from>
    <xdr:to>
      <xdr:col>50</xdr:col>
      <xdr:colOff>114300</xdr:colOff>
      <xdr:row>55</xdr:row>
      <xdr:rowOff>71406</xdr:rowOff>
    </xdr:to>
    <xdr:cxnSp macro="">
      <xdr:nvCxnSpPr>
        <xdr:cNvPr id="355" name="直線コネクタ 354"/>
        <xdr:cNvCxnSpPr/>
      </xdr:nvCxnSpPr>
      <xdr:spPr>
        <a:xfrm>
          <a:off x="8750300" y="8839454"/>
          <a:ext cx="889000" cy="6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75870</xdr:rowOff>
    </xdr:from>
    <xdr:to>
      <xdr:col>50</xdr:col>
      <xdr:colOff>165100</xdr:colOff>
      <xdr:row>56</xdr:row>
      <xdr:rowOff>6020</xdr:rowOff>
    </xdr:to>
    <xdr:sp macro="" textlink="">
      <xdr:nvSpPr>
        <xdr:cNvPr id="356" name="フローチャート: 判断 355"/>
        <xdr:cNvSpPr/>
      </xdr:nvSpPr>
      <xdr:spPr>
        <a:xfrm>
          <a:off x="9588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168597</xdr:rowOff>
    </xdr:from>
    <xdr:ext cx="534377" cy="259045"/>
    <xdr:sp macro="" textlink="">
      <xdr:nvSpPr>
        <xdr:cNvPr id="357" name="テキスト ボックス 356"/>
        <xdr:cNvSpPr txBox="1"/>
      </xdr:nvSpPr>
      <xdr:spPr>
        <a:xfrm>
          <a:off x="9372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138785</xdr:rowOff>
    </xdr:from>
    <xdr:to>
      <xdr:col>45</xdr:col>
      <xdr:colOff>177800</xdr:colOff>
      <xdr:row>51</xdr:row>
      <xdr:rowOff>95504</xdr:rowOff>
    </xdr:to>
    <xdr:cxnSp macro="">
      <xdr:nvCxnSpPr>
        <xdr:cNvPr id="358" name="直線コネクタ 357"/>
        <xdr:cNvCxnSpPr/>
      </xdr:nvCxnSpPr>
      <xdr:spPr>
        <a:xfrm>
          <a:off x="7861300" y="8539835"/>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71793</xdr:rowOff>
    </xdr:from>
    <xdr:to>
      <xdr:col>46</xdr:col>
      <xdr:colOff>38100</xdr:colOff>
      <xdr:row>56</xdr:row>
      <xdr:rowOff>1943</xdr:rowOff>
    </xdr:to>
    <xdr:sp macro="" textlink="">
      <xdr:nvSpPr>
        <xdr:cNvPr id="359" name="フローチャート: 判断 358"/>
        <xdr:cNvSpPr/>
      </xdr:nvSpPr>
      <xdr:spPr>
        <a:xfrm>
          <a:off x="8699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164520</xdr:rowOff>
    </xdr:from>
    <xdr:ext cx="534377" cy="259045"/>
    <xdr:sp macro="" textlink="">
      <xdr:nvSpPr>
        <xdr:cNvPr id="360" name="テキスト ボックス 359"/>
        <xdr:cNvSpPr txBox="1"/>
      </xdr:nvSpPr>
      <xdr:spPr>
        <a:xfrm>
          <a:off x="8483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138785</xdr:rowOff>
    </xdr:from>
    <xdr:to>
      <xdr:col>41</xdr:col>
      <xdr:colOff>50800</xdr:colOff>
      <xdr:row>52</xdr:row>
      <xdr:rowOff>104115</xdr:rowOff>
    </xdr:to>
    <xdr:cxnSp macro="">
      <xdr:nvCxnSpPr>
        <xdr:cNvPr id="361" name="直線コネクタ 360"/>
        <xdr:cNvCxnSpPr/>
      </xdr:nvCxnSpPr>
      <xdr:spPr>
        <a:xfrm flipV="1">
          <a:off x="6972300" y="8539835"/>
          <a:ext cx="889000" cy="4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39904</xdr:rowOff>
    </xdr:from>
    <xdr:to>
      <xdr:col>41</xdr:col>
      <xdr:colOff>101600</xdr:colOff>
      <xdr:row>55</xdr:row>
      <xdr:rowOff>141504</xdr:rowOff>
    </xdr:to>
    <xdr:sp macro="" textlink="">
      <xdr:nvSpPr>
        <xdr:cNvPr id="362" name="フローチャート: 判断 361"/>
        <xdr:cNvSpPr/>
      </xdr:nvSpPr>
      <xdr:spPr>
        <a:xfrm>
          <a:off x="7810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132631</xdr:rowOff>
    </xdr:from>
    <xdr:ext cx="534377" cy="259045"/>
    <xdr:sp macro="" textlink="">
      <xdr:nvSpPr>
        <xdr:cNvPr id="363" name="テキスト ボックス 362"/>
        <xdr:cNvSpPr txBox="1"/>
      </xdr:nvSpPr>
      <xdr:spPr>
        <a:xfrm>
          <a:off x="7594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91796</xdr:rowOff>
    </xdr:from>
    <xdr:to>
      <xdr:col>36</xdr:col>
      <xdr:colOff>165100</xdr:colOff>
      <xdr:row>56</xdr:row>
      <xdr:rowOff>21946</xdr:rowOff>
    </xdr:to>
    <xdr:sp macro="" textlink="">
      <xdr:nvSpPr>
        <xdr:cNvPr id="364" name="フローチャート: 判断 363"/>
        <xdr:cNvSpPr/>
      </xdr:nvSpPr>
      <xdr:spPr>
        <a:xfrm>
          <a:off x="6921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13073</xdr:rowOff>
    </xdr:from>
    <xdr:ext cx="534377" cy="259045"/>
    <xdr:sp macro="" textlink="">
      <xdr:nvSpPr>
        <xdr:cNvPr id="365" name="テキスト ボックス 364"/>
        <xdr:cNvSpPr txBox="1"/>
      </xdr:nvSpPr>
      <xdr:spPr>
        <a:xfrm>
          <a:off x="6705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160262</xdr:rowOff>
    </xdr:from>
    <xdr:to>
      <xdr:col>55</xdr:col>
      <xdr:colOff>50800</xdr:colOff>
      <xdr:row>55</xdr:row>
      <xdr:rowOff>90412</xdr:rowOff>
    </xdr:to>
    <xdr:sp macro="" textlink="">
      <xdr:nvSpPr>
        <xdr:cNvPr id="371" name="楕円 370"/>
        <xdr:cNvSpPr/>
      </xdr:nvSpPr>
      <xdr:spPr>
        <a:xfrm>
          <a:off x="10426700" y="9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11689</xdr:rowOff>
    </xdr:from>
    <xdr:ext cx="534377" cy="259045"/>
    <xdr:sp macro="" textlink="">
      <xdr:nvSpPr>
        <xdr:cNvPr id="372" name="普通建設事業費該当値テキスト"/>
        <xdr:cNvSpPr txBox="1"/>
      </xdr:nvSpPr>
      <xdr:spPr>
        <a:xfrm>
          <a:off x="10528300" y="926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20606</xdr:rowOff>
    </xdr:from>
    <xdr:to>
      <xdr:col>50</xdr:col>
      <xdr:colOff>165100</xdr:colOff>
      <xdr:row>55</xdr:row>
      <xdr:rowOff>122206</xdr:rowOff>
    </xdr:to>
    <xdr:sp macro="" textlink="">
      <xdr:nvSpPr>
        <xdr:cNvPr id="373" name="楕円 372"/>
        <xdr:cNvSpPr/>
      </xdr:nvSpPr>
      <xdr:spPr>
        <a:xfrm>
          <a:off x="9588500" y="9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138733</xdr:rowOff>
    </xdr:from>
    <xdr:ext cx="534377" cy="259045"/>
    <xdr:sp macro="" textlink="">
      <xdr:nvSpPr>
        <xdr:cNvPr id="374" name="テキスト ボックス 373"/>
        <xdr:cNvSpPr txBox="1"/>
      </xdr:nvSpPr>
      <xdr:spPr>
        <a:xfrm>
          <a:off x="9372111" y="92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44704</xdr:rowOff>
    </xdr:from>
    <xdr:to>
      <xdr:col>46</xdr:col>
      <xdr:colOff>38100</xdr:colOff>
      <xdr:row>51</xdr:row>
      <xdr:rowOff>146304</xdr:rowOff>
    </xdr:to>
    <xdr:sp macro="" textlink="">
      <xdr:nvSpPr>
        <xdr:cNvPr id="375" name="楕円 374"/>
        <xdr:cNvSpPr/>
      </xdr:nvSpPr>
      <xdr:spPr>
        <a:xfrm>
          <a:off x="8699500" y="87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162831</xdr:rowOff>
    </xdr:from>
    <xdr:ext cx="534377" cy="259045"/>
    <xdr:sp macro="" textlink="">
      <xdr:nvSpPr>
        <xdr:cNvPr id="376" name="テキスト ボックス 375"/>
        <xdr:cNvSpPr txBox="1"/>
      </xdr:nvSpPr>
      <xdr:spPr>
        <a:xfrm>
          <a:off x="8483111" y="85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87985</xdr:rowOff>
    </xdr:from>
    <xdr:to>
      <xdr:col>41</xdr:col>
      <xdr:colOff>101600</xdr:colOff>
      <xdr:row>50</xdr:row>
      <xdr:rowOff>18135</xdr:rowOff>
    </xdr:to>
    <xdr:sp macro="" textlink="">
      <xdr:nvSpPr>
        <xdr:cNvPr id="377" name="楕円 376"/>
        <xdr:cNvSpPr/>
      </xdr:nvSpPr>
      <xdr:spPr>
        <a:xfrm>
          <a:off x="7810500" y="84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34662</xdr:rowOff>
    </xdr:from>
    <xdr:ext cx="599010" cy="259045"/>
    <xdr:sp macro="" textlink="">
      <xdr:nvSpPr>
        <xdr:cNvPr id="378" name="テキスト ボックス 377"/>
        <xdr:cNvSpPr txBox="1"/>
      </xdr:nvSpPr>
      <xdr:spPr>
        <a:xfrm>
          <a:off x="7561795" y="8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53315</xdr:rowOff>
    </xdr:from>
    <xdr:to>
      <xdr:col>36</xdr:col>
      <xdr:colOff>165100</xdr:colOff>
      <xdr:row>52</xdr:row>
      <xdr:rowOff>154915</xdr:rowOff>
    </xdr:to>
    <xdr:sp macro="" textlink="">
      <xdr:nvSpPr>
        <xdr:cNvPr id="379" name="楕円 378"/>
        <xdr:cNvSpPr/>
      </xdr:nvSpPr>
      <xdr:spPr>
        <a:xfrm>
          <a:off x="6921500" y="89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171442</xdr:rowOff>
    </xdr:from>
    <xdr:ext cx="534377" cy="259045"/>
    <xdr:sp macro="" textlink="">
      <xdr:nvSpPr>
        <xdr:cNvPr id="380" name="テキスト ボックス 379"/>
        <xdr:cNvSpPr txBox="1"/>
      </xdr:nvSpPr>
      <xdr:spPr>
        <a:xfrm>
          <a:off x="6705111" y="87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152273</xdr:rowOff>
    </xdr:from>
    <xdr:to>
      <xdr:col>54</xdr:col>
      <xdr:colOff>189865</xdr:colOff>
      <xdr:row>78</xdr:row>
      <xdr:rowOff>92570</xdr:rowOff>
    </xdr:to>
    <xdr:cxnSp macro="">
      <xdr:nvCxnSpPr>
        <xdr:cNvPr id="404" name="直線コネクタ 403"/>
        <xdr:cNvCxnSpPr/>
      </xdr:nvCxnSpPr>
      <xdr:spPr>
        <a:xfrm flipV="1">
          <a:off x="10475595" y="13011023"/>
          <a:ext cx="1270" cy="45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96397</xdr:rowOff>
    </xdr:from>
    <xdr:ext cx="469744" cy="259045"/>
    <xdr:sp macro="" textlink="">
      <xdr:nvSpPr>
        <xdr:cNvPr id="405" name="普通建設事業費 （ うち新規整備　）最小値テキスト"/>
        <xdr:cNvSpPr txBox="1"/>
      </xdr:nvSpPr>
      <xdr:spPr>
        <a:xfrm>
          <a:off x="10528300" y="134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92570</xdr:rowOff>
    </xdr:from>
    <xdr:to>
      <xdr:col>55</xdr:col>
      <xdr:colOff>88900</xdr:colOff>
      <xdr:row>78</xdr:row>
      <xdr:rowOff>92570</xdr:rowOff>
    </xdr:to>
    <xdr:cxnSp macro="">
      <xdr:nvCxnSpPr>
        <xdr:cNvPr id="406" name="直線コネクタ 405"/>
        <xdr:cNvCxnSpPr/>
      </xdr:nvCxnSpPr>
      <xdr:spPr>
        <a:xfrm>
          <a:off x="10388600" y="134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98950</xdr:rowOff>
    </xdr:from>
    <xdr:ext cx="534377" cy="259045"/>
    <xdr:sp macro="" textlink="">
      <xdr:nvSpPr>
        <xdr:cNvPr id="407" name="普通建設事業費 （ うち新規整備　）最大値テキスト"/>
        <xdr:cNvSpPr txBox="1"/>
      </xdr:nvSpPr>
      <xdr:spPr>
        <a:xfrm>
          <a:off x="10528300" y="127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152273</xdr:rowOff>
    </xdr:from>
    <xdr:to>
      <xdr:col>55</xdr:col>
      <xdr:colOff>88900</xdr:colOff>
      <xdr:row>75</xdr:row>
      <xdr:rowOff>152273</xdr:rowOff>
    </xdr:to>
    <xdr:cxnSp macro="">
      <xdr:nvCxnSpPr>
        <xdr:cNvPr id="408" name="直線コネクタ 407"/>
        <xdr:cNvCxnSpPr/>
      </xdr:nvCxnSpPr>
      <xdr:spPr>
        <a:xfrm>
          <a:off x="10388600" y="1301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18771</xdr:rowOff>
    </xdr:from>
    <xdr:to>
      <xdr:col>55</xdr:col>
      <xdr:colOff>0</xdr:colOff>
      <xdr:row>76</xdr:row>
      <xdr:rowOff>146081</xdr:rowOff>
    </xdr:to>
    <xdr:cxnSp macro="">
      <xdr:nvCxnSpPr>
        <xdr:cNvPr id="409" name="直線コネクタ 408"/>
        <xdr:cNvCxnSpPr/>
      </xdr:nvCxnSpPr>
      <xdr:spPr>
        <a:xfrm flipV="1">
          <a:off x="9639300" y="13048971"/>
          <a:ext cx="838200" cy="1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161529</xdr:rowOff>
    </xdr:from>
    <xdr:ext cx="534377" cy="259045"/>
    <xdr:sp macro="" textlink="">
      <xdr:nvSpPr>
        <xdr:cNvPr id="410" name="普通建設事業費 （ うち新規整備　）平均値テキスト"/>
        <xdr:cNvSpPr txBox="1"/>
      </xdr:nvSpPr>
      <xdr:spPr>
        <a:xfrm>
          <a:off x="10528300" y="1319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11652</xdr:rowOff>
    </xdr:from>
    <xdr:to>
      <xdr:col>55</xdr:col>
      <xdr:colOff>50800</xdr:colOff>
      <xdr:row>77</xdr:row>
      <xdr:rowOff>113252</xdr:rowOff>
    </xdr:to>
    <xdr:sp macro="" textlink="">
      <xdr:nvSpPr>
        <xdr:cNvPr id="411" name="フローチャート: 判断 410"/>
        <xdr:cNvSpPr/>
      </xdr:nvSpPr>
      <xdr:spPr>
        <a:xfrm>
          <a:off x="10426700" y="132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82245</xdr:rowOff>
    </xdr:from>
    <xdr:to>
      <xdr:col>50</xdr:col>
      <xdr:colOff>114300</xdr:colOff>
      <xdr:row>76</xdr:row>
      <xdr:rowOff>146081</xdr:rowOff>
    </xdr:to>
    <xdr:cxnSp macro="">
      <xdr:nvCxnSpPr>
        <xdr:cNvPr id="412" name="直線コネクタ 411"/>
        <xdr:cNvCxnSpPr/>
      </xdr:nvCxnSpPr>
      <xdr:spPr>
        <a:xfrm>
          <a:off x="8750300" y="12426645"/>
          <a:ext cx="889000" cy="7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39255</xdr:rowOff>
    </xdr:from>
    <xdr:to>
      <xdr:col>50</xdr:col>
      <xdr:colOff>165100</xdr:colOff>
      <xdr:row>77</xdr:row>
      <xdr:rowOff>140855</xdr:rowOff>
    </xdr:to>
    <xdr:sp macro="" textlink="">
      <xdr:nvSpPr>
        <xdr:cNvPr id="413" name="フローチャート: 判断 412"/>
        <xdr:cNvSpPr/>
      </xdr:nvSpPr>
      <xdr:spPr>
        <a:xfrm>
          <a:off x="9588500" y="1324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131982</xdr:rowOff>
    </xdr:from>
    <xdr:ext cx="534377" cy="259045"/>
    <xdr:sp macro="" textlink="">
      <xdr:nvSpPr>
        <xdr:cNvPr id="414" name="テキスト ボックス 413"/>
        <xdr:cNvSpPr txBox="1"/>
      </xdr:nvSpPr>
      <xdr:spPr>
        <a:xfrm>
          <a:off x="9372111" y="133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96189</xdr:rowOff>
    </xdr:from>
    <xdr:to>
      <xdr:col>45</xdr:col>
      <xdr:colOff>177800</xdr:colOff>
      <xdr:row>72</xdr:row>
      <xdr:rowOff>82245</xdr:rowOff>
    </xdr:to>
    <xdr:cxnSp macro="">
      <xdr:nvCxnSpPr>
        <xdr:cNvPr id="415" name="直線コネクタ 414"/>
        <xdr:cNvCxnSpPr/>
      </xdr:nvCxnSpPr>
      <xdr:spPr>
        <a:xfrm>
          <a:off x="7861300" y="12269139"/>
          <a:ext cx="889000" cy="1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112122</xdr:rowOff>
    </xdr:from>
    <xdr:to>
      <xdr:col>46</xdr:col>
      <xdr:colOff>38100</xdr:colOff>
      <xdr:row>77</xdr:row>
      <xdr:rowOff>42272</xdr:rowOff>
    </xdr:to>
    <xdr:sp macro="" textlink="">
      <xdr:nvSpPr>
        <xdr:cNvPr id="416" name="フローチャート: 判断 415"/>
        <xdr:cNvSpPr/>
      </xdr:nvSpPr>
      <xdr:spPr>
        <a:xfrm>
          <a:off x="8699500" y="1314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33399</xdr:rowOff>
    </xdr:from>
    <xdr:ext cx="534377" cy="259045"/>
    <xdr:sp macro="" textlink="">
      <xdr:nvSpPr>
        <xdr:cNvPr id="417" name="テキスト ボックス 416"/>
        <xdr:cNvSpPr txBox="1"/>
      </xdr:nvSpPr>
      <xdr:spPr>
        <a:xfrm>
          <a:off x="8483111" y="132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96520</xdr:rowOff>
    </xdr:from>
    <xdr:to>
      <xdr:col>41</xdr:col>
      <xdr:colOff>101600</xdr:colOff>
      <xdr:row>77</xdr:row>
      <xdr:rowOff>26670</xdr:rowOff>
    </xdr:to>
    <xdr:sp macro="" textlink="">
      <xdr:nvSpPr>
        <xdr:cNvPr id="418" name="フローチャート: 判断 417"/>
        <xdr:cNvSpPr/>
      </xdr:nvSpPr>
      <xdr:spPr>
        <a:xfrm>
          <a:off x="7810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17797</xdr:rowOff>
    </xdr:from>
    <xdr:ext cx="534377" cy="259045"/>
    <xdr:sp macro="" textlink="">
      <xdr:nvSpPr>
        <xdr:cNvPr id="419" name="テキスト ボックス 418"/>
        <xdr:cNvSpPr txBox="1"/>
      </xdr:nvSpPr>
      <xdr:spPr>
        <a:xfrm>
          <a:off x="7594111" y="132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139421</xdr:rowOff>
    </xdr:from>
    <xdr:to>
      <xdr:col>55</xdr:col>
      <xdr:colOff>50800</xdr:colOff>
      <xdr:row>76</xdr:row>
      <xdr:rowOff>69571</xdr:rowOff>
    </xdr:to>
    <xdr:sp macro="" textlink="">
      <xdr:nvSpPr>
        <xdr:cNvPr id="425" name="楕円 424"/>
        <xdr:cNvSpPr/>
      </xdr:nvSpPr>
      <xdr:spPr>
        <a:xfrm>
          <a:off x="10426700" y="129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54500</xdr:rowOff>
    </xdr:from>
    <xdr:ext cx="534377" cy="259045"/>
    <xdr:sp macro="" textlink="">
      <xdr:nvSpPr>
        <xdr:cNvPr id="426" name="普通建設事業費 （ うち新規整備　）該当値テキスト"/>
        <xdr:cNvSpPr txBox="1"/>
      </xdr:nvSpPr>
      <xdr:spPr>
        <a:xfrm>
          <a:off x="10528300" y="129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95281</xdr:rowOff>
    </xdr:from>
    <xdr:to>
      <xdr:col>50</xdr:col>
      <xdr:colOff>165100</xdr:colOff>
      <xdr:row>77</xdr:row>
      <xdr:rowOff>25431</xdr:rowOff>
    </xdr:to>
    <xdr:sp macro="" textlink="">
      <xdr:nvSpPr>
        <xdr:cNvPr id="427" name="楕円 426"/>
        <xdr:cNvSpPr/>
      </xdr:nvSpPr>
      <xdr:spPr>
        <a:xfrm>
          <a:off x="9588500" y="131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41959</xdr:rowOff>
    </xdr:from>
    <xdr:ext cx="534377" cy="259045"/>
    <xdr:sp macro="" textlink="">
      <xdr:nvSpPr>
        <xdr:cNvPr id="428" name="テキスト ボックス 427"/>
        <xdr:cNvSpPr txBox="1"/>
      </xdr:nvSpPr>
      <xdr:spPr>
        <a:xfrm>
          <a:off x="9372111" y="129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31445</xdr:rowOff>
    </xdr:from>
    <xdr:to>
      <xdr:col>46</xdr:col>
      <xdr:colOff>38100</xdr:colOff>
      <xdr:row>72</xdr:row>
      <xdr:rowOff>133045</xdr:rowOff>
    </xdr:to>
    <xdr:sp macro="" textlink="">
      <xdr:nvSpPr>
        <xdr:cNvPr id="429" name="楕円 428"/>
        <xdr:cNvSpPr/>
      </xdr:nvSpPr>
      <xdr:spPr>
        <a:xfrm>
          <a:off x="8699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149572</xdr:rowOff>
    </xdr:from>
    <xdr:ext cx="534377" cy="259045"/>
    <xdr:sp macro="" textlink="">
      <xdr:nvSpPr>
        <xdr:cNvPr id="430" name="テキスト ボックス 429"/>
        <xdr:cNvSpPr txBox="1"/>
      </xdr:nvSpPr>
      <xdr:spPr>
        <a:xfrm>
          <a:off x="8483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45389</xdr:rowOff>
    </xdr:from>
    <xdr:to>
      <xdr:col>41</xdr:col>
      <xdr:colOff>101600</xdr:colOff>
      <xdr:row>71</xdr:row>
      <xdr:rowOff>146989</xdr:rowOff>
    </xdr:to>
    <xdr:sp macro="" textlink="">
      <xdr:nvSpPr>
        <xdr:cNvPr id="431" name="楕円 430"/>
        <xdr:cNvSpPr/>
      </xdr:nvSpPr>
      <xdr:spPr>
        <a:xfrm>
          <a:off x="7810500" y="122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163516</xdr:rowOff>
    </xdr:from>
    <xdr:ext cx="534377" cy="259045"/>
    <xdr:sp macro="" textlink="">
      <xdr:nvSpPr>
        <xdr:cNvPr id="432" name="テキスト ボックス 431"/>
        <xdr:cNvSpPr txBox="1"/>
      </xdr:nvSpPr>
      <xdr:spPr>
        <a:xfrm>
          <a:off x="7594111" y="11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28944</xdr:rowOff>
    </xdr:from>
    <xdr:to>
      <xdr:col>55</xdr:col>
      <xdr:colOff>0</xdr:colOff>
      <xdr:row>94</xdr:row>
      <xdr:rowOff>125451</xdr:rowOff>
    </xdr:to>
    <xdr:cxnSp macro="">
      <xdr:nvCxnSpPr>
        <xdr:cNvPr id="461" name="直線コネクタ 460"/>
        <xdr:cNvCxnSpPr/>
      </xdr:nvCxnSpPr>
      <xdr:spPr>
        <a:xfrm>
          <a:off x="9639300" y="16145244"/>
          <a:ext cx="8382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2"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28944</xdr:rowOff>
    </xdr:from>
    <xdr:to>
      <xdr:col>50</xdr:col>
      <xdr:colOff>114300</xdr:colOff>
      <xdr:row>95</xdr:row>
      <xdr:rowOff>75882</xdr:rowOff>
    </xdr:to>
    <xdr:cxnSp macro="">
      <xdr:nvCxnSpPr>
        <xdr:cNvPr id="464" name="直線コネクタ 463"/>
        <xdr:cNvCxnSpPr/>
      </xdr:nvCxnSpPr>
      <xdr:spPr>
        <a:xfrm flipV="1">
          <a:off x="8750300" y="16145244"/>
          <a:ext cx="889000" cy="2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6" name="テキスト ボックス 465"/>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75882</xdr:rowOff>
    </xdr:from>
    <xdr:to>
      <xdr:col>45</xdr:col>
      <xdr:colOff>177800</xdr:colOff>
      <xdr:row>96</xdr:row>
      <xdr:rowOff>59843</xdr:rowOff>
    </xdr:to>
    <xdr:cxnSp macro="">
      <xdr:nvCxnSpPr>
        <xdr:cNvPr id="467" name="直線コネクタ 466"/>
        <xdr:cNvCxnSpPr/>
      </xdr:nvCxnSpPr>
      <xdr:spPr>
        <a:xfrm flipV="1">
          <a:off x="7861300" y="16363632"/>
          <a:ext cx="889000" cy="1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9" name="テキスト ボックス 468"/>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1" name="テキスト ボックス 470"/>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74651</xdr:rowOff>
    </xdr:from>
    <xdr:to>
      <xdr:col>55</xdr:col>
      <xdr:colOff>50800</xdr:colOff>
      <xdr:row>95</xdr:row>
      <xdr:rowOff>4801</xdr:rowOff>
    </xdr:to>
    <xdr:sp macro="" textlink="">
      <xdr:nvSpPr>
        <xdr:cNvPr id="477" name="楕円 476"/>
        <xdr:cNvSpPr/>
      </xdr:nvSpPr>
      <xdr:spPr>
        <a:xfrm>
          <a:off x="10426700" y="161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53078</xdr:rowOff>
    </xdr:from>
    <xdr:ext cx="534377" cy="259045"/>
    <xdr:sp macro="" textlink="">
      <xdr:nvSpPr>
        <xdr:cNvPr id="478" name="普通建設事業費 （ うち更新整備　）該当値テキスト"/>
        <xdr:cNvSpPr txBox="1"/>
      </xdr:nvSpPr>
      <xdr:spPr>
        <a:xfrm>
          <a:off x="10528300" y="161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149594</xdr:rowOff>
    </xdr:from>
    <xdr:to>
      <xdr:col>50</xdr:col>
      <xdr:colOff>165100</xdr:colOff>
      <xdr:row>94</xdr:row>
      <xdr:rowOff>79744</xdr:rowOff>
    </xdr:to>
    <xdr:sp macro="" textlink="">
      <xdr:nvSpPr>
        <xdr:cNvPr id="479" name="楕円 478"/>
        <xdr:cNvSpPr/>
      </xdr:nvSpPr>
      <xdr:spPr>
        <a:xfrm>
          <a:off x="9588500" y="16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96271</xdr:rowOff>
    </xdr:from>
    <xdr:ext cx="534377" cy="259045"/>
    <xdr:sp macro="" textlink="">
      <xdr:nvSpPr>
        <xdr:cNvPr id="480" name="テキスト ボックス 479"/>
        <xdr:cNvSpPr txBox="1"/>
      </xdr:nvSpPr>
      <xdr:spPr>
        <a:xfrm>
          <a:off x="9372111" y="158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25082</xdr:rowOff>
    </xdr:from>
    <xdr:to>
      <xdr:col>46</xdr:col>
      <xdr:colOff>38100</xdr:colOff>
      <xdr:row>95</xdr:row>
      <xdr:rowOff>126682</xdr:rowOff>
    </xdr:to>
    <xdr:sp macro="" textlink="">
      <xdr:nvSpPr>
        <xdr:cNvPr id="481" name="楕円 480"/>
        <xdr:cNvSpPr/>
      </xdr:nvSpPr>
      <xdr:spPr>
        <a:xfrm>
          <a:off x="8699500" y="163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117809</xdr:rowOff>
    </xdr:from>
    <xdr:ext cx="534377" cy="259045"/>
    <xdr:sp macro="" textlink="">
      <xdr:nvSpPr>
        <xdr:cNvPr id="482" name="テキスト ボックス 481"/>
        <xdr:cNvSpPr txBox="1"/>
      </xdr:nvSpPr>
      <xdr:spPr>
        <a:xfrm>
          <a:off x="8483111" y="164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9043</xdr:rowOff>
    </xdr:from>
    <xdr:to>
      <xdr:col>41</xdr:col>
      <xdr:colOff>101600</xdr:colOff>
      <xdr:row>96</xdr:row>
      <xdr:rowOff>110643</xdr:rowOff>
    </xdr:to>
    <xdr:sp macro="" textlink="">
      <xdr:nvSpPr>
        <xdr:cNvPr id="483" name="楕円 482"/>
        <xdr:cNvSpPr/>
      </xdr:nvSpPr>
      <xdr:spPr>
        <a:xfrm>
          <a:off x="78105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101770</xdr:rowOff>
    </xdr:from>
    <xdr:ext cx="534377" cy="259045"/>
    <xdr:sp macro="" textlink="">
      <xdr:nvSpPr>
        <xdr:cNvPr id="484" name="テキスト ボックス 483"/>
        <xdr:cNvSpPr txBox="1"/>
      </xdr:nvSpPr>
      <xdr:spPr>
        <a:xfrm>
          <a:off x="7594111" y="165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32121</xdr:rowOff>
    </xdr:from>
    <xdr:to>
      <xdr:col>85</xdr:col>
      <xdr:colOff>126364</xdr:colOff>
      <xdr:row>38</xdr:row>
      <xdr:rowOff>139700</xdr:rowOff>
    </xdr:to>
    <xdr:cxnSp macro="">
      <xdr:nvCxnSpPr>
        <xdr:cNvPr id="506" name="直線コネクタ 505"/>
        <xdr:cNvCxnSpPr/>
      </xdr:nvCxnSpPr>
      <xdr:spPr>
        <a:xfrm flipV="1">
          <a:off x="16317595" y="5689971"/>
          <a:ext cx="1269" cy="96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157157</xdr:rowOff>
    </xdr:from>
    <xdr:ext cx="249299" cy="259045"/>
    <xdr:sp macro="" textlink="">
      <xdr:nvSpPr>
        <xdr:cNvPr id="507" name="災害復旧事業費最小値テキスト"/>
        <xdr:cNvSpPr txBox="1"/>
      </xdr:nvSpPr>
      <xdr:spPr>
        <a:xfrm>
          <a:off x="16370300" y="6672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150248</xdr:rowOff>
    </xdr:from>
    <xdr:ext cx="534377" cy="259045"/>
    <xdr:sp macro="" textlink="">
      <xdr:nvSpPr>
        <xdr:cNvPr id="509" name="災害復旧事業費最大値テキスト"/>
        <xdr:cNvSpPr txBox="1"/>
      </xdr:nvSpPr>
      <xdr:spPr>
        <a:xfrm>
          <a:off x="16370300" y="5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32121</xdr:rowOff>
    </xdr:from>
    <xdr:to>
      <xdr:col>86</xdr:col>
      <xdr:colOff>25400</xdr:colOff>
      <xdr:row>33</xdr:row>
      <xdr:rowOff>32121</xdr:rowOff>
    </xdr:to>
    <xdr:cxnSp macro="">
      <xdr:nvCxnSpPr>
        <xdr:cNvPr id="510" name="直線コネクタ 509"/>
        <xdr:cNvCxnSpPr/>
      </xdr:nvCxnSpPr>
      <xdr:spPr>
        <a:xfrm>
          <a:off x="16230600" y="568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81361</xdr:rowOff>
    </xdr:from>
    <xdr:to>
      <xdr:col>85</xdr:col>
      <xdr:colOff>127000</xdr:colOff>
      <xdr:row>37</xdr:row>
      <xdr:rowOff>166721</xdr:rowOff>
    </xdr:to>
    <xdr:cxnSp macro="">
      <xdr:nvCxnSpPr>
        <xdr:cNvPr id="511" name="直線コネクタ 510"/>
        <xdr:cNvCxnSpPr/>
      </xdr:nvCxnSpPr>
      <xdr:spPr>
        <a:xfrm>
          <a:off x="15481300" y="6425011"/>
          <a:ext cx="838200" cy="8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30156</xdr:rowOff>
    </xdr:from>
    <xdr:ext cx="378565" cy="259045"/>
    <xdr:sp macro="" textlink="">
      <xdr:nvSpPr>
        <xdr:cNvPr id="512" name="災害復旧事業費平均値テキスト"/>
        <xdr:cNvSpPr txBox="1"/>
      </xdr:nvSpPr>
      <xdr:spPr>
        <a:xfrm>
          <a:off x="16370300" y="65452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51729</xdr:rowOff>
    </xdr:from>
    <xdr:to>
      <xdr:col>85</xdr:col>
      <xdr:colOff>177800</xdr:colOff>
      <xdr:row>38</xdr:row>
      <xdr:rowOff>153329</xdr:rowOff>
    </xdr:to>
    <xdr:sp macro="" textlink="">
      <xdr:nvSpPr>
        <xdr:cNvPr id="513" name="フローチャート: 判断 512"/>
        <xdr:cNvSpPr/>
      </xdr:nvSpPr>
      <xdr:spPr>
        <a:xfrm>
          <a:off x="16268700" y="656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37150</xdr:rowOff>
    </xdr:from>
    <xdr:to>
      <xdr:col>81</xdr:col>
      <xdr:colOff>50800</xdr:colOff>
      <xdr:row>37</xdr:row>
      <xdr:rowOff>81361</xdr:rowOff>
    </xdr:to>
    <xdr:cxnSp macro="">
      <xdr:nvCxnSpPr>
        <xdr:cNvPr id="514" name="直線コネクタ 513"/>
        <xdr:cNvCxnSpPr/>
      </xdr:nvCxnSpPr>
      <xdr:spPr>
        <a:xfrm>
          <a:off x="14592300" y="6380800"/>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51912</xdr:rowOff>
    </xdr:from>
    <xdr:to>
      <xdr:col>81</xdr:col>
      <xdr:colOff>101600</xdr:colOff>
      <xdr:row>38</xdr:row>
      <xdr:rowOff>153512</xdr:rowOff>
    </xdr:to>
    <xdr:sp macro="" textlink="">
      <xdr:nvSpPr>
        <xdr:cNvPr id="515" name="フローチャート: 判断 514"/>
        <xdr:cNvSpPr/>
      </xdr:nvSpPr>
      <xdr:spPr>
        <a:xfrm>
          <a:off x="15430500" y="65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144639</xdr:rowOff>
    </xdr:from>
    <xdr:ext cx="378565" cy="259045"/>
    <xdr:sp macro="" textlink="">
      <xdr:nvSpPr>
        <xdr:cNvPr id="516" name="テキスト ボックス 515"/>
        <xdr:cNvSpPr txBox="1"/>
      </xdr:nvSpPr>
      <xdr:spPr>
        <a:xfrm>
          <a:off x="15292017" y="6659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12095</xdr:rowOff>
    </xdr:from>
    <xdr:to>
      <xdr:col>76</xdr:col>
      <xdr:colOff>114300</xdr:colOff>
      <xdr:row>37</xdr:row>
      <xdr:rowOff>37150</xdr:rowOff>
    </xdr:to>
    <xdr:cxnSp macro="">
      <xdr:nvCxnSpPr>
        <xdr:cNvPr id="517" name="直線コネクタ 516"/>
        <xdr:cNvCxnSpPr/>
      </xdr:nvCxnSpPr>
      <xdr:spPr>
        <a:xfrm>
          <a:off x="13703300" y="6355745"/>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61971</xdr:rowOff>
    </xdr:from>
    <xdr:to>
      <xdr:col>76</xdr:col>
      <xdr:colOff>165100</xdr:colOff>
      <xdr:row>38</xdr:row>
      <xdr:rowOff>163571</xdr:rowOff>
    </xdr:to>
    <xdr:sp macro="" textlink="">
      <xdr:nvSpPr>
        <xdr:cNvPr id="518" name="フローチャート: 判断 517"/>
        <xdr:cNvSpPr/>
      </xdr:nvSpPr>
      <xdr:spPr>
        <a:xfrm>
          <a:off x="14541500" y="657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154698</xdr:rowOff>
    </xdr:from>
    <xdr:ext cx="378565" cy="259045"/>
    <xdr:sp macro="" textlink="">
      <xdr:nvSpPr>
        <xdr:cNvPr id="519" name="テキスト ボックス 518"/>
        <xdr:cNvSpPr txBox="1"/>
      </xdr:nvSpPr>
      <xdr:spPr>
        <a:xfrm>
          <a:off x="14403017" y="666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101935</xdr:rowOff>
    </xdr:from>
    <xdr:to>
      <xdr:col>71</xdr:col>
      <xdr:colOff>177800</xdr:colOff>
      <xdr:row>37</xdr:row>
      <xdr:rowOff>12095</xdr:rowOff>
    </xdr:to>
    <xdr:cxnSp macro="">
      <xdr:nvCxnSpPr>
        <xdr:cNvPr id="520" name="直線コネクタ 519"/>
        <xdr:cNvCxnSpPr/>
      </xdr:nvCxnSpPr>
      <xdr:spPr>
        <a:xfrm>
          <a:off x="12814300" y="5416885"/>
          <a:ext cx="889000" cy="93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56896</xdr:rowOff>
    </xdr:from>
    <xdr:to>
      <xdr:col>72</xdr:col>
      <xdr:colOff>38100</xdr:colOff>
      <xdr:row>38</xdr:row>
      <xdr:rowOff>158496</xdr:rowOff>
    </xdr:to>
    <xdr:sp macro="" textlink="">
      <xdr:nvSpPr>
        <xdr:cNvPr id="521" name="フローチャート: 判断 520"/>
        <xdr:cNvSpPr/>
      </xdr:nvSpPr>
      <xdr:spPr>
        <a:xfrm>
          <a:off x="13652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149623</xdr:rowOff>
    </xdr:from>
    <xdr:ext cx="378565" cy="259045"/>
    <xdr:sp macro="" textlink="">
      <xdr:nvSpPr>
        <xdr:cNvPr id="522" name="テキスト ボックス 521"/>
        <xdr:cNvSpPr txBox="1"/>
      </xdr:nvSpPr>
      <xdr:spPr>
        <a:xfrm>
          <a:off x="13514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29373</xdr:rowOff>
    </xdr:from>
    <xdr:to>
      <xdr:col>67</xdr:col>
      <xdr:colOff>101600</xdr:colOff>
      <xdr:row>38</xdr:row>
      <xdr:rowOff>130973</xdr:rowOff>
    </xdr:to>
    <xdr:sp macro="" textlink="">
      <xdr:nvSpPr>
        <xdr:cNvPr id="523" name="フローチャート: 判断 522"/>
        <xdr:cNvSpPr/>
      </xdr:nvSpPr>
      <xdr:spPr>
        <a:xfrm>
          <a:off x="1276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122100</xdr:rowOff>
    </xdr:from>
    <xdr:ext cx="469744" cy="259045"/>
    <xdr:sp macro="" textlink="">
      <xdr:nvSpPr>
        <xdr:cNvPr id="524" name="テキスト ボックス 523"/>
        <xdr:cNvSpPr txBox="1"/>
      </xdr:nvSpPr>
      <xdr:spPr>
        <a:xfrm>
          <a:off x="12579428" y="66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115920</xdr:rowOff>
    </xdr:from>
    <xdr:to>
      <xdr:col>85</xdr:col>
      <xdr:colOff>177800</xdr:colOff>
      <xdr:row>38</xdr:row>
      <xdr:rowOff>46070</xdr:rowOff>
    </xdr:to>
    <xdr:sp macro="" textlink="">
      <xdr:nvSpPr>
        <xdr:cNvPr id="530" name="楕円 529"/>
        <xdr:cNvSpPr/>
      </xdr:nvSpPr>
      <xdr:spPr>
        <a:xfrm>
          <a:off x="16268700" y="64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138797</xdr:rowOff>
    </xdr:from>
    <xdr:ext cx="469744" cy="259045"/>
    <xdr:sp macro="" textlink="">
      <xdr:nvSpPr>
        <xdr:cNvPr id="531" name="災害復旧事業費該当値テキスト"/>
        <xdr:cNvSpPr txBox="1"/>
      </xdr:nvSpPr>
      <xdr:spPr>
        <a:xfrm>
          <a:off x="16370300" y="631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30561</xdr:rowOff>
    </xdr:from>
    <xdr:to>
      <xdr:col>81</xdr:col>
      <xdr:colOff>101600</xdr:colOff>
      <xdr:row>37</xdr:row>
      <xdr:rowOff>132161</xdr:rowOff>
    </xdr:to>
    <xdr:sp macro="" textlink="">
      <xdr:nvSpPr>
        <xdr:cNvPr id="532" name="楕円 531"/>
        <xdr:cNvSpPr/>
      </xdr:nvSpPr>
      <xdr:spPr>
        <a:xfrm>
          <a:off x="15430500" y="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148688</xdr:rowOff>
    </xdr:from>
    <xdr:ext cx="469744" cy="259045"/>
    <xdr:sp macro="" textlink="">
      <xdr:nvSpPr>
        <xdr:cNvPr id="533" name="テキスト ボックス 532"/>
        <xdr:cNvSpPr txBox="1"/>
      </xdr:nvSpPr>
      <xdr:spPr>
        <a:xfrm>
          <a:off x="15246428" y="61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157800</xdr:rowOff>
    </xdr:from>
    <xdr:to>
      <xdr:col>76</xdr:col>
      <xdr:colOff>165100</xdr:colOff>
      <xdr:row>37</xdr:row>
      <xdr:rowOff>87950</xdr:rowOff>
    </xdr:to>
    <xdr:sp macro="" textlink="">
      <xdr:nvSpPr>
        <xdr:cNvPr id="534" name="楕円 533"/>
        <xdr:cNvSpPr/>
      </xdr:nvSpPr>
      <xdr:spPr>
        <a:xfrm>
          <a:off x="145415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104477</xdr:rowOff>
    </xdr:from>
    <xdr:ext cx="469744" cy="259045"/>
    <xdr:sp macro="" textlink="">
      <xdr:nvSpPr>
        <xdr:cNvPr id="535" name="テキスト ボックス 534"/>
        <xdr:cNvSpPr txBox="1"/>
      </xdr:nvSpPr>
      <xdr:spPr>
        <a:xfrm>
          <a:off x="14357428" y="610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132745</xdr:rowOff>
    </xdr:from>
    <xdr:to>
      <xdr:col>72</xdr:col>
      <xdr:colOff>38100</xdr:colOff>
      <xdr:row>37</xdr:row>
      <xdr:rowOff>62895</xdr:rowOff>
    </xdr:to>
    <xdr:sp macro="" textlink="">
      <xdr:nvSpPr>
        <xdr:cNvPr id="536" name="楕円 535"/>
        <xdr:cNvSpPr/>
      </xdr:nvSpPr>
      <xdr:spPr>
        <a:xfrm>
          <a:off x="13652500" y="63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79422</xdr:rowOff>
    </xdr:from>
    <xdr:ext cx="469744" cy="259045"/>
    <xdr:sp macro="" textlink="">
      <xdr:nvSpPr>
        <xdr:cNvPr id="537" name="テキスト ボックス 536"/>
        <xdr:cNvSpPr txBox="1"/>
      </xdr:nvSpPr>
      <xdr:spPr>
        <a:xfrm>
          <a:off x="13468428" y="608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51135</xdr:rowOff>
    </xdr:from>
    <xdr:to>
      <xdr:col>67</xdr:col>
      <xdr:colOff>101600</xdr:colOff>
      <xdr:row>31</xdr:row>
      <xdr:rowOff>152735</xdr:rowOff>
    </xdr:to>
    <xdr:sp macro="" textlink="">
      <xdr:nvSpPr>
        <xdr:cNvPr id="538" name="楕円 537"/>
        <xdr:cNvSpPr/>
      </xdr:nvSpPr>
      <xdr:spPr>
        <a:xfrm>
          <a:off x="12763500" y="53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169262</xdr:rowOff>
    </xdr:from>
    <xdr:ext cx="534377" cy="259045"/>
    <xdr:sp macro="" textlink="">
      <xdr:nvSpPr>
        <xdr:cNvPr id="539" name="テキスト ボックス 538"/>
        <xdr:cNvSpPr txBox="1"/>
      </xdr:nvSpPr>
      <xdr:spPr>
        <a:xfrm>
          <a:off x="12547111" y="5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11" name="直線コネクタ 610"/>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2"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3" name="直線コネクタ 612"/>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4"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5" name="直線コネクタ 614"/>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45951</xdr:rowOff>
    </xdr:from>
    <xdr:to>
      <xdr:col>85</xdr:col>
      <xdr:colOff>127000</xdr:colOff>
      <xdr:row>76</xdr:row>
      <xdr:rowOff>134969</xdr:rowOff>
    </xdr:to>
    <xdr:cxnSp macro="">
      <xdr:nvCxnSpPr>
        <xdr:cNvPr id="616" name="直線コネクタ 615"/>
        <xdr:cNvCxnSpPr/>
      </xdr:nvCxnSpPr>
      <xdr:spPr>
        <a:xfrm>
          <a:off x="15481300" y="13076151"/>
          <a:ext cx="8382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7"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8" name="フローチャート: 判断 617"/>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45951</xdr:rowOff>
    </xdr:from>
    <xdr:to>
      <xdr:col>81</xdr:col>
      <xdr:colOff>50800</xdr:colOff>
      <xdr:row>76</xdr:row>
      <xdr:rowOff>85658</xdr:rowOff>
    </xdr:to>
    <xdr:cxnSp macro="">
      <xdr:nvCxnSpPr>
        <xdr:cNvPr id="619" name="直線コネクタ 618"/>
        <xdr:cNvCxnSpPr/>
      </xdr:nvCxnSpPr>
      <xdr:spPr>
        <a:xfrm flipV="1">
          <a:off x="14592300" y="13076151"/>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20" name="フローチャート: 判断 619"/>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21" name="テキスト ボックス 620"/>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85658</xdr:rowOff>
    </xdr:from>
    <xdr:to>
      <xdr:col>76</xdr:col>
      <xdr:colOff>114300</xdr:colOff>
      <xdr:row>76</xdr:row>
      <xdr:rowOff>86641</xdr:rowOff>
    </xdr:to>
    <xdr:cxnSp macro="">
      <xdr:nvCxnSpPr>
        <xdr:cNvPr id="622" name="直線コネクタ 621"/>
        <xdr:cNvCxnSpPr/>
      </xdr:nvCxnSpPr>
      <xdr:spPr>
        <a:xfrm flipV="1">
          <a:off x="13703300" y="131158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3" name="フローチャート: 判断 622"/>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4" name="テキスト ボックス 623"/>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151267</xdr:rowOff>
    </xdr:from>
    <xdr:to>
      <xdr:col>71</xdr:col>
      <xdr:colOff>177800</xdr:colOff>
      <xdr:row>76</xdr:row>
      <xdr:rowOff>86641</xdr:rowOff>
    </xdr:to>
    <xdr:cxnSp macro="">
      <xdr:nvCxnSpPr>
        <xdr:cNvPr id="625" name="直線コネクタ 624"/>
        <xdr:cNvCxnSpPr/>
      </xdr:nvCxnSpPr>
      <xdr:spPr>
        <a:xfrm>
          <a:off x="12814300" y="13010017"/>
          <a:ext cx="889000" cy="10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6" name="フローチャート: 判断 625"/>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7" name="テキスト ボックス 626"/>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8" name="フローチャート: 判断 627"/>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9" name="テキスト ボックス 628"/>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84169</xdr:rowOff>
    </xdr:from>
    <xdr:to>
      <xdr:col>85</xdr:col>
      <xdr:colOff>177800</xdr:colOff>
      <xdr:row>77</xdr:row>
      <xdr:rowOff>14319</xdr:rowOff>
    </xdr:to>
    <xdr:sp macro="" textlink="">
      <xdr:nvSpPr>
        <xdr:cNvPr id="635" name="楕円 634"/>
        <xdr:cNvSpPr/>
      </xdr:nvSpPr>
      <xdr:spPr>
        <a:xfrm>
          <a:off x="16268700" y="131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62596</xdr:rowOff>
    </xdr:from>
    <xdr:ext cx="534377" cy="259045"/>
    <xdr:sp macro="" textlink="">
      <xdr:nvSpPr>
        <xdr:cNvPr id="636" name="公債費該当値テキスト"/>
        <xdr:cNvSpPr txBox="1"/>
      </xdr:nvSpPr>
      <xdr:spPr>
        <a:xfrm>
          <a:off x="16370300" y="130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166601</xdr:rowOff>
    </xdr:from>
    <xdr:to>
      <xdr:col>81</xdr:col>
      <xdr:colOff>101600</xdr:colOff>
      <xdr:row>76</xdr:row>
      <xdr:rowOff>96751</xdr:rowOff>
    </xdr:to>
    <xdr:sp macro="" textlink="">
      <xdr:nvSpPr>
        <xdr:cNvPr id="637" name="楕円 636"/>
        <xdr:cNvSpPr/>
      </xdr:nvSpPr>
      <xdr:spPr>
        <a:xfrm>
          <a:off x="15430500" y="130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113278</xdr:rowOff>
    </xdr:from>
    <xdr:ext cx="534377" cy="259045"/>
    <xdr:sp macro="" textlink="">
      <xdr:nvSpPr>
        <xdr:cNvPr id="638" name="テキスト ボックス 637"/>
        <xdr:cNvSpPr txBox="1"/>
      </xdr:nvSpPr>
      <xdr:spPr>
        <a:xfrm>
          <a:off x="15214111" y="128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34858</xdr:rowOff>
    </xdr:from>
    <xdr:to>
      <xdr:col>76</xdr:col>
      <xdr:colOff>165100</xdr:colOff>
      <xdr:row>76</xdr:row>
      <xdr:rowOff>136458</xdr:rowOff>
    </xdr:to>
    <xdr:sp macro="" textlink="">
      <xdr:nvSpPr>
        <xdr:cNvPr id="639" name="楕円 638"/>
        <xdr:cNvSpPr/>
      </xdr:nvSpPr>
      <xdr:spPr>
        <a:xfrm>
          <a:off x="14541500" y="130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127585</xdr:rowOff>
    </xdr:from>
    <xdr:ext cx="534377" cy="259045"/>
    <xdr:sp macro="" textlink="">
      <xdr:nvSpPr>
        <xdr:cNvPr id="640" name="テキスト ボックス 639"/>
        <xdr:cNvSpPr txBox="1"/>
      </xdr:nvSpPr>
      <xdr:spPr>
        <a:xfrm>
          <a:off x="14325111" y="1315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35841</xdr:rowOff>
    </xdr:from>
    <xdr:to>
      <xdr:col>72</xdr:col>
      <xdr:colOff>38100</xdr:colOff>
      <xdr:row>76</xdr:row>
      <xdr:rowOff>137441</xdr:rowOff>
    </xdr:to>
    <xdr:sp macro="" textlink="">
      <xdr:nvSpPr>
        <xdr:cNvPr id="641" name="楕円 640"/>
        <xdr:cNvSpPr/>
      </xdr:nvSpPr>
      <xdr:spPr>
        <a:xfrm>
          <a:off x="13652500" y="130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128568</xdr:rowOff>
    </xdr:from>
    <xdr:ext cx="534377" cy="259045"/>
    <xdr:sp macro="" textlink="">
      <xdr:nvSpPr>
        <xdr:cNvPr id="642" name="テキスト ボックス 641"/>
        <xdr:cNvSpPr txBox="1"/>
      </xdr:nvSpPr>
      <xdr:spPr>
        <a:xfrm>
          <a:off x="13436111" y="131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100468</xdr:rowOff>
    </xdr:from>
    <xdr:to>
      <xdr:col>67</xdr:col>
      <xdr:colOff>101600</xdr:colOff>
      <xdr:row>76</xdr:row>
      <xdr:rowOff>30618</xdr:rowOff>
    </xdr:to>
    <xdr:sp macro="" textlink="">
      <xdr:nvSpPr>
        <xdr:cNvPr id="643" name="楕円 642"/>
        <xdr:cNvSpPr/>
      </xdr:nvSpPr>
      <xdr:spPr>
        <a:xfrm>
          <a:off x="12763500" y="129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47145</xdr:rowOff>
    </xdr:from>
    <xdr:ext cx="534377" cy="259045"/>
    <xdr:sp macro="" textlink="">
      <xdr:nvSpPr>
        <xdr:cNvPr id="644" name="テキスト ボックス 643"/>
        <xdr:cNvSpPr txBox="1"/>
      </xdr:nvSpPr>
      <xdr:spPr>
        <a:xfrm>
          <a:off x="12547111" y="127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85598</xdr:rowOff>
    </xdr:from>
    <xdr:to>
      <xdr:col>85</xdr:col>
      <xdr:colOff>126364</xdr:colOff>
      <xdr:row>99</xdr:row>
      <xdr:rowOff>43765</xdr:rowOff>
    </xdr:to>
    <xdr:cxnSp macro="">
      <xdr:nvCxnSpPr>
        <xdr:cNvPr id="668" name="直線コネクタ 667"/>
        <xdr:cNvCxnSpPr/>
      </xdr:nvCxnSpPr>
      <xdr:spPr>
        <a:xfrm flipV="1">
          <a:off x="16317595" y="16373348"/>
          <a:ext cx="1269" cy="64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47592</xdr:rowOff>
    </xdr:from>
    <xdr:ext cx="313932" cy="259045"/>
    <xdr:sp macro="" textlink="">
      <xdr:nvSpPr>
        <xdr:cNvPr id="669" name="積立金最小値テキスト"/>
        <xdr:cNvSpPr txBox="1"/>
      </xdr:nvSpPr>
      <xdr:spPr>
        <a:xfrm>
          <a:off x="16370300" y="1702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43765</xdr:rowOff>
    </xdr:from>
    <xdr:to>
      <xdr:col>86</xdr:col>
      <xdr:colOff>25400</xdr:colOff>
      <xdr:row>99</xdr:row>
      <xdr:rowOff>43765</xdr:rowOff>
    </xdr:to>
    <xdr:cxnSp macro="">
      <xdr:nvCxnSpPr>
        <xdr:cNvPr id="670" name="直線コネクタ 669"/>
        <xdr:cNvCxnSpPr/>
      </xdr:nvCxnSpPr>
      <xdr:spPr>
        <a:xfrm>
          <a:off x="16230600" y="1701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32275</xdr:rowOff>
    </xdr:from>
    <xdr:ext cx="534377" cy="259045"/>
    <xdr:sp macro="" textlink="">
      <xdr:nvSpPr>
        <xdr:cNvPr id="671" name="積立金最大値テキスト"/>
        <xdr:cNvSpPr txBox="1"/>
      </xdr:nvSpPr>
      <xdr:spPr>
        <a:xfrm>
          <a:off x="16370300" y="161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85598</xdr:rowOff>
    </xdr:from>
    <xdr:to>
      <xdr:col>86</xdr:col>
      <xdr:colOff>25400</xdr:colOff>
      <xdr:row>95</xdr:row>
      <xdr:rowOff>85598</xdr:rowOff>
    </xdr:to>
    <xdr:cxnSp macro="">
      <xdr:nvCxnSpPr>
        <xdr:cNvPr id="672" name="直線コネクタ 671"/>
        <xdr:cNvCxnSpPr/>
      </xdr:nvCxnSpPr>
      <xdr:spPr>
        <a:xfrm>
          <a:off x="16230600" y="1637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3187</xdr:rowOff>
    </xdr:from>
    <xdr:to>
      <xdr:col>85</xdr:col>
      <xdr:colOff>127000</xdr:colOff>
      <xdr:row>96</xdr:row>
      <xdr:rowOff>94475</xdr:rowOff>
    </xdr:to>
    <xdr:cxnSp macro="">
      <xdr:nvCxnSpPr>
        <xdr:cNvPr id="673" name="直線コネクタ 672"/>
        <xdr:cNvCxnSpPr/>
      </xdr:nvCxnSpPr>
      <xdr:spPr>
        <a:xfrm>
          <a:off x="15481300" y="16290937"/>
          <a:ext cx="838200" cy="2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95635</xdr:rowOff>
    </xdr:from>
    <xdr:ext cx="469744" cy="259045"/>
    <xdr:sp macro="" textlink="">
      <xdr:nvSpPr>
        <xdr:cNvPr id="674" name="積立金平均値テキスト"/>
        <xdr:cNvSpPr txBox="1"/>
      </xdr:nvSpPr>
      <xdr:spPr>
        <a:xfrm>
          <a:off x="16370300" y="1672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117208</xdr:rowOff>
    </xdr:from>
    <xdr:to>
      <xdr:col>85</xdr:col>
      <xdr:colOff>177800</xdr:colOff>
      <xdr:row>98</xdr:row>
      <xdr:rowOff>47358</xdr:rowOff>
    </xdr:to>
    <xdr:sp macro="" textlink="">
      <xdr:nvSpPr>
        <xdr:cNvPr id="675" name="フローチャート: 判断 674"/>
        <xdr:cNvSpPr/>
      </xdr:nvSpPr>
      <xdr:spPr>
        <a:xfrm>
          <a:off x="16268700" y="167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45517</xdr:rowOff>
    </xdr:from>
    <xdr:to>
      <xdr:col>81</xdr:col>
      <xdr:colOff>50800</xdr:colOff>
      <xdr:row>95</xdr:row>
      <xdr:rowOff>3187</xdr:rowOff>
    </xdr:to>
    <xdr:cxnSp macro="">
      <xdr:nvCxnSpPr>
        <xdr:cNvPr id="676" name="直線コネクタ 675"/>
        <xdr:cNvCxnSpPr/>
      </xdr:nvCxnSpPr>
      <xdr:spPr>
        <a:xfrm>
          <a:off x="14592300" y="15990367"/>
          <a:ext cx="889000" cy="30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14452</xdr:rowOff>
    </xdr:from>
    <xdr:to>
      <xdr:col>81</xdr:col>
      <xdr:colOff>101600</xdr:colOff>
      <xdr:row>98</xdr:row>
      <xdr:rowOff>116052</xdr:rowOff>
    </xdr:to>
    <xdr:sp macro="" textlink="">
      <xdr:nvSpPr>
        <xdr:cNvPr id="677" name="フローチャート: 判断 676"/>
        <xdr:cNvSpPr/>
      </xdr:nvSpPr>
      <xdr:spPr>
        <a:xfrm>
          <a:off x="15430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107179</xdr:rowOff>
    </xdr:from>
    <xdr:ext cx="469744" cy="259045"/>
    <xdr:sp macro="" textlink="">
      <xdr:nvSpPr>
        <xdr:cNvPr id="678" name="テキスト ボックス 677"/>
        <xdr:cNvSpPr txBox="1"/>
      </xdr:nvSpPr>
      <xdr:spPr>
        <a:xfrm>
          <a:off x="15246428"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115736</xdr:rowOff>
    </xdr:from>
    <xdr:to>
      <xdr:col>76</xdr:col>
      <xdr:colOff>114300</xdr:colOff>
      <xdr:row>93</xdr:row>
      <xdr:rowOff>45517</xdr:rowOff>
    </xdr:to>
    <xdr:cxnSp macro="">
      <xdr:nvCxnSpPr>
        <xdr:cNvPr id="679" name="直線コネクタ 678"/>
        <xdr:cNvCxnSpPr/>
      </xdr:nvCxnSpPr>
      <xdr:spPr>
        <a:xfrm>
          <a:off x="13703300" y="15717686"/>
          <a:ext cx="889000" cy="2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154432</xdr:rowOff>
    </xdr:from>
    <xdr:to>
      <xdr:col>76</xdr:col>
      <xdr:colOff>165100</xdr:colOff>
      <xdr:row>98</xdr:row>
      <xdr:rowOff>84582</xdr:rowOff>
    </xdr:to>
    <xdr:sp macro="" textlink="">
      <xdr:nvSpPr>
        <xdr:cNvPr id="680" name="フローチャート: 判断 679"/>
        <xdr:cNvSpPr/>
      </xdr:nvSpPr>
      <xdr:spPr>
        <a:xfrm>
          <a:off x="14541500" y="1678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75709</xdr:rowOff>
    </xdr:from>
    <xdr:ext cx="469744" cy="259045"/>
    <xdr:sp macro="" textlink="">
      <xdr:nvSpPr>
        <xdr:cNvPr id="681" name="テキスト ボックス 680"/>
        <xdr:cNvSpPr txBox="1"/>
      </xdr:nvSpPr>
      <xdr:spPr>
        <a:xfrm>
          <a:off x="14357428" y="1687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85370</xdr:rowOff>
    </xdr:from>
    <xdr:to>
      <xdr:col>71</xdr:col>
      <xdr:colOff>177800</xdr:colOff>
      <xdr:row>91</xdr:row>
      <xdr:rowOff>115736</xdr:rowOff>
    </xdr:to>
    <xdr:cxnSp macro="">
      <xdr:nvCxnSpPr>
        <xdr:cNvPr id="682" name="直線コネクタ 681"/>
        <xdr:cNvCxnSpPr/>
      </xdr:nvCxnSpPr>
      <xdr:spPr>
        <a:xfrm>
          <a:off x="12814300" y="15515870"/>
          <a:ext cx="8890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142126</xdr:rowOff>
    </xdr:from>
    <xdr:to>
      <xdr:col>72</xdr:col>
      <xdr:colOff>38100</xdr:colOff>
      <xdr:row>98</xdr:row>
      <xdr:rowOff>72276</xdr:rowOff>
    </xdr:to>
    <xdr:sp macro="" textlink="">
      <xdr:nvSpPr>
        <xdr:cNvPr id="683" name="フローチャート: 判断 682"/>
        <xdr:cNvSpPr/>
      </xdr:nvSpPr>
      <xdr:spPr>
        <a:xfrm>
          <a:off x="13652500" y="167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63403</xdr:rowOff>
    </xdr:from>
    <xdr:ext cx="469744" cy="259045"/>
    <xdr:sp macro="" textlink="">
      <xdr:nvSpPr>
        <xdr:cNvPr id="684" name="テキスト ボックス 683"/>
        <xdr:cNvSpPr txBox="1"/>
      </xdr:nvSpPr>
      <xdr:spPr>
        <a:xfrm>
          <a:off x="13468428" y="168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28663</xdr:rowOff>
    </xdr:from>
    <xdr:to>
      <xdr:col>67</xdr:col>
      <xdr:colOff>101600</xdr:colOff>
      <xdr:row>97</xdr:row>
      <xdr:rowOff>130263</xdr:rowOff>
    </xdr:to>
    <xdr:sp macro="" textlink="">
      <xdr:nvSpPr>
        <xdr:cNvPr id="685" name="フローチャート: 判断 684"/>
        <xdr:cNvSpPr/>
      </xdr:nvSpPr>
      <xdr:spPr>
        <a:xfrm>
          <a:off x="12763500" y="166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121390</xdr:rowOff>
    </xdr:from>
    <xdr:ext cx="469744" cy="259045"/>
    <xdr:sp macro="" textlink="">
      <xdr:nvSpPr>
        <xdr:cNvPr id="686" name="テキスト ボックス 685"/>
        <xdr:cNvSpPr txBox="1"/>
      </xdr:nvSpPr>
      <xdr:spPr>
        <a:xfrm>
          <a:off x="12579428" y="167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43675</xdr:rowOff>
    </xdr:from>
    <xdr:to>
      <xdr:col>85</xdr:col>
      <xdr:colOff>177800</xdr:colOff>
      <xdr:row>96</xdr:row>
      <xdr:rowOff>145275</xdr:rowOff>
    </xdr:to>
    <xdr:sp macro="" textlink="">
      <xdr:nvSpPr>
        <xdr:cNvPr id="692" name="楕円 691"/>
        <xdr:cNvSpPr/>
      </xdr:nvSpPr>
      <xdr:spPr>
        <a:xfrm>
          <a:off x="16268700" y="165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66552</xdr:rowOff>
    </xdr:from>
    <xdr:ext cx="534377" cy="259045"/>
    <xdr:sp macro="" textlink="">
      <xdr:nvSpPr>
        <xdr:cNvPr id="693" name="積立金該当値テキスト"/>
        <xdr:cNvSpPr txBox="1"/>
      </xdr:nvSpPr>
      <xdr:spPr>
        <a:xfrm>
          <a:off x="16370300"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123837</xdr:rowOff>
    </xdr:from>
    <xdr:to>
      <xdr:col>81</xdr:col>
      <xdr:colOff>101600</xdr:colOff>
      <xdr:row>95</xdr:row>
      <xdr:rowOff>53987</xdr:rowOff>
    </xdr:to>
    <xdr:sp macro="" textlink="">
      <xdr:nvSpPr>
        <xdr:cNvPr id="694" name="楕円 693"/>
        <xdr:cNvSpPr/>
      </xdr:nvSpPr>
      <xdr:spPr>
        <a:xfrm>
          <a:off x="15430500" y="162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70514</xdr:rowOff>
    </xdr:from>
    <xdr:ext cx="534377" cy="259045"/>
    <xdr:sp macro="" textlink="">
      <xdr:nvSpPr>
        <xdr:cNvPr id="695" name="テキスト ボックス 694"/>
        <xdr:cNvSpPr txBox="1"/>
      </xdr:nvSpPr>
      <xdr:spPr>
        <a:xfrm>
          <a:off x="15214111" y="16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166167</xdr:rowOff>
    </xdr:from>
    <xdr:to>
      <xdr:col>76</xdr:col>
      <xdr:colOff>165100</xdr:colOff>
      <xdr:row>93</xdr:row>
      <xdr:rowOff>96317</xdr:rowOff>
    </xdr:to>
    <xdr:sp macro="" textlink="">
      <xdr:nvSpPr>
        <xdr:cNvPr id="696" name="楕円 695"/>
        <xdr:cNvSpPr/>
      </xdr:nvSpPr>
      <xdr:spPr>
        <a:xfrm>
          <a:off x="14541500" y="15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112844</xdr:rowOff>
    </xdr:from>
    <xdr:ext cx="534377" cy="259045"/>
    <xdr:sp macro="" textlink="">
      <xdr:nvSpPr>
        <xdr:cNvPr id="697" name="テキスト ボックス 696"/>
        <xdr:cNvSpPr txBox="1"/>
      </xdr:nvSpPr>
      <xdr:spPr>
        <a:xfrm>
          <a:off x="14325111" y="157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64936</xdr:rowOff>
    </xdr:from>
    <xdr:to>
      <xdr:col>72</xdr:col>
      <xdr:colOff>38100</xdr:colOff>
      <xdr:row>91</xdr:row>
      <xdr:rowOff>166536</xdr:rowOff>
    </xdr:to>
    <xdr:sp macro="" textlink="">
      <xdr:nvSpPr>
        <xdr:cNvPr id="698" name="楕円 697"/>
        <xdr:cNvSpPr/>
      </xdr:nvSpPr>
      <xdr:spPr>
        <a:xfrm>
          <a:off x="13652500" y="156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11613</xdr:rowOff>
    </xdr:from>
    <xdr:ext cx="534377" cy="259045"/>
    <xdr:sp macro="" textlink="">
      <xdr:nvSpPr>
        <xdr:cNvPr id="699" name="テキスト ボックス 698"/>
        <xdr:cNvSpPr txBox="1"/>
      </xdr:nvSpPr>
      <xdr:spPr>
        <a:xfrm>
          <a:off x="13436111" y="154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34570</xdr:rowOff>
    </xdr:from>
    <xdr:to>
      <xdr:col>67</xdr:col>
      <xdr:colOff>101600</xdr:colOff>
      <xdr:row>90</xdr:row>
      <xdr:rowOff>136170</xdr:rowOff>
    </xdr:to>
    <xdr:sp macro="" textlink="">
      <xdr:nvSpPr>
        <xdr:cNvPr id="700" name="楕円 699"/>
        <xdr:cNvSpPr/>
      </xdr:nvSpPr>
      <xdr:spPr>
        <a:xfrm>
          <a:off x="12763500" y="15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152697</xdr:rowOff>
    </xdr:from>
    <xdr:ext cx="534377" cy="259045"/>
    <xdr:sp macro="" textlink="">
      <xdr:nvSpPr>
        <xdr:cNvPr id="701" name="テキスト ボックス 700"/>
        <xdr:cNvSpPr txBox="1"/>
      </xdr:nvSpPr>
      <xdr:spPr>
        <a:xfrm>
          <a:off x="12547111" y="152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5" name="直線コネクタ 724"/>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6"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7" name="直線コネクタ 726"/>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8"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9" name="直線コネクタ 728"/>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151702</xdr:rowOff>
    </xdr:from>
    <xdr:to>
      <xdr:col>116</xdr:col>
      <xdr:colOff>63500</xdr:colOff>
      <xdr:row>36</xdr:row>
      <xdr:rowOff>45403</xdr:rowOff>
    </xdr:to>
    <xdr:cxnSp macro="">
      <xdr:nvCxnSpPr>
        <xdr:cNvPr id="730" name="直線コネクタ 729"/>
        <xdr:cNvCxnSpPr/>
      </xdr:nvCxnSpPr>
      <xdr:spPr>
        <a:xfrm flipV="1">
          <a:off x="21323300" y="615245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31"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2" name="フローチャート: 判断 731"/>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55499</xdr:rowOff>
    </xdr:from>
    <xdr:to>
      <xdr:col>111</xdr:col>
      <xdr:colOff>177800</xdr:colOff>
      <xdr:row>36</xdr:row>
      <xdr:rowOff>45403</xdr:rowOff>
    </xdr:to>
    <xdr:cxnSp macro="">
      <xdr:nvCxnSpPr>
        <xdr:cNvPr id="733" name="直線コネクタ 732"/>
        <xdr:cNvCxnSpPr/>
      </xdr:nvCxnSpPr>
      <xdr:spPr>
        <a:xfrm>
          <a:off x="20434300" y="5198999"/>
          <a:ext cx="889000" cy="10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4" name="フローチャート: 判断 733"/>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142003</xdr:rowOff>
    </xdr:from>
    <xdr:ext cx="469744" cy="259045"/>
    <xdr:sp macro="" textlink="">
      <xdr:nvSpPr>
        <xdr:cNvPr id="735" name="テキスト ボックス 734"/>
        <xdr:cNvSpPr txBox="1"/>
      </xdr:nvSpPr>
      <xdr:spPr>
        <a:xfrm>
          <a:off x="21088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55499</xdr:rowOff>
    </xdr:from>
    <xdr:to>
      <xdr:col>107</xdr:col>
      <xdr:colOff>50800</xdr:colOff>
      <xdr:row>31</xdr:row>
      <xdr:rowOff>5969</xdr:rowOff>
    </xdr:to>
    <xdr:cxnSp macro="">
      <xdr:nvCxnSpPr>
        <xdr:cNvPr id="736" name="直線コネクタ 735"/>
        <xdr:cNvCxnSpPr/>
      </xdr:nvCxnSpPr>
      <xdr:spPr>
        <a:xfrm flipV="1">
          <a:off x="19545300" y="519899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7" name="フローチャート: 判断 736"/>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60850</xdr:rowOff>
    </xdr:from>
    <xdr:ext cx="469744" cy="259045"/>
    <xdr:sp macro="" textlink="">
      <xdr:nvSpPr>
        <xdr:cNvPr id="738" name="テキスト ボックス 737"/>
        <xdr:cNvSpPr txBox="1"/>
      </xdr:nvSpPr>
      <xdr:spPr>
        <a:xfrm>
          <a:off x="20199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147129</xdr:rowOff>
    </xdr:from>
    <xdr:to>
      <xdr:col>102</xdr:col>
      <xdr:colOff>114300</xdr:colOff>
      <xdr:row>31</xdr:row>
      <xdr:rowOff>5969</xdr:rowOff>
    </xdr:to>
    <xdr:cxnSp macro="">
      <xdr:nvCxnSpPr>
        <xdr:cNvPr id="739" name="直線コネクタ 738"/>
        <xdr:cNvCxnSpPr/>
      </xdr:nvCxnSpPr>
      <xdr:spPr>
        <a:xfrm>
          <a:off x="18656300" y="5290629"/>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40" name="フローチャート: 判断 739"/>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74375</xdr:rowOff>
    </xdr:from>
    <xdr:ext cx="469744" cy="259045"/>
    <xdr:sp macro="" textlink="">
      <xdr:nvSpPr>
        <xdr:cNvPr id="741" name="テキスト ボックス 740"/>
        <xdr:cNvSpPr txBox="1"/>
      </xdr:nvSpPr>
      <xdr:spPr>
        <a:xfrm>
          <a:off x="19310428" y="60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2" name="フローチャート: 判断 741"/>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43" name="テキスト ボックス 742"/>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100902</xdr:rowOff>
    </xdr:from>
    <xdr:to>
      <xdr:col>116</xdr:col>
      <xdr:colOff>114300</xdr:colOff>
      <xdr:row>36</xdr:row>
      <xdr:rowOff>31052</xdr:rowOff>
    </xdr:to>
    <xdr:sp macro="" textlink="">
      <xdr:nvSpPr>
        <xdr:cNvPr id="749" name="楕円 748"/>
        <xdr:cNvSpPr/>
      </xdr:nvSpPr>
      <xdr:spPr>
        <a:xfrm>
          <a:off x="221107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123779</xdr:rowOff>
    </xdr:from>
    <xdr:ext cx="469744" cy="259045"/>
    <xdr:sp macro="" textlink="">
      <xdr:nvSpPr>
        <xdr:cNvPr id="750" name="投資及び出資金該当値テキスト"/>
        <xdr:cNvSpPr txBox="1"/>
      </xdr:nvSpPr>
      <xdr:spPr>
        <a:xfrm>
          <a:off x="22212300" y="59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166053</xdr:rowOff>
    </xdr:from>
    <xdr:to>
      <xdr:col>112</xdr:col>
      <xdr:colOff>38100</xdr:colOff>
      <xdr:row>36</xdr:row>
      <xdr:rowOff>96203</xdr:rowOff>
    </xdr:to>
    <xdr:sp macro="" textlink="">
      <xdr:nvSpPr>
        <xdr:cNvPr id="751" name="楕円 750"/>
        <xdr:cNvSpPr/>
      </xdr:nvSpPr>
      <xdr:spPr>
        <a:xfrm>
          <a:off x="21272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112730</xdr:rowOff>
    </xdr:from>
    <xdr:ext cx="469744" cy="259045"/>
    <xdr:sp macro="" textlink="">
      <xdr:nvSpPr>
        <xdr:cNvPr id="752" name="テキスト ボックス 751"/>
        <xdr:cNvSpPr txBox="1"/>
      </xdr:nvSpPr>
      <xdr:spPr>
        <a:xfrm>
          <a:off x="21088428" y="594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4699</xdr:rowOff>
    </xdr:from>
    <xdr:to>
      <xdr:col>107</xdr:col>
      <xdr:colOff>101600</xdr:colOff>
      <xdr:row>30</xdr:row>
      <xdr:rowOff>106299</xdr:rowOff>
    </xdr:to>
    <xdr:sp macro="" textlink="">
      <xdr:nvSpPr>
        <xdr:cNvPr id="753" name="楕円 752"/>
        <xdr:cNvSpPr/>
      </xdr:nvSpPr>
      <xdr:spPr>
        <a:xfrm>
          <a:off x="20383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122826</xdr:rowOff>
    </xdr:from>
    <xdr:ext cx="469744" cy="259045"/>
    <xdr:sp macro="" textlink="">
      <xdr:nvSpPr>
        <xdr:cNvPr id="754" name="テキスト ボックス 753"/>
        <xdr:cNvSpPr txBox="1"/>
      </xdr:nvSpPr>
      <xdr:spPr>
        <a:xfrm>
          <a:off x="20199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126619</xdr:rowOff>
    </xdr:from>
    <xdr:to>
      <xdr:col>102</xdr:col>
      <xdr:colOff>165100</xdr:colOff>
      <xdr:row>31</xdr:row>
      <xdr:rowOff>56769</xdr:rowOff>
    </xdr:to>
    <xdr:sp macro="" textlink="">
      <xdr:nvSpPr>
        <xdr:cNvPr id="755" name="楕円 754"/>
        <xdr:cNvSpPr/>
      </xdr:nvSpPr>
      <xdr:spPr>
        <a:xfrm>
          <a:off x="19494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73296</xdr:rowOff>
    </xdr:from>
    <xdr:ext cx="469744" cy="259045"/>
    <xdr:sp macro="" textlink="">
      <xdr:nvSpPr>
        <xdr:cNvPr id="756" name="テキスト ボックス 755"/>
        <xdr:cNvSpPr txBox="1"/>
      </xdr:nvSpPr>
      <xdr:spPr>
        <a:xfrm>
          <a:off x="19310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96329</xdr:rowOff>
    </xdr:from>
    <xdr:to>
      <xdr:col>98</xdr:col>
      <xdr:colOff>38100</xdr:colOff>
      <xdr:row>31</xdr:row>
      <xdr:rowOff>26479</xdr:rowOff>
    </xdr:to>
    <xdr:sp macro="" textlink="">
      <xdr:nvSpPr>
        <xdr:cNvPr id="757" name="楕円 756"/>
        <xdr:cNvSpPr/>
      </xdr:nvSpPr>
      <xdr:spPr>
        <a:xfrm>
          <a:off x="18605500" y="52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43006</xdr:rowOff>
    </xdr:from>
    <xdr:ext cx="469744" cy="259045"/>
    <xdr:sp macro="" textlink="">
      <xdr:nvSpPr>
        <xdr:cNvPr id="758" name="テキスト ボックス 757"/>
        <xdr:cNvSpPr txBox="1"/>
      </xdr:nvSpPr>
      <xdr:spPr>
        <a:xfrm>
          <a:off x="18421428" y="501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80" name="直線コネクタ 779"/>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81"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2" name="直線コネクタ 781"/>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3"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4" name="直線コネクタ 783"/>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132202</xdr:rowOff>
    </xdr:from>
    <xdr:to>
      <xdr:col>116</xdr:col>
      <xdr:colOff>63500</xdr:colOff>
      <xdr:row>56</xdr:row>
      <xdr:rowOff>165235</xdr:rowOff>
    </xdr:to>
    <xdr:cxnSp macro="">
      <xdr:nvCxnSpPr>
        <xdr:cNvPr id="785" name="直線コネクタ 784"/>
        <xdr:cNvCxnSpPr/>
      </xdr:nvCxnSpPr>
      <xdr:spPr>
        <a:xfrm>
          <a:off x="21323300" y="9733402"/>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6"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7" name="フローチャート: 判断 786"/>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63713</xdr:rowOff>
    </xdr:from>
    <xdr:to>
      <xdr:col>111</xdr:col>
      <xdr:colOff>177800</xdr:colOff>
      <xdr:row>56</xdr:row>
      <xdr:rowOff>132202</xdr:rowOff>
    </xdr:to>
    <xdr:cxnSp macro="">
      <xdr:nvCxnSpPr>
        <xdr:cNvPr id="788" name="直線コネクタ 787"/>
        <xdr:cNvCxnSpPr/>
      </xdr:nvCxnSpPr>
      <xdr:spPr>
        <a:xfrm>
          <a:off x="20434300" y="9664913"/>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9" name="フローチャート: 判断 788"/>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90" name="テキスト ボックス 789"/>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2380</xdr:rowOff>
    </xdr:from>
    <xdr:to>
      <xdr:col>107</xdr:col>
      <xdr:colOff>50800</xdr:colOff>
      <xdr:row>56</xdr:row>
      <xdr:rowOff>63713</xdr:rowOff>
    </xdr:to>
    <xdr:cxnSp macro="">
      <xdr:nvCxnSpPr>
        <xdr:cNvPr id="791" name="直線コネクタ 790"/>
        <xdr:cNvCxnSpPr/>
      </xdr:nvCxnSpPr>
      <xdr:spPr>
        <a:xfrm>
          <a:off x="19545300" y="9603580"/>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2" name="フローチャート: 判断 791"/>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3" name="テキスト ボックス 792"/>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154970</xdr:rowOff>
    </xdr:from>
    <xdr:to>
      <xdr:col>102</xdr:col>
      <xdr:colOff>114300</xdr:colOff>
      <xdr:row>56</xdr:row>
      <xdr:rowOff>2380</xdr:rowOff>
    </xdr:to>
    <xdr:cxnSp macro="">
      <xdr:nvCxnSpPr>
        <xdr:cNvPr id="794" name="直線コネクタ 793"/>
        <xdr:cNvCxnSpPr/>
      </xdr:nvCxnSpPr>
      <xdr:spPr>
        <a:xfrm>
          <a:off x="18656300" y="958472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5" name="フローチャート: 判断 794"/>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6" name="テキスト ボックス 795"/>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7" name="フローチャート: 判断 796"/>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8" name="テキスト ボックス 797"/>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114435</xdr:rowOff>
    </xdr:from>
    <xdr:to>
      <xdr:col>116</xdr:col>
      <xdr:colOff>114300</xdr:colOff>
      <xdr:row>57</xdr:row>
      <xdr:rowOff>44585</xdr:rowOff>
    </xdr:to>
    <xdr:sp macro="" textlink="">
      <xdr:nvSpPr>
        <xdr:cNvPr id="804" name="楕円 803"/>
        <xdr:cNvSpPr/>
      </xdr:nvSpPr>
      <xdr:spPr>
        <a:xfrm>
          <a:off x="22110700" y="9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92862</xdr:rowOff>
    </xdr:from>
    <xdr:ext cx="534377" cy="259045"/>
    <xdr:sp macro="" textlink="">
      <xdr:nvSpPr>
        <xdr:cNvPr id="805" name="貸付金該当値テキスト"/>
        <xdr:cNvSpPr txBox="1"/>
      </xdr:nvSpPr>
      <xdr:spPr>
        <a:xfrm>
          <a:off x="22212300" y="96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81402</xdr:rowOff>
    </xdr:from>
    <xdr:to>
      <xdr:col>112</xdr:col>
      <xdr:colOff>38100</xdr:colOff>
      <xdr:row>57</xdr:row>
      <xdr:rowOff>11552</xdr:rowOff>
    </xdr:to>
    <xdr:sp macro="" textlink="">
      <xdr:nvSpPr>
        <xdr:cNvPr id="806" name="楕円 805"/>
        <xdr:cNvSpPr/>
      </xdr:nvSpPr>
      <xdr:spPr>
        <a:xfrm>
          <a:off x="21272500" y="9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2679</xdr:rowOff>
    </xdr:from>
    <xdr:ext cx="534377" cy="259045"/>
    <xdr:sp macro="" textlink="">
      <xdr:nvSpPr>
        <xdr:cNvPr id="807" name="テキスト ボックス 806"/>
        <xdr:cNvSpPr txBox="1"/>
      </xdr:nvSpPr>
      <xdr:spPr>
        <a:xfrm>
          <a:off x="21056111" y="9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12913</xdr:rowOff>
    </xdr:from>
    <xdr:to>
      <xdr:col>107</xdr:col>
      <xdr:colOff>101600</xdr:colOff>
      <xdr:row>56</xdr:row>
      <xdr:rowOff>114513</xdr:rowOff>
    </xdr:to>
    <xdr:sp macro="" textlink="">
      <xdr:nvSpPr>
        <xdr:cNvPr id="808" name="楕円 807"/>
        <xdr:cNvSpPr/>
      </xdr:nvSpPr>
      <xdr:spPr>
        <a:xfrm>
          <a:off x="20383500" y="96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105640</xdr:rowOff>
    </xdr:from>
    <xdr:ext cx="534377" cy="259045"/>
    <xdr:sp macro="" textlink="">
      <xdr:nvSpPr>
        <xdr:cNvPr id="809" name="テキスト ボックス 808"/>
        <xdr:cNvSpPr txBox="1"/>
      </xdr:nvSpPr>
      <xdr:spPr>
        <a:xfrm>
          <a:off x="20167111" y="97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123030</xdr:rowOff>
    </xdr:from>
    <xdr:to>
      <xdr:col>102</xdr:col>
      <xdr:colOff>165100</xdr:colOff>
      <xdr:row>56</xdr:row>
      <xdr:rowOff>53180</xdr:rowOff>
    </xdr:to>
    <xdr:sp macro="" textlink="">
      <xdr:nvSpPr>
        <xdr:cNvPr id="810" name="楕円 809"/>
        <xdr:cNvSpPr/>
      </xdr:nvSpPr>
      <xdr:spPr>
        <a:xfrm>
          <a:off x="19494500" y="9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44307</xdr:rowOff>
    </xdr:from>
    <xdr:ext cx="534377" cy="259045"/>
    <xdr:sp macro="" textlink="">
      <xdr:nvSpPr>
        <xdr:cNvPr id="811" name="テキスト ボックス 810"/>
        <xdr:cNvSpPr txBox="1"/>
      </xdr:nvSpPr>
      <xdr:spPr>
        <a:xfrm>
          <a:off x="19278111" y="9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104170</xdr:rowOff>
    </xdr:from>
    <xdr:to>
      <xdr:col>98</xdr:col>
      <xdr:colOff>38100</xdr:colOff>
      <xdr:row>56</xdr:row>
      <xdr:rowOff>34320</xdr:rowOff>
    </xdr:to>
    <xdr:sp macro="" textlink="">
      <xdr:nvSpPr>
        <xdr:cNvPr id="812" name="楕円 811"/>
        <xdr:cNvSpPr/>
      </xdr:nvSpPr>
      <xdr:spPr>
        <a:xfrm>
          <a:off x="18605500" y="95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25447</xdr:rowOff>
    </xdr:from>
    <xdr:ext cx="534377" cy="259045"/>
    <xdr:sp macro="" textlink="">
      <xdr:nvSpPr>
        <xdr:cNvPr id="813" name="テキスト ボックス 812"/>
        <xdr:cNvSpPr txBox="1"/>
      </xdr:nvSpPr>
      <xdr:spPr>
        <a:xfrm>
          <a:off x="18389111" y="96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149988</xdr:rowOff>
    </xdr:from>
    <xdr:to>
      <xdr:col>116</xdr:col>
      <xdr:colOff>63500</xdr:colOff>
      <xdr:row>76</xdr:row>
      <xdr:rowOff>160959</xdr:rowOff>
    </xdr:to>
    <xdr:cxnSp macro="">
      <xdr:nvCxnSpPr>
        <xdr:cNvPr id="841" name="直線コネクタ 840"/>
        <xdr:cNvCxnSpPr/>
      </xdr:nvCxnSpPr>
      <xdr:spPr>
        <a:xfrm>
          <a:off x="21323300" y="13180188"/>
          <a:ext cx="8382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2"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113595</xdr:rowOff>
    </xdr:from>
    <xdr:to>
      <xdr:col>111</xdr:col>
      <xdr:colOff>177800</xdr:colOff>
      <xdr:row>76</xdr:row>
      <xdr:rowOff>149988</xdr:rowOff>
    </xdr:to>
    <xdr:cxnSp macro="">
      <xdr:nvCxnSpPr>
        <xdr:cNvPr id="844" name="直線コネクタ 843"/>
        <xdr:cNvCxnSpPr/>
      </xdr:nvCxnSpPr>
      <xdr:spPr>
        <a:xfrm>
          <a:off x="20434300" y="13143795"/>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6" name="テキスト ボックス 845"/>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113595</xdr:rowOff>
    </xdr:from>
    <xdr:to>
      <xdr:col>107</xdr:col>
      <xdr:colOff>50800</xdr:colOff>
      <xdr:row>77</xdr:row>
      <xdr:rowOff>30384</xdr:rowOff>
    </xdr:to>
    <xdr:cxnSp macro="">
      <xdr:nvCxnSpPr>
        <xdr:cNvPr id="847" name="直線コネクタ 846"/>
        <xdr:cNvCxnSpPr/>
      </xdr:nvCxnSpPr>
      <xdr:spPr>
        <a:xfrm flipV="1">
          <a:off x="19545300" y="13143795"/>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9" name="テキスト ボックス 848"/>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109342</xdr:rowOff>
    </xdr:from>
    <xdr:to>
      <xdr:col>102</xdr:col>
      <xdr:colOff>114300</xdr:colOff>
      <xdr:row>77</xdr:row>
      <xdr:rowOff>30384</xdr:rowOff>
    </xdr:to>
    <xdr:cxnSp macro="">
      <xdr:nvCxnSpPr>
        <xdr:cNvPr id="850" name="直線コネクタ 849"/>
        <xdr:cNvCxnSpPr/>
      </xdr:nvCxnSpPr>
      <xdr:spPr>
        <a:xfrm>
          <a:off x="18656300" y="13139542"/>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2" name="テキスト ボックス 851"/>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4" name="テキスト ボックス 853"/>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110159</xdr:rowOff>
    </xdr:from>
    <xdr:to>
      <xdr:col>116</xdr:col>
      <xdr:colOff>114300</xdr:colOff>
      <xdr:row>77</xdr:row>
      <xdr:rowOff>40309</xdr:rowOff>
    </xdr:to>
    <xdr:sp macro="" textlink="">
      <xdr:nvSpPr>
        <xdr:cNvPr id="860" name="楕円 859"/>
        <xdr:cNvSpPr/>
      </xdr:nvSpPr>
      <xdr:spPr>
        <a:xfrm>
          <a:off x="221107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25086</xdr:rowOff>
    </xdr:from>
    <xdr:ext cx="534377" cy="259045"/>
    <xdr:sp macro="" textlink="">
      <xdr:nvSpPr>
        <xdr:cNvPr id="861" name="繰出金該当値テキスト"/>
        <xdr:cNvSpPr txBox="1"/>
      </xdr:nvSpPr>
      <xdr:spPr>
        <a:xfrm>
          <a:off x="22212300" y="130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99188</xdr:rowOff>
    </xdr:from>
    <xdr:to>
      <xdr:col>112</xdr:col>
      <xdr:colOff>38100</xdr:colOff>
      <xdr:row>77</xdr:row>
      <xdr:rowOff>29338</xdr:rowOff>
    </xdr:to>
    <xdr:sp macro="" textlink="">
      <xdr:nvSpPr>
        <xdr:cNvPr id="862" name="楕円 861"/>
        <xdr:cNvSpPr/>
      </xdr:nvSpPr>
      <xdr:spPr>
        <a:xfrm>
          <a:off x="212725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20465</xdr:rowOff>
    </xdr:from>
    <xdr:ext cx="534377" cy="259045"/>
    <xdr:sp macro="" textlink="">
      <xdr:nvSpPr>
        <xdr:cNvPr id="863" name="テキスト ボックス 862"/>
        <xdr:cNvSpPr txBox="1"/>
      </xdr:nvSpPr>
      <xdr:spPr>
        <a:xfrm>
          <a:off x="21056111" y="132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62795</xdr:rowOff>
    </xdr:from>
    <xdr:to>
      <xdr:col>107</xdr:col>
      <xdr:colOff>101600</xdr:colOff>
      <xdr:row>76</xdr:row>
      <xdr:rowOff>164395</xdr:rowOff>
    </xdr:to>
    <xdr:sp macro="" textlink="">
      <xdr:nvSpPr>
        <xdr:cNvPr id="864" name="楕円 863"/>
        <xdr:cNvSpPr/>
      </xdr:nvSpPr>
      <xdr:spPr>
        <a:xfrm>
          <a:off x="203835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155522</xdr:rowOff>
    </xdr:from>
    <xdr:ext cx="534377" cy="259045"/>
    <xdr:sp macro="" textlink="">
      <xdr:nvSpPr>
        <xdr:cNvPr id="865" name="テキスト ボックス 864"/>
        <xdr:cNvSpPr txBox="1"/>
      </xdr:nvSpPr>
      <xdr:spPr>
        <a:xfrm>
          <a:off x="20167111" y="131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151034</xdr:rowOff>
    </xdr:from>
    <xdr:to>
      <xdr:col>102</xdr:col>
      <xdr:colOff>165100</xdr:colOff>
      <xdr:row>77</xdr:row>
      <xdr:rowOff>81184</xdr:rowOff>
    </xdr:to>
    <xdr:sp macro="" textlink="">
      <xdr:nvSpPr>
        <xdr:cNvPr id="866" name="楕円 865"/>
        <xdr:cNvSpPr/>
      </xdr:nvSpPr>
      <xdr:spPr>
        <a:xfrm>
          <a:off x="19494500" y="131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72311</xdr:rowOff>
    </xdr:from>
    <xdr:ext cx="534377" cy="259045"/>
    <xdr:sp macro="" textlink="">
      <xdr:nvSpPr>
        <xdr:cNvPr id="867" name="テキスト ボックス 866"/>
        <xdr:cNvSpPr txBox="1"/>
      </xdr:nvSpPr>
      <xdr:spPr>
        <a:xfrm>
          <a:off x="19278111" y="132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58542</xdr:rowOff>
    </xdr:from>
    <xdr:to>
      <xdr:col>98</xdr:col>
      <xdr:colOff>38100</xdr:colOff>
      <xdr:row>76</xdr:row>
      <xdr:rowOff>160142</xdr:rowOff>
    </xdr:to>
    <xdr:sp macro="" textlink="">
      <xdr:nvSpPr>
        <xdr:cNvPr id="868" name="楕円 867"/>
        <xdr:cNvSpPr/>
      </xdr:nvSpPr>
      <xdr:spPr>
        <a:xfrm>
          <a:off x="18605500" y="130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151269</xdr:rowOff>
    </xdr:from>
    <xdr:ext cx="534377" cy="259045"/>
    <xdr:sp macro="" textlink="">
      <xdr:nvSpPr>
        <xdr:cNvPr id="869" name="テキスト ボックス 868"/>
        <xdr:cNvSpPr txBox="1"/>
      </xdr:nvSpPr>
      <xdr:spPr>
        <a:xfrm>
          <a:off x="18389111" y="131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総額</a:t>
          </a:r>
          <a:r>
            <a:rPr kumimoji="1" lang="ja-JP" altLang="ja-JP" sz="1100">
              <a:solidFill>
                <a:sysClr val="windowText" lastClr="000000"/>
              </a:solidFill>
              <a:effectLst/>
              <a:latin typeface="+mn-lt"/>
              <a:ea typeface="+mn-ea"/>
              <a:cs typeface="+mn-cs"/>
            </a:rPr>
            <a:t>は、昨年度比約</a:t>
          </a:r>
          <a:r>
            <a:rPr kumimoji="1" lang="en-US" altLang="ja-JP" sz="1100">
              <a:solidFill>
                <a:sysClr val="windowText" lastClr="000000"/>
              </a:solidFill>
              <a:effectLst/>
              <a:latin typeface="+mn-lt"/>
              <a:ea typeface="+mn-ea"/>
              <a:cs typeface="+mn-cs"/>
            </a:rPr>
            <a:t>304</a:t>
          </a:r>
          <a:r>
            <a:rPr kumimoji="1" lang="ja-JP" altLang="en-US" sz="1100">
              <a:solidFill>
                <a:sysClr val="windowText" lastClr="000000"/>
              </a:solidFill>
              <a:effectLst/>
              <a:latin typeface="+mn-lt"/>
              <a:ea typeface="+mn-ea"/>
              <a:cs typeface="+mn-cs"/>
            </a:rPr>
            <a:t>億</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となっているが、</a:t>
          </a:r>
          <a:r>
            <a:rPr kumimoji="1" lang="ja-JP" altLang="en-US" sz="1100">
              <a:solidFill>
                <a:sysClr val="windowText" lastClr="000000"/>
              </a:solidFill>
              <a:effectLst/>
              <a:latin typeface="+mn-lt"/>
              <a:ea typeface="+mn-ea"/>
              <a:cs typeface="+mn-cs"/>
            </a:rPr>
            <a:t>これは人件費が大幅に増加する一方で、積立金などが減少したことによるものである。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・人件費が平成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年度決算から増となっているが、</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県費負担教職員の移譲に伴う</a:t>
          </a:r>
          <a:r>
            <a:rPr kumimoji="1" lang="ja-JP" altLang="ja-JP" sz="1100">
              <a:solidFill>
                <a:sysClr val="windowText" lastClr="000000"/>
              </a:solidFill>
              <a:effectLst/>
              <a:latin typeface="+mn-lt"/>
              <a:ea typeface="+mn-ea"/>
              <a:cs typeface="+mn-cs"/>
            </a:rPr>
            <a:t>ものである。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・物件費が平成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年度決算から減となり、類似団体平均との差も縮小しているが、これは復興事業に係る事業費の減少によるものである。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・補助費等が平成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年度決算から減となり、類似団体平均との差も縮小しているが、これは復興事業に係る事業費の減少によるものである。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災害復旧費</a:t>
          </a:r>
          <a:r>
            <a:rPr kumimoji="1" lang="ja-JP" altLang="ja-JP" sz="1100">
              <a:solidFill>
                <a:sysClr val="windowText" lastClr="000000"/>
              </a:solidFill>
              <a:effectLst/>
              <a:latin typeface="+mn-lt"/>
              <a:ea typeface="+mn-ea"/>
              <a:cs typeface="+mn-cs"/>
            </a:rPr>
            <a:t>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年度決算から減となり、類似団体平均との差も縮小しているが、これは復興事業に係る事業費の減少によるものである。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・積立金が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年度決算から減となったものの、</a:t>
          </a:r>
          <a:r>
            <a:rPr kumimoji="1" lang="ja-JP" altLang="ja-JP" sz="1100">
              <a:solidFill>
                <a:sysClr val="windowText" lastClr="000000"/>
              </a:solidFill>
              <a:effectLst/>
              <a:latin typeface="+mn-lt"/>
              <a:ea typeface="+mn-ea"/>
              <a:cs typeface="+mn-cs"/>
            </a:rPr>
            <a:t>類似団体平均に比べ</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高</a:t>
          </a:r>
          <a:r>
            <a:rPr kumimoji="1" lang="ja-JP" altLang="en-US" sz="1100">
              <a:solidFill>
                <a:sysClr val="windowText" lastClr="000000"/>
              </a:solidFill>
              <a:effectLst/>
              <a:latin typeface="+mn-lt"/>
              <a:ea typeface="+mn-ea"/>
              <a:cs typeface="+mn-cs"/>
            </a:rPr>
            <a:t>くなっている</a:t>
          </a:r>
          <a:r>
            <a:rPr kumimoji="1" lang="ja-JP" altLang="ja-JP" sz="1100">
              <a:solidFill>
                <a:sysClr val="windowText" lastClr="000000"/>
              </a:solidFill>
              <a:effectLst/>
              <a:latin typeface="+mn-lt"/>
              <a:ea typeface="+mn-ea"/>
              <a:cs typeface="+mn-cs"/>
            </a:rPr>
            <a:t>が、これは高速鉄道</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基金へ</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積み立て</a:t>
          </a:r>
          <a:r>
            <a:rPr kumimoji="1" lang="ja-JP" altLang="en-US" sz="1100">
              <a:solidFill>
                <a:sysClr val="windowText" lastClr="000000"/>
              </a:solidFill>
              <a:effectLst/>
              <a:latin typeface="+mn-lt"/>
              <a:ea typeface="+mn-ea"/>
              <a:cs typeface="+mn-cs"/>
            </a:rPr>
            <a:t>が減少した一方で、復興交付金基金への積み立てが増加した</a:t>
          </a:r>
          <a:r>
            <a:rPr kumimoji="1" lang="ja-JP" altLang="ja-JP" sz="1100">
              <a:solidFill>
                <a:sysClr val="windowText" lastClr="000000"/>
              </a:solidFill>
              <a:effectLst/>
              <a:latin typeface="+mn-lt"/>
              <a:ea typeface="+mn-ea"/>
              <a:cs typeface="+mn-cs"/>
            </a:rPr>
            <a:t>ことによるものである。</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1,060,545
1,048,020
786.30
520,511,188
504,719,654
3,642,500
274,096,100
770,894,032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115207</xdr:rowOff>
    </xdr:from>
    <xdr:to>
      <xdr:col>24</xdr:col>
      <xdr:colOff>63500</xdr:colOff>
      <xdr:row>33</xdr:row>
      <xdr:rowOff>152763</xdr:rowOff>
    </xdr:to>
    <xdr:cxnSp macro="">
      <xdr:nvCxnSpPr>
        <xdr:cNvPr id="63" name="直線コネクタ 62"/>
        <xdr:cNvCxnSpPr/>
      </xdr:nvCxnSpPr>
      <xdr:spPr>
        <a:xfrm>
          <a:off x="3797300" y="57730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61323</xdr:rowOff>
    </xdr:from>
    <xdr:to>
      <xdr:col>19</xdr:col>
      <xdr:colOff>177800</xdr:colOff>
      <xdr:row>33</xdr:row>
      <xdr:rowOff>115207</xdr:rowOff>
    </xdr:to>
    <xdr:cxnSp macro="">
      <xdr:nvCxnSpPr>
        <xdr:cNvPr id="66" name="直線コネクタ 65"/>
        <xdr:cNvCxnSpPr/>
      </xdr:nvCxnSpPr>
      <xdr:spPr>
        <a:xfrm>
          <a:off x="2908300" y="57191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61323</xdr:rowOff>
    </xdr:from>
    <xdr:to>
      <xdr:col>15</xdr:col>
      <xdr:colOff>50800</xdr:colOff>
      <xdr:row>33</xdr:row>
      <xdr:rowOff>84183</xdr:rowOff>
    </xdr:to>
    <xdr:cxnSp macro="">
      <xdr:nvCxnSpPr>
        <xdr:cNvPr id="69" name="直線コネクタ 68"/>
        <xdr:cNvCxnSpPr/>
      </xdr:nvCxnSpPr>
      <xdr:spPr>
        <a:xfrm flipV="1">
          <a:off x="2019300" y="5719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84183</xdr:rowOff>
    </xdr:from>
    <xdr:to>
      <xdr:col>10</xdr:col>
      <xdr:colOff>114300</xdr:colOff>
      <xdr:row>33</xdr:row>
      <xdr:rowOff>111942</xdr:rowOff>
    </xdr:to>
    <xdr:cxnSp macro="">
      <xdr:nvCxnSpPr>
        <xdr:cNvPr id="72" name="直線コネクタ 71"/>
        <xdr:cNvCxnSpPr/>
      </xdr:nvCxnSpPr>
      <xdr:spPr>
        <a:xfrm flipV="1">
          <a:off x="1130300" y="57420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101963</xdr:rowOff>
    </xdr:from>
    <xdr:to>
      <xdr:col>24</xdr:col>
      <xdr:colOff>114300</xdr:colOff>
      <xdr:row>34</xdr:row>
      <xdr:rowOff>32113</xdr:rowOff>
    </xdr:to>
    <xdr:sp macro="" textlink="">
      <xdr:nvSpPr>
        <xdr:cNvPr id="82" name="楕円 81"/>
        <xdr:cNvSpPr/>
      </xdr:nvSpPr>
      <xdr:spPr>
        <a:xfrm>
          <a:off x="45847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124840</xdr:rowOff>
    </xdr:from>
    <xdr:ext cx="469744" cy="259045"/>
    <xdr:sp macro="" textlink="">
      <xdr:nvSpPr>
        <xdr:cNvPr id="83" name="議会費該当値テキスト"/>
        <xdr:cNvSpPr txBox="1"/>
      </xdr:nvSpPr>
      <xdr:spPr>
        <a:xfrm>
          <a:off x="4686300" y="561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64407</xdr:rowOff>
    </xdr:from>
    <xdr:to>
      <xdr:col>20</xdr:col>
      <xdr:colOff>38100</xdr:colOff>
      <xdr:row>33</xdr:row>
      <xdr:rowOff>166007</xdr:rowOff>
    </xdr:to>
    <xdr:sp macro="" textlink="">
      <xdr:nvSpPr>
        <xdr:cNvPr id="84" name="楕円 83"/>
        <xdr:cNvSpPr/>
      </xdr:nvSpPr>
      <xdr:spPr>
        <a:xfrm>
          <a:off x="3746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11084</xdr:rowOff>
    </xdr:from>
    <xdr:ext cx="469744" cy="259045"/>
    <xdr:sp macro="" textlink="">
      <xdr:nvSpPr>
        <xdr:cNvPr id="85" name="テキスト ボックス 84"/>
        <xdr:cNvSpPr txBox="1"/>
      </xdr:nvSpPr>
      <xdr:spPr>
        <a:xfrm>
          <a:off x="3562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10523</xdr:rowOff>
    </xdr:from>
    <xdr:to>
      <xdr:col>15</xdr:col>
      <xdr:colOff>101600</xdr:colOff>
      <xdr:row>33</xdr:row>
      <xdr:rowOff>112123</xdr:rowOff>
    </xdr:to>
    <xdr:sp macro="" textlink="">
      <xdr:nvSpPr>
        <xdr:cNvPr id="86" name="楕円 85"/>
        <xdr:cNvSpPr/>
      </xdr:nvSpPr>
      <xdr:spPr>
        <a:xfrm>
          <a:off x="2857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128650</xdr:rowOff>
    </xdr:from>
    <xdr:ext cx="469744" cy="259045"/>
    <xdr:sp macro="" textlink="">
      <xdr:nvSpPr>
        <xdr:cNvPr id="87" name="テキスト ボックス 86"/>
        <xdr:cNvSpPr txBox="1"/>
      </xdr:nvSpPr>
      <xdr:spPr>
        <a:xfrm>
          <a:off x="2673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33383</xdr:rowOff>
    </xdr:from>
    <xdr:to>
      <xdr:col>10</xdr:col>
      <xdr:colOff>165100</xdr:colOff>
      <xdr:row>33</xdr:row>
      <xdr:rowOff>134983</xdr:rowOff>
    </xdr:to>
    <xdr:sp macro="" textlink="">
      <xdr:nvSpPr>
        <xdr:cNvPr id="88" name="楕円 87"/>
        <xdr:cNvSpPr/>
      </xdr:nvSpPr>
      <xdr:spPr>
        <a:xfrm>
          <a:off x="1968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151510</xdr:rowOff>
    </xdr:from>
    <xdr:ext cx="469744" cy="259045"/>
    <xdr:sp macro="" textlink="">
      <xdr:nvSpPr>
        <xdr:cNvPr id="89" name="テキスト ボックス 88"/>
        <xdr:cNvSpPr txBox="1"/>
      </xdr:nvSpPr>
      <xdr:spPr>
        <a:xfrm>
          <a:off x="1784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61142</xdr:rowOff>
    </xdr:from>
    <xdr:to>
      <xdr:col>6</xdr:col>
      <xdr:colOff>38100</xdr:colOff>
      <xdr:row>33</xdr:row>
      <xdr:rowOff>162742</xdr:rowOff>
    </xdr:to>
    <xdr:sp macro="" textlink="">
      <xdr:nvSpPr>
        <xdr:cNvPr id="90" name="楕円 89"/>
        <xdr:cNvSpPr/>
      </xdr:nvSpPr>
      <xdr:spPr>
        <a:xfrm>
          <a:off x="1079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7819</xdr:rowOff>
    </xdr:from>
    <xdr:ext cx="469744" cy="259045"/>
    <xdr:sp macro="" textlink="">
      <xdr:nvSpPr>
        <xdr:cNvPr id="91" name="テキスト ボックス 90"/>
        <xdr:cNvSpPr txBox="1"/>
      </xdr:nvSpPr>
      <xdr:spPr>
        <a:xfrm>
          <a:off x="895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31148</xdr:rowOff>
    </xdr:from>
    <xdr:to>
      <xdr:col>24</xdr:col>
      <xdr:colOff>62865</xdr:colOff>
      <xdr:row>59</xdr:row>
      <xdr:rowOff>9855</xdr:rowOff>
    </xdr:to>
    <xdr:cxnSp macro="">
      <xdr:nvCxnSpPr>
        <xdr:cNvPr id="118" name="直線コネクタ 117"/>
        <xdr:cNvCxnSpPr/>
      </xdr:nvCxnSpPr>
      <xdr:spPr>
        <a:xfrm flipV="1">
          <a:off x="4633595" y="9460898"/>
          <a:ext cx="1270" cy="664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13682</xdr:rowOff>
    </xdr:from>
    <xdr:ext cx="534377" cy="259045"/>
    <xdr:sp macro="" textlink="">
      <xdr:nvSpPr>
        <xdr:cNvPr id="119" name="総務費最小値テキスト"/>
        <xdr:cNvSpPr txBox="1"/>
      </xdr:nvSpPr>
      <xdr:spPr>
        <a:xfrm>
          <a:off x="4686300" y="101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9855</xdr:rowOff>
    </xdr:from>
    <xdr:to>
      <xdr:col>24</xdr:col>
      <xdr:colOff>152400</xdr:colOff>
      <xdr:row>59</xdr:row>
      <xdr:rowOff>9855</xdr:rowOff>
    </xdr:to>
    <xdr:cxnSp macro="">
      <xdr:nvCxnSpPr>
        <xdr:cNvPr id="120" name="直線コネクタ 119"/>
        <xdr:cNvCxnSpPr/>
      </xdr:nvCxnSpPr>
      <xdr:spPr>
        <a:xfrm>
          <a:off x="4546600" y="10125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149275</xdr:rowOff>
    </xdr:from>
    <xdr:ext cx="534377" cy="259045"/>
    <xdr:sp macro="" textlink="">
      <xdr:nvSpPr>
        <xdr:cNvPr id="121" name="総務費最大値テキスト"/>
        <xdr:cNvSpPr txBox="1"/>
      </xdr:nvSpPr>
      <xdr:spPr>
        <a:xfrm>
          <a:off x="4686300" y="92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31148</xdr:rowOff>
    </xdr:from>
    <xdr:to>
      <xdr:col>24</xdr:col>
      <xdr:colOff>152400</xdr:colOff>
      <xdr:row>55</xdr:row>
      <xdr:rowOff>31148</xdr:rowOff>
    </xdr:to>
    <xdr:cxnSp macro="">
      <xdr:nvCxnSpPr>
        <xdr:cNvPr id="122" name="直線コネクタ 121"/>
        <xdr:cNvCxnSpPr/>
      </xdr:nvCxnSpPr>
      <xdr:spPr>
        <a:xfrm>
          <a:off x="4546600" y="94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135651</xdr:rowOff>
    </xdr:from>
    <xdr:to>
      <xdr:col>24</xdr:col>
      <xdr:colOff>63500</xdr:colOff>
      <xdr:row>55</xdr:row>
      <xdr:rowOff>31148</xdr:rowOff>
    </xdr:to>
    <xdr:cxnSp macro="">
      <xdr:nvCxnSpPr>
        <xdr:cNvPr id="123" name="直線コネクタ 122"/>
        <xdr:cNvCxnSpPr/>
      </xdr:nvCxnSpPr>
      <xdr:spPr>
        <a:xfrm>
          <a:off x="3797300" y="9222501"/>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2862</xdr:rowOff>
    </xdr:from>
    <xdr:ext cx="534377" cy="259045"/>
    <xdr:sp macro="" textlink="">
      <xdr:nvSpPr>
        <xdr:cNvPr id="124" name="総務費平均値テキスト"/>
        <xdr:cNvSpPr txBox="1"/>
      </xdr:nvSpPr>
      <xdr:spPr>
        <a:xfrm>
          <a:off x="4686300" y="977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24435</xdr:rowOff>
    </xdr:from>
    <xdr:to>
      <xdr:col>24</xdr:col>
      <xdr:colOff>114300</xdr:colOff>
      <xdr:row>57</xdr:row>
      <xdr:rowOff>126035</xdr:rowOff>
    </xdr:to>
    <xdr:sp macro="" textlink="">
      <xdr:nvSpPr>
        <xdr:cNvPr id="125" name="フローチャート: 判断 124"/>
        <xdr:cNvSpPr/>
      </xdr:nvSpPr>
      <xdr:spPr>
        <a:xfrm>
          <a:off x="4584700" y="97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48391</xdr:rowOff>
    </xdr:from>
    <xdr:to>
      <xdr:col>19</xdr:col>
      <xdr:colOff>177800</xdr:colOff>
      <xdr:row>53</xdr:row>
      <xdr:rowOff>135651</xdr:rowOff>
    </xdr:to>
    <xdr:cxnSp macro="">
      <xdr:nvCxnSpPr>
        <xdr:cNvPr id="126" name="直線コネクタ 125"/>
        <xdr:cNvCxnSpPr/>
      </xdr:nvCxnSpPr>
      <xdr:spPr>
        <a:xfrm>
          <a:off x="2908300" y="8963791"/>
          <a:ext cx="889000" cy="25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44911</xdr:rowOff>
    </xdr:from>
    <xdr:to>
      <xdr:col>20</xdr:col>
      <xdr:colOff>38100</xdr:colOff>
      <xdr:row>57</xdr:row>
      <xdr:rowOff>146511</xdr:rowOff>
    </xdr:to>
    <xdr:sp macro="" textlink="">
      <xdr:nvSpPr>
        <xdr:cNvPr id="127" name="フローチャート: 判断 126"/>
        <xdr:cNvSpPr/>
      </xdr:nvSpPr>
      <xdr:spPr>
        <a:xfrm>
          <a:off x="3746500" y="98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137638</xdr:rowOff>
    </xdr:from>
    <xdr:ext cx="534377" cy="259045"/>
    <xdr:sp macro="" textlink="">
      <xdr:nvSpPr>
        <xdr:cNvPr id="128" name="テキスト ボックス 127"/>
        <xdr:cNvSpPr txBox="1"/>
      </xdr:nvSpPr>
      <xdr:spPr>
        <a:xfrm>
          <a:off x="3530111" y="99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168014</xdr:rowOff>
    </xdr:from>
    <xdr:to>
      <xdr:col>15</xdr:col>
      <xdr:colOff>50800</xdr:colOff>
      <xdr:row>52</xdr:row>
      <xdr:rowOff>48391</xdr:rowOff>
    </xdr:to>
    <xdr:cxnSp macro="">
      <xdr:nvCxnSpPr>
        <xdr:cNvPr id="129" name="直線コネクタ 128"/>
        <xdr:cNvCxnSpPr/>
      </xdr:nvCxnSpPr>
      <xdr:spPr>
        <a:xfrm>
          <a:off x="2019300" y="8740514"/>
          <a:ext cx="889000" cy="2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147062</xdr:rowOff>
    </xdr:from>
    <xdr:to>
      <xdr:col>15</xdr:col>
      <xdr:colOff>101600</xdr:colOff>
      <xdr:row>57</xdr:row>
      <xdr:rowOff>77212</xdr:rowOff>
    </xdr:to>
    <xdr:sp macro="" textlink="">
      <xdr:nvSpPr>
        <xdr:cNvPr id="130" name="フローチャート: 判断 129"/>
        <xdr:cNvSpPr/>
      </xdr:nvSpPr>
      <xdr:spPr>
        <a:xfrm>
          <a:off x="2857500" y="97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68339</xdr:rowOff>
    </xdr:from>
    <xdr:ext cx="534377" cy="259045"/>
    <xdr:sp macro="" textlink="">
      <xdr:nvSpPr>
        <xdr:cNvPr id="131" name="テキスト ボックス 130"/>
        <xdr:cNvSpPr txBox="1"/>
      </xdr:nvSpPr>
      <xdr:spPr>
        <a:xfrm>
          <a:off x="2641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39965</xdr:rowOff>
    </xdr:from>
    <xdr:to>
      <xdr:col>10</xdr:col>
      <xdr:colOff>114300</xdr:colOff>
      <xdr:row>50</xdr:row>
      <xdr:rowOff>168014</xdr:rowOff>
    </xdr:to>
    <xdr:cxnSp macro="">
      <xdr:nvCxnSpPr>
        <xdr:cNvPr id="132" name="直線コネクタ 131"/>
        <xdr:cNvCxnSpPr/>
      </xdr:nvCxnSpPr>
      <xdr:spPr>
        <a:xfrm>
          <a:off x="1130300" y="8612465"/>
          <a:ext cx="889000" cy="1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169465</xdr:rowOff>
    </xdr:from>
    <xdr:to>
      <xdr:col>10</xdr:col>
      <xdr:colOff>165100</xdr:colOff>
      <xdr:row>57</xdr:row>
      <xdr:rowOff>99615</xdr:rowOff>
    </xdr:to>
    <xdr:sp macro="" textlink="">
      <xdr:nvSpPr>
        <xdr:cNvPr id="133" name="フローチャート: 判断 132"/>
        <xdr:cNvSpPr/>
      </xdr:nvSpPr>
      <xdr:spPr>
        <a:xfrm>
          <a:off x="1968500" y="97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90742</xdr:rowOff>
    </xdr:from>
    <xdr:ext cx="534377" cy="259045"/>
    <xdr:sp macro="" textlink="">
      <xdr:nvSpPr>
        <xdr:cNvPr id="134" name="テキスト ボックス 133"/>
        <xdr:cNvSpPr txBox="1"/>
      </xdr:nvSpPr>
      <xdr:spPr>
        <a:xfrm>
          <a:off x="1752111" y="98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132138</xdr:rowOff>
    </xdr:from>
    <xdr:to>
      <xdr:col>6</xdr:col>
      <xdr:colOff>38100</xdr:colOff>
      <xdr:row>56</xdr:row>
      <xdr:rowOff>62288</xdr:rowOff>
    </xdr:to>
    <xdr:sp macro="" textlink="">
      <xdr:nvSpPr>
        <xdr:cNvPr id="135" name="フローチャート: 判断 134"/>
        <xdr:cNvSpPr/>
      </xdr:nvSpPr>
      <xdr:spPr>
        <a:xfrm>
          <a:off x="1079500" y="956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53415</xdr:rowOff>
    </xdr:from>
    <xdr:ext cx="534377" cy="259045"/>
    <xdr:sp macro="" textlink="">
      <xdr:nvSpPr>
        <xdr:cNvPr id="136" name="テキスト ボックス 135"/>
        <xdr:cNvSpPr txBox="1"/>
      </xdr:nvSpPr>
      <xdr:spPr>
        <a:xfrm>
          <a:off x="863111" y="96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151798</xdr:rowOff>
    </xdr:from>
    <xdr:to>
      <xdr:col>24</xdr:col>
      <xdr:colOff>114300</xdr:colOff>
      <xdr:row>55</xdr:row>
      <xdr:rowOff>81948</xdr:rowOff>
    </xdr:to>
    <xdr:sp macro="" textlink="">
      <xdr:nvSpPr>
        <xdr:cNvPr id="142" name="楕円 141"/>
        <xdr:cNvSpPr/>
      </xdr:nvSpPr>
      <xdr:spPr>
        <a:xfrm>
          <a:off x="45847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104825</xdr:rowOff>
    </xdr:from>
    <xdr:ext cx="534377" cy="259045"/>
    <xdr:sp macro="" textlink="">
      <xdr:nvSpPr>
        <xdr:cNvPr id="143" name="総務費該当値テキスト"/>
        <xdr:cNvSpPr txBox="1"/>
      </xdr:nvSpPr>
      <xdr:spPr>
        <a:xfrm>
          <a:off x="4686300" y="93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84851</xdr:rowOff>
    </xdr:from>
    <xdr:to>
      <xdr:col>20</xdr:col>
      <xdr:colOff>38100</xdr:colOff>
      <xdr:row>54</xdr:row>
      <xdr:rowOff>15001</xdr:rowOff>
    </xdr:to>
    <xdr:sp macro="" textlink="">
      <xdr:nvSpPr>
        <xdr:cNvPr id="144" name="楕円 143"/>
        <xdr:cNvSpPr/>
      </xdr:nvSpPr>
      <xdr:spPr>
        <a:xfrm>
          <a:off x="3746500" y="9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31528</xdr:rowOff>
    </xdr:from>
    <xdr:ext cx="534377" cy="259045"/>
    <xdr:sp macro="" textlink="">
      <xdr:nvSpPr>
        <xdr:cNvPr id="145" name="テキスト ボックス 144"/>
        <xdr:cNvSpPr txBox="1"/>
      </xdr:nvSpPr>
      <xdr:spPr>
        <a:xfrm>
          <a:off x="3530111" y="89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169041</xdr:rowOff>
    </xdr:from>
    <xdr:to>
      <xdr:col>15</xdr:col>
      <xdr:colOff>101600</xdr:colOff>
      <xdr:row>52</xdr:row>
      <xdr:rowOff>99191</xdr:rowOff>
    </xdr:to>
    <xdr:sp macro="" textlink="">
      <xdr:nvSpPr>
        <xdr:cNvPr id="146" name="楕円 145"/>
        <xdr:cNvSpPr/>
      </xdr:nvSpPr>
      <xdr:spPr>
        <a:xfrm>
          <a:off x="2857500" y="89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115718</xdr:rowOff>
    </xdr:from>
    <xdr:ext cx="534377" cy="259045"/>
    <xdr:sp macro="" textlink="">
      <xdr:nvSpPr>
        <xdr:cNvPr id="147" name="テキスト ボックス 146"/>
        <xdr:cNvSpPr txBox="1"/>
      </xdr:nvSpPr>
      <xdr:spPr>
        <a:xfrm>
          <a:off x="2641111" y="86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117214</xdr:rowOff>
    </xdr:from>
    <xdr:to>
      <xdr:col>10</xdr:col>
      <xdr:colOff>165100</xdr:colOff>
      <xdr:row>51</xdr:row>
      <xdr:rowOff>47364</xdr:rowOff>
    </xdr:to>
    <xdr:sp macro="" textlink="">
      <xdr:nvSpPr>
        <xdr:cNvPr id="148" name="楕円 147"/>
        <xdr:cNvSpPr/>
      </xdr:nvSpPr>
      <xdr:spPr>
        <a:xfrm>
          <a:off x="1968500" y="86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63891</xdr:rowOff>
    </xdr:from>
    <xdr:ext cx="534377" cy="259045"/>
    <xdr:sp macro="" textlink="">
      <xdr:nvSpPr>
        <xdr:cNvPr id="149" name="テキスト ボックス 148"/>
        <xdr:cNvSpPr txBox="1"/>
      </xdr:nvSpPr>
      <xdr:spPr>
        <a:xfrm>
          <a:off x="1752111" y="84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160615</xdr:rowOff>
    </xdr:from>
    <xdr:to>
      <xdr:col>6</xdr:col>
      <xdr:colOff>38100</xdr:colOff>
      <xdr:row>50</xdr:row>
      <xdr:rowOff>90765</xdr:rowOff>
    </xdr:to>
    <xdr:sp macro="" textlink="">
      <xdr:nvSpPr>
        <xdr:cNvPr id="150" name="楕円 149"/>
        <xdr:cNvSpPr/>
      </xdr:nvSpPr>
      <xdr:spPr>
        <a:xfrm>
          <a:off x="1079500" y="8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107292</xdr:rowOff>
    </xdr:from>
    <xdr:ext cx="534377" cy="259045"/>
    <xdr:sp macro="" textlink="">
      <xdr:nvSpPr>
        <xdr:cNvPr id="151" name="テキスト ボックス 150"/>
        <xdr:cNvSpPr txBox="1"/>
      </xdr:nvSpPr>
      <xdr:spPr>
        <a:xfrm>
          <a:off x="863111" y="8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8" name="直線コネクタ 177"/>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9"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80" name="直線コネクタ 179"/>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81"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82" name="直線コネクタ 181"/>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67343</xdr:rowOff>
    </xdr:from>
    <xdr:to>
      <xdr:col>24</xdr:col>
      <xdr:colOff>63500</xdr:colOff>
      <xdr:row>77</xdr:row>
      <xdr:rowOff>95656</xdr:rowOff>
    </xdr:to>
    <xdr:cxnSp macro="">
      <xdr:nvCxnSpPr>
        <xdr:cNvPr id="183" name="直線コネクタ 182"/>
        <xdr:cNvCxnSpPr/>
      </xdr:nvCxnSpPr>
      <xdr:spPr>
        <a:xfrm flipV="1">
          <a:off x="3797300" y="13268993"/>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4"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5" name="フローチャート: 判断 184"/>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95656</xdr:rowOff>
    </xdr:from>
    <xdr:to>
      <xdr:col>19</xdr:col>
      <xdr:colOff>177800</xdr:colOff>
      <xdr:row>78</xdr:row>
      <xdr:rowOff>16549</xdr:rowOff>
    </xdr:to>
    <xdr:cxnSp macro="">
      <xdr:nvCxnSpPr>
        <xdr:cNvPr id="186" name="直線コネクタ 185"/>
        <xdr:cNvCxnSpPr/>
      </xdr:nvCxnSpPr>
      <xdr:spPr>
        <a:xfrm flipV="1">
          <a:off x="2908300" y="13297306"/>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7" name="フローチャート: 判断 186"/>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8" name="テキスト ボックス 187"/>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16549</xdr:rowOff>
    </xdr:from>
    <xdr:to>
      <xdr:col>15</xdr:col>
      <xdr:colOff>50800</xdr:colOff>
      <xdr:row>78</xdr:row>
      <xdr:rowOff>72045</xdr:rowOff>
    </xdr:to>
    <xdr:cxnSp macro="">
      <xdr:nvCxnSpPr>
        <xdr:cNvPr id="189" name="直線コネクタ 188"/>
        <xdr:cNvCxnSpPr/>
      </xdr:nvCxnSpPr>
      <xdr:spPr>
        <a:xfrm flipV="1">
          <a:off x="2019300" y="13389649"/>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90" name="フローチャート: 判断 189"/>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91" name="テキスト ボックス 190"/>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72045</xdr:rowOff>
    </xdr:from>
    <xdr:to>
      <xdr:col>10</xdr:col>
      <xdr:colOff>114300</xdr:colOff>
      <xdr:row>78</xdr:row>
      <xdr:rowOff>130752</xdr:rowOff>
    </xdr:to>
    <xdr:cxnSp macro="">
      <xdr:nvCxnSpPr>
        <xdr:cNvPr id="192" name="直線コネクタ 191"/>
        <xdr:cNvCxnSpPr/>
      </xdr:nvCxnSpPr>
      <xdr:spPr>
        <a:xfrm flipV="1">
          <a:off x="1130300" y="13445145"/>
          <a:ext cx="889000" cy="5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93" name="フローチャート: 判断 192"/>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4" name="テキスト ボックス 193"/>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5" name="フローチャート: 判断 194"/>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6" name="テキスト ボックス 195"/>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16543</xdr:rowOff>
    </xdr:from>
    <xdr:to>
      <xdr:col>24</xdr:col>
      <xdr:colOff>114300</xdr:colOff>
      <xdr:row>77</xdr:row>
      <xdr:rowOff>118143</xdr:rowOff>
    </xdr:to>
    <xdr:sp macro="" textlink="">
      <xdr:nvSpPr>
        <xdr:cNvPr id="202" name="楕円 201"/>
        <xdr:cNvSpPr/>
      </xdr:nvSpPr>
      <xdr:spPr>
        <a:xfrm>
          <a:off x="4584700" y="13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166420</xdr:rowOff>
    </xdr:from>
    <xdr:ext cx="599010" cy="259045"/>
    <xdr:sp macro="" textlink="">
      <xdr:nvSpPr>
        <xdr:cNvPr id="203" name="民生費該当値テキスト"/>
        <xdr:cNvSpPr txBox="1"/>
      </xdr:nvSpPr>
      <xdr:spPr>
        <a:xfrm>
          <a:off x="4686300" y="1319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44856</xdr:rowOff>
    </xdr:from>
    <xdr:to>
      <xdr:col>20</xdr:col>
      <xdr:colOff>38100</xdr:colOff>
      <xdr:row>77</xdr:row>
      <xdr:rowOff>146456</xdr:rowOff>
    </xdr:to>
    <xdr:sp macro="" textlink="">
      <xdr:nvSpPr>
        <xdr:cNvPr id="204" name="楕円 203"/>
        <xdr:cNvSpPr/>
      </xdr:nvSpPr>
      <xdr:spPr>
        <a:xfrm>
          <a:off x="3746500" y="13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137583</xdr:rowOff>
    </xdr:from>
    <xdr:ext cx="599010" cy="259045"/>
    <xdr:sp macro="" textlink="">
      <xdr:nvSpPr>
        <xdr:cNvPr id="205" name="テキスト ボックス 204"/>
        <xdr:cNvSpPr txBox="1"/>
      </xdr:nvSpPr>
      <xdr:spPr>
        <a:xfrm>
          <a:off x="3497795" y="1333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137199</xdr:rowOff>
    </xdr:from>
    <xdr:to>
      <xdr:col>15</xdr:col>
      <xdr:colOff>101600</xdr:colOff>
      <xdr:row>78</xdr:row>
      <xdr:rowOff>67349</xdr:rowOff>
    </xdr:to>
    <xdr:sp macro="" textlink="">
      <xdr:nvSpPr>
        <xdr:cNvPr id="206" name="楕円 205"/>
        <xdr:cNvSpPr/>
      </xdr:nvSpPr>
      <xdr:spPr>
        <a:xfrm>
          <a:off x="2857500" y="13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58476</xdr:rowOff>
    </xdr:from>
    <xdr:ext cx="599010" cy="259045"/>
    <xdr:sp macro="" textlink="">
      <xdr:nvSpPr>
        <xdr:cNvPr id="207" name="テキスト ボックス 206"/>
        <xdr:cNvSpPr txBox="1"/>
      </xdr:nvSpPr>
      <xdr:spPr>
        <a:xfrm>
          <a:off x="2608795" y="134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21245</xdr:rowOff>
    </xdr:from>
    <xdr:to>
      <xdr:col>10</xdr:col>
      <xdr:colOff>165100</xdr:colOff>
      <xdr:row>78</xdr:row>
      <xdr:rowOff>122845</xdr:rowOff>
    </xdr:to>
    <xdr:sp macro="" textlink="">
      <xdr:nvSpPr>
        <xdr:cNvPr id="208" name="楕円 207"/>
        <xdr:cNvSpPr/>
      </xdr:nvSpPr>
      <xdr:spPr>
        <a:xfrm>
          <a:off x="1968500" y="133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113972</xdr:rowOff>
    </xdr:from>
    <xdr:ext cx="599010" cy="259045"/>
    <xdr:sp macro="" textlink="">
      <xdr:nvSpPr>
        <xdr:cNvPr id="209" name="テキスト ボックス 208"/>
        <xdr:cNvSpPr txBox="1"/>
      </xdr:nvSpPr>
      <xdr:spPr>
        <a:xfrm>
          <a:off x="1719795" y="1348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79952</xdr:rowOff>
    </xdr:from>
    <xdr:to>
      <xdr:col>6</xdr:col>
      <xdr:colOff>38100</xdr:colOff>
      <xdr:row>79</xdr:row>
      <xdr:rowOff>10102</xdr:rowOff>
    </xdr:to>
    <xdr:sp macro="" textlink="">
      <xdr:nvSpPr>
        <xdr:cNvPr id="210" name="楕円 209"/>
        <xdr:cNvSpPr/>
      </xdr:nvSpPr>
      <xdr:spPr>
        <a:xfrm>
          <a:off x="1079500" y="134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1229</xdr:rowOff>
    </xdr:from>
    <xdr:ext cx="599010" cy="259045"/>
    <xdr:sp macro="" textlink="">
      <xdr:nvSpPr>
        <xdr:cNvPr id="211" name="テキスト ボックス 210"/>
        <xdr:cNvSpPr txBox="1"/>
      </xdr:nvSpPr>
      <xdr:spPr>
        <a:xfrm>
          <a:off x="830795" y="1354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8" name="直線コネクタ 237"/>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9"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40" name="直線コネクタ 239"/>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41"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42" name="直線コネクタ 241"/>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125625</xdr:rowOff>
    </xdr:from>
    <xdr:to>
      <xdr:col>24</xdr:col>
      <xdr:colOff>63500</xdr:colOff>
      <xdr:row>96</xdr:row>
      <xdr:rowOff>167753</xdr:rowOff>
    </xdr:to>
    <xdr:cxnSp macro="">
      <xdr:nvCxnSpPr>
        <xdr:cNvPr id="243" name="直線コネクタ 242"/>
        <xdr:cNvCxnSpPr/>
      </xdr:nvCxnSpPr>
      <xdr:spPr>
        <a:xfrm>
          <a:off x="3797300" y="16584825"/>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4"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5" name="フローチャート: 判断 244"/>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125625</xdr:rowOff>
    </xdr:from>
    <xdr:to>
      <xdr:col>19</xdr:col>
      <xdr:colOff>177800</xdr:colOff>
      <xdr:row>97</xdr:row>
      <xdr:rowOff>29972</xdr:rowOff>
    </xdr:to>
    <xdr:cxnSp macro="">
      <xdr:nvCxnSpPr>
        <xdr:cNvPr id="246" name="直線コネクタ 245"/>
        <xdr:cNvCxnSpPr/>
      </xdr:nvCxnSpPr>
      <xdr:spPr>
        <a:xfrm flipV="1">
          <a:off x="2908300" y="16584825"/>
          <a:ext cx="889000" cy="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7" name="フローチャート: 判断 246"/>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8" name="テキスト ボックス 247"/>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29972</xdr:rowOff>
    </xdr:from>
    <xdr:to>
      <xdr:col>15</xdr:col>
      <xdr:colOff>50800</xdr:colOff>
      <xdr:row>97</xdr:row>
      <xdr:rowOff>129739</xdr:rowOff>
    </xdr:to>
    <xdr:cxnSp macro="">
      <xdr:nvCxnSpPr>
        <xdr:cNvPr id="249" name="直線コネクタ 248"/>
        <xdr:cNvCxnSpPr/>
      </xdr:nvCxnSpPr>
      <xdr:spPr>
        <a:xfrm flipV="1">
          <a:off x="2019300" y="16660622"/>
          <a:ext cx="889000" cy="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50" name="フローチャート: 判断 249"/>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51" name="テキスト ボックス 250"/>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129739</xdr:rowOff>
    </xdr:from>
    <xdr:to>
      <xdr:col>10</xdr:col>
      <xdr:colOff>114300</xdr:colOff>
      <xdr:row>98</xdr:row>
      <xdr:rowOff>41467</xdr:rowOff>
    </xdr:to>
    <xdr:cxnSp macro="">
      <xdr:nvCxnSpPr>
        <xdr:cNvPr id="252" name="直線コネクタ 251"/>
        <xdr:cNvCxnSpPr/>
      </xdr:nvCxnSpPr>
      <xdr:spPr>
        <a:xfrm flipV="1">
          <a:off x="1130300" y="16760389"/>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53" name="フローチャート: 判断 252"/>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4" name="テキスト ボックス 253"/>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5" name="フローチャート: 判断 254"/>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6" name="テキスト ボックス 255"/>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116953</xdr:rowOff>
    </xdr:from>
    <xdr:to>
      <xdr:col>24</xdr:col>
      <xdr:colOff>114300</xdr:colOff>
      <xdr:row>97</xdr:row>
      <xdr:rowOff>47103</xdr:rowOff>
    </xdr:to>
    <xdr:sp macro="" textlink="">
      <xdr:nvSpPr>
        <xdr:cNvPr id="262" name="楕円 261"/>
        <xdr:cNvSpPr/>
      </xdr:nvSpPr>
      <xdr:spPr>
        <a:xfrm>
          <a:off x="4584700" y="165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139830</xdr:rowOff>
    </xdr:from>
    <xdr:ext cx="534377" cy="259045"/>
    <xdr:sp macro="" textlink="">
      <xdr:nvSpPr>
        <xdr:cNvPr id="263" name="衛生費該当値テキスト"/>
        <xdr:cNvSpPr txBox="1"/>
      </xdr:nvSpPr>
      <xdr:spPr>
        <a:xfrm>
          <a:off x="4686300" y="164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74825</xdr:rowOff>
    </xdr:from>
    <xdr:to>
      <xdr:col>20</xdr:col>
      <xdr:colOff>38100</xdr:colOff>
      <xdr:row>97</xdr:row>
      <xdr:rowOff>4975</xdr:rowOff>
    </xdr:to>
    <xdr:sp macro="" textlink="">
      <xdr:nvSpPr>
        <xdr:cNvPr id="264" name="楕円 263"/>
        <xdr:cNvSpPr/>
      </xdr:nvSpPr>
      <xdr:spPr>
        <a:xfrm>
          <a:off x="3746500" y="16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21502</xdr:rowOff>
    </xdr:from>
    <xdr:ext cx="534377" cy="259045"/>
    <xdr:sp macro="" textlink="">
      <xdr:nvSpPr>
        <xdr:cNvPr id="265" name="テキスト ボックス 264"/>
        <xdr:cNvSpPr txBox="1"/>
      </xdr:nvSpPr>
      <xdr:spPr>
        <a:xfrm>
          <a:off x="3530111" y="163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150622</xdr:rowOff>
    </xdr:from>
    <xdr:to>
      <xdr:col>15</xdr:col>
      <xdr:colOff>101600</xdr:colOff>
      <xdr:row>97</xdr:row>
      <xdr:rowOff>80772</xdr:rowOff>
    </xdr:to>
    <xdr:sp macro="" textlink="">
      <xdr:nvSpPr>
        <xdr:cNvPr id="266" name="楕円 265"/>
        <xdr:cNvSpPr/>
      </xdr:nvSpPr>
      <xdr:spPr>
        <a:xfrm>
          <a:off x="2857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97299</xdr:rowOff>
    </xdr:from>
    <xdr:ext cx="534377" cy="259045"/>
    <xdr:sp macro="" textlink="">
      <xdr:nvSpPr>
        <xdr:cNvPr id="267" name="テキスト ボックス 266"/>
        <xdr:cNvSpPr txBox="1"/>
      </xdr:nvSpPr>
      <xdr:spPr>
        <a:xfrm>
          <a:off x="2641111" y="163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78939</xdr:rowOff>
    </xdr:from>
    <xdr:to>
      <xdr:col>10</xdr:col>
      <xdr:colOff>165100</xdr:colOff>
      <xdr:row>98</xdr:row>
      <xdr:rowOff>9089</xdr:rowOff>
    </xdr:to>
    <xdr:sp macro="" textlink="">
      <xdr:nvSpPr>
        <xdr:cNvPr id="268" name="楕円 267"/>
        <xdr:cNvSpPr/>
      </xdr:nvSpPr>
      <xdr:spPr>
        <a:xfrm>
          <a:off x="1968500" y="167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xdr:rowOff>
    </xdr:from>
    <xdr:ext cx="534377" cy="259045"/>
    <xdr:sp macro="" textlink="">
      <xdr:nvSpPr>
        <xdr:cNvPr id="269" name="テキスト ボックス 268"/>
        <xdr:cNvSpPr txBox="1"/>
      </xdr:nvSpPr>
      <xdr:spPr>
        <a:xfrm>
          <a:off x="1752111" y="168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162117</xdr:rowOff>
    </xdr:from>
    <xdr:to>
      <xdr:col>6</xdr:col>
      <xdr:colOff>38100</xdr:colOff>
      <xdr:row>98</xdr:row>
      <xdr:rowOff>92267</xdr:rowOff>
    </xdr:to>
    <xdr:sp macro="" textlink="">
      <xdr:nvSpPr>
        <xdr:cNvPr id="270" name="楕円 269"/>
        <xdr:cNvSpPr/>
      </xdr:nvSpPr>
      <xdr:spPr>
        <a:xfrm>
          <a:off x="1079500" y="167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83394</xdr:rowOff>
    </xdr:from>
    <xdr:ext cx="534377" cy="259045"/>
    <xdr:sp macro="" textlink="">
      <xdr:nvSpPr>
        <xdr:cNvPr id="271" name="テキスト ボックス 270"/>
        <xdr:cNvSpPr txBox="1"/>
      </xdr:nvSpPr>
      <xdr:spPr>
        <a:xfrm>
          <a:off x="863111" y="168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63500</xdr:rowOff>
    </xdr:from>
    <xdr:to>
      <xdr:col>54</xdr:col>
      <xdr:colOff>189865</xdr:colOff>
      <xdr:row>39</xdr:row>
      <xdr:rowOff>29591</xdr:rowOff>
    </xdr:to>
    <xdr:cxnSp macro="">
      <xdr:nvCxnSpPr>
        <xdr:cNvPr id="295" name="直線コネクタ 294"/>
        <xdr:cNvCxnSpPr/>
      </xdr:nvCxnSpPr>
      <xdr:spPr>
        <a:xfrm flipV="1">
          <a:off x="10475595" y="6064250"/>
          <a:ext cx="1270" cy="6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33418</xdr:rowOff>
    </xdr:from>
    <xdr:ext cx="313932" cy="259045"/>
    <xdr:sp macro="" textlink="">
      <xdr:nvSpPr>
        <xdr:cNvPr id="296" name="労働費最小値テキスト"/>
        <xdr:cNvSpPr txBox="1"/>
      </xdr:nvSpPr>
      <xdr:spPr>
        <a:xfrm>
          <a:off x="10528300" y="6719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29591</xdr:rowOff>
    </xdr:from>
    <xdr:to>
      <xdr:col>55</xdr:col>
      <xdr:colOff>88900</xdr:colOff>
      <xdr:row>39</xdr:row>
      <xdr:rowOff>29591</xdr:rowOff>
    </xdr:to>
    <xdr:cxnSp macro="">
      <xdr:nvCxnSpPr>
        <xdr:cNvPr id="297" name="直線コネクタ 296"/>
        <xdr:cNvCxnSpPr/>
      </xdr:nvCxnSpPr>
      <xdr:spPr>
        <a:xfrm>
          <a:off x="10388600" y="6716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10177</xdr:rowOff>
    </xdr:from>
    <xdr:ext cx="469744" cy="259045"/>
    <xdr:sp macro="" textlink="">
      <xdr:nvSpPr>
        <xdr:cNvPr id="298" name="労働費最大値テキスト"/>
        <xdr:cNvSpPr txBox="1"/>
      </xdr:nvSpPr>
      <xdr:spPr>
        <a:xfrm>
          <a:off x="10528300"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63500</xdr:rowOff>
    </xdr:from>
    <xdr:to>
      <xdr:col>55</xdr:col>
      <xdr:colOff>88900</xdr:colOff>
      <xdr:row>35</xdr:row>
      <xdr:rowOff>63500</xdr:rowOff>
    </xdr:to>
    <xdr:cxnSp macro="">
      <xdr:nvCxnSpPr>
        <xdr:cNvPr id="299" name="直線コネクタ 298"/>
        <xdr:cNvCxnSpPr/>
      </xdr:nvCxnSpPr>
      <xdr:spPr>
        <a:xfrm>
          <a:off x="10388600" y="606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38</xdr:row>
      <xdr:rowOff>54737</xdr:rowOff>
    </xdr:to>
    <xdr:cxnSp macro="">
      <xdr:nvCxnSpPr>
        <xdr:cNvPr id="300" name="直線コネクタ 299"/>
        <xdr:cNvCxnSpPr/>
      </xdr:nvCxnSpPr>
      <xdr:spPr>
        <a:xfrm>
          <a:off x="9639300" y="6501638"/>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162958</xdr:rowOff>
    </xdr:from>
    <xdr:ext cx="378565" cy="259045"/>
    <xdr:sp macro="" textlink="">
      <xdr:nvSpPr>
        <xdr:cNvPr id="301" name="労働費平均値テキスト"/>
        <xdr:cNvSpPr txBox="1"/>
      </xdr:nvSpPr>
      <xdr:spPr>
        <a:xfrm>
          <a:off x="10528300" y="65066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xdr:rowOff>
    </xdr:from>
    <xdr:to>
      <xdr:col>55</xdr:col>
      <xdr:colOff>50800</xdr:colOff>
      <xdr:row>38</xdr:row>
      <xdr:rowOff>114681</xdr:rowOff>
    </xdr:to>
    <xdr:sp macro="" textlink="">
      <xdr:nvSpPr>
        <xdr:cNvPr id="302" name="フローチャート: 判断 301"/>
        <xdr:cNvSpPr/>
      </xdr:nvSpPr>
      <xdr:spPr>
        <a:xfrm>
          <a:off x="104267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41783</xdr:rowOff>
    </xdr:from>
    <xdr:to>
      <xdr:col>50</xdr:col>
      <xdr:colOff>114300</xdr:colOff>
      <xdr:row>37</xdr:row>
      <xdr:rowOff>157988</xdr:rowOff>
    </xdr:to>
    <xdr:cxnSp macro="">
      <xdr:nvCxnSpPr>
        <xdr:cNvPr id="303" name="直線コネクタ 302"/>
        <xdr:cNvCxnSpPr/>
      </xdr:nvCxnSpPr>
      <xdr:spPr>
        <a:xfrm>
          <a:off x="8750300" y="6213983"/>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18415</xdr:rowOff>
    </xdr:from>
    <xdr:to>
      <xdr:col>50</xdr:col>
      <xdr:colOff>165100</xdr:colOff>
      <xdr:row>38</xdr:row>
      <xdr:rowOff>120015</xdr:rowOff>
    </xdr:to>
    <xdr:sp macro="" textlink="">
      <xdr:nvSpPr>
        <xdr:cNvPr id="304" name="フローチャート: 判断 303"/>
        <xdr:cNvSpPr/>
      </xdr:nvSpPr>
      <xdr:spPr>
        <a:xfrm>
          <a:off x="9588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111142</xdr:rowOff>
    </xdr:from>
    <xdr:ext cx="378565" cy="259045"/>
    <xdr:sp macro="" textlink="">
      <xdr:nvSpPr>
        <xdr:cNvPr id="305" name="テキスト ボックス 304"/>
        <xdr:cNvSpPr txBox="1"/>
      </xdr:nvSpPr>
      <xdr:spPr>
        <a:xfrm>
          <a:off x="9450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130937</xdr:rowOff>
    </xdr:from>
    <xdr:to>
      <xdr:col>45</xdr:col>
      <xdr:colOff>177800</xdr:colOff>
      <xdr:row>36</xdr:row>
      <xdr:rowOff>41783</xdr:rowOff>
    </xdr:to>
    <xdr:cxnSp macro="">
      <xdr:nvCxnSpPr>
        <xdr:cNvPr id="306" name="直線コネクタ 305"/>
        <xdr:cNvCxnSpPr/>
      </xdr:nvCxnSpPr>
      <xdr:spPr>
        <a:xfrm>
          <a:off x="7861300" y="5274437"/>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137287</xdr:rowOff>
    </xdr:from>
    <xdr:to>
      <xdr:col>46</xdr:col>
      <xdr:colOff>38100</xdr:colOff>
      <xdr:row>38</xdr:row>
      <xdr:rowOff>67437</xdr:rowOff>
    </xdr:to>
    <xdr:sp macro="" textlink="">
      <xdr:nvSpPr>
        <xdr:cNvPr id="307" name="フローチャート: 判断 306"/>
        <xdr:cNvSpPr/>
      </xdr:nvSpPr>
      <xdr:spPr>
        <a:xfrm>
          <a:off x="8699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58564</xdr:rowOff>
    </xdr:from>
    <xdr:ext cx="378565" cy="259045"/>
    <xdr:sp macro="" textlink="">
      <xdr:nvSpPr>
        <xdr:cNvPr id="308" name="テキスト ボックス 307"/>
        <xdr:cNvSpPr txBox="1"/>
      </xdr:nvSpPr>
      <xdr:spPr>
        <a:xfrm>
          <a:off x="8561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130937</xdr:rowOff>
    </xdr:from>
    <xdr:to>
      <xdr:col>41</xdr:col>
      <xdr:colOff>50800</xdr:colOff>
      <xdr:row>31</xdr:row>
      <xdr:rowOff>22352</xdr:rowOff>
    </xdr:to>
    <xdr:cxnSp macro="">
      <xdr:nvCxnSpPr>
        <xdr:cNvPr id="309" name="直線コネクタ 308"/>
        <xdr:cNvCxnSpPr/>
      </xdr:nvCxnSpPr>
      <xdr:spPr>
        <a:xfrm flipV="1">
          <a:off x="6972300" y="527443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32131</xdr:rowOff>
    </xdr:from>
    <xdr:to>
      <xdr:col>41</xdr:col>
      <xdr:colOff>101600</xdr:colOff>
      <xdr:row>37</xdr:row>
      <xdr:rowOff>133731</xdr:rowOff>
    </xdr:to>
    <xdr:sp macro="" textlink="">
      <xdr:nvSpPr>
        <xdr:cNvPr id="310" name="フローチャート: 判断 309"/>
        <xdr:cNvSpPr/>
      </xdr:nvSpPr>
      <xdr:spPr>
        <a:xfrm>
          <a:off x="7810500" y="637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124858</xdr:rowOff>
    </xdr:from>
    <xdr:ext cx="378565" cy="259045"/>
    <xdr:sp macro="" textlink="">
      <xdr:nvSpPr>
        <xdr:cNvPr id="311" name="テキスト ボックス 310"/>
        <xdr:cNvSpPr txBox="1"/>
      </xdr:nvSpPr>
      <xdr:spPr>
        <a:xfrm>
          <a:off x="7672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xdr:rowOff>
    </xdr:from>
    <xdr:to>
      <xdr:col>36</xdr:col>
      <xdr:colOff>165100</xdr:colOff>
      <xdr:row>37</xdr:row>
      <xdr:rowOff>111252</xdr:rowOff>
    </xdr:to>
    <xdr:sp macro="" textlink="">
      <xdr:nvSpPr>
        <xdr:cNvPr id="312" name="フローチャート: 判断 311"/>
        <xdr:cNvSpPr/>
      </xdr:nvSpPr>
      <xdr:spPr>
        <a:xfrm>
          <a:off x="69215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102379</xdr:rowOff>
    </xdr:from>
    <xdr:ext cx="378565" cy="259045"/>
    <xdr:sp macro="" textlink="">
      <xdr:nvSpPr>
        <xdr:cNvPr id="313" name="テキスト ボックス 312"/>
        <xdr:cNvSpPr txBox="1"/>
      </xdr:nvSpPr>
      <xdr:spPr>
        <a:xfrm>
          <a:off x="6783017" y="64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3937</xdr:rowOff>
    </xdr:from>
    <xdr:to>
      <xdr:col>55</xdr:col>
      <xdr:colOff>50800</xdr:colOff>
      <xdr:row>38</xdr:row>
      <xdr:rowOff>105537</xdr:rowOff>
    </xdr:to>
    <xdr:sp macro="" textlink="">
      <xdr:nvSpPr>
        <xdr:cNvPr id="319" name="楕円 318"/>
        <xdr:cNvSpPr/>
      </xdr:nvSpPr>
      <xdr:spPr>
        <a:xfrm>
          <a:off x="104267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26814</xdr:rowOff>
    </xdr:from>
    <xdr:ext cx="378565" cy="259045"/>
    <xdr:sp macro="" textlink="">
      <xdr:nvSpPr>
        <xdr:cNvPr id="320" name="労働費該当値テキスト"/>
        <xdr:cNvSpPr txBox="1"/>
      </xdr:nvSpPr>
      <xdr:spPr>
        <a:xfrm>
          <a:off x="10528300" y="63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21" name="楕円 320"/>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53865</xdr:rowOff>
    </xdr:from>
    <xdr:ext cx="378565" cy="259045"/>
    <xdr:sp macro="" textlink="">
      <xdr:nvSpPr>
        <xdr:cNvPr id="322" name="テキスト ボックス 321"/>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162433</xdr:rowOff>
    </xdr:from>
    <xdr:to>
      <xdr:col>46</xdr:col>
      <xdr:colOff>38100</xdr:colOff>
      <xdr:row>36</xdr:row>
      <xdr:rowOff>92583</xdr:rowOff>
    </xdr:to>
    <xdr:sp macro="" textlink="">
      <xdr:nvSpPr>
        <xdr:cNvPr id="323" name="楕円 322"/>
        <xdr:cNvSpPr/>
      </xdr:nvSpPr>
      <xdr:spPr>
        <a:xfrm>
          <a:off x="8699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109110</xdr:rowOff>
    </xdr:from>
    <xdr:ext cx="469744" cy="259045"/>
    <xdr:sp macro="" textlink="">
      <xdr:nvSpPr>
        <xdr:cNvPr id="324" name="テキスト ボックス 323"/>
        <xdr:cNvSpPr txBox="1"/>
      </xdr:nvSpPr>
      <xdr:spPr>
        <a:xfrm>
          <a:off x="8515428"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80137</xdr:rowOff>
    </xdr:from>
    <xdr:to>
      <xdr:col>41</xdr:col>
      <xdr:colOff>101600</xdr:colOff>
      <xdr:row>31</xdr:row>
      <xdr:rowOff>10287</xdr:rowOff>
    </xdr:to>
    <xdr:sp macro="" textlink="">
      <xdr:nvSpPr>
        <xdr:cNvPr id="325" name="楕円 324"/>
        <xdr:cNvSpPr/>
      </xdr:nvSpPr>
      <xdr:spPr>
        <a:xfrm>
          <a:off x="7810500" y="52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26814</xdr:rowOff>
    </xdr:from>
    <xdr:ext cx="469744" cy="259045"/>
    <xdr:sp macro="" textlink="">
      <xdr:nvSpPr>
        <xdr:cNvPr id="326" name="テキスト ボックス 325"/>
        <xdr:cNvSpPr txBox="1"/>
      </xdr:nvSpPr>
      <xdr:spPr>
        <a:xfrm>
          <a:off x="7626428" y="499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143002</xdr:rowOff>
    </xdr:from>
    <xdr:to>
      <xdr:col>36</xdr:col>
      <xdr:colOff>165100</xdr:colOff>
      <xdr:row>31</xdr:row>
      <xdr:rowOff>73152</xdr:rowOff>
    </xdr:to>
    <xdr:sp macro="" textlink="">
      <xdr:nvSpPr>
        <xdr:cNvPr id="327" name="楕円 326"/>
        <xdr:cNvSpPr/>
      </xdr:nvSpPr>
      <xdr:spPr>
        <a:xfrm>
          <a:off x="6921500" y="52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89679</xdr:rowOff>
    </xdr:from>
    <xdr:ext cx="469744" cy="259045"/>
    <xdr:sp macro="" textlink="">
      <xdr:nvSpPr>
        <xdr:cNvPr id="328" name="テキスト ボックス 327"/>
        <xdr:cNvSpPr txBox="1"/>
      </xdr:nvSpPr>
      <xdr:spPr>
        <a:xfrm>
          <a:off x="6737428" y="50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52" name="直線コネクタ 351"/>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53"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4" name="直線コネクタ 353"/>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5"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6" name="直線コネクタ 355"/>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50165</xdr:rowOff>
    </xdr:from>
    <xdr:to>
      <xdr:col>55</xdr:col>
      <xdr:colOff>0</xdr:colOff>
      <xdr:row>57</xdr:row>
      <xdr:rowOff>123698</xdr:rowOff>
    </xdr:to>
    <xdr:cxnSp macro="">
      <xdr:nvCxnSpPr>
        <xdr:cNvPr id="357" name="直線コネクタ 356"/>
        <xdr:cNvCxnSpPr/>
      </xdr:nvCxnSpPr>
      <xdr:spPr>
        <a:xfrm>
          <a:off x="9639300" y="9822815"/>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8"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9" name="フローチャート: 判断 358"/>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50165</xdr:rowOff>
    </xdr:from>
    <xdr:to>
      <xdr:col>50</xdr:col>
      <xdr:colOff>114300</xdr:colOff>
      <xdr:row>57</xdr:row>
      <xdr:rowOff>105283</xdr:rowOff>
    </xdr:to>
    <xdr:cxnSp macro="">
      <xdr:nvCxnSpPr>
        <xdr:cNvPr id="360" name="直線コネクタ 359"/>
        <xdr:cNvCxnSpPr/>
      </xdr:nvCxnSpPr>
      <xdr:spPr>
        <a:xfrm flipV="1">
          <a:off x="8750300" y="9822815"/>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61" name="フローチャート: 判断 360"/>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62" name="テキスト ボックス 361"/>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21082</xdr:rowOff>
    </xdr:from>
    <xdr:to>
      <xdr:col>45</xdr:col>
      <xdr:colOff>177800</xdr:colOff>
      <xdr:row>57</xdr:row>
      <xdr:rowOff>105283</xdr:rowOff>
    </xdr:to>
    <xdr:cxnSp macro="">
      <xdr:nvCxnSpPr>
        <xdr:cNvPr id="363" name="直線コネクタ 362"/>
        <xdr:cNvCxnSpPr/>
      </xdr:nvCxnSpPr>
      <xdr:spPr>
        <a:xfrm>
          <a:off x="7861300" y="9793732"/>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4" name="フローチャート: 判断 363"/>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5" name="テキスト ボックス 364"/>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88265</xdr:rowOff>
    </xdr:from>
    <xdr:to>
      <xdr:col>41</xdr:col>
      <xdr:colOff>50800</xdr:colOff>
      <xdr:row>57</xdr:row>
      <xdr:rowOff>21082</xdr:rowOff>
    </xdr:to>
    <xdr:cxnSp macro="">
      <xdr:nvCxnSpPr>
        <xdr:cNvPr id="366" name="直線コネクタ 365"/>
        <xdr:cNvCxnSpPr/>
      </xdr:nvCxnSpPr>
      <xdr:spPr>
        <a:xfrm>
          <a:off x="6972300" y="9689465"/>
          <a:ext cx="8890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7" name="フローチャート: 判断 366"/>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8" name="テキスト ボックス 367"/>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9" name="フローチャート: 判断 368"/>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70" name="テキスト ボックス 369"/>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72898</xdr:rowOff>
    </xdr:from>
    <xdr:to>
      <xdr:col>55</xdr:col>
      <xdr:colOff>50800</xdr:colOff>
      <xdr:row>58</xdr:row>
      <xdr:rowOff>3048</xdr:rowOff>
    </xdr:to>
    <xdr:sp macro="" textlink="">
      <xdr:nvSpPr>
        <xdr:cNvPr id="376" name="楕円 375"/>
        <xdr:cNvSpPr/>
      </xdr:nvSpPr>
      <xdr:spPr>
        <a:xfrm>
          <a:off x="104267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51325</xdr:rowOff>
    </xdr:from>
    <xdr:ext cx="469744" cy="259045"/>
    <xdr:sp macro="" textlink="">
      <xdr:nvSpPr>
        <xdr:cNvPr id="377" name="農林水産業費該当値テキスト"/>
        <xdr:cNvSpPr txBox="1"/>
      </xdr:nvSpPr>
      <xdr:spPr>
        <a:xfrm>
          <a:off x="10528300"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170815</xdr:rowOff>
    </xdr:from>
    <xdr:to>
      <xdr:col>50</xdr:col>
      <xdr:colOff>165100</xdr:colOff>
      <xdr:row>57</xdr:row>
      <xdr:rowOff>100965</xdr:rowOff>
    </xdr:to>
    <xdr:sp macro="" textlink="">
      <xdr:nvSpPr>
        <xdr:cNvPr id="378" name="楕円 377"/>
        <xdr:cNvSpPr/>
      </xdr:nvSpPr>
      <xdr:spPr>
        <a:xfrm>
          <a:off x="958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117492</xdr:rowOff>
    </xdr:from>
    <xdr:ext cx="469744" cy="259045"/>
    <xdr:sp macro="" textlink="">
      <xdr:nvSpPr>
        <xdr:cNvPr id="379" name="テキスト ボックス 378"/>
        <xdr:cNvSpPr txBox="1"/>
      </xdr:nvSpPr>
      <xdr:spPr>
        <a:xfrm>
          <a:off x="9404428" y="95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54483</xdr:rowOff>
    </xdr:from>
    <xdr:to>
      <xdr:col>46</xdr:col>
      <xdr:colOff>38100</xdr:colOff>
      <xdr:row>57</xdr:row>
      <xdr:rowOff>156083</xdr:rowOff>
    </xdr:to>
    <xdr:sp macro="" textlink="">
      <xdr:nvSpPr>
        <xdr:cNvPr id="380" name="楕円 379"/>
        <xdr:cNvSpPr/>
      </xdr:nvSpPr>
      <xdr:spPr>
        <a:xfrm>
          <a:off x="8699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1160</xdr:rowOff>
    </xdr:from>
    <xdr:ext cx="469744" cy="259045"/>
    <xdr:sp macro="" textlink="">
      <xdr:nvSpPr>
        <xdr:cNvPr id="381" name="テキスト ボックス 380"/>
        <xdr:cNvSpPr txBox="1"/>
      </xdr:nvSpPr>
      <xdr:spPr>
        <a:xfrm>
          <a:off x="8515428" y="960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141732</xdr:rowOff>
    </xdr:from>
    <xdr:to>
      <xdr:col>41</xdr:col>
      <xdr:colOff>101600</xdr:colOff>
      <xdr:row>57</xdr:row>
      <xdr:rowOff>71882</xdr:rowOff>
    </xdr:to>
    <xdr:sp macro="" textlink="">
      <xdr:nvSpPr>
        <xdr:cNvPr id="382" name="楕円 381"/>
        <xdr:cNvSpPr/>
      </xdr:nvSpPr>
      <xdr:spPr>
        <a:xfrm>
          <a:off x="7810500" y="9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88409</xdr:rowOff>
    </xdr:from>
    <xdr:ext cx="469744" cy="259045"/>
    <xdr:sp macro="" textlink="">
      <xdr:nvSpPr>
        <xdr:cNvPr id="383" name="テキスト ボックス 382"/>
        <xdr:cNvSpPr txBox="1"/>
      </xdr:nvSpPr>
      <xdr:spPr>
        <a:xfrm>
          <a:off x="7626428"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37465</xdr:rowOff>
    </xdr:from>
    <xdr:to>
      <xdr:col>36</xdr:col>
      <xdr:colOff>165100</xdr:colOff>
      <xdr:row>56</xdr:row>
      <xdr:rowOff>139065</xdr:rowOff>
    </xdr:to>
    <xdr:sp macro="" textlink="">
      <xdr:nvSpPr>
        <xdr:cNvPr id="384" name="楕円 383"/>
        <xdr:cNvSpPr/>
      </xdr:nvSpPr>
      <xdr:spPr>
        <a:xfrm>
          <a:off x="6921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155592</xdr:rowOff>
    </xdr:from>
    <xdr:ext cx="469744" cy="259045"/>
    <xdr:sp macro="" textlink="">
      <xdr:nvSpPr>
        <xdr:cNvPr id="385" name="テキスト ボックス 384"/>
        <xdr:cNvSpPr txBox="1"/>
      </xdr:nvSpPr>
      <xdr:spPr>
        <a:xfrm>
          <a:off x="6737428" y="94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7" name="直線コネクタ 406"/>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8"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9" name="直線コネクタ 408"/>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10"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11" name="直線コネクタ 410"/>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45631</xdr:rowOff>
    </xdr:from>
    <xdr:to>
      <xdr:col>55</xdr:col>
      <xdr:colOff>0</xdr:colOff>
      <xdr:row>76</xdr:row>
      <xdr:rowOff>80470</xdr:rowOff>
    </xdr:to>
    <xdr:cxnSp macro="">
      <xdr:nvCxnSpPr>
        <xdr:cNvPr id="412" name="直線コネクタ 411"/>
        <xdr:cNvCxnSpPr/>
      </xdr:nvCxnSpPr>
      <xdr:spPr>
        <a:xfrm>
          <a:off x="9639300" y="13075831"/>
          <a:ext cx="8382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13"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4" name="フローチャート: 判断 413"/>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85590</xdr:rowOff>
    </xdr:from>
    <xdr:to>
      <xdr:col>50</xdr:col>
      <xdr:colOff>114300</xdr:colOff>
      <xdr:row>76</xdr:row>
      <xdr:rowOff>45631</xdr:rowOff>
    </xdr:to>
    <xdr:cxnSp macro="">
      <xdr:nvCxnSpPr>
        <xdr:cNvPr id="415" name="直線コネクタ 414"/>
        <xdr:cNvCxnSpPr/>
      </xdr:nvCxnSpPr>
      <xdr:spPr>
        <a:xfrm>
          <a:off x="8750300" y="12944340"/>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6" name="フローチャート: 判断 415"/>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7" name="テキスト ボックス 416"/>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74183</xdr:rowOff>
    </xdr:from>
    <xdr:to>
      <xdr:col>45</xdr:col>
      <xdr:colOff>177800</xdr:colOff>
      <xdr:row>75</xdr:row>
      <xdr:rowOff>85590</xdr:rowOff>
    </xdr:to>
    <xdr:cxnSp macro="">
      <xdr:nvCxnSpPr>
        <xdr:cNvPr id="418" name="直線コネクタ 417"/>
        <xdr:cNvCxnSpPr/>
      </xdr:nvCxnSpPr>
      <xdr:spPr>
        <a:xfrm>
          <a:off x="7861300" y="12932933"/>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9" name="フローチャート: 判断 418"/>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20" name="テキスト ボックス 419"/>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43734</xdr:rowOff>
    </xdr:from>
    <xdr:to>
      <xdr:col>41</xdr:col>
      <xdr:colOff>50800</xdr:colOff>
      <xdr:row>75</xdr:row>
      <xdr:rowOff>74183</xdr:rowOff>
    </xdr:to>
    <xdr:cxnSp macro="">
      <xdr:nvCxnSpPr>
        <xdr:cNvPr id="421" name="直線コネクタ 420"/>
        <xdr:cNvCxnSpPr/>
      </xdr:nvCxnSpPr>
      <xdr:spPr>
        <a:xfrm>
          <a:off x="6972300" y="12902484"/>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22" name="フローチャート: 判断 421"/>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23" name="テキスト ボックス 422"/>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4" name="フローチャート: 判断 423"/>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5" name="テキスト ボックス 424"/>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29670</xdr:rowOff>
    </xdr:from>
    <xdr:to>
      <xdr:col>55</xdr:col>
      <xdr:colOff>50800</xdr:colOff>
      <xdr:row>76</xdr:row>
      <xdr:rowOff>131270</xdr:rowOff>
    </xdr:to>
    <xdr:sp macro="" textlink="">
      <xdr:nvSpPr>
        <xdr:cNvPr id="431" name="楕円 430"/>
        <xdr:cNvSpPr/>
      </xdr:nvSpPr>
      <xdr:spPr>
        <a:xfrm>
          <a:off x="10426700" y="130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8097</xdr:rowOff>
    </xdr:from>
    <xdr:ext cx="534377" cy="259045"/>
    <xdr:sp macro="" textlink="">
      <xdr:nvSpPr>
        <xdr:cNvPr id="432" name="商工費該当値テキスト"/>
        <xdr:cNvSpPr txBox="1"/>
      </xdr:nvSpPr>
      <xdr:spPr>
        <a:xfrm>
          <a:off x="10528300" y="130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166281</xdr:rowOff>
    </xdr:from>
    <xdr:to>
      <xdr:col>50</xdr:col>
      <xdr:colOff>165100</xdr:colOff>
      <xdr:row>76</xdr:row>
      <xdr:rowOff>96431</xdr:rowOff>
    </xdr:to>
    <xdr:sp macro="" textlink="">
      <xdr:nvSpPr>
        <xdr:cNvPr id="433" name="楕円 432"/>
        <xdr:cNvSpPr/>
      </xdr:nvSpPr>
      <xdr:spPr>
        <a:xfrm>
          <a:off x="9588500" y="130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87558</xdr:rowOff>
    </xdr:from>
    <xdr:ext cx="534377" cy="259045"/>
    <xdr:sp macro="" textlink="">
      <xdr:nvSpPr>
        <xdr:cNvPr id="434" name="テキスト ボックス 433"/>
        <xdr:cNvSpPr txBox="1"/>
      </xdr:nvSpPr>
      <xdr:spPr>
        <a:xfrm>
          <a:off x="9372111" y="13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34790</xdr:rowOff>
    </xdr:from>
    <xdr:to>
      <xdr:col>46</xdr:col>
      <xdr:colOff>38100</xdr:colOff>
      <xdr:row>75</xdr:row>
      <xdr:rowOff>136390</xdr:rowOff>
    </xdr:to>
    <xdr:sp macro="" textlink="">
      <xdr:nvSpPr>
        <xdr:cNvPr id="435" name="楕円 434"/>
        <xdr:cNvSpPr/>
      </xdr:nvSpPr>
      <xdr:spPr>
        <a:xfrm>
          <a:off x="8699500" y="12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127517</xdr:rowOff>
    </xdr:from>
    <xdr:ext cx="534377" cy="259045"/>
    <xdr:sp macro="" textlink="">
      <xdr:nvSpPr>
        <xdr:cNvPr id="436" name="テキスト ボックス 435"/>
        <xdr:cNvSpPr txBox="1"/>
      </xdr:nvSpPr>
      <xdr:spPr>
        <a:xfrm>
          <a:off x="8483111" y="129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23383</xdr:rowOff>
    </xdr:from>
    <xdr:to>
      <xdr:col>41</xdr:col>
      <xdr:colOff>101600</xdr:colOff>
      <xdr:row>75</xdr:row>
      <xdr:rowOff>124983</xdr:rowOff>
    </xdr:to>
    <xdr:sp macro="" textlink="">
      <xdr:nvSpPr>
        <xdr:cNvPr id="437" name="楕円 436"/>
        <xdr:cNvSpPr/>
      </xdr:nvSpPr>
      <xdr:spPr>
        <a:xfrm>
          <a:off x="7810500" y="128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116110</xdr:rowOff>
    </xdr:from>
    <xdr:ext cx="534377" cy="259045"/>
    <xdr:sp macro="" textlink="">
      <xdr:nvSpPr>
        <xdr:cNvPr id="438" name="テキスト ボックス 437"/>
        <xdr:cNvSpPr txBox="1"/>
      </xdr:nvSpPr>
      <xdr:spPr>
        <a:xfrm>
          <a:off x="7594111" y="129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164384</xdr:rowOff>
    </xdr:from>
    <xdr:to>
      <xdr:col>36</xdr:col>
      <xdr:colOff>165100</xdr:colOff>
      <xdr:row>75</xdr:row>
      <xdr:rowOff>94534</xdr:rowOff>
    </xdr:to>
    <xdr:sp macro="" textlink="">
      <xdr:nvSpPr>
        <xdr:cNvPr id="439" name="楕円 438"/>
        <xdr:cNvSpPr/>
      </xdr:nvSpPr>
      <xdr:spPr>
        <a:xfrm>
          <a:off x="6921500" y="128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85661</xdr:rowOff>
    </xdr:from>
    <xdr:ext cx="534377" cy="259045"/>
    <xdr:sp macro="" textlink="">
      <xdr:nvSpPr>
        <xdr:cNvPr id="440" name="テキスト ボックス 439"/>
        <xdr:cNvSpPr txBox="1"/>
      </xdr:nvSpPr>
      <xdr:spPr>
        <a:xfrm>
          <a:off x="6705111" y="129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111830</xdr:rowOff>
    </xdr:from>
    <xdr:to>
      <xdr:col>54</xdr:col>
      <xdr:colOff>189865</xdr:colOff>
      <xdr:row>99</xdr:row>
      <xdr:rowOff>117887</xdr:rowOff>
    </xdr:to>
    <xdr:cxnSp macro="">
      <xdr:nvCxnSpPr>
        <xdr:cNvPr id="465" name="直線コネクタ 464"/>
        <xdr:cNvCxnSpPr/>
      </xdr:nvCxnSpPr>
      <xdr:spPr>
        <a:xfrm flipV="1">
          <a:off x="10475595" y="15885230"/>
          <a:ext cx="1270" cy="120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121714</xdr:rowOff>
    </xdr:from>
    <xdr:ext cx="534377" cy="259045"/>
    <xdr:sp macro="" textlink="">
      <xdr:nvSpPr>
        <xdr:cNvPr id="466" name="土木費最小値テキスト"/>
        <xdr:cNvSpPr txBox="1"/>
      </xdr:nvSpPr>
      <xdr:spPr>
        <a:xfrm>
          <a:off x="10528300" y="170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117887</xdr:rowOff>
    </xdr:from>
    <xdr:to>
      <xdr:col>55</xdr:col>
      <xdr:colOff>88900</xdr:colOff>
      <xdr:row>99</xdr:row>
      <xdr:rowOff>117887</xdr:rowOff>
    </xdr:to>
    <xdr:cxnSp macro="">
      <xdr:nvCxnSpPr>
        <xdr:cNvPr id="467" name="直線コネクタ 466"/>
        <xdr:cNvCxnSpPr/>
      </xdr:nvCxnSpPr>
      <xdr:spPr>
        <a:xfrm>
          <a:off x="10388600" y="1709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58507</xdr:rowOff>
    </xdr:from>
    <xdr:ext cx="534377" cy="259045"/>
    <xdr:sp macro="" textlink="">
      <xdr:nvSpPr>
        <xdr:cNvPr id="468" name="土木費最大値テキスト"/>
        <xdr:cNvSpPr txBox="1"/>
      </xdr:nvSpPr>
      <xdr:spPr>
        <a:xfrm>
          <a:off x="10528300" y="156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111830</xdr:rowOff>
    </xdr:from>
    <xdr:to>
      <xdr:col>55</xdr:col>
      <xdr:colOff>88900</xdr:colOff>
      <xdr:row>92</xdr:row>
      <xdr:rowOff>111830</xdr:rowOff>
    </xdr:to>
    <xdr:cxnSp macro="">
      <xdr:nvCxnSpPr>
        <xdr:cNvPr id="469" name="直線コネクタ 468"/>
        <xdr:cNvCxnSpPr/>
      </xdr:nvCxnSpPr>
      <xdr:spPr>
        <a:xfrm>
          <a:off x="10388600" y="158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147016</xdr:rowOff>
    </xdr:from>
    <xdr:to>
      <xdr:col>55</xdr:col>
      <xdr:colOff>0</xdr:colOff>
      <xdr:row>96</xdr:row>
      <xdr:rowOff>171095</xdr:rowOff>
    </xdr:to>
    <xdr:cxnSp macro="">
      <xdr:nvCxnSpPr>
        <xdr:cNvPr id="470" name="直線コネクタ 469"/>
        <xdr:cNvCxnSpPr/>
      </xdr:nvCxnSpPr>
      <xdr:spPr>
        <a:xfrm flipV="1">
          <a:off x="9639300" y="16606216"/>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89374</xdr:rowOff>
    </xdr:from>
    <xdr:ext cx="534377" cy="259045"/>
    <xdr:sp macro="" textlink="">
      <xdr:nvSpPr>
        <xdr:cNvPr id="471" name="土木費平均値テキスト"/>
        <xdr:cNvSpPr txBox="1"/>
      </xdr:nvSpPr>
      <xdr:spPr>
        <a:xfrm>
          <a:off x="10528300" y="16377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66497</xdr:rowOff>
    </xdr:from>
    <xdr:to>
      <xdr:col>55</xdr:col>
      <xdr:colOff>50800</xdr:colOff>
      <xdr:row>96</xdr:row>
      <xdr:rowOff>168097</xdr:rowOff>
    </xdr:to>
    <xdr:sp macro="" textlink="">
      <xdr:nvSpPr>
        <xdr:cNvPr id="472" name="フローチャート: 判断 471"/>
        <xdr:cNvSpPr/>
      </xdr:nvSpPr>
      <xdr:spPr>
        <a:xfrm>
          <a:off x="104267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46774</xdr:rowOff>
    </xdr:from>
    <xdr:to>
      <xdr:col>50</xdr:col>
      <xdr:colOff>114300</xdr:colOff>
      <xdr:row>96</xdr:row>
      <xdr:rowOff>171095</xdr:rowOff>
    </xdr:to>
    <xdr:cxnSp macro="">
      <xdr:nvCxnSpPr>
        <xdr:cNvPr id="473" name="直線コネクタ 472"/>
        <xdr:cNvCxnSpPr/>
      </xdr:nvCxnSpPr>
      <xdr:spPr>
        <a:xfrm>
          <a:off x="8750300" y="15991624"/>
          <a:ext cx="889000" cy="6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76118</xdr:rowOff>
    </xdr:from>
    <xdr:to>
      <xdr:col>50</xdr:col>
      <xdr:colOff>165100</xdr:colOff>
      <xdr:row>97</xdr:row>
      <xdr:rowOff>6268</xdr:rowOff>
    </xdr:to>
    <xdr:sp macro="" textlink="">
      <xdr:nvSpPr>
        <xdr:cNvPr id="474" name="フローチャート: 判断 473"/>
        <xdr:cNvSpPr/>
      </xdr:nvSpPr>
      <xdr:spPr>
        <a:xfrm>
          <a:off x="9588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22795</xdr:rowOff>
    </xdr:from>
    <xdr:ext cx="534377" cy="259045"/>
    <xdr:sp macro="" textlink="">
      <xdr:nvSpPr>
        <xdr:cNvPr id="475" name="テキスト ボックス 474"/>
        <xdr:cNvSpPr txBox="1"/>
      </xdr:nvSpPr>
      <xdr:spPr>
        <a:xfrm>
          <a:off x="9372111" y="163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118497</xdr:rowOff>
    </xdr:from>
    <xdr:to>
      <xdr:col>45</xdr:col>
      <xdr:colOff>177800</xdr:colOff>
      <xdr:row>93</xdr:row>
      <xdr:rowOff>46774</xdr:rowOff>
    </xdr:to>
    <xdr:cxnSp macro="">
      <xdr:nvCxnSpPr>
        <xdr:cNvPr id="476" name="直線コネクタ 475"/>
        <xdr:cNvCxnSpPr/>
      </xdr:nvCxnSpPr>
      <xdr:spPr>
        <a:xfrm>
          <a:off x="7861300" y="15720447"/>
          <a:ext cx="889000" cy="2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38988</xdr:rowOff>
    </xdr:from>
    <xdr:to>
      <xdr:col>46</xdr:col>
      <xdr:colOff>38100</xdr:colOff>
      <xdr:row>96</xdr:row>
      <xdr:rowOff>140588</xdr:rowOff>
    </xdr:to>
    <xdr:sp macro="" textlink="">
      <xdr:nvSpPr>
        <xdr:cNvPr id="477" name="フローチャート: 判断 476"/>
        <xdr:cNvSpPr/>
      </xdr:nvSpPr>
      <xdr:spPr>
        <a:xfrm>
          <a:off x="8699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131715</xdr:rowOff>
    </xdr:from>
    <xdr:ext cx="534377" cy="259045"/>
    <xdr:sp macro="" textlink="">
      <xdr:nvSpPr>
        <xdr:cNvPr id="478" name="テキスト ボックス 477"/>
        <xdr:cNvSpPr txBox="1"/>
      </xdr:nvSpPr>
      <xdr:spPr>
        <a:xfrm>
          <a:off x="8483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118497</xdr:rowOff>
    </xdr:from>
    <xdr:to>
      <xdr:col>41</xdr:col>
      <xdr:colOff>50800</xdr:colOff>
      <xdr:row>93</xdr:row>
      <xdr:rowOff>141415</xdr:rowOff>
    </xdr:to>
    <xdr:cxnSp macro="">
      <xdr:nvCxnSpPr>
        <xdr:cNvPr id="479" name="直線コネクタ 478"/>
        <xdr:cNvCxnSpPr/>
      </xdr:nvCxnSpPr>
      <xdr:spPr>
        <a:xfrm flipV="1">
          <a:off x="6972300" y="15720447"/>
          <a:ext cx="889000" cy="3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52076</xdr:rowOff>
    </xdr:from>
    <xdr:to>
      <xdr:col>41</xdr:col>
      <xdr:colOff>101600</xdr:colOff>
      <xdr:row>96</xdr:row>
      <xdr:rowOff>153676</xdr:rowOff>
    </xdr:to>
    <xdr:sp macro="" textlink="">
      <xdr:nvSpPr>
        <xdr:cNvPr id="480" name="フローチャート: 判断 479"/>
        <xdr:cNvSpPr/>
      </xdr:nvSpPr>
      <xdr:spPr>
        <a:xfrm>
          <a:off x="7810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144803</xdr:rowOff>
    </xdr:from>
    <xdr:ext cx="534377" cy="259045"/>
    <xdr:sp macro="" textlink="">
      <xdr:nvSpPr>
        <xdr:cNvPr id="481" name="テキスト ボックス 480"/>
        <xdr:cNvSpPr txBox="1"/>
      </xdr:nvSpPr>
      <xdr:spPr>
        <a:xfrm>
          <a:off x="7594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19386</xdr:rowOff>
    </xdr:from>
    <xdr:to>
      <xdr:col>36</xdr:col>
      <xdr:colOff>165100</xdr:colOff>
      <xdr:row>96</xdr:row>
      <xdr:rowOff>120986</xdr:rowOff>
    </xdr:to>
    <xdr:sp macro="" textlink="">
      <xdr:nvSpPr>
        <xdr:cNvPr id="482" name="フローチャート: 判断 481"/>
        <xdr:cNvSpPr/>
      </xdr:nvSpPr>
      <xdr:spPr>
        <a:xfrm>
          <a:off x="6921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112113</xdr:rowOff>
    </xdr:from>
    <xdr:ext cx="534377" cy="259045"/>
    <xdr:sp macro="" textlink="">
      <xdr:nvSpPr>
        <xdr:cNvPr id="483" name="テキスト ボックス 482"/>
        <xdr:cNvSpPr txBox="1"/>
      </xdr:nvSpPr>
      <xdr:spPr>
        <a:xfrm>
          <a:off x="6705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96216</xdr:rowOff>
    </xdr:from>
    <xdr:to>
      <xdr:col>55</xdr:col>
      <xdr:colOff>50800</xdr:colOff>
      <xdr:row>97</xdr:row>
      <xdr:rowOff>26366</xdr:rowOff>
    </xdr:to>
    <xdr:sp macro="" textlink="">
      <xdr:nvSpPr>
        <xdr:cNvPr id="489" name="楕円 488"/>
        <xdr:cNvSpPr/>
      </xdr:nvSpPr>
      <xdr:spPr>
        <a:xfrm>
          <a:off x="104267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74643</xdr:rowOff>
    </xdr:from>
    <xdr:ext cx="534377" cy="259045"/>
    <xdr:sp macro="" textlink="">
      <xdr:nvSpPr>
        <xdr:cNvPr id="490" name="土木費該当値テキスト"/>
        <xdr:cNvSpPr txBox="1"/>
      </xdr:nvSpPr>
      <xdr:spPr>
        <a:xfrm>
          <a:off x="10528300" y="16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120295</xdr:rowOff>
    </xdr:from>
    <xdr:to>
      <xdr:col>50</xdr:col>
      <xdr:colOff>165100</xdr:colOff>
      <xdr:row>97</xdr:row>
      <xdr:rowOff>50445</xdr:rowOff>
    </xdr:to>
    <xdr:sp macro="" textlink="">
      <xdr:nvSpPr>
        <xdr:cNvPr id="491" name="楕円 490"/>
        <xdr:cNvSpPr/>
      </xdr:nvSpPr>
      <xdr:spPr>
        <a:xfrm>
          <a:off x="9588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41572</xdr:rowOff>
    </xdr:from>
    <xdr:ext cx="534377" cy="259045"/>
    <xdr:sp macro="" textlink="">
      <xdr:nvSpPr>
        <xdr:cNvPr id="492" name="テキスト ボックス 491"/>
        <xdr:cNvSpPr txBox="1"/>
      </xdr:nvSpPr>
      <xdr:spPr>
        <a:xfrm>
          <a:off x="9372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167424</xdr:rowOff>
    </xdr:from>
    <xdr:to>
      <xdr:col>46</xdr:col>
      <xdr:colOff>38100</xdr:colOff>
      <xdr:row>93</xdr:row>
      <xdr:rowOff>97574</xdr:rowOff>
    </xdr:to>
    <xdr:sp macro="" textlink="">
      <xdr:nvSpPr>
        <xdr:cNvPr id="493" name="楕円 492"/>
        <xdr:cNvSpPr/>
      </xdr:nvSpPr>
      <xdr:spPr>
        <a:xfrm>
          <a:off x="8699500" y="159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114101</xdr:rowOff>
    </xdr:from>
    <xdr:ext cx="534377" cy="259045"/>
    <xdr:sp macro="" textlink="">
      <xdr:nvSpPr>
        <xdr:cNvPr id="494" name="テキスト ボックス 493"/>
        <xdr:cNvSpPr txBox="1"/>
      </xdr:nvSpPr>
      <xdr:spPr>
        <a:xfrm>
          <a:off x="8483111" y="157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67697</xdr:rowOff>
    </xdr:from>
    <xdr:to>
      <xdr:col>41</xdr:col>
      <xdr:colOff>101600</xdr:colOff>
      <xdr:row>91</xdr:row>
      <xdr:rowOff>169297</xdr:rowOff>
    </xdr:to>
    <xdr:sp macro="" textlink="">
      <xdr:nvSpPr>
        <xdr:cNvPr id="495" name="楕円 494"/>
        <xdr:cNvSpPr/>
      </xdr:nvSpPr>
      <xdr:spPr>
        <a:xfrm>
          <a:off x="7810500" y="156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14374</xdr:rowOff>
    </xdr:from>
    <xdr:ext cx="599010" cy="259045"/>
    <xdr:sp macro="" textlink="">
      <xdr:nvSpPr>
        <xdr:cNvPr id="496" name="テキスト ボックス 495"/>
        <xdr:cNvSpPr txBox="1"/>
      </xdr:nvSpPr>
      <xdr:spPr>
        <a:xfrm>
          <a:off x="7561795" y="154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90615</xdr:rowOff>
    </xdr:from>
    <xdr:to>
      <xdr:col>36</xdr:col>
      <xdr:colOff>165100</xdr:colOff>
      <xdr:row>94</xdr:row>
      <xdr:rowOff>20765</xdr:rowOff>
    </xdr:to>
    <xdr:sp macro="" textlink="">
      <xdr:nvSpPr>
        <xdr:cNvPr id="497" name="楕円 496"/>
        <xdr:cNvSpPr/>
      </xdr:nvSpPr>
      <xdr:spPr>
        <a:xfrm>
          <a:off x="6921500" y="160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37292</xdr:rowOff>
    </xdr:from>
    <xdr:ext cx="534377" cy="259045"/>
    <xdr:sp macro="" textlink="">
      <xdr:nvSpPr>
        <xdr:cNvPr id="498" name="テキスト ボックス 497"/>
        <xdr:cNvSpPr txBox="1"/>
      </xdr:nvSpPr>
      <xdr:spPr>
        <a:xfrm>
          <a:off x="6705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5" name="直線コネクタ 524"/>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6"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7" name="直線コネクタ 526"/>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8"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9" name="直線コネクタ 528"/>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59363</xdr:rowOff>
    </xdr:from>
    <xdr:to>
      <xdr:col>85</xdr:col>
      <xdr:colOff>127000</xdr:colOff>
      <xdr:row>34</xdr:row>
      <xdr:rowOff>61323</xdr:rowOff>
    </xdr:to>
    <xdr:cxnSp macro="">
      <xdr:nvCxnSpPr>
        <xdr:cNvPr id="530" name="直線コネクタ 529"/>
        <xdr:cNvCxnSpPr/>
      </xdr:nvCxnSpPr>
      <xdr:spPr>
        <a:xfrm flipV="1">
          <a:off x="15481300" y="588866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31"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32" name="フローチャート: 判断 531"/>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76835</xdr:rowOff>
    </xdr:from>
    <xdr:to>
      <xdr:col>81</xdr:col>
      <xdr:colOff>50800</xdr:colOff>
      <xdr:row>34</xdr:row>
      <xdr:rowOff>61323</xdr:rowOff>
    </xdr:to>
    <xdr:cxnSp macro="">
      <xdr:nvCxnSpPr>
        <xdr:cNvPr id="533" name="直線コネクタ 532"/>
        <xdr:cNvCxnSpPr/>
      </xdr:nvCxnSpPr>
      <xdr:spPr>
        <a:xfrm>
          <a:off x="14592300" y="5734685"/>
          <a:ext cx="8890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4" name="フローチャート: 判断 533"/>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35" name="テキスト ボックス 534"/>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76835</xdr:rowOff>
    </xdr:from>
    <xdr:to>
      <xdr:col>76</xdr:col>
      <xdr:colOff>114300</xdr:colOff>
      <xdr:row>34</xdr:row>
      <xdr:rowOff>73896</xdr:rowOff>
    </xdr:to>
    <xdr:cxnSp macro="">
      <xdr:nvCxnSpPr>
        <xdr:cNvPr id="536" name="直線コネクタ 535"/>
        <xdr:cNvCxnSpPr/>
      </xdr:nvCxnSpPr>
      <xdr:spPr>
        <a:xfrm flipV="1">
          <a:off x="13703300" y="5734685"/>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7" name="フローチャート: 判断 536"/>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8" name="テキスト ボックス 537"/>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73896</xdr:rowOff>
    </xdr:from>
    <xdr:to>
      <xdr:col>71</xdr:col>
      <xdr:colOff>177800</xdr:colOff>
      <xdr:row>35</xdr:row>
      <xdr:rowOff>102798</xdr:rowOff>
    </xdr:to>
    <xdr:cxnSp macro="">
      <xdr:nvCxnSpPr>
        <xdr:cNvPr id="539" name="直線コネクタ 538"/>
        <xdr:cNvCxnSpPr/>
      </xdr:nvCxnSpPr>
      <xdr:spPr>
        <a:xfrm flipV="1">
          <a:off x="12814300" y="5903196"/>
          <a:ext cx="8890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40" name="フローチャート: 判断 539"/>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41" name="テキスト ボックス 540"/>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42" name="フローチャート: 判断 541"/>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43" name="テキスト ボックス 542"/>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8563</xdr:rowOff>
    </xdr:from>
    <xdr:to>
      <xdr:col>85</xdr:col>
      <xdr:colOff>177800</xdr:colOff>
      <xdr:row>34</xdr:row>
      <xdr:rowOff>110163</xdr:rowOff>
    </xdr:to>
    <xdr:sp macro="" textlink="">
      <xdr:nvSpPr>
        <xdr:cNvPr id="549" name="楕円 548"/>
        <xdr:cNvSpPr/>
      </xdr:nvSpPr>
      <xdr:spPr>
        <a:xfrm>
          <a:off x="162687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31440</xdr:rowOff>
    </xdr:from>
    <xdr:ext cx="534377" cy="259045"/>
    <xdr:sp macro="" textlink="">
      <xdr:nvSpPr>
        <xdr:cNvPr id="550" name="消防費該当値テキスト"/>
        <xdr:cNvSpPr txBox="1"/>
      </xdr:nvSpPr>
      <xdr:spPr>
        <a:xfrm>
          <a:off x="16370300" y="56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10523</xdr:rowOff>
    </xdr:from>
    <xdr:to>
      <xdr:col>81</xdr:col>
      <xdr:colOff>101600</xdr:colOff>
      <xdr:row>34</xdr:row>
      <xdr:rowOff>112123</xdr:rowOff>
    </xdr:to>
    <xdr:sp macro="" textlink="">
      <xdr:nvSpPr>
        <xdr:cNvPr id="551" name="楕円 550"/>
        <xdr:cNvSpPr/>
      </xdr:nvSpPr>
      <xdr:spPr>
        <a:xfrm>
          <a:off x="1543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128650</xdr:rowOff>
    </xdr:from>
    <xdr:ext cx="534377" cy="259045"/>
    <xdr:sp macro="" textlink="">
      <xdr:nvSpPr>
        <xdr:cNvPr id="552" name="テキスト ボックス 551"/>
        <xdr:cNvSpPr txBox="1"/>
      </xdr:nvSpPr>
      <xdr:spPr>
        <a:xfrm>
          <a:off x="15214111" y="56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26035</xdr:rowOff>
    </xdr:from>
    <xdr:to>
      <xdr:col>76</xdr:col>
      <xdr:colOff>165100</xdr:colOff>
      <xdr:row>33</xdr:row>
      <xdr:rowOff>127635</xdr:rowOff>
    </xdr:to>
    <xdr:sp macro="" textlink="">
      <xdr:nvSpPr>
        <xdr:cNvPr id="553" name="楕円 552"/>
        <xdr:cNvSpPr/>
      </xdr:nvSpPr>
      <xdr:spPr>
        <a:xfrm>
          <a:off x="14541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144162</xdr:rowOff>
    </xdr:from>
    <xdr:ext cx="534377" cy="259045"/>
    <xdr:sp macro="" textlink="">
      <xdr:nvSpPr>
        <xdr:cNvPr id="554" name="テキスト ボックス 553"/>
        <xdr:cNvSpPr txBox="1"/>
      </xdr:nvSpPr>
      <xdr:spPr>
        <a:xfrm>
          <a:off x="14325111" y="54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23096</xdr:rowOff>
    </xdr:from>
    <xdr:to>
      <xdr:col>72</xdr:col>
      <xdr:colOff>38100</xdr:colOff>
      <xdr:row>34</xdr:row>
      <xdr:rowOff>124696</xdr:rowOff>
    </xdr:to>
    <xdr:sp macro="" textlink="">
      <xdr:nvSpPr>
        <xdr:cNvPr id="555" name="楕円 554"/>
        <xdr:cNvSpPr/>
      </xdr:nvSpPr>
      <xdr:spPr>
        <a:xfrm>
          <a:off x="13652500" y="58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141223</xdr:rowOff>
    </xdr:from>
    <xdr:ext cx="534377" cy="259045"/>
    <xdr:sp macro="" textlink="">
      <xdr:nvSpPr>
        <xdr:cNvPr id="556" name="テキスト ボックス 555"/>
        <xdr:cNvSpPr txBox="1"/>
      </xdr:nvSpPr>
      <xdr:spPr>
        <a:xfrm>
          <a:off x="13436111" y="56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51998</xdr:rowOff>
    </xdr:from>
    <xdr:to>
      <xdr:col>67</xdr:col>
      <xdr:colOff>101600</xdr:colOff>
      <xdr:row>35</xdr:row>
      <xdr:rowOff>153598</xdr:rowOff>
    </xdr:to>
    <xdr:sp macro="" textlink="">
      <xdr:nvSpPr>
        <xdr:cNvPr id="557" name="楕円 556"/>
        <xdr:cNvSpPr/>
      </xdr:nvSpPr>
      <xdr:spPr>
        <a:xfrm>
          <a:off x="12763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170125</xdr:rowOff>
    </xdr:from>
    <xdr:ext cx="534377" cy="259045"/>
    <xdr:sp macro="" textlink="">
      <xdr:nvSpPr>
        <xdr:cNvPr id="558" name="テキスト ボックス 557"/>
        <xdr:cNvSpPr txBox="1"/>
      </xdr:nvSpPr>
      <xdr:spPr>
        <a:xfrm>
          <a:off x="12547111" y="5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81" name="直線コネクタ 580"/>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82"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83" name="直線コネクタ 582"/>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84"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85" name="直線コネクタ 584"/>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153896</xdr:rowOff>
    </xdr:from>
    <xdr:to>
      <xdr:col>85</xdr:col>
      <xdr:colOff>127000</xdr:colOff>
      <xdr:row>58</xdr:row>
      <xdr:rowOff>71189</xdr:rowOff>
    </xdr:to>
    <xdr:cxnSp macro="">
      <xdr:nvCxnSpPr>
        <xdr:cNvPr id="586" name="直線コネクタ 585"/>
        <xdr:cNvCxnSpPr/>
      </xdr:nvCxnSpPr>
      <xdr:spPr>
        <a:xfrm flipV="1">
          <a:off x="15481300" y="9069296"/>
          <a:ext cx="838200" cy="9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7"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8" name="フローチャート: 判断 587"/>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71189</xdr:rowOff>
    </xdr:from>
    <xdr:to>
      <xdr:col>81</xdr:col>
      <xdr:colOff>50800</xdr:colOff>
      <xdr:row>58</xdr:row>
      <xdr:rowOff>151176</xdr:rowOff>
    </xdr:to>
    <xdr:cxnSp macro="">
      <xdr:nvCxnSpPr>
        <xdr:cNvPr id="589" name="直線コネクタ 588"/>
        <xdr:cNvCxnSpPr/>
      </xdr:nvCxnSpPr>
      <xdr:spPr>
        <a:xfrm flipV="1">
          <a:off x="14592300" y="10015289"/>
          <a:ext cx="889000" cy="7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90" name="フローチャート: 判断 589"/>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91" name="テキスト ボックス 590"/>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106919</xdr:rowOff>
    </xdr:from>
    <xdr:to>
      <xdr:col>76</xdr:col>
      <xdr:colOff>114300</xdr:colOff>
      <xdr:row>58</xdr:row>
      <xdr:rowOff>151176</xdr:rowOff>
    </xdr:to>
    <xdr:cxnSp macro="">
      <xdr:nvCxnSpPr>
        <xdr:cNvPr id="592" name="直線コネクタ 591"/>
        <xdr:cNvCxnSpPr/>
      </xdr:nvCxnSpPr>
      <xdr:spPr>
        <a:xfrm>
          <a:off x="13703300" y="10051019"/>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93" name="フローチャート: 判断 592"/>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34571</xdr:rowOff>
    </xdr:from>
    <xdr:ext cx="534377" cy="259045"/>
    <xdr:sp macro="" textlink="">
      <xdr:nvSpPr>
        <xdr:cNvPr id="594" name="テキスト ボックス 593"/>
        <xdr:cNvSpPr txBox="1"/>
      </xdr:nvSpPr>
      <xdr:spPr>
        <a:xfrm>
          <a:off x="14325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106919</xdr:rowOff>
    </xdr:from>
    <xdr:to>
      <xdr:col>71</xdr:col>
      <xdr:colOff>177800</xdr:colOff>
      <xdr:row>59</xdr:row>
      <xdr:rowOff>2403</xdr:rowOff>
    </xdr:to>
    <xdr:cxnSp macro="">
      <xdr:nvCxnSpPr>
        <xdr:cNvPr id="595" name="直線コネクタ 594"/>
        <xdr:cNvCxnSpPr/>
      </xdr:nvCxnSpPr>
      <xdr:spPr>
        <a:xfrm flipV="1">
          <a:off x="12814300" y="10051019"/>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6" name="フローチャート: 判断 595"/>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7" name="テキスト ボックス 596"/>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8" name="フローチャート: 判断 597"/>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69113</xdr:rowOff>
    </xdr:from>
    <xdr:ext cx="534377" cy="259045"/>
    <xdr:sp macro="" textlink="">
      <xdr:nvSpPr>
        <xdr:cNvPr id="599" name="テキスト ボックス 598"/>
        <xdr:cNvSpPr txBox="1"/>
      </xdr:nvSpPr>
      <xdr:spPr>
        <a:xfrm>
          <a:off x="12547111" y="9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103096</xdr:rowOff>
    </xdr:from>
    <xdr:to>
      <xdr:col>85</xdr:col>
      <xdr:colOff>177800</xdr:colOff>
      <xdr:row>53</xdr:row>
      <xdr:rowOff>33246</xdr:rowOff>
    </xdr:to>
    <xdr:sp macro="" textlink="">
      <xdr:nvSpPr>
        <xdr:cNvPr id="605" name="楕円 604"/>
        <xdr:cNvSpPr/>
      </xdr:nvSpPr>
      <xdr:spPr>
        <a:xfrm>
          <a:off x="16268700" y="9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125973</xdr:rowOff>
    </xdr:from>
    <xdr:ext cx="534377" cy="259045"/>
    <xdr:sp macro="" textlink="">
      <xdr:nvSpPr>
        <xdr:cNvPr id="606" name="教育費該当値テキスト"/>
        <xdr:cNvSpPr txBox="1"/>
      </xdr:nvSpPr>
      <xdr:spPr>
        <a:xfrm>
          <a:off x="16370300" y="88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20389</xdr:rowOff>
    </xdr:from>
    <xdr:to>
      <xdr:col>81</xdr:col>
      <xdr:colOff>101600</xdr:colOff>
      <xdr:row>58</xdr:row>
      <xdr:rowOff>121989</xdr:rowOff>
    </xdr:to>
    <xdr:sp macro="" textlink="">
      <xdr:nvSpPr>
        <xdr:cNvPr id="607" name="楕円 606"/>
        <xdr:cNvSpPr/>
      </xdr:nvSpPr>
      <xdr:spPr>
        <a:xfrm>
          <a:off x="15430500" y="99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138516</xdr:rowOff>
    </xdr:from>
    <xdr:ext cx="534377" cy="259045"/>
    <xdr:sp macro="" textlink="">
      <xdr:nvSpPr>
        <xdr:cNvPr id="608" name="テキスト ボックス 607"/>
        <xdr:cNvSpPr txBox="1"/>
      </xdr:nvSpPr>
      <xdr:spPr>
        <a:xfrm>
          <a:off x="15214111" y="97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100376</xdr:rowOff>
    </xdr:from>
    <xdr:to>
      <xdr:col>76</xdr:col>
      <xdr:colOff>165100</xdr:colOff>
      <xdr:row>59</xdr:row>
      <xdr:rowOff>30526</xdr:rowOff>
    </xdr:to>
    <xdr:sp macro="" textlink="">
      <xdr:nvSpPr>
        <xdr:cNvPr id="609" name="楕円 608"/>
        <xdr:cNvSpPr/>
      </xdr:nvSpPr>
      <xdr:spPr>
        <a:xfrm>
          <a:off x="14541500" y="100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21653</xdr:rowOff>
    </xdr:from>
    <xdr:ext cx="534377" cy="259045"/>
    <xdr:sp macro="" textlink="">
      <xdr:nvSpPr>
        <xdr:cNvPr id="610" name="テキスト ボックス 609"/>
        <xdr:cNvSpPr txBox="1"/>
      </xdr:nvSpPr>
      <xdr:spPr>
        <a:xfrm>
          <a:off x="14325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56119</xdr:rowOff>
    </xdr:from>
    <xdr:to>
      <xdr:col>72</xdr:col>
      <xdr:colOff>38100</xdr:colOff>
      <xdr:row>58</xdr:row>
      <xdr:rowOff>157719</xdr:rowOff>
    </xdr:to>
    <xdr:sp macro="" textlink="">
      <xdr:nvSpPr>
        <xdr:cNvPr id="611" name="楕円 610"/>
        <xdr:cNvSpPr/>
      </xdr:nvSpPr>
      <xdr:spPr>
        <a:xfrm>
          <a:off x="13652500" y="100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2796</xdr:rowOff>
    </xdr:from>
    <xdr:ext cx="534377" cy="259045"/>
    <xdr:sp macro="" textlink="">
      <xdr:nvSpPr>
        <xdr:cNvPr id="612" name="テキスト ボックス 611"/>
        <xdr:cNvSpPr txBox="1"/>
      </xdr:nvSpPr>
      <xdr:spPr>
        <a:xfrm>
          <a:off x="13436111" y="97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123053</xdr:rowOff>
    </xdr:from>
    <xdr:to>
      <xdr:col>67</xdr:col>
      <xdr:colOff>101600</xdr:colOff>
      <xdr:row>59</xdr:row>
      <xdr:rowOff>53203</xdr:rowOff>
    </xdr:to>
    <xdr:sp macro="" textlink="">
      <xdr:nvSpPr>
        <xdr:cNvPr id="613" name="楕円 612"/>
        <xdr:cNvSpPr/>
      </xdr:nvSpPr>
      <xdr:spPr>
        <a:xfrm>
          <a:off x="12763500" y="100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44330</xdr:rowOff>
    </xdr:from>
    <xdr:ext cx="534377" cy="259045"/>
    <xdr:sp macro="" textlink="">
      <xdr:nvSpPr>
        <xdr:cNvPr id="614" name="テキスト ボックス 613"/>
        <xdr:cNvSpPr txBox="1"/>
      </xdr:nvSpPr>
      <xdr:spPr>
        <a:xfrm>
          <a:off x="12547111" y="101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8" name="テキスト ボックス 62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0" name="テキスト ボックス 62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2" name="テキスト ボックス 63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32121</xdr:rowOff>
    </xdr:from>
    <xdr:to>
      <xdr:col>85</xdr:col>
      <xdr:colOff>126364</xdr:colOff>
      <xdr:row>78</xdr:row>
      <xdr:rowOff>139700</xdr:rowOff>
    </xdr:to>
    <xdr:cxnSp macro="">
      <xdr:nvCxnSpPr>
        <xdr:cNvPr id="636" name="直線コネクタ 635"/>
        <xdr:cNvCxnSpPr/>
      </xdr:nvCxnSpPr>
      <xdr:spPr>
        <a:xfrm flipV="1">
          <a:off x="16317595" y="12547971"/>
          <a:ext cx="1269" cy="96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157157</xdr:rowOff>
    </xdr:from>
    <xdr:ext cx="249299" cy="259045"/>
    <xdr:sp macro="" textlink="">
      <xdr:nvSpPr>
        <xdr:cNvPr id="637" name="災害復旧費最小値テキスト"/>
        <xdr:cNvSpPr txBox="1"/>
      </xdr:nvSpPr>
      <xdr:spPr>
        <a:xfrm>
          <a:off x="16370300" y="13530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150248</xdr:rowOff>
    </xdr:from>
    <xdr:ext cx="534377" cy="259045"/>
    <xdr:sp macro="" textlink="">
      <xdr:nvSpPr>
        <xdr:cNvPr id="639" name="災害復旧費最大値テキスト"/>
        <xdr:cNvSpPr txBox="1"/>
      </xdr:nvSpPr>
      <xdr:spPr>
        <a:xfrm>
          <a:off x="16370300" y="1232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32121</xdr:rowOff>
    </xdr:from>
    <xdr:to>
      <xdr:col>86</xdr:col>
      <xdr:colOff>25400</xdr:colOff>
      <xdr:row>73</xdr:row>
      <xdr:rowOff>32121</xdr:rowOff>
    </xdr:to>
    <xdr:cxnSp macro="">
      <xdr:nvCxnSpPr>
        <xdr:cNvPr id="640" name="直線コネクタ 639"/>
        <xdr:cNvCxnSpPr/>
      </xdr:nvCxnSpPr>
      <xdr:spPr>
        <a:xfrm>
          <a:off x="16230600" y="1254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81361</xdr:rowOff>
    </xdr:from>
    <xdr:to>
      <xdr:col>85</xdr:col>
      <xdr:colOff>127000</xdr:colOff>
      <xdr:row>77</xdr:row>
      <xdr:rowOff>166629</xdr:rowOff>
    </xdr:to>
    <xdr:cxnSp macro="">
      <xdr:nvCxnSpPr>
        <xdr:cNvPr id="641" name="直線コネクタ 640"/>
        <xdr:cNvCxnSpPr/>
      </xdr:nvCxnSpPr>
      <xdr:spPr>
        <a:xfrm>
          <a:off x="15481300" y="13283011"/>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30157</xdr:rowOff>
    </xdr:from>
    <xdr:ext cx="378565" cy="259045"/>
    <xdr:sp macro="" textlink="">
      <xdr:nvSpPr>
        <xdr:cNvPr id="642" name="災害復旧費平均値テキスト"/>
        <xdr:cNvSpPr txBox="1"/>
      </xdr:nvSpPr>
      <xdr:spPr>
        <a:xfrm>
          <a:off x="16370300" y="13403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51730</xdr:rowOff>
    </xdr:from>
    <xdr:to>
      <xdr:col>85</xdr:col>
      <xdr:colOff>177800</xdr:colOff>
      <xdr:row>78</xdr:row>
      <xdr:rowOff>153330</xdr:rowOff>
    </xdr:to>
    <xdr:sp macro="" textlink="">
      <xdr:nvSpPr>
        <xdr:cNvPr id="643" name="フローチャート: 判断 642"/>
        <xdr:cNvSpPr/>
      </xdr:nvSpPr>
      <xdr:spPr>
        <a:xfrm>
          <a:off x="16268700" y="134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37150</xdr:rowOff>
    </xdr:from>
    <xdr:to>
      <xdr:col>81</xdr:col>
      <xdr:colOff>50800</xdr:colOff>
      <xdr:row>77</xdr:row>
      <xdr:rowOff>81361</xdr:rowOff>
    </xdr:to>
    <xdr:cxnSp macro="">
      <xdr:nvCxnSpPr>
        <xdr:cNvPr id="644" name="直線コネクタ 643"/>
        <xdr:cNvCxnSpPr/>
      </xdr:nvCxnSpPr>
      <xdr:spPr>
        <a:xfrm>
          <a:off x="14592300" y="13238800"/>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51913</xdr:rowOff>
    </xdr:from>
    <xdr:to>
      <xdr:col>81</xdr:col>
      <xdr:colOff>101600</xdr:colOff>
      <xdr:row>78</xdr:row>
      <xdr:rowOff>153513</xdr:rowOff>
    </xdr:to>
    <xdr:sp macro="" textlink="">
      <xdr:nvSpPr>
        <xdr:cNvPr id="645" name="フローチャート: 判断 644"/>
        <xdr:cNvSpPr/>
      </xdr:nvSpPr>
      <xdr:spPr>
        <a:xfrm>
          <a:off x="15430500" y="13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144640</xdr:rowOff>
    </xdr:from>
    <xdr:ext cx="378565" cy="259045"/>
    <xdr:sp macro="" textlink="">
      <xdr:nvSpPr>
        <xdr:cNvPr id="646" name="テキスト ボックス 645"/>
        <xdr:cNvSpPr txBox="1"/>
      </xdr:nvSpPr>
      <xdr:spPr>
        <a:xfrm>
          <a:off x="15292017" y="1351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108930</xdr:rowOff>
    </xdr:from>
    <xdr:to>
      <xdr:col>76</xdr:col>
      <xdr:colOff>114300</xdr:colOff>
      <xdr:row>77</xdr:row>
      <xdr:rowOff>37150</xdr:rowOff>
    </xdr:to>
    <xdr:cxnSp macro="">
      <xdr:nvCxnSpPr>
        <xdr:cNvPr id="647" name="直線コネクタ 646"/>
        <xdr:cNvCxnSpPr/>
      </xdr:nvCxnSpPr>
      <xdr:spPr>
        <a:xfrm>
          <a:off x="13703300" y="13139130"/>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61971</xdr:rowOff>
    </xdr:from>
    <xdr:to>
      <xdr:col>76</xdr:col>
      <xdr:colOff>165100</xdr:colOff>
      <xdr:row>78</xdr:row>
      <xdr:rowOff>163571</xdr:rowOff>
    </xdr:to>
    <xdr:sp macro="" textlink="">
      <xdr:nvSpPr>
        <xdr:cNvPr id="648" name="フローチャート: 判断 647"/>
        <xdr:cNvSpPr/>
      </xdr:nvSpPr>
      <xdr:spPr>
        <a:xfrm>
          <a:off x="14541500" y="134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154698</xdr:rowOff>
    </xdr:from>
    <xdr:ext cx="378565" cy="259045"/>
    <xdr:sp macro="" textlink="">
      <xdr:nvSpPr>
        <xdr:cNvPr id="649" name="テキスト ボックス 648"/>
        <xdr:cNvSpPr txBox="1"/>
      </xdr:nvSpPr>
      <xdr:spPr>
        <a:xfrm>
          <a:off x="14403017" y="1352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101204</xdr:rowOff>
    </xdr:from>
    <xdr:to>
      <xdr:col>71</xdr:col>
      <xdr:colOff>177800</xdr:colOff>
      <xdr:row>76</xdr:row>
      <xdr:rowOff>108930</xdr:rowOff>
    </xdr:to>
    <xdr:cxnSp macro="">
      <xdr:nvCxnSpPr>
        <xdr:cNvPr id="650" name="直線コネクタ 649"/>
        <xdr:cNvCxnSpPr/>
      </xdr:nvCxnSpPr>
      <xdr:spPr>
        <a:xfrm>
          <a:off x="12814300" y="12274154"/>
          <a:ext cx="889000" cy="8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54015</xdr:rowOff>
    </xdr:from>
    <xdr:to>
      <xdr:col>72</xdr:col>
      <xdr:colOff>38100</xdr:colOff>
      <xdr:row>78</xdr:row>
      <xdr:rowOff>155615</xdr:rowOff>
    </xdr:to>
    <xdr:sp macro="" textlink="">
      <xdr:nvSpPr>
        <xdr:cNvPr id="651" name="フローチャート: 判断 650"/>
        <xdr:cNvSpPr/>
      </xdr:nvSpPr>
      <xdr:spPr>
        <a:xfrm>
          <a:off x="13652500" y="134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146742</xdr:rowOff>
    </xdr:from>
    <xdr:ext cx="378565" cy="259045"/>
    <xdr:sp macro="" textlink="">
      <xdr:nvSpPr>
        <xdr:cNvPr id="652" name="テキスト ボックス 651"/>
        <xdr:cNvSpPr txBox="1"/>
      </xdr:nvSpPr>
      <xdr:spPr>
        <a:xfrm>
          <a:off x="13514017" y="135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29327</xdr:rowOff>
    </xdr:from>
    <xdr:to>
      <xdr:col>67</xdr:col>
      <xdr:colOff>101600</xdr:colOff>
      <xdr:row>78</xdr:row>
      <xdr:rowOff>130927</xdr:rowOff>
    </xdr:to>
    <xdr:sp macro="" textlink="">
      <xdr:nvSpPr>
        <xdr:cNvPr id="653" name="フローチャート: 判断 652"/>
        <xdr:cNvSpPr/>
      </xdr:nvSpPr>
      <xdr:spPr>
        <a:xfrm>
          <a:off x="12763500" y="134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122054</xdr:rowOff>
    </xdr:from>
    <xdr:ext cx="469744" cy="259045"/>
    <xdr:sp macro="" textlink="">
      <xdr:nvSpPr>
        <xdr:cNvPr id="654" name="テキスト ボックス 653"/>
        <xdr:cNvSpPr txBox="1"/>
      </xdr:nvSpPr>
      <xdr:spPr>
        <a:xfrm>
          <a:off x="12579428" y="134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115829</xdr:rowOff>
    </xdr:from>
    <xdr:to>
      <xdr:col>85</xdr:col>
      <xdr:colOff>177800</xdr:colOff>
      <xdr:row>78</xdr:row>
      <xdr:rowOff>45979</xdr:rowOff>
    </xdr:to>
    <xdr:sp macro="" textlink="">
      <xdr:nvSpPr>
        <xdr:cNvPr id="660" name="楕円 659"/>
        <xdr:cNvSpPr/>
      </xdr:nvSpPr>
      <xdr:spPr>
        <a:xfrm>
          <a:off x="162687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138706</xdr:rowOff>
    </xdr:from>
    <xdr:ext cx="469744" cy="259045"/>
    <xdr:sp macro="" textlink="">
      <xdr:nvSpPr>
        <xdr:cNvPr id="661" name="災害復旧費該当値テキスト"/>
        <xdr:cNvSpPr txBox="1"/>
      </xdr:nvSpPr>
      <xdr:spPr>
        <a:xfrm>
          <a:off x="16370300" y="131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30561</xdr:rowOff>
    </xdr:from>
    <xdr:to>
      <xdr:col>81</xdr:col>
      <xdr:colOff>101600</xdr:colOff>
      <xdr:row>77</xdr:row>
      <xdr:rowOff>132161</xdr:rowOff>
    </xdr:to>
    <xdr:sp macro="" textlink="">
      <xdr:nvSpPr>
        <xdr:cNvPr id="662" name="楕円 661"/>
        <xdr:cNvSpPr/>
      </xdr:nvSpPr>
      <xdr:spPr>
        <a:xfrm>
          <a:off x="15430500" y="132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148688</xdr:rowOff>
    </xdr:from>
    <xdr:ext cx="469744" cy="259045"/>
    <xdr:sp macro="" textlink="">
      <xdr:nvSpPr>
        <xdr:cNvPr id="663" name="テキスト ボックス 662"/>
        <xdr:cNvSpPr txBox="1"/>
      </xdr:nvSpPr>
      <xdr:spPr>
        <a:xfrm>
          <a:off x="15246428" y="130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157800</xdr:rowOff>
    </xdr:from>
    <xdr:to>
      <xdr:col>76</xdr:col>
      <xdr:colOff>165100</xdr:colOff>
      <xdr:row>77</xdr:row>
      <xdr:rowOff>87950</xdr:rowOff>
    </xdr:to>
    <xdr:sp macro="" textlink="">
      <xdr:nvSpPr>
        <xdr:cNvPr id="664" name="楕円 663"/>
        <xdr:cNvSpPr/>
      </xdr:nvSpPr>
      <xdr:spPr>
        <a:xfrm>
          <a:off x="14541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104477</xdr:rowOff>
    </xdr:from>
    <xdr:ext cx="469744" cy="259045"/>
    <xdr:sp macro="" textlink="">
      <xdr:nvSpPr>
        <xdr:cNvPr id="665" name="テキスト ボックス 664"/>
        <xdr:cNvSpPr txBox="1"/>
      </xdr:nvSpPr>
      <xdr:spPr>
        <a:xfrm>
          <a:off x="14357428" y="129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58130</xdr:rowOff>
    </xdr:from>
    <xdr:to>
      <xdr:col>72</xdr:col>
      <xdr:colOff>38100</xdr:colOff>
      <xdr:row>76</xdr:row>
      <xdr:rowOff>159730</xdr:rowOff>
    </xdr:to>
    <xdr:sp macro="" textlink="">
      <xdr:nvSpPr>
        <xdr:cNvPr id="666" name="楕円 665"/>
        <xdr:cNvSpPr/>
      </xdr:nvSpPr>
      <xdr:spPr>
        <a:xfrm>
          <a:off x="13652500" y="130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4808</xdr:rowOff>
    </xdr:from>
    <xdr:ext cx="469744" cy="259045"/>
    <xdr:sp macro="" textlink="">
      <xdr:nvSpPr>
        <xdr:cNvPr id="667" name="テキスト ボックス 666"/>
        <xdr:cNvSpPr txBox="1"/>
      </xdr:nvSpPr>
      <xdr:spPr>
        <a:xfrm>
          <a:off x="13468428" y="1286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50404</xdr:rowOff>
    </xdr:from>
    <xdr:to>
      <xdr:col>67</xdr:col>
      <xdr:colOff>101600</xdr:colOff>
      <xdr:row>71</xdr:row>
      <xdr:rowOff>152004</xdr:rowOff>
    </xdr:to>
    <xdr:sp macro="" textlink="">
      <xdr:nvSpPr>
        <xdr:cNvPr id="668" name="楕円 667"/>
        <xdr:cNvSpPr/>
      </xdr:nvSpPr>
      <xdr:spPr>
        <a:xfrm>
          <a:off x="12763500" y="122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168531</xdr:rowOff>
    </xdr:from>
    <xdr:ext cx="534377" cy="259045"/>
    <xdr:sp macro="" textlink="">
      <xdr:nvSpPr>
        <xdr:cNvPr id="669" name="テキスト ボックス 668"/>
        <xdr:cNvSpPr txBox="1"/>
      </xdr:nvSpPr>
      <xdr:spPr>
        <a:xfrm>
          <a:off x="12547111" y="119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8" name="テキスト ボックス 68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92" name="直線コネクタ 691"/>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93"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94" name="直線コネクタ 693"/>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95"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6" name="直線コネクタ 695"/>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42042</xdr:rowOff>
    </xdr:from>
    <xdr:to>
      <xdr:col>85</xdr:col>
      <xdr:colOff>127000</xdr:colOff>
      <xdr:row>96</xdr:row>
      <xdr:rowOff>129573</xdr:rowOff>
    </xdr:to>
    <xdr:cxnSp macro="">
      <xdr:nvCxnSpPr>
        <xdr:cNvPr id="697" name="直線コネクタ 696"/>
        <xdr:cNvCxnSpPr/>
      </xdr:nvCxnSpPr>
      <xdr:spPr>
        <a:xfrm>
          <a:off x="15481300" y="16501242"/>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8"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9" name="フローチャート: 判断 698"/>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42042</xdr:rowOff>
    </xdr:from>
    <xdr:to>
      <xdr:col>81</xdr:col>
      <xdr:colOff>50800</xdr:colOff>
      <xdr:row>96</xdr:row>
      <xdr:rowOff>81316</xdr:rowOff>
    </xdr:to>
    <xdr:cxnSp macro="">
      <xdr:nvCxnSpPr>
        <xdr:cNvPr id="700" name="直線コネクタ 699"/>
        <xdr:cNvCxnSpPr/>
      </xdr:nvCxnSpPr>
      <xdr:spPr>
        <a:xfrm flipV="1">
          <a:off x="14592300" y="1650124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701" name="フローチャート: 判断 700"/>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702" name="テキスト ボックス 701"/>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81316</xdr:rowOff>
    </xdr:from>
    <xdr:to>
      <xdr:col>76</xdr:col>
      <xdr:colOff>114300</xdr:colOff>
      <xdr:row>96</xdr:row>
      <xdr:rowOff>82939</xdr:rowOff>
    </xdr:to>
    <xdr:cxnSp macro="">
      <xdr:nvCxnSpPr>
        <xdr:cNvPr id="703" name="直線コネクタ 702"/>
        <xdr:cNvCxnSpPr/>
      </xdr:nvCxnSpPr>
      <xdr:spPr>
        <a:xfrm flipV="1">
          <a:off x="13703300" y="1654051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704" name="フローチャート: 判断 703"/>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705" name="テキスト ボックス 704"/>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147427</xdr:rowOff>
    </xdr:from>
    <xdr:to>
      <xdr:col>71</xdr:col>
      <xdr:colOff>177800</xdr:colOff>
      <xdr:row>96</xdr:row>
      <xdr:rowOff>82939</xdr:rowOff>
    </xdr:to>
    <xdr:cxnSp macro="">
      <xdr:nvCxnSpPr>
        <xdr:cNvPr id="706" name="直線コネクタ 705"/>
        <xdr:cNvCxnSpPr/>
      </xdr:nvCxnSpPr>
      <xdr:spPr>
        <a:xfrm>
          <a:off x="12814300" y="16435177"/>
          <a:ext cx="889000" cy="1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7" name="フローチャート: 判断 706"/>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8" name="テキスト ボックス 707"/>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9" name="フローチャート: 判断 708"/>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10" name="テキスト ボックス 709"/>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78773</xdr:rowOff>
    </xdr:from>
    <xdr:to>
      <xdr:col>85</xdr:col>
      <xdr:colOff>177800</xdr:colOff>
      <xdr:row>97</xdr:row>
      <xdr:rowOff>8923</xdr:rowOff>
    </xdr:to>
    <xdr:sp macro="" textlink="">
      <xdr:nvSpPr>
        <xdr:cNvPr id="716" name="楕円 715"/>
        <xdr:cNvSpPr/>
      </xdr:nvSpPr>
      <xdr:spPr>
        <a:xfrm>
          <a:off x="16268700" y="165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57200</xdr:rowOff>
    </xdr:from>
    <xdr:ext cx="534377" cy="259045"/>
    <xdr:sp macro="" textlink="">
      <xdr:nvSpPr>
        <xdr:cNvPr id="717" name="公債費該当値テキスト"/>
        <xdr:cNvSpPr txBox="1"/>
      </xdr:nvSpPr>
      <xdr:spPr>
        <a:xfrm>
          <a:off x="16370300" y="165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162692</xdr:rowOff>
    </xdr:from>
    <xdr:to>
      <xdr:col>81</xdr:col>
      <xdr:colOff>101600</xdr:colOff>
      <xdr:row>96</xdr:row>
      <xdr:rowOff>92842</xdr:rowOff>
    </xdr:to>
    <xdr:sp macro="" textlink="">
      <xdr:nvSpPr>
        <xdr:cNvPr id="718" name="楕円 717"/>
        <xdr:cNvSpPr/>
      </xdr:nvSpPr>
      <xdr:spPr>
        <a:xfrm>
          <a:off x="15430500" y="164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109369</xdr:rowOff>
    </xdr:from>
    <xdr:ext cx="534377" cy="259045"/>
    <xdr:sp macro="" textlink="">
      <xdr:nvSpPr>
        <xdr:cNvPr id="719" name="テキスト ボックス 718"/>
        <xdr:cNvSpPr txBox="1"/>
      </xdr:nvSpPr>
      <xdr:spPr>
        <a:xfrm>
          <a:off x="15214111" y="162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30516</xdr:rowOff>
    </xdr:from>
    <xdr:to>
      <xdr:col>76</xdr:col>
      <xdr:colOff>165100</xdr:colOff>
      <xdr:row>96</xdr:row>
      <xdr:rowOff>132116</xdr:rowOff>
    </xdr:to>
    <xdr:sp macro="" textlink="">
      <xdr:nvSpPr>
        <xdr:cNvPr id="720" name="楕円 719"/>
        <xdr:cNvSpPr/>
      </xdr:nvSpPr>
      <xdr:spPr>
        <a:xfrm>
          <a:off x="14541500" y="164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123243</xdr:rowOff>
    </xdr:from>
    <xdr:ext cx="534377" cy="259045"/>
    <xdr:sp macro="" textlink="">
      <xdr:nvSpPr>
        <xdr:cNvPr id="721" name="テキスト ボックス 720"/>
        <xdr:cNvSpPr txBox="1"/>
      </xdr:nvSpPr>
      <xdr:spPr>
        <a:xfrm>
          <a:off x="14325111" y="165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32139</xdr:rowOff>
    </xdr:from>
    <xdr:to>
      <xdr:col>72</xdr:col>
      <xdr:colOff>38100</xdr:colOff>
      <xdr:row>96</xdr:row>
      <xdr:rowOff>133739</xdr:rowOff>
    </xdr:to>
    <xdr:sp macro="" textlink="">
      <xdr:nvSpPr>
        <xdr:cNvPr id="722" name="楕円 721"/>
        <xdr:cNvSpPr/>
      </xdr:nvSpPr>
      <xdr:spPr>
        <a:xfrm>
          <a:off x="13652500" y="16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124866</xdr:rowOff>
    </xdr:from>
    <xdr:ext cx="534377" cy="259045"/>
    <xdr:sp macro="" textlink="">
      <xdr:nvSpPr>
        <xdr:cNvPr id="723" name="テキスト ボックス 722"/>
        <xdr:cNvSpPr txBox="1"/>
      </xdr:nvSpPr>
      <xdr:spPr>
        <a:xfrm>
          <a:off x="13436111" y="165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96627</xdr:rowOff>
    </xdr:from>
    <xdr:to>
      <xdr:col>67</xdr:col>
      <xdr:colOff>101600</xdr:colOff>
      <xdr:row>96</xdr:row>
      <xdr:rowOff>26777</xdr:rowOff>
    </xdr:to>
    <xdr:sp macro="" textlink="">
      <xdr:nvSpPr>
        <xdr:cNvPr id="724" name="楕円 723"/>
        <xdr:cNvSpPr/>
      </xdr:nvSpPr>
      <xdr:spPr>
        <a:xfrm>
          <a:off x="12763500" y="16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43304</xdr:rowOff>
    </xdr:from>
    <xdr:ext cx="534377" cy="259045"/>
    <xdr:sp macro="" textlink="">
      <xdr:nvSpPr>
        <xdr:cNvPr id="725" name="テキスト ボックス 724"/>
        <xdr:cNvSpPr txBox="1"/>
      </xdr:nvSpPr>
      <xdr:spPr>
        <a:xfrm>
          <a:off x="12547111" y="161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1" name="テキスト ボックス 74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80835</xdr:rowOff>
    </xdr:from>
    <xdr:to>
      <xdr:col>116</xdr:col>
      <xdr:colOff>62864</xdr:colOff>
      <xdr:row>38</xdr:row>
      <xdr:rowOff>25400</xdr:rowOff>
    </xdr:to>
    <xdr:cxnSp macro="">
      <xdr:nvCxnSpPr>
        <xdr:cNvPr id="745" name="直線コネクタ 744"/>
        <xdr:cNvCxnSpPr/>
      </xdr:nvCxnSpPr>
      <xdr:spPr>
        <a:xfrm flipV="1">
          <a:off x="22159595" y="5738685"/>
          <a:ext cx="1269" cy="801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27512</xdr:rowOff>
    </xdr:from>
    <xdr:ext cx="534377" cy="259045"/>
    <xdr:sp macro="" textlink="">
      <xdr:nvSpPr>
        <xdr:cNvPr id="748" name="諸支出金最大値テキスト"/>
        <xdr:cNvSpPr txBox="1"/>
      </xdr:nvSpPr>
      <xdr:spPr>
        <a:xfrm>
          <a:off x="22212300" y="55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80835</xdr:rowOff>
    </xdr:from>
    <xdr:to>
      <xdr:col>116</xdr:col>
      <xdr:colOff>152400</xdr:colOff>
      <xdr:row>33</xdr:row>
      <xdr:rowOff>80835</xdr:rowOff>
    </xdr:to>
    <xdr:cxnSp macro="">
      <xdr:nvCxnSpPr>
        <xdr:cNvPr id="749" name="直線コネクタ 748"/>
        <xdr:cNvCxnSpPr/>
      </xdr:nvCxnSpPr>
      <xdr:spPr>
        <a:xfrm>
          <a:off x="22072600" y="573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21342</xdr:rowOff>
    </xdr:from>
    <xdr:to>
      <xdr:col>116</xdr:col>
      <xdr:colOff>63500</xdr:colOff>
      <xdr:row>36</xdr:row>
      <xdr:rowOff>70091</xdr:rowOff>
    </xdr:to>
    <xdr:cxnSp macro="">
      <xdr:nvCxnSpPr>
        <xdr:cNvPr id="750" name="直線コネクタ 749"/>
        <xdr:cNvCxnSpPr/>
      </xdr:nvCxnSpPr>
      <xdr:spPr>
        <a:xfrm>
          <a:off x="21323300" y="6193542"/>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80815</xdr:rowOff>
    </xdr:from>
    <xdr:ext cx="469744" cy="259045"/>
    <xdr:sp macro="" textlink="">
      <xdr:nvSpPr>
        <xdr:cNvPr id="751" name="諸支出金平均値テキスト"/>
        <xdr:cNvSpPr txBox="1"/>
      </xdr:nvSpPr>
      <xdr:spPr>
        <a:xfrm>
          <a:off x="22212300" y="6253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102388</xdr:rowOff>
    </xdr:from>
    <xdr:to>
      <xdr:col>116</xdr:col>
      <xdr:colOff>114300</xdr:colOff>
      <xdr:row>37</xdr:row>
      <xdr:rowOff>32538</xdr:rowOff>
    </xdr:to>
    <xdr:sp macro="" textlink="">
      <xdr:nvSpPr>
        <xdr:cNvPr id="752" name="フローチャート: 判断 751"/>
        <xdr:cNvSpPr/>
      </xdr:nvSpPr>
      <xdr:spPr>
        <a:xfrm>
          <a:off x="22110700" y="62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60090</xdr:rowOff>
    </xdr:from>
    <xdr:to>
      <xdr:col>111</xdr:col>
      <xdr:colOff>177800</xdr:colOff>
      <xdr:row>36</xdr:row>
      <xdr:rowOff>21342</xdr:rowOff>
    </xdr:to>
    <xdr:cxnSp macro="">
      <xdr:nvCxnSpPr>
        <xdr:cNvPr id="753" name="直線コネクタ 752"/>
        <xdr:cNvCxnSpPr/>
      </xdr:nvCxnSpPr>
      <xdr:spPr>
        <a:xfrm>
          <a:off x="20434300" y="5546490"/>
          <a:ext cx="889000" cy="6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90157</xdr:rowOff>
    </xdr:from>
    <xdr:to>
      <xdr:col>112</xdr:col>
      <xdr:colOff>38100</xdr:colOff>
      <xdr:row>37</xdr:row>
      <xdr:rowOff>20307</xdr:rowOff>
    </xdr:to>
    <xdr:sp macro="" textlink="">
      <xdr:nvSpPr>
        <xdr:cNvPr id="754" name="フローチャート: 判断 753"/>
        <xdr:cNvSpPr/>
      </xdr:nvSpPr>
      <xdr:spPr>
        <a:xfrm>
          <a:off x="21272500" y="62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11434</xdr:rowOff>
    </xdr:from>
    <xdr:ext cx="469744" cy="259045"/>
    <xdr:sp macro="" textlink="">
      <xdr:nvSpPr>
        <xdr:cNvPr id="755" name="テキスト ボックス 754"/>
        <xdr:cNvSpPr txBox="1"/>
      </xdr:nvSpPr>
      <xdr:spPr>
        <a:xfrm>
          <a:off x="21088428" y="635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95523</xdr:rowOff>
    </xdr:from>
    <xdr:to>
      <xdr:col>107</xdr:col>
      <xdr:colOff>50800</xdr:colOff>
      <xdr:row>32</xdr:row>
      <xdr:rowOff>60090</xdr:rowOff>
    </xdr:to>
    <xdr:cxnSp macro="">
      <xdr:nvCxnSpPr>
        <xdr:cNvPr id="756" name="直線コネクタ 755"/>
        <xdr:cNvCxnSpPr/>
      </xdr:nvCxnSpPr>
      <xdr:spPr>
        <a:xfrm>
          <a:off x="19545300" y="5410473"/>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58782</xdr:rowOff>
    </xdr:from>
    <xdr:to>
      <xdr:col>107</xdr:col>
      <xdr:colOff>101600</xdr:colOff>
      <xdr:row>36</xdr:row>
      <xdr:rowOff>160382</xdr:rowOff>
    </xdr:to>
    <xdr:sp macro="" textlink="">
      <xdr:nvSpPr>
        <xdr:cNvPr id="757" name="フローチャート: 判断 756"/>
        <xdr:cNvSpPr/>
      </xdr:nvSpPr>
      <xdr:spPr>
        <a:xfrm>
          <a:off x="20383500" y="623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151509</xdr:rowOff>
    </xdr:from>
    <xdr:ext cx="469744" cy="259045"/>
    <xdr:sp macro="" textlink="">
      <xdr:nvSpPr>
        <xdr:cNvPr id="758" name="テキスト ボックス 757"/>
        <xdr:cNvSpPr txBox="1"/>
      </xdr:nvSpPr>
      <xdr:spPr>
        <a:xfrm>
          <a:off x="20199428" y="632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15056</xdr:rowOff>
    </xdr:from>
    <xdr:to>
      <xdr:col>102</xdr:col>
      <xdr:colOff>114300</xdr:colOff>
      <xdr:row>31</xdr:row>
      <xdr:rowOff>95523</xdr:rowOff>
    </xdr:to>
    <xdr:cxnSp macro="">
      <xdr:nvCxnSpPr>
        <xdr:cNvPr id="759" name="直線コネクタ 758"/>
        <xdr:cNvCxnSpPr/>
      </xdr:nvCxnSpPr>
      <xdr:spPr>
        <a:xfrm>
          <a:off x="18656300" y="5330006"/>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165367</xdr:rowOff>
    </xdr:from>
    <xdr:to>
      <xdr:col>102</xdr:col>
      <xdr:colOff>165100</xdr:colOff>
      <xdr:row>36</xdr:row>
      <xdr:rowOff>95517</xdr:rowOff>
    </xdr:to>
    <xdr:sp macro="" textlink="">
      <xdr:nvSpPr>
        <xdr:cNvPr id="760" name="フローチャート: 判断 759"/>
        <xdr:cNvSpPr/>
      </xdr:nvSpPr>
      <xdr:spPr>
        <a:xfrm>
          <a:off x="19494500" y="61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86644</xdr:rowOff>
    </xdr:from>
    <xdr:ext cx="469744" cy="259045"/>
    <xdr:sp macro="" textlink="">
      <xdr:nvSpPr>
        <xdr:cNvPr id="761" name="テキスト ボックス 760"/>
        <xdr:cNvSpPr txBox="1"/>
      </xdr:nvSpPr>
      <xdr:spPr>
        <a:xfrm>
          <a:off x="19310428" y="62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45694</xdr:rowOff>
    </xdr:from>
    <xdr:to>
      <xdr:col>98</xdr:col>
      <xdr:colOff>38100</xdr:colOff>
      <xdr:row>36</xdr:row>
      <xdr:rowOff>147294</xdr:rowOff>
    </xdr:to>
    <xdr:sp macro="" textlink="">
      <xdr:nvSpPr>
        <xdr:cNvPr id="762" name="フローチャート: 判断 761"/>
        <xdr:cNvSpPr/>
      </xdr:nvSpPr>
      <xdr:spPr>
        <a:xfrm>
          <a:off x="18605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138421</xdr:rowOff>
    </xdr:from>
    <xdr:ext cx="469744" cy="259045"/>
    <xdr:sp macro="" textlink="">
      <xdr:nvSpPr>
        <xdr:cNvPr id="763" name="テキスト ボックス 762"/>
        <xdr:cNvSpPr txBox="1"/>
      </xdr:nvSpPr>
      <xdr:spPr>
        <a:xfrm>
          <a:off x="18421428" y="63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19291</xdr:rowOff>
    </xdr:from>
    <xdr:to>
      <xdr:col>116</xdr:col>
      <xdr:colOff>114300</xdr:colOff>
      <xdr:row>36</xdr:row>
      <xdr:rowOff>120891</xdr:rowOff>
    </xdr:to>
    <xdr:sp macro="" textlink="">
      <xdr:nvSpPr>
        <xdr:cNvPr id="769" name="楕円 768"/>
        <xdr:cNvSpPr/>
      </xdr:nvSpPr>
      <xdr:spPr>
        <a:xfrm>
          <a:off x="22110700" y="6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42168</xdr:rowOff>
    </xdr:from>
    <xdr:ext cx="469744" cy="259045"/>
    <xdr:sp macro="" textlink="">
      <xdr:nvSpPr>
        <xdr:cNvPr id="770" name="諸支出金該当値テキスト"/>
        <xdr:cNvSpPr txBox="1"/>
      </xdr:nvSpPr>
      <xdr:spPr>
        <a:xfrm>
          <a:off x="22212300" y="604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141992</xdr:rowOff>
    </xdr:from>
    <xdr:to>
      <xdr:col>112</xdr:col>
      <xdr:colOff>38100</xdr:colOff>
      <xdr:row>36</xdr:row>
      <xdr:rowOff>72142</xdr:rowOff>
    </xdr:to>
    <xdr:sp macro="" textlink="">
      <xdr:nvSpPr>
        <xdr:cNvPr id="771" name="楕円 770"/>
        <xdr:cNvSpPr/>
      </xdr:nvSpPr>
      <xdr:spPr>
        <a:xfrm>
          <a:off x="21272500" y="61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88669</xdr:rowOff>
    </xdr:from>
    <xdr:ext cx="469744" cy="259045"/>
    <xdr:sp macro="" textlink="">
      <xdr:nvSpPr>
        <xdr:cNvPr id="772" name="テキスト ボックス 771"/>
        <xdr:cNvSpPr txBox="1"/>
      </xdr:nvSpPr>
      <xdr:spPr>
        <a:xfrm>
          <a:off x="21088428" y="59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9290</xdr:rowOff>
    </xdr:from>
    <xdr:to>
      <xdr:col>107</xdr:col>
      <xdr:colOff>101600</xdr:colOff>
      <xdr:row>32</xdr:row>
      <xdr:rowOff>110890</xdr:rowOff>
    </xdr:to>
    <xdr:sp macro="" textlink="">
      <xdr:nvSpPr>
        <xdr:cNvPr id="773" name="楕円 772"/>
        <xdr:cNvSpPr/>
      </xdr:nvSpPr>
      <xdr:spPr>
        <a:xfrm>
          <a:off x="20383500" y="54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127417</xdr:rowOff>
    </xdr:from>
    <xdr:ext cx="534377" cy="259045"/>
    <xdr:sp macro="" textlink="">
      <xdr:nvSpPr>
        <xdr:cNvPr id="774" name="テキスト ボックス 773"/>
        <xdr:cNvSpPr txBox="1"/>
      </xdr:nvSpPr>
      <xdr:spPr>
        <a:xfrm>
          <a:off x="20167111" y="52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44723</xdr:rowOff>
    </xdr:from>
    <xdr:to>
      <xdr:col>102</xdr:col>
      <xdr:colOff>165100</xdr:colOff>
      <xdr:row>31</xdr:row>
      <xdr:rowOff>146323</xdr:rowOff>
    </xdr:to>
    <xdr:sp macro="" textlink="">
      <xdr:nvSpPr>
        <xdr:cNvPr id="775" name="楕円 774"/>
        <xdr:cNvSpPr/>
      </xdr:nvSpPr>
      <xdr:spPr>
        <a:xfrm>
          <a:off x="19494500" y="53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162850</xdr:rowOff>
    </xdr:from>
    <xdr:ext cx="534377" cy="259045"/>
    <xdr:sp macro="" textlink="">
      <xdr:nvSpPr>
        <xdr:cNvPr id="776" name="テキスト ボックス 775"/>
        <xdr:cNvSpPr txBox="1"/>
      </xdr:nvSpPr>
      <xdr:spPr>
        <a:xfrm>
          <a:off x="19278111" y="513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135706</xdr:rowOff>
    </xdr:from>
    <xdr:to>
      <xdr:col>98</xdr:col>
      <xdr:colOff>38100</xdr:colOff>
      <xdr:row>31</xdr:row>
      <xdr:rowOff>65856</xdr:rowOff>
    </xdr:to>
    <xdr:sp macro="" textlink="">
      <xdr:nvSpPr>
        <xdr:cNvPr id="777" name="楕円 776"/>
        <xdr:cNvSpPr/>
      </xdr:nvSpPr>
      <xdr:spPr>
        <a:xfrm>
          <a:off x="18605500" y="52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82383</xdr:rowOff>
    </xdr:from>
    <xdr:ext cx="534377" cy="259045"/>
    <xdr:sp macro="" textlink="">
      <xdr:nvSpPr>
        <xdr:cNvPr id="778" name="テキスト ボックス 777"/>
        <xdr:cNvSpPr txBox="1"/>
      </xdr:nvSpPr>
      <xdr:spPr>
        <a:xfrm>
          <a:off x="18389111" y="50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a:t>
          </a:r>
          <a:r>
            <a:rPr lang="ja-JP" altLang="ja-JP" sz="1100">
              <a:solidFill>
                <a:sysClr val="windowText" lastClr="000000"/>
              </a:solidFill>
              <a:effectLst/>
              <a:latin typeface="+mn-lt"/>
              <a:ea typeface="+mn-ea"/>
              <a:cs typeface="+mn-cs"/>
            </a:rPr>
            <a:t>歳出</a:t>
          </a:r>
          <a:r>
            <a:rPr lang="ja-JP" altLang="en-US" sz="1100">
              <a:solidFill>
                <a:sysClr val="windowText" lastClr="000000"/>
              </a:solidFill>
              <a:effectLst/>
              <a:latin typeface="+mn-lt"/>
              <a:ea typeface="+mn-ea"/>
              <a:cs typeface="+mn-cs"/>
            </a:rPr>
            <a:t>総額</a:t>
          </a:r>
          <a:r>
            <a:rPr lang="ja-JP" altLang="ja-JP"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昨年度比約</a:t>
          </a:r>
          <a:r>
            <a:rPr kumimoji="1" lang="en-US" altLang="ja-JP" sz="1100">
              <a:solidFill>
                <a:sysClr val="windowText" lastClr="000000"/>
              </a:solidFill>
              <a:effectLst/>
              <a:latin typeface="+mn-lt"/>
              <a:ea typeface="+mn-ea"/>
              <a:cs typeface="+mn-cs"/>
            </a:rPr>
            <a:t>304</a:t>
          </a:r>
          <a:r>
            <a:rPr kumimoji="1" lang="ja-JP" altLang="ja-JP" sz="1100">
              <a:solidFill>
                <a:sysClr val="windowText" lastClr="000000"/>
              </a:solidFill>
              <a:effectLst/>
              <a:latin typeface="+mn-lt"/>
              <a:ea typeface="+mn-ea"/>
              <a:cs typeface="+mn-cs"/>
            </a:rPr>
            <a:t>億円の増となっているが、これは</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費が大幅に増加する一方で、</a:t>
          </a:r>
          <a:r>
            <a:rPr kumimoji="1" lang="ja-JP" altLang="en-US" sz="1100">
              <a:solidFill>
                <a:sysClr val="windowText" lastClr="000000"/>
              </a:solidFill>
              <a:effectLst/>
              <a:latin typeface="+mn-lt"/>
              <a:ea typeface="+mn-ea"/>
              <a:cs typeface="+mn-cs"/>
            </a:rPr>
            <a:t>総務費</a:t>
          </a:r>
          <a:r>
            <a:rPr kumimoji="1" lang="ja-JP" altLang="ja-JP" sz="1100">
              <a:solidFill>
                <a:sysClr val="windowText" lastClr="000000"/>
              </a:solidFill>
              <a:effectLst/>
              <a:latin typeface="+mn-lt"/>
              <a:ea typeface="+mn-ea"/>
              <a:cs typeface="+mn-cs"/>
            </a:rPr>
            <a:t>などが減少したことによるものである。</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・総務費が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年度決算から減となり、類似団体平均との差も縮小しているが、これは高速鉄道建設基金への積み立て減少した</a:t>
          </a:r>
          <a:r>
            <a:rPr kumimoji="1" lang="ja-JP" altLang="en-US" sz="1100">
              <a:solidFill>
                <a:sysClr val="windowText" lastClr="000000"/>
              </a:solidFill>
              <a:effectLst/>
              <a:latin typeface="+mn-lt"/>
              <a:ea typeface="+mn-ea"/>
              <a:cs typeface="+mn-cs"/>
            </a:rPr>
            <a:t>一方で</a:t>
          </a:r>
          <a:r>
            <a:rPr kumimoji="1" lang="ja-JP" altLang="ja-JP" sz="1100">
              <a:solidFill>
                <a:sysClr val="windowText" lastClr="000000"/>
              </a:solidFill>
              <a:effectLst/>
              <a:latin typeface="+mn-lt"/>
              <a:ea typeface="+mn-ea"/>
              <a:cs typeface="+mn-cs"/>
            </a:rPr>
            <a:t>、復興交付金基金への積み立てが増加したことによるものである。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・民生費は類似団体平均より低い状況が続いているが、これは</a:t>
          </a:r>
          <a:r>
            <a:rPr kumimoji="1" lang="ja-JP" altLang="ja-JP" sz="1100">
              <a:solidFill>
                <a:sysClr val="windowText" lastClr="000000"/>
              </a:solidFill>
              <a:effectLst/>
              <a:latin typeface="+mn-lt"/>
              <a:ea typeface="+mn-ea"/>
              <a:cs typeface="+mn-cs"/>
            </a:rPr>
            <a:t>他都市に比べて保護率や高齢化率が低</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傾向にあることなどが要因と考えられる。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労働</a:t>
          </a:r>
          <a:r>
            <a:rPr kumimoji="1" lang="ja-JP" altLang="ja-JP" sz="1100">
              <a:solidFill>
                <a:sysClr val="windowText" lastClr="000000"/>
              </a:solidFill>
              <a:effectLst/>
              <a:latin typeface="+mn-lt"/>
              <a:ea typeface="+mn-ea"/>
              <a:cs typeface="+mn-cs"/>
            </a:rPr>
            <a:t>費が平成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年度決算から減となり、類似団体平均との差も縮小しているが、これは</a:t>
          </a:r>
          <a:r>
            <a:rPr lang="ja-JP" altLang="ja-JP" sz="1100">
              <a:solidFill>
                <a:sysClr val="windowText" lastClr="000000"/>
              </a:solidFill>
              <a:effectLst/>
              <a:latin typeface="+mn-lt"/>
              <a:ea typeface="+mn-ea"/>
              <a:cs typeface="+mn-cs"/>
            </a:rPr>
            <a:t>緊急雇用対策事業費</a:t>
          </a:r>
          <a:r>
            <a:rPr kumimoji="1" lang="ja-JP" altLang="ja-JP" sz="1100">
              <a:solidFill>
                <a:sysClr val="windowText" lastClr="000000"/>
              </a:solidFill>
              <a:effectLst/>
              <a:latin typeface="+mn-lt"/>
              <a:ea typeface="+mn-ea"/>
              <a:cs typeface="+mn-cs"/>
            </a:rPr>
            <a:t>の減少によるものである。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年度決算から増となっているが、これは県費負担教職員の移譲に伴う人件費の増加によるものである。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・災害復旧費が平成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年度決算から減となり、類似団体平均との差も縮小しているが、これは復興事業に係る事業費の減少によるものである。</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実質単年度収支に関する標準財政規模比が平成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3.43</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0.65</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1.87</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1.98</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と変動している。</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年度決算では、実質収支額が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ことに加え</a:t>
          </a:r>
          <a:r>
            <a:rPr lang="ja-JP" altLang="ja-JP" sz="1100" b="0" i="0" baseline="0">
              <a:solidFill>
                <a:sysClr val="windowText" lastClr="000000"/>
              </a:solidFill>
              <a:effectLst/>
              <a:latin typeface="+mn-lt"/>
              <a:ea typeface="+mn-ea"/>
              <a:cs typeface="+mn-cs"/>
            </a:rPr>
            <a:t>、財政調整基金残高の減少（取崩額の増加）等により、実質単年度収支は前年度比</a:t>
          </a:r>
          <a:r>
            <a:rPr lang="en-US" altLang="ja-JP" sz="1100" b="0" i="0" baseline="0">
              <a:solidFill>
                <a:sysClr val="windowText" lastClr="000000"/>
              </a:solidFill>
              <a:effectLst/>
              <a:latin typeface="+mn-lt"/>
              <a:ea typeface="+mn-ea"/>
              <a:cs typeface="+mn-cs"/>
            </a:rPr>
            <a:t>5.16</a:t>
          </a:r>
          <a:r>
            <a:rPr lang="ja-JP" altLang="ja-JP" sz="1100" b="0" i="0" baseline="0">
              <a:solidFill>
                <a:sysClr val="windowText" lastClr="000000"/>
              </a:solidFill>
              <a:effectLst/>
              <a:latin typeface="+mn-lt"/>
              <a:ea typeface="+mn-ea"/>
              <a:cs typeface="+mn-cs"/>
            </a:rPr>
            <a:t>ポイント低下となった。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年度における実質収支は約</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億円となり、また財政調整基金を取り崩さなかったため、実質単年度収支も黒字に改善している。平成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年度決算では、実質収支は約</a:t>
          </a:r>
          <a:r>
            <a:rPr lang="en-US" altLang="ja-JP" sz="1100">
              <a:solidFill>
                <a:sysClr val="windowText" lastClr="000000"/>
              </a:solidFill>
              <a:effectLst/>
              <a:latin typeface="+mn-lt"/>
              <a:ea typeface="+mn-ea"/>
              <a:cs typeface="+mn-cs"/>
            </a:rPr>
            <a:t>33</a:t>
          </a:r>
          <a:r>
            <a:rPr lang="ja-JP" altLang="ja-JP" sz="1100">
              <a:solidFill>
                <a:sysClr val="windowText" lastClr="000000"/>
              </a:solidFill>
              <a:effectLst/>
              <a:latin typeface="+mn-lt"/>
              <a:ea typeface="+mn-ea"/>
              <a:cs typeface="+mn-cs"/>
            </a:rPr>
            <a:t>億円と前年度と同程度であったが、財政調整基金残高の減少（取崩額の増加）により、実質単年度収支は前年度比</a:t>
          </a:r>
          <a:r>
            <a:rPr lang="en-US" altLang="ja-JP" sz="1100">
              <a:solidFill>
                <a:sysClr val="windowText" lastClr="000000"/>
              </a:solidFill>
              <a:effectLst/>
              <a:latin typeface="+mn-lt"/>
              <a:ea typeface="+mn-ea"/>
              <a:cs typeface="+mn-cs"/>
            </a:rPr>
            <a:t>2.52</a:t>
          </a:r>
          <a:r>
            <a:rPr lang="ja-JP" altLang="ja-JP" sz="1100">
              <a:solidFill>
                <a:sysClr val="windowText" lastClr="000000"/>
              </a:solidFill>
              <a:effectLst/>
              <a:latin typeface="+mn-lt"/>
              <a:ea typeface="+mn-ea"/>
              <a:cs typeface="+mn-cs"/>
            </a:rPr>
            <a:t>ポイント低下となった。</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年度決算では、実質収支は約</a:t>
          </a:r>
          <a:r>
            <a:rPr lang="en-US" altLang="ja-JP" sz="1100">
              <a:solidFill>
                <a:sysClr val="windowText" lastClr="000000"/>
              </a:solidFill>
              <a:effectLst/>
              <a:latin typeface="+mn-lt"/>
              <a:ea typeface="+mn-ea"/>
              <a:cs typeface="+mn-cs"/>
            </a:rPr>
            <a:t>36</a:t>
          </a:r>
          <a:r>
            <a:rPr lang="ja-JP" altLang="en-US" sz="1100">
              <a:solidFill>
                <a:sysClr val="windowText" lastClr="000000"/>
              </a:solidFill>
              <a:effectLst/>
              <a:latin typeface="+mn-lt"/>
              <a:ea typeface="+mn-ea"/>
              <a:cs typeface="+mn-cs"/>
            </a:rPr>
            <a:t>億円と前年度と同程度であったが、財政調整基金残高の減少（取崩額の増加）により、実質単年度収支は前年度比</a:t>
          </a:r>
          <a:r>
            <a:rPr lang="en-US" altLang="ja-JP" sz="1100">
              <a:solidFill>
                <a:sysClr val="windowText" lastClr="000000"/>
              </a:solidFill>
              <a:effectLst/>
              <a:latin typeface="+mn-lt"/>
              <a:ea typeface="+mn-ea"/>
              <a:cs typeface="+mn-cs"/>
            </a:rPr>
            <a:t>0.11</a:t>
          </a:r>
          <a:r>
            <a:rPr lang="ja-JP" altLang="en-US" sz="1100">
              <a:solidFill>
                <a:sysClr val="windowText" lastClr="000000"/>
              </a:solidFill>
              <a:effectLst/>
              <a:latin typeface="+mn-lt"/>
              <a:ea typeface="+mn-ea"/>
              <a:cs typeface="+mn-cs"/>
            </a:rPr>
            <a:t>ポイント低下となった。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会計ごとの実質収支の黒字／赤字について</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年度決算からは自動車運送事業会計のみ実質収支での赤字が発生している。（平成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年度の赤字額は▲</a:t>
          </a:r>
          <a:r>
            <a:rPr kumimoji="1" lang="en-US" altLang="ja-JP" sz="1100">
              <a:solidFill>
                <a:schemeClr val="dk1"/>
              </a:solidFill>
              <a:effectLst/>
              <a:latin typeface="+mn-lt"/>
              <a:ea typeface="+mn-ea"/>
              <a:cs typeface="+mn-cs"/>
            </a:rPr>
            <a:t>634,971</a:t>
          </a:r>
          <a:r>
            <a:rPr kumimoji="1" lang="ja-JP" altLang="ja-JP" sz="1100">
              <a:solidFill>
                <a:schemeClr val="dk1"/>
              </a:solidFill>
              <a:effectLst/>
              <a:latin typeface="+mn-lt"/>
              <a:ea typeface="+mn-ea"/>
              <a:cs typeface="+mn-cs"/>
            </a:rPr>
            <a:t>千円）</a:t>
          </a:r>
          <a:endParaRPr lang="ja-JP" altLang="ja-JP" sz="1400">
            <a:effectLst/>
          </a:endParaRPr>
        </a:p>
        <a:p>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年度との比較について</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年度から黒字額が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ポイント減少している。これは、連結実質収支額が平成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年度からほぼ横ばいであった一方、県費負担教職員権限委譲等の影響により、標準財政規模が</a:t>
          </a:r>
          <a:r>
            <a:rPr kumimoji="1" lang="en-US" altLang="ja-JP" sz="1100">
              <a:solidFill>
                <a:schemeClr val="dk1"/>
              </a:solidFill>
              <a:effectLst/>
              <a:latin typeface="+mn-lt"/>
              <a:ea typeface="+mn-ea"/>
              <a:cs typeface="+mn-cs"/>
            </a:rPr>
            <a:t>36,050,153</a:t>
          </a:r>
          <a:r>
            <a:rPr kumimoji="1" lang="ja-JP" altLang="ja-JP" sz="1100">
              <a:solidFill>
                <a:schemeClr val="dk1"/>
              </a:solidFill>
              <a:effectLst/>
              <a:latin typeface="+mn-lt"/>
              <a:ea typeface="+mn-ea"/>
              <a:cs typeface="+mn-cs"/>
            </a:rPr>
            <a:t>千円増加したこと等によるものである。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304;&#23567;&#20998;&#39006;&#12305;&#24179;&#25104;30&#24180;&#24230;&#29031;&#20250;/&#24179;&#25104;29&#24180;&#24230;&#27770;&#31639;&#12473;&#12488;&#12483;&#12463;&#24773;&#22577;&#35519;&#26619;/03_&#24179;&#25104;29&#24180;&#24230;&#27770;&#31639;/17.&#22243;&#20307;&#22238;&#31572;/&#31532;2&#24382;/&#9733;&#12394;&#12427;&#12415;&#12387;&#12385;&#12408;/02%20&#25351;&#23450;&#37117;&#24066;/49%20&#20185;&#21488;&#24066;&#9679;/&#12304;&#36001;&#25919;&#29366;&#27841;&#36039;&#26009;&#38598;&#12305;_041009_&#20185;&#2148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108.5</v>
          </cell>
          <cell r="CV51">
            <v>101.1</v>
          </cell>
        </row>
        <row r="53">
          <cell r="CN53">
            <v>60.9</v>
          </cell>
          <cell r="CV53">
            <v>61.8</v>
          </cell>
        </row>
        <row r="55">
          <cell r="AN55" t="str">
            <v>類似団体内平均値</v>
          </cell>
          <cell r="CN55">
            <v>115.7</v>
          </cell>
          <cell r="CV55">
            <v>106</v>
          </cell>
        </row>
        <row r="57">
          <cell r="CN57">
            <v>61</v>
          </cell>
          <cell r="CV57">
            <v>62</v>
          </cell>
        </row>
        <row r="72">
          <cell r="BP72" t="str">
            <v>H25</v>
          </cell>
          <cell r="BX72" t="str">
            <v>H26</v>
          </cell>
          <cell r="CF72" t="str">
            <v>H27</v>
          </cell>
          <cell r="CN72" t="str">
            <v>H28</v>
          </cell>
          <cell r="CV72" t="str">
            <v>H29</v>
          </cell>
        </row>
        <row r="73">
          <cell r="AN73" t="str">
            <v>当該団体値</v>
          </cell>
          <cell r="BP73">
            <v>134.6</v>
          </cell>
          <cell r="BX73">
            <v>133.19999999999999</v>
          </cell>
          <cell r="CF73">
            <v>122.8</v>
          </cell>
          <cell r="CN73">
            <v>108.5</v>
          </cell>
          <cell r="CV73">
            <v>101.1</v>
          </cell>
        </row>
        <row r="75">
          <cell r="BP75">
            <v>11.3</v>
          </cell>
          <cell r="BX75">
            <v>10.8</v>
          </cell>
          <cell r="CF75">
            <v>9.8000000000000007</v>
          </cell>
          <cell r="CN75">
            <v>9.3000000000000007</v>
          </cell>
          <cell r="CV75">
            <v>8.1999999999999993</v>
          </cell>
        </row>
        <row r="77">
          <cell r="AN77" t="str">
            <v>類似団体内平均値</v>
          </cell>
          <cell r="BP77">
            <v>139</v>
          </cell>
          <cell r="BX77">
            <v>132.4</v>
          </cell>
          <cell r="CF77">
            <v>124.2</v>
          </cell>
          <cell r="CN77">
            <v>115.7</v>
          </cell>
          <cell r="CV77">
            <v>106</v>
          </cell>
        </row>
        <row r="79">
          <cell r="BP79">
            <v>11.2</v>
          </cell>
          <cell r="BX79">
            <v>11.2</v>
          </cell>
          <cell r="CF79">
            <v>10.9</v>
          </cell>
          <cell r="CN79">
            <v>10.3</v>
          </cell>
          <cell r="CV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520511188</v>
      </c>
      <c r="BO4" s="403"/>
      <c r="BP4" s="403"/>
      <c r="BQ4" s="403"/>
      <c r="BR4" s="403"/>
      <c r="BS4" s="403"/>
      <c r="BT4" s="403"/>
      <c r="BU4" s="404"/>
      <c r="BV4" s="402">
        <v>488893356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1.4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504719654</v>
      </c>
      <c r="BO5" s="408"/>
      <c r="BP5" s="408"/>
      <c r="BQ5" s="408"/>
      <c r="BR5" s="408"/>
      <c r="BS5" s="408"/>
      <c r="BT5" s="408"/>
      <c r="BU5" s="409"/>
      <c r="BV5" s="407">
        <v>474312320</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98.5</v>
      </c>
      <c r="CU5" s="378"/>
      <c r="CV5" s="378"/>
      <c r="CW5" s="378"/>
      <c r="CX5" s="378"/>
      <c r="CY5" s="378"/>
      <c r="CZ5" s="378"/>
      <c r="DA5" s="379"/>
      <c r="DB5" s="377">
        <v>99.4</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15791534</v>
      </c>
      <c r="BO6" s="408"/>
      <c r="BP6" s="408"/>
      <c r="BQ6" s="408"/>
      <c r="BR6" s="408"/>
      <c r="BS6" s="408"/>
      <c r="BT6" s="408"/>
      <c r="BU6" s="409"/>
      <c r="BV6" s="407">
        <v>14581036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108.2</v>
      </c>
      <c r="CU6" s="558"/>
      <c r="CV6" s="558"/>
      <c r="CW6" s="558"/>
      <c r="CX6" s="558"/>
      <c r="CY6" s="558"/>
      <c r="CZ6" s="558"/>
      <c r="DA6" s="559"/>
      <c r="DB6" s="557">
        <v>107.4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12149034</v>
      </c>
      <c r="BO7" s="408"/>
      <c r="BP7" s="408"/>
      <c r="BQ7" s="408"/>
      <c r="BR7" s="408"/>
      <c r="BS7" s="408"/>
      <c r="BT7" s="408"/>
      <c r="BU7" s="409"/>
      <c r="BV7" s="407">
        <v>11270640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274096100</v>
      </c>
      <c r="CU7" s="408"/>
      <c r="CV7" s="408"/>
      <c r="CW7" s="408"/>
      <c r="CX7" s="408"/>
      <c r="CY7" s="408"/>
      <c r="CZ7" s="408"/>
      <c r="DA7" s="409"/>
      <c r="DB7" s="407">
        <v>238045947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3642500</v>
      </c>
      <c r="BO8" s="408"/>
      <c r="BP8" s="408"/>
      <c r="BQ8" s="408"/>
      <c r="BR8" s="408"/>
      <c r="BS8" s="408"/>
      <c r="BT8" s="408"/>
      <c r="BU8" s="409"/>
      <c r="BV8" s="407">
        <v>3310396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0.91</v>
      </c>
      <c r="CU8" s="521"/>
      <c r="CV8" s="521"/>
      <c r="CW8" s="521"/>
      <c r="CX8" s="521"/>
      <c r="CY8" s="521"/>
      <c r="CZ8" s="521"/>
      <c r="DA8" s="522"/>
      <c r="DB8" s="520">
        <v>0.91</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1082159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332104</v>
      </c>
      <c r="BO9" s="408"/>
      <c r="BP9" s="408"/>
      <c r="BQ9" s="408"/>
      <c r="BR9" s="408"/>
      <c r="BS9" s="408"/>
      <c r="BT9" s="408"/>
      <c r="BU9" s="409"/>
      <c r="BV9" s="407">
        <v>96108</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16</v>
      </c>
      <c r="CU9" s="378"/>
      <c r="CV9" s="378"/>
      <c r="CW9" s="378"/>
      <c r="CX9" s="378"/>
      <c r="CY9" s="378"/>
      <c r="CZ9" s="378"/>
      <c r="DA9" s="379"/>
      <c r="DB9" s="377">
        <v>19.3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1045986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315384</v>
      </c>
      <c r="BO10" s="408"/>
      <c r="BP10" s="408"/>
      <c r="BQ10" s="408"/>
      <c r="BR10" s="408"/>
      <c r="BS10" s="408"/>
      <c r="BT10" s="408"/>
      <c r="BU10" s="409"/>
      <c r="BV10" s="407">
        <v>214169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12467</v>
      </c>
      <c r="BO11" s="408"/>
      <c r="BP11" s="408"/>
      <c r="BQ11" s="408"/>
      <c r="BR11" s="408"/>
      <c r="BS11" s="408"/>
      <c r="BT11" s="408"/>
      <c r="BU11" s="409"/>
      <c r="BV11" s="407">
        <v>9333</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1060545</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113</v>
      </c>
      <c r="AV12" s="465"/>
      <c r="AW12" s="465"/>
      <c r="AX12" s="465"/>
      <c r="AY12" s="387" t="s">
        <v>128</v>
      </c>
      <c r="AZ12" s="388"/>
      <c r="BA12" s="388"/>
      <c r="BB12" s="388"/>
      <c r="BC12" s="388"/>
      <c r="BD12" s="388"/>
      <c r="BE12" s="388"/>
      <c r="BF12" s="388"/>
      <c r="BG12" s="388"/>
      <c r="BH12" s="388"/>
      <c r="BI12" s="388"/>
      <c r="BJ12" s="388"/>
      <c r="BK12" s="388"/>
      <c r="BL12" s="388"/>
      <c r="BM12" s="389"/>
      <c r="BN12" s="407">
        <v>6076503</v>
      </c>
      <c r="BO12" s="408"/>
      <c r="BP12" s="408"/>
      <c r="BQ12" s="408"/>
      <c r="BR12" s="408"/>
      <c r="BS12" s="408"/>
      <c r="BT12" s="408"/>
      <c r="BU12" s="409"/>
      <c r="BV12" s="407">
        <v>4767175</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1048020</v>
      </c>
      <c r="S13" s="511"/>
      <c r="T13" s="511"/>
      <c r="U13" s="511"/>
      <c r="V13" s="512"/>
      <c r="W13" s="498" t="s">
        <v>132</v>
      </c>
      <c r="X13" s="420"/>
      <c r="Y13" s="420"/>
      <c r="Z13" s="420"/>
      <c r="AA13" s="420"/>
      <c r="AB13" s="421"/>
      <c r="AC13" s="383">
        <v>3717</v>
      </c>
      <c r="AD13" s="384"/>
      <c r="AE13" s="384"/>
      <c r="AF13" s="384"/>
      <c r="AG13" s="385"/>
      <c r="AH13" s="383">
        <v>4005</v>
      </c>
      <c r="AI13" s="384"/>
      <c r="AJ13" s="384"/>
      <c r="AK13" s="384"/>
      <c r="AL13" s="386"/>
      <c r="AM13" s="476" t="s">
        <v>133</v>
      </c>
      <c r="AN13" s="381"/>
      <c r="AO13" s="381"/>
      <c r="AP13" s="381"/>
      <c r="AQ13" s="381"/>
      <c r="AR13" s="381"/>
      <c r="AS13" s="381"/>
      <c r="AT13" s="382"/>
      <c r="AU13" s="464" t="s">
        <v>119</v>
      </c>
      <c r="AV13" s="465"/>
      <c r="AW13" s="465"/>
      <c r="AX13" s="465"/>
      <c r="AY13" s="387" t="s">
        <v>134</v>
      </c>
      <c r="AZ13" s="388"/>
      <c r="BA13" s="388"/>
      <c r="BB13" s="388"/>
      <c r="BC13" s="388"/>
      <c r="BD13" s="388"/>
      <c r="BE13" s="388"/>
      <c r="BF13" s="388"/>
      <c r="BG13" s="388"/>
      <c r="BH13" s="388"/>
      <c r="BI13" s="388"/>
      <c r="BJ13" s="388"/>
      <c r="BK13" s="388"/>
      <c r="BL13" s="388"/>
      <c r="BM13" s="389"/>
      <c r="BN13" s="407">
        <v>-5416548</v>
      </c>
      <c r="BO13" s="408"/>
      <c r="BP13" s="408"/>
      <c r="BQ13" s="408"/>
      <c r="BR13" s="408"/>
      <c r="BS13" s="408"/>
      <c r="BT13" s="408"/>
      <c r="BU13" s="409"/>
      <c r="BV13" s="407">
        <v>-4447565</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8.1999999999999993</v>
      </c>
      <c r="CU13" s="378"/>
      <c r="CV13" s="378"/>
      <c r="CW13" s="378"/>
      <c r="CX13" s="378"/>
      <c r="CY13" s="378"/>
      <c r="CZ13" s="378"/>
      <c r="DA13" s="379"/>
      <c r="DB13" s="377">
        <v>9.3000000000000007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1058517</v>
      </c>
      <c r="S14" s="511"/>
      <c r="T14" s="511"/>
      <c r="U14" s="511"/>
      <c r="V14" s="512"/>
      <c r="W14" s="513"/>
      <c r="X14" s="423"/>
      <c r="Y14" s="423"/>
      <c r="Z14" s="423"/>
      <c r="AA14" s="423"/>
      <c r="AB14" s="424"/>
      <c r="AC14" s="503">
        <v>0.8</v>
      </c>
      <c r="AD14" s="504"/>
      <c r="AE14" s="504"/>
      <c r="AF14" s="504"/>
      <c r="AG14" s="505"/>
      <c r="AH14" s="503">
        <v>0.9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101.1</v>
      </c>
      <c r="CU14" s="515"/>
      <c r="CV14" s="515"/>
      <c r="CW14" s="515"/>
      <c r="CX14" s="515"/>
      <c r="CY14" s="515"/>
      <c r="CZ14" s="515"/>
      <c r="DA14" s="516"/>
      <c r="DB14" s="514">
        <v>108.5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1046404</v>
      </c>
      <c r="S15" s="511"/>
      <c r="T15" s="511"/>
      <c r="U15" s="511"/>
      <c r="V15" s="512"/>
      <c r="W15" s="498" t="s">
        <v>138</v>
      </c>
      <c r="X15" s="420"/>
      <c r="Y15" s="420"/>
      <c r="Z15" s="420"/>
      <c r="AA15" s="420"/>
      <c r="AB15" s="421"/>
      <c r="AC15" s="383">
        <v>77038</v>
      </c>
      <c r="AD15" s="384"/>
      <c r="AE15" s="384"/>
      <c r="AF15" s="384"/>
      <c r="AG15" s="385"/>
      <c r="AH15" s="383">
        <v>67162</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182353758</v>
      </c>
      <c r="BO15" s="403"/>
      <c r="BP15" s="403"/>
      <c r="BQ15" s="403"/>
      <c r="BR15" s="403"/>
      <c r="BS15" s="403"/>
      <c r="BT15" s="403"/>
      <c r="BU15" s="404"/>
      <c r="BV15" s="402">
        <v>158696559</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16.5</v>
      </c>
      <c r="AD16" s="504"/>
      <c r="AE16" s="504"/>
      <c r="AF16" s="504"/>
      <c r="AG16" s="505"/>
      <c r="AH16" s="503">
        <v>15.1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201972967</v>
      </c>
      <c r="BO16" s="408"/>
      <c r="BP16" s="408"/>
      <c r="BQ16" s="408"/>
      <c r="BR16" s="408"/>
      <c r="BS16" s="408"/>
      <c r="BT16" s="408"/>
      <c r="BU16" s="409"/>
      <c r="BV16" s="407">
        <v>173182919</v>
      </c>
      <c r="BW16" s="408"/>
      <c r="BX16" s="408"/>
      <c r="BY16" s="408"/>
      <c r="BZ16" s="408"/>
      <c r="CA16" s="408"/>
      <c r="CB16" s="408"/>
      <c r="CC16" s="409"/>
      <c r="CD16" s="180"/>
      <c r="CE16" s="405" t="s">
        <v>144</v>
      </c>
      <c r="CF16" s="405"/>
      <c r="CG16" s="405"/>
      <c r="CH16" s="405"/>
      <c r="CI16" s="405"/>
      <c r="CJ16" s="405"/>
      <c r="CK16" s="405"/>
      <c r="CL16" s="405"/>
      <c r="CM16" s="405"/>
      <c r="CN16" s="405"/>
      <c r="CO16" s="405"/>
      <c r="CP16" s="405"/>
      <c r="CQ16" s="405"/>
      <c r="CR16" s="405"/>
      <c r="CS16" s="406"/>
      <c r="CT16" s="377">
        <v>9.4</v>
      </c>
      <c r="CU16" s="378"/>
      <c r="CV16" s="378"/>
      <c r="CW16" s="378"/>
      <c r="CX16" s="378"/>
      <c r="CY16" s="378"/>
      <c r="CZ16" s="378"/>
      <c r="DA16" s="379"/>
      <c r="DB16" s="377">
        <v>5.9</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386007</v>
      </c>
      <c r="AD17" s="384"/>
      <c r="AE17" s="384"/>
      <c r="AF17" s="384"/>
      <c r="AG17" s="385"/>
      <c r="AH17" s="383">
        <v>372941</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229865762</v>
      </c>
      <c r="BO17" s="408"/>
      <c r="BP17" s="408"/>
      <c r="BQ17" s="408"/>
      <c r="BR17" s="408"/>
      <c r="BS17" s="408"/>
      <c r="BT17" s="408"/>
      <c r="BU17" s="409"/>
      <c r="BV17" s="407">
        <v>205599518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786.3</v>
      </c>
      <c r="M18" s="472"/>
      <c r="N18" s="472"/>
      <c r="O18" s="472"/>
      <c r="P18" s="472"/>
      <c r="Q18" s="472"/>
      <c r="R18" s="473"/>
      <c r="S18" s="473"/>
      <c r="T18" s="473"/>
      <c r="U18" s="473"/>
      <c r="V18" s="474"/>
      <c r="W18" s="488"/>
      <c r="X18" s="489"/>
      <c r="Y18" s="489"/>
      <c r="Z18" s="489"/>
      <c r="AA18" s="489"/>
      <c r="AB18" s="499"/>
      <c r="AC18" s="371">
        <v>82.7</v>
      </c>
      <c r="AD18" s="372"/>
      <c r="AE18" s="372"/>
      <c r="AF18" s="372"/>
      <c r="AG18" s="475"/>
      <c r="AH18" s="371">
        <v>84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272726012</v>
      </c>
      <c r="BO18" s="408"/>
      <c r="BP18" s="408"/>
      <c r="BQ18" s="408"/>
      <c r="BR18" s="408"/>
      <c r="BS18" s="408"/>
      <c r="BT18" s="408"/>
      <c r="BU18" s="409"/>
      <c r="BV18" s="407">
        <v>237633658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1376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332345551</v>
      </c>
      <c r="BO19" s="408"/>
      <c r="BP19" s="408"/>
      <c r="BQ19" s="408"/>
      <c r="BR19" s="408"/>
      <c r="BS19" s="408"/>
      <c r="BT19" s="408"/>
      <c r="BU19" s="409"/>
      <c r="BV19" s="407">
        <v>300171605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498953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770894032</v>
      </c>
      <c r="BO23" s="408"/>
      <c r="BP23" s="408"/>
      <c r="BQ23" s="408"/>
      <c r="BR23" s="408"/>
      <c r="BS23" s="408"/>
      <c r="BT23" s="408"/>
      <c r="BU23" s="409"/>
      <c r="BV23" s="407">
        <v>773066538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12183</v>
      </c>
      <c r="R24" s="384"/>
      <c r="S24" s="384"/>
      <c r="T24" s="384"/>
      <c r="U24" s="384"/>
      <c r="V24" s="385"/>
      <c r="W24" s="449"/>
      <c r="X24" s="440"/>
      <c r="Y24" s="441"/>
      <c r="Z24" s="380" t="s">
        <v>163</v>
      </c>
      <c r="AA24" s="381"/>
      <c r="AB24" s="381"/>
      <c r="AC24" s="381"/>
      <c r="AD24" s="381"/>
      <c r="AE24" s="381"/>
      <c r="AF24" s="381"/>
      <c r="AG24" s="382"/>
      <c r="AH24" s="383">
        <v>6386</v>
      </c>
      <c r="AI24" s="384"/>
      <c r="AJ24" s="384"/>
      <c r="AK24" s="384"/>
      <c r="AL24" s="385"/>
      <c r="AM24" s="383">
        <v>20850290</v>
      </c>
      <c r="AN24" s="384"/>
      <c r="AO24" s="384"/>
      <c r="AP24" s="384"/>
      <c r="AQ24" s="384"/>
      <c r="AR24" s="385"/>
      <c r="AS24" s="383">
        <v>3265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297233159</v>
      </c>
      <c r="BO24" s="408"/>
      <c r="BP24" s="408"/>
      <c r="BQ24" s="408"/>
      <c r="BR24" s="408"/>
      <c r="BS24" s="408"/>
      <c r="BT24" s="408"/>
      <c r="BU24" s="409"/>
      <c r="BV24" s="407">
        <v>307959447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3</v>
      </c>
      <c r="M25" s="384"/>
      <c r="N25" s="384"/>
      <c r="O25" s="384"/>
      <c r="P25" s="385"/>
      <c r="Q25" s="383">
        <v>9690</v>
      </c>
      <c r="R25" s="384"/>
      <c r="S25" s="384"/>
      <c r="T25" s="384"/>
      <c r="U25" s="384"/>
      <c r="V25" s="385"/>
      <c r="W25" s="449"/>
      <c r="X25" s="440"/>
      <c r="Y25" s="441"/>
      <c r="Z25" s="380" t="s">
        <v>166</v>
      </c>
      <c r="AA25" s="381"/>
      <c r="AB25" s="381"/>
      <c r="AC25" s="381"/>
      <c r="AD25" s="381"/>
      <c r="AE25" s="381"/>
      <c r="AF25" s="381"/>
      <c r="AG25" s="382"/>
      <c r="AH25" s="383">
        <v>1087</v>
      </c>
      <c r="AI25" s="384"/>
      <c r="AJ25" s="384"/>
      <c r="AK25" s="384"/>
      <c r="AL25" s="385"/>
      <c r="AM25" s="383">
        <v>3452312</v>
      </c>
      <c r="AN25" s="384"/>
      <c r="AO25" s="384"/>
      <c r="AP25" s="384"/>
      <c r="AQ25" s="384"/>
      <c r="AR25" s="385"/>
      <c r="AS25" s="383">
        <v>3176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162246222</v>
      </c>
      <c r="BO25" s="403"/>
      <c r="BP25" s="403"/>
      <c r="BQ25" s="403"/>
      <c r="BR25" s="403"/>
      <c r="BS25" s="403"/>
      <c r="BT25" s="403"/>
      <c r="BU25" s="404"/>
      <c r="BV25" s="402">
        <v>168655555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8051</v>
      </c>
      <c r="R26" s="384"/>
      <c r="S26" s="384"/>
      <c r="T26" s="384"/>
      <c r="U26" s="384"/>
      <c r="V26" s="385"/>
      <c r="W26" s="449"/>
      <c r="X26" s="440"/>
      <c r="Y26" s="441"/>
      <c r="Z26" s="380" t="s">
        <v>169</v>
      </c>
      <c r="AA26" s="462"/>
      <c r="AB26" s="462"/>
      <c r="AC26" s="462"/>
      <c r="AD26" s="462"/>
      <c r="AE26" s="462"/>
      <c r="AF26" s="462"/>
      <c r="AG26" s="463"/>
      <c r="AH26" s="383">
        <v>510</v>
      </c>
      <c r="AI26" s="384"/>
      <c r="AJ26" s="384"/>
      <c r="AK26" s="384"/>
      <c r="AL26" s="385"/>
      <c r="AM26" s="383">
        <v>1828350</v>
      </c>
      <c r="AN26" s="384"/>
      <c r="AO26" s="384"/>
      <c r="AP26" s="384"/>
      <c r="AQ26" s="384"/>
      <c r="AR26" s="385"/>
      <c r="AS26" s="383">
        <v>3585</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v>2118738</v>
      </c>
      <c r="BO26" s="408"/>
      <c r="BP26" s="408"/>
      <c r="BQ26" s="408"/>
      <c r="BR26" s="408"/>
      <c r="BS26" s="408"/>
      <c r="BT26" s="408"/>
      <c r="BU26" s="409"/>
      <c r="BV26" s="407">
        <v>2519185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10200</v>
      </c>
      <c r="R27" s="384"/>
      <c r="S27" s="384"/>
      <c r="T27" s="384"/>
      <c r="U27" s="384"/>
      <c r="V27" s="385"/>
      <c r="W27" s="449"/>
      <c r="X27" s="440"/>
      <c r="Y27" s="441"/>
      <c r="Z27" s="380" t="s">
        <v>172</v>
      </c>
      <c r="AA27" s="381"/>
      <c r="AB27" s="381"/>
      <c r="AC27" s="381"/>
      <c r="AD27" s="381"/>
      <c r="AE27" s="381"/>
      <c r="AF27" s="381"/>
      <c r="AG27" s="382"/>
      <c r="AH27" s="383">
        <v>4935</v>
      </c>
      <c r="AI27" s="384"/>
      <c r="AJ27" s="384"/>
      <c r="AK27" s="384"/>
      <c r="AL27" s="385"/>
      <c r="AM27" s="383">
        <v>18297754</v>
      </c>
      <c r="AN27" s="384"/>
      <c r="AO27" s="384"/>
      <c r="AP27" s="384"/>
      <c r="AQ27" s="384"/>
      <c r="AR27" s="385"/>
      <c r="AS27" s="383">
        <v>3708</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18374656</v>
      </c>
      <c r="BO27" s="411"/>
      <c r="BP27" s="411"/>
      <c r="BQ27" s="411"/>
      <c r="BR27" s="411"/>
      <c r="BS27" s="411"/>
      <c r="BT27" s="411"/>
      <c r="BU27" s="412"/>
      <c r="BV27" s="410">
        <v>18317503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9100</v>
      </c>
      <c r="R28" s="384"/>
      <c r="S28" s="384"/>
      <c r="T28" s="384"/>
      <c r="U28" s="384"/>
      <c r="V28" s="385"/>
      <c r="W28" s="449"/>
      <c r="X28" s="440"/>
      <c r="Y28" s="441"/>
      <c r="Z28" s="380" t="s">
        <v>175</v>
      </c>
      <c r="AA28" s="381"/>
      <c r="AB28" s="381"/>
      <c r="AC28" s="381"/>
      <c r="AD28" s="381"/>
      <c r="AE28" s="381"/>
      <c r="AF28" s="381"/>
      <c r="AG28" s="382"/>
      <c r="AH28" s="383" t="s">
        <v>176</v>
      </c>
      <c r="AI28" s="384"/>
      <c r="AJ28" s="384"/>
      <c r="AK28" s="384"/>
      <c r="AL28" s="385"/>
      <c r="AM28" s="383" t="s">
        <v>176</v>
      </c>
      <c r="AN28" s="384"/>
      <c r="AO28" s="384"/>
      <c r="AP28" s="384"/>
      <c r="AQ28" s="384"/>
      <c r="AR28" s="385"/>
      <c r="AS28" s="383" t="s">
        <v>176</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25228192</v>
      </c>
      <c r="BO28" s="403"/>
      <c r="BP28" s="403"/>
      <c r="BQ28" s="403"/>
      <c r="BR28" s="403"/>
      <c r="BS28" s="403"/>
      <c r="BT28" s="403"/>
      <c r="BU28" s="404"/>
      <c r="BV28" s="402">
        <v>29289311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53</v>
      </c>
      <c r="M29" s="384"/>
      <c r="N29" s="384"/>
      <c r="O29" s="384"/>
      <c r="P29" s="385"/>
      <c r="Q29" s="383">
        <v>8400</v>
      </c>
      <c r="R29" s="384"/>
      <c r="S29" s="384"/>
      <c r="T29" s="384"/>
      <c r="U29" s="384"/>
      <c r="V29" s="385"/>
      <c r="W29" s="450"/>
      <c r="X29" s="451"/>
      <c r="Y29" s="452"/>
      <c r="Z29" s="380" t="s">
        <v>179</v>
      </c>
      <c r="AA29" s="381"/>
      <c r="AB29" s="381"/>
      <c r="AC29" s="381"/>
      <c r="AD29" s="381"/>
      <c r="AE29" s="381"/>
      <c r="AF29" s="381"/>
      <c r="AG29" s="382"/>
      <c r="AH29" s="383">
        <v>11321</v>
      </c>
      <c r="AI29" s="384"/>
      <c r="AJ29" s="384"/>
      <c r="AK29" s="384"/>
      <c r="AL29" s="385"/>
      <c r="AM29" s="383">
        <v>39148044</v>
      </c>
      <c r="AN29" s="384"/>
      <c r="AO29" s="384"/>
      <c r="AP29" s="384"/>
      <c r="AQ29" s="384"/>
      <c r="AR29" s="385"/>
      <c r="AS29" s="383">
        <v>3458</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7635667</v>
      </c>
      <c r="BO29" s="408"/>
      <c r="BP29" s="408"/>
      <c r="BQ29" s="408"/>
      <c r="BR29" s="408"/>
      <c r="BS29" s="408"/>
      <c r="BT29" s="408"/>
      <c r="BU29" s="409"/>
      <c r="BV29" s="407">
        <v>7175700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102.9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120102683</v>
      </c>
      <c r="BO30" s="411"/>
      <c r="BP30" s="411"/>
      <c r="BQ30" s="411"/>
      <c r="BR30" s="411"/>
      <c r="BS30" s="411"/>
      <c r="BT30" s="411"/>
      <c r="BU30" s="412"/>
      <c r="BV30" s="410">
        <v>130009889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188</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7</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11</v>
      </c>
      <c r="AN34" s="366"/>
      <c r="AO34" s="365" t="str">
        <f>IF('各会計、関係団体の財政状況及び健全化判断比率'!B32="","",'各会計、関係団体の財政状況及び健全化判断比率'!B32)</f>
        <v>下水道事業会計</v>
      </c>
      <c r="AP34" s="365"/>
      <c r="AQ34" s="365"/>
      <c r="AR34" s="365"/>
      <c r="AS34" s="365"/>
      <c r="AT34" s="365"/>
      <c r="AU34" s="365"/>
      <c r="AV34" s="365"/>
      <c r="AW34" s="365"/>
      <c r="AX34" s="365"/>
      <c r="AY34" s="365"/>
      <c r="AZ34" s="365"/>
      <c r="BA34" s="365"/>
      <c r="BB34" s="365"/>
      <c r="BC34" s="365"/>
      <c r="BD34" s="193"/>
      <c r="BE34" s="366">
        <f>IF(BG34="","",MAX(C34:D43,U34:V43,AM34:AN43)+1)</f>
        <v>17</v>
      </c>
      <c r="BF34" s="366"/>
      <c r="BG34" s="365" t="str">
        <f>IF('各会計、関係団体の財政状況及び健全化判断比率'!B38="","",'各会計、関係団体の財政状況及び健全化判断比率'!B38)</f>
        <v>中央卸売市場事業特別会計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宮城県後期高齢者医療広域連合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（公財）仙台観光国際協会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都市改造事業特別会計</v>
      </c>
      <c r="F35" s="365"/>
      <c r="G35" s="365"/>
      <c r="H35" s="365"/>
      <c r="I35" s="365"/>
      <c r="J35" s="365"/>
      <c r="K35" s="365"/>
      <c r="L35" s="365"/>
      <c r="M35" s="365"/>
      <c r="N35" s="365"/>
      <c r="O35" s="365"/>
      <c r="P35" s="365"/>
      <c r="Q35" s="365"/>
      <c r="R35" s="365"/>
      <c r="S35" s="365"/>
      <c r="T35" s="193"/>
      <c r="U35" s="366">
        <f>IF(W35="","",U34+1)</f>
        <v>8</v>
      </c>
      <c r="V35" s="366"/>
      <c r="W35" s="365" t="str">
        <f>IF('各会計、関係団体の財政状況及び健全化判断比率'!B29="","",'各会計、関係団体の財政状況及び健全化判断比率'!B29)</f>
        <v>駐車場事業特別会計</v>
      </c>
      <c r="X35" s="365"/>
      <c r="Y35" s="365"/>
      <c r="Z35" s="365"/>
      <c r="AA35" s="365"/>
      <c r="AB35" s="365"/>
      <c r="AC35" s="365"/>
      <c r="AD35" s="365"/>
      <c r="AE35" s="365"/>
      <c r="AF35" s="365"/>
      <c r="AG35" s="365"/>
      <c r="AH35" s="365"/>
      <c r="AI35" s="365"/>
      <c r="AJ35" s="365"/>
      <c r="AK35" s="365"/>
      <c r="AL35" s="193"/>
      <c r="AM35" s="366">
        <f t="shared" ref="AM35:AM43" si="0">IF(AO35="","",AM34+1)</f>
        <v>12</v>
      </c>
      <c r="AN35" s="366"/>
      <c r="AO35" s="365" t="str">
        <f>IF('各会計、関係団体の財政状況及び健全化判断比率'!B33="","",'各会計、関係団体の財政状況及び健全化判断比率'!B33)</f>
        <v>自動車運送事業会計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t="str">
        <f t="shared" ref="BW35:BW43" si="2">IF(BY35="","",BW34+1)</f>
        <v/>
      </c>
      <c r="BX35" s="366"/>
      <c r="BY35" s="365" t="str">
        <f>IF('各会計、関係団体の財政状況及び健全化判断比率'!B69="","",'各会計、関係団体の財政状況及び健全化判断比率'!B69)</f>
        <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（公財）仙台ひと・まち交流財団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公共用地先行取得事業特別会計</v>
      </c>
      <c r="F36" s="365"/>
      <c r="G36" s="365"/>
      <c r="H36" s="365"/>
      <c r="I36" s="365"/>
      <c r="J36" s="365"/>
      <c r="K36" s="365"/>
      <c r="L36" s="365"/>
      <c r="M36" s="365"/>
      <c r="N36" s="365"/>
      <c r="O36" s="365"/>
      <c r="P36" s="365"/>
      <c r="Q36" s="365"/>
      <c r="R36" s="365"/>
      <c r="S36" s="365"/>
      <c r="T36" s="193"/>
      <c r="U36" s="366">
        <f t="shared" ref="U36:U43" si="4">IF(W36="","",U35+1)</f>
        <v>9</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f t="shared" si="0"/>
        <v>13</v>
      </c>
      <c r="AN36" s="366"/>
      <c r="AO36" s="365" t="str">
        <f>IF('各会計、関係団体の財政状況及び健全化判断比率'!B34="","",'各会計、関係団体の財政状況及び健全化判断比率'!B34)</f>
        <v>高速鉄道事業会計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（株）たいはっくる</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母子父子寡婦福祉資金貸付事業特別会計</v>
      </c>
      <c r="F37" s="365"/>
      <c r="G37" s="365"/>
      <c r="H37" s="365"/>
      <c r="I37" s="365"/>
      <c r="J37" s="365"/>
      <c r="K37" s="365"/>
      <c r="L37" s="365"/>
      <c r="M37" s="365"/>
      <c r="N37" s="365"/>
      <c r="O37" s="365"/>
      <c r="P37" s="365"/>
      <c r="Q37" s="365"/>
      <c r="R37" s="365"/>
      <c r="S37" s="365"/>
      <c r="T37" s="193"/>
      <c r="U37" s="366">
        <f t="shared" si="4"/>
        <v>10</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f t="shared" si="0"/>
        <v>14</v>
      </c>
      <c r="AN37" s="366"/>
      <c r="AO37" s="365" t="str">
        <f>IF('各会計、関係団体の財政状況及び健全化判断比率'!B35="","",'各会計、関係団体の財政状況及び健全化判断比率'!B35)</f>
        <v>水道事業会計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（公財）せんだい男女共同参画財団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新墓園事業特別会計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f t="shared" si="0"/>
        <v>15</v>
      </c>
      <c r="AN38" s="366"/>
      <c r="AO38" s="365" t="str">
        <f>IF('各会計、関係団体の財政状況及び健全化判断比率'!B36="","",'各会計、関係団体の財政状況及び健全化判断比率'!B36)</f>
        <v>ガス事業会計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23</v>
      </c>
      <c r="CP38" s="366"/>
      <c r="CQ38" s="365" t="str">
        <f>IF('各会計、関係団体の財政状況及び健全化判断比率'!BS11="","",'各会計、関係団体の財政状況及び健全化判断比率'!BS11)</f>
        <v>（公財）仙台市スポーツ振興事業団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公債管理特別会計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f t="shared" si="0"/>
        <v>16</v>
      </c>
      <c r="AN39" s="366"/>
      <c r="AO39" s="365" t="str">
        <f>IF('各会計、関係団体の財政状況及び健全化判断比率'!B37="","",'各会計、関係団体の財政状況及び健全化判断比率'!B37)</f>
        <v>病院事業会計</v>
      </c>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24</v>
      </c>
      <c r="CP39" s="366"/>
      <c r="CQ39" s="365" t="str">
        <f>IF('各会計、関係団体の財政状況及び健全化判断比率'!BS12="","",'各会計、関係団体の財政状況及び健全化判断比率'!BS12)</f>
        <v>（公財）仙台市市民文化事業団</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25</v>
      </c>
      <c r="CP40" s="366"/>
      <c r="CQ40" s="365" t="str">
        <f>IF('各会計、関係団体の財政状況及び健全化判断比率'!BS13="","",'各会計、関係団体の財政状況及び健全化判断比率'!BS13)</f>
        <v>（公財）仙台フィルハーモニー管弦楽団</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26</v>
      </c>
      <c r="CP41" s="366"/>
      <c r="CQ41" s="365" t="str">
        <f>IF('各会計、関係団体の財政状況及び健全化判断比率'!BS14="","",'各会計、関係団体の財政状況及び健全化判断比率'!BS14)</f>
        <v>仙台市社会福祉協議会</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27</v>
      </c>
      <c r="CP42" s="366"/>
      <c r="CQ42" s="365" t="str">
        <f>IF('各会計、関係団体の財政状況及び健全化判断比率'!BS15="","",'各会計、関係団体の財政状況及び健全化判断比率'!BS15)</f>
        <v>（福）緑仙会</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28</v>
      </c>
      <c r="CP43" s="366"/>
      <c r="CQ43" s="365" t="str">
        <f>IF('各会計、関係団体の財政状況及び健全化判断比率'!BS16="","",'各会計、関係団体の財政状況及び健全化判断比率'!BS16)</f>
        <v>（公財）仙台市健康福祉事業団</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PzEXGaBslmB3H2IhyGlaWlBjncLa04erzu3mRmqFImrNKjB9RPm+aLfD+tOePatWCzfQ2IuQH0iSuHFB+S/4RA==" saltValue="UamtNpX3EU428wOHjs18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92" t="s">
        <v>560</v>
      </c>
      <c r="D34" s="1192"/>
      <c r="E34" s="1193"/>
      <c r="F34" s="32" t="s">
        <v>561</v>
      </c>
      <c r="G34" s="33" t="s">
        <v>562</v>
      </c>
      <c r="H34" s="33" t="s">
        <v>563</v>
      </c>
      <c r="I34" s="33" t="s">
        <v>564</v>
      </c>
      <c r="J34" s="34" t="s">
        <v>565</v>
      </c>
      <c r="K34" s="22"/>
      <c r="L34" s="22"/>
      <c r="M34" s="22"/>
      <c r="N34" s="22"/>
      <c r="O34" s="22"/>
      <c r="P34" s="22"/>
    </row>
    <row r="35" spans="1:16" ht="39" customHeight="1">
      <c r="A35" s="22"/>
      <c r="B35" s="35"/>
      <c r="C35" s="1186" t="s">
        <v>566</v>
      </c>
      <c r="D35" s="1187"/>
      <c r="E35" s="1188"/>
      <c r="F35" s="36">
        <v>5.29</v>
      </c>
      <c r="G35" s="37">
        <v>5.41</v>
      </c>
      <c r="H35" s="37">
        <v>5.99</v>
      </c>
      <c r="I35" s="37">
        <v>6.06</v>
      </c>
      <c r="J35" s="38">
        <v>5.6</v>
      </c>
      <c r="K35" s="22"/>
      <c r="L35" s="22"/>
      <c r="M35" s="22"/>
      <c r="N35" s="22"/>
      <c r="O35" s="22"/>
      <c r="P35" s="22"/>
    </row>
    <row r="36" spans="1:16" ht="39" customHeight="1">
      <c r="A36" s="22"/>
      <c r="B36" s="35"/>
      <c r="C36" s="1186" t="s">
        <v>567</v>
      </c>
      <c r="D36" s="1187"/>
      <c r="E36" s="1188"/>
      <c r="F36" s="36">
        <v>2.88</v>
      </c>
      <c r="G36" s="37">
        <v>3.52</v>
      </c>
      <c r="H36" s="37">
        <v>4.21</v>
      </c>
      <c r="I36" s="37">
        <v>4.6100000000000003</v>
      </c>
      <c r="J36" s="38">
        <v>3.76</v>
      </c>
      <c r="K36" s="22"/>
      <c r="L36" s="22"/>
      <c r="M36" s="22"/>
      <c r="N36" s="22"/>
      <c r="O36" s="22"/>
      <c r="P36" s="22"/>
    </row>
    <row r="37" spans="1:16" ht="39" customHeight="1">
      <c r="A37" s="22"/>
      <c r="B37" s="35"/>
      <c r="C37" s="1186" t="s">
        <v>568</v>
      </c>
      <c r="D37" s="1187"/>
      <c r="E37" s="1188"/>
      <c r="F37" s="36">
        <v>1.1299999999999999</v>
      </c>
      <c r="G37" s="37">
        <v>1.7</v>
      </c>
      <c r="H37" s="37">
        <v>1.9</v>
      </c>
      <c r="I37" s="37">
        <v>2.2000000000000002</v>
      </c>
      <c r="J37" s="38">
        <v>1.34</v>
      </c>
      <c r="K37" s="22"/>
      <c r="L37" s="22"/>
      <c r="M37" s="22"/>
      <c r="N37" s="22"/>
      <c r="O37" s="22"/>
      <c r="P37" s="22"/>
    </row>
    <row r="38" spans="1:16" ht="39" customHeight="1">
      <c r="A38" s="22"/>
      <c r="B38" s="35"/>
      <c r="C38" s="1186" t="s">
        <v>569</v>
      </c>
      <c r="D38" s="1187"/>
      <c r="E38" s="1188"/>
      <c r="F38" s="36">
        <v>2.54</v>
      </c>
      <c r="G38" s="37">
        <v>1.19</v>
      </c>
      <c r="H38" s="37">
        <v>1.33</v>
      </c>
      <c r="I38" s="37">
        <v>1.36</v>
      </c>
      <c r="J38" s="38">
        <v>1.3</v>
      </c>
      <c r="K38" s="22"/>
      <c r="L38" s="22"/>
      <c r="M38" s="22"/>
      <c r="N38" s="22"/>
      <c r="O38" s="22"/>
      <c r="P38" s="22"/>
    </row>
    <row r="39" spans="1:16" ht="39" customHeight="1">
      <c r="A39" s="22"/>
      <c r="B39" s="35"/>
      <c r="C39" s="1186" t="s">
        <v>570</v>
      </c>
      <c r="D39" s="1187"/>
      <c r="E39" s="1188"/>
      <c r="F39" s="36">
        <v>1.35</v>
      </c>
      <c r="G39" s="37">
        <v>1.43</v>
      </c>
      <c r="H39" s="37">
        <v>1.1399999999999999</v>
      </c>
      <c r="I39" s="37">
        <v>1.26</v>
      </c>
      <c r="J39" s="38">
        <v>1.23</v>
      </c>
      <c r="K39" s="22"/>
      <c r="L39" s="22"/>
      <c r="M39" s="22"/>
      <c r="N39" s="22"/>
      <c r="O39" s="22"/>
      <c r="P39" s="22"/>
    </row>
    <row r="40" spans="1:16" ht="39" customHeight="1">
      <c r="A40" s="22"/>
      <c r="B40" s="35"/>
      <c r="C40" s="1186" t="s">
        <v>571</v>
      </c>
      <c r="D40" s="1187"/>
      <c r="E40" s="1188"/>
      <c r="F40" s="36">
        <v>1.75</v>
      </c>
      <c r="G40" s="37">
        <v>1.52</v>
      </c>
      <c r="H40" s="37">
        <v>1.74</v>
      </c>
      <c r="I40" s="37">
        <v>1.64</v>
      </c>
      <c r="J40" s="38">
        <v>1.06</v>
      </c>
      <c r="K40" s="22"/>
      <c r="L40" s="22"/>
      <c r="M40" s="22"/>
      <c r="N40" s="22"/>
      <c r="O40" s="22"/>
      <c r="P40" s="22"/>
    </row>
    <row r="41" spans="1:16" ht="39" customHeight="1">
      <c r="A41" s="22"/>
      <c r="B41" s="35"/>
      <c r="C41" s="1186" t="s">
        <v>572</v>
      </c>
      <c r="D41" s="1187"/>
      <c r="E41" s="1188"/>
      <c r="F41" s="36">
        <v>0.52</v>
      </c>
      <c r="G41" s="37">
        <v>0.41</v>
      </c>
      <c r="H41" s="37">
        <v>0.51</v>
      </c>
      <c r="I41" s="37">
        <v>0.82</v>
      </c>
      <c r="J41" s="38">
        <v>0.96</v>
      </c>
      <c r="K41" s="22"/>
      <c r="L41" s="22"/>
      <c r="M41" s="22"/>
      <c r="N41" s="22"/>
      <c r="O41" s="22"/>
      <c r="P41" s="22"/>
    </row>
    <row r="42" spans="1:16" ht="39" customHeight="1">
      <c r="A42" s="22"/>
      <c r="B42" s="39"/>
      <c r="C42" s="1186" t="s">
        <v>573</v>
      </c>
      <c r="D42" s="1187"/>
      <c r="E42" s="1188"/>
      <c r="F42" s="36" t="s">
        <v>510</v>
      </c>
      <c r="G42" s="37" t="s">
        <v>510</v>
      </c>
      <c r="H42" s="37" t="s">
        <v>510</v>
      </c>
      <c r="I42" s="37" t="s">
        <v>510</v>
      </c>
      <c r="J42" s="38" t="s">
        <v>510</v>
      </c>
      <c r="K42" s="22"/>
      <c r="L42" s="22"/>
      <c r="M42" s="22"/>
      <c r="N42" s="22"/>
      <c r="O42" s="22"/>
      <c r="P42" s="22"/>
    </row>
    <row r="43" spans="1:16" ht="39" customHeight="1" thickBot="1">
      <c r="A43" s="22"/>
      <c r="B43" s="40"/>
      <c r="C43" s="1189" t="s">
        <v>574</v>
      </c>
      <c r="D43" s="1190"/>
      <c r="E43" s="1191"/>
      <c r="F43" s="41">
        <v>0.39</v>
      </c>
      <c r="G43" s="42">
        <v>0.25</v>
      </c>
      <c r="H43" s="42">
        <v>0.14000000000000001</v>
      </c>
      <c r="I43" s="42">
        <v>0.04</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lEk5cKNXpiAYkt3KVoLrxOAByKp2nwAWZsCENE7vfSGUYH7j42p57TLSrHHs3slDDnetgeAJAQJPbNxMLAOBQ==" saltValue="V6jsDiRxrS2uVTJLfuvm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02" t="s">
        <v>10</v>
      </c>
      <c r="C45" s="1203"/>
      <c r="D45" s="58"/>
      <c r="E45" s="1208" t="s">
        <v>11</v>
      </c>
      <c r="F45" s="1208"/>
      <c r="G45" s="1208"/>
      <c r="H45" s="1208"/>
      <c r="I45" s="1208"/>
      <c r="J45" s="1209"/>
      <c r="K45" s="59">
        <v>40468</v>
      </c>
      <c r="L45" s="60">
        <v>37434</v>
      </c>
      <c r="M45" s="60">
        <v>35688</v>
      </c>
      <c r="N45" s="60">
        <v>36459</v>
      </c>
      <c r="O45" s="61">
        <v>32495</v>
      </c>
      <c r="P45" s="48"/>
      <c r="Q45" s="48"/>
      <c r="R45" s="48"/>
      <c r="S45" s="48"/>
      <c r="T45" s="48"/>
      <c r="U45" s="48"/>
    </row>
    <row r="46" spans="1:21" ht="30.75" customHeight="1">
      <c r="A46" s="48"/>
      <c r="B46" s="1204"/>
      <c r="C46" s="1205"/>
      <c r="D46" s="62"/>
      <c r="E46" s="1196" t="s">
        <v>12</v>
      </c>
      <c r="F46" s="1196"/>
      <c r="G46" s="1196"/>
      <c r="H46" s="1196"/>
      <c r="I46" s="1196"/>
      <c r="J46" s="1197"/>
      <c r="K46" s="63" t="s">
        <v>510</v>
      </c>
      <c r="L46" s="64" t="s">
        <v>510</v>
      </c>
      <c r="M46" s="64" t="s">
        <v>510</v>
      </c>
      <c r="N46" s="64" t="s">
        <v>510</v>
      </c>
      <c r="O46" s="65" t="s">
        <v>510</v>
      </c>
      <c r="P46" s="48"/>
      <c r="Q46" s="48"/>
      <c r="R46" s="48"/>
      <c r="S46" s="48"/>
      <c r="T46" s="48"/>
      <c r="U46" s="48"/>
    </row>
    <row r="47" spans="1:21" ht="30.75" customHeight="1">
      <c r="A47" s="48"/>
      <c r="B47" s="1204"/>
      <c r="C47" s="1205"/>
      <c r="D47" s="62"/>
      <c r="E47" s="1196" t="s">
        <v>13</v>
      </c>
      <c r="F47" s="1196"/>
      <c r="G47" s="1196"/>
      <c r="H47" s="1196"/>
      <c r="I47" s="1196"/>
      <c r="J47" s="1197"/>
      <c r="K47" s="63">
        <v>17987</v>
      </c>
      <c r="L47" s="64">
        <v>19506</v>
      </c>
      <c r="M47" s="64">
        <v>20290</v>
      </c>
      <c r="N47" s="64">
        <v>21230</v>
      </c>
      <c r="O47" s="65">
        <v>22042</v>
      </c>
      <c r="P47" s="48"/>
      <c r="Q47" s="48"/>
      <c r="R47" s="48"/>
      <c r="S47" s="48"/>
      <c r="T47" s="48"/>
      <c r="U47" s="48"/>
    </row>
    <row r="48" spans="1:21" ht="30.75" customHeight="1">
      <c r="A48" s="48"/>
      <c r="B48" s="1204"/>
      <c r="C48" s="1205"/>
      <c r="D48" s="62"/>
      <c r="E48" s="1196" t="s">
        <v>14</v>
      </c>
      <c r="F48" s="1196"/>
      <c r="G48" s="1196"/>
      <c r="H48" s="1196"/>
      <c r="I48" s="1196"/>
      <c r="J48" s="1197"/>
      <c r="K48" s="63">
        <v>11440</v>
      </c>
      <c r="L48" s="64">
        <v>11027</v>
      </c>
      <c r="M48" s="64">
        <v>10245</v>
      </c>
      <c r="N48" s="64">
        <v>9412</v>
      </c>
      <c r="O48" s="65">
        <v>8704</v>
      </c>
      <c r="P48" s="48"/>
      <c r="Q48" s="48"/>
      <c r="R48" s="48"/>
      <c r="S48" s="48"/>
      <c r="T48" s="48"/>
      <c r="U48" s="48"/>
    </row>
    <row r="49" spans="1:21" ht="30.75" customHeight="1">
      <c r="A49" s="48"/>
      <c r="B49" s="1204"/>
      <c r="C49" s="1205"/>
      <c r="D49" s="62"/>
      <c r="E49" s="1196" t="s">
        <v>15</v>
      </c>
      <c r="F49" s="1196"/>
      <c r="G49" s="1196"/>
      <c r="H49" s="1196"/>
      <c r="I49" s="1196"/>
      <c r="J49" s="1197"/>
      <c r="K49" s="63" t="s">
        <v>510</v>
      </c>
      <c r="L49" s="64" t="s">
        <v>510</v>
      </c>
      <c r="M49" s="64" t="s">
        <v>510</v>
      </c>
      <c r="N49" s="64" t="s">
        <v>510</v>
      </c>
      <c r="O49" s="65" t="s">
        <v>510</v>
      </c>
      <c r="P49" s="48"/>
      <c r="Q49" s="48"/>
      <c r="R49" s="48"/>
      <c r="S49" s="48"/>
      <c r="T49" s="48"/>
      <c r="U49" s="48"/>
    </row>
    <row r="50" spans="1:21" ht="30.75" customHeight="1">
      <c r="A50" s="48"/>
      <c r="B50" s="1204"/>
      <c r="C50" s="1205"/>
      <c r="D50" s="62"/>
      <c r="E50" s="1196" t="s">
        <v>16</v>
      </c>
      <c r="F50" s="1196"/>
      <c r="G50" s="1196"/>
      <c r="H50" s="1196"/>
      <c r="I50" s="1196"/>
      <c r="J50" s="1197"/>
      <c r="K50" s="63">
        <v>1775</v>
      </c>
      <c r="L50" s="64">
        <v>1805</v>
      </c>
      <c r="M50" s="64">
        <v>1389</v>
      </c>
      <c r="N50" s="64">
        <v>1658</v>
      </c>
      <c r="O50" s="65">
        <v>1724</v>
      </c>
      <c r="P50" s="48"/>
      <c r="Q50" s="48"/>
      <c r="R50" s="48"/>
      <c r="S50" s="48"/>
      <c r="T50" s="48"/>
      <c r="U50" s="48"/>
    </row>
    <row r="51" spans="1:21" ht="30.75" customHeight="1">
      <c r="A51" s="48"/>
      <c r="B51" s="1206"/>
      <c r="C51" s="1207"/>
      <c r="D51" s="66"/>
      <c r="E51" s="1196" t="s">
        <v>17</v>
      </c>
      <c r="F51" s="1196"/>
      <c r="G51" s="1196"/>
      <c r="H51" s="1196"/>
      <c r="I51" s="1196"/>
      <c r="J51" s="1197"/>
      <c r="K51" s="63">
        <v>52</v>
      </c>
      <c r="L51" s="64">
        <v>45</v>
      </c>
      <c r="M51" s="64">
        <v>62</v>
      </c>
      <c r="N51" s="64">
        <v>5</v>
      </c>
      <c r="O51" s="65">
        <v>4</v>
      </c>
      <c r="P51" s="48"/>
      <c r="Q51" s="48"/>
      <c r="R51" s="48"/>
      <c r="S51" s="48"/>
      <c r="T51" s="48"/>
      <c r="U51" s="48"/>
    </row>
    <row r="52" spans="1:21" ht="30.75" customHeight="1">
      <c r="A52" s="48"/>
      <c r="B52" s="1194" t="s">
        <v>18</v>
      </c>
      <c r="C52" s="1195"/>
      <c r="D52" s="66"/>
      <c r="E52" s="1196" t="s">
        <v>19</v>
      </c>
      <c r="F52" s="1196"/>
      <c r="G52" s="1196"/>
      <c r="H52" s="1196"/>
      <c r="I52" s="1196"/>
      <c r="J52" s="1197"/>
      <c r="K52" s="63">
        <v>50157</v>
      </c>
      <c r="L52" s="64">
        <v>50878</v>
      </c>
      <c r="M52" s="64">
        <v>49550</v>
      </c>
      <c r="N52" s="64">
        <v>49337</v>
      </c>
      <c r="O52" s="65">
        <v>50554</v>
      </c>
      <c r="P52" s="48"/>
      <c r="Q52" s="48"/>
      <c r="R52" s="48"/>
      <c r="S52" s="48"/>
      <c r="T52" s="48"/>
      <c r="U52" s="48"/>
    </row>
    <row r="53" spans="1:21" ht="30.75" customHeight="1" thickBot="1">
      <c r="A53" s="48"/>
      <c r="B53" s="1198" t="s">
        <v>20</v>
      </c>
      <c r="C53" s="1199"/>
      <c r="D53" s="67"/>
      <c r="E53" s="1200" t="s">
        <v>21</v>
      </c>
      <c r="F53" s="1200"/>
      <c r="G53" s="1200"/>
      <c r="H53" s="1200"/>
      <c r="I53" s="1200"/>
      <c r="J53" s="1201"/>
      <c r="K53" s="68">
        <v>21565</v>
      </c>
      <c r="L53" s="69">
        <v>18939</v>
      </c>
      <c r="M53" s="69">
        <v>18124</v>
      </c>
      <c r="N53" s="69">
        <v>19427</v>
      </c>
      <c r="O53" s="70">
        <v>14415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h19MPgGzXDKXT6BXL3VFgVSfqO5OGTl3TVNjl1vn85udMsupg8iCX41eItHeKeGDY6WrhiXRGOj6Xr2rGFk3g==" saltValue="kt3nZDS+nKFodWxyUSUI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22" t="s">
        <v>23</v>
      </c>
      <c r="C41" s="1223"/>
      <c r="D41" s="81"/>
      <c r="E41" s="1224" t="s">
        <v>24</v>
      </c>
      <c r="F41" s="1224"/>
      <c r="G41" s="1224"/>
      <c r="H41" s="1225"/>
      <c r="I41" s="82">
        <v>847436</v>
      </c>
      <c r="J41" s="83">
        <v>863549</v>
      </c>
      <c r="K41" s="83">
        <v>875407</v>
      </c>
      <c r="L41" s="83">
        <v>869812</v>
      </c>
      <c r="M41" s="84">
        <v>875098</v>
      </c>
    </row>
    <row r="42" spans="2:13" ht="27.75" customHeight="1">
      <c r="B42" s="1212"/>
      <c r="C42" s="1213"/>
      <c r="D42" s="85"/>
      <c r="E42" s="1216" t="s">
        <v>25</v>
      </c>
      <c r="F42" s="1216"/>
      <c r="G42" s="1216"/>
      <c r="H42" s="1217"/>
      <c r="I42" s="86">
        <v>20463</v>
      </c>
      <c r="J42" s="87">
        <v>21719</v>
      </c>
      <c r="K42" s="87">
        <v>19792</v>
      </c>
      <c r="L42" s="87">
        <v>22036</v>
      </c>
      <c r="M42" s="88">
        <v>19741</v>
      </c>
    </row>
    <row r="43" spans="2:13" ht="27.75" customHeight="1">
      <c r="B43" s="1212"/>
      <c r="C43" s="1213"/>
      <c r="D43" s="85"/>
      <c r="E43" s="1216" t="s">
        <v>26</v>
      </c>
      <c r="F43" s="1216"/>
      <c r="G43" s="1216"/>
      <c r="H43" s="1217"/>
      <c r="I43" s="86">
        <v>143772</v>
      </c>
      <c r="J43" s="87">
        <v>144928</v>
      </c>
      <c r="K43" s="87">
        <v>139943</v>
      </c>
      <c r="L43" s="87">
        <v>124532</v>
      </c>
      <c r="M43" s="88">
        <v>111365</v>
      </c>
    </row>
    <row r="44" spans="2:13" ht="27.75" customHeight="1">
      <c r="B44" s="1212"/>
      <c r="C44" s="1213"/>
      <c r="D44" s="85"/>
      <c r="E44" s="1216" t="s">
        <v>27</v>
      </c>
      <c r="F44" s="1216"/>
      <c r="G44" s="1216"/>
      <c r="H44" s="1217"/>
      <c r="I44" s="86" t="s">
        <v>510</v>
      </c>
      <c r="J44" s="87" t="s">
        <v>510</v>
      </c>
      <c r="K44" s="87" t="s">
        <v>510</v>
      </c>
      <c r="L44" s="87" t="s">
        <v>510</v>
      </c>
      <c r="M44" s="88" t="s">
        <v>510</v>
      </c>
    </row>
    <row r="45" spans="2:13" ht="27.75" customHeight="1">
      <c r="B45" s="1212"/>
      <c r="C45" s="1213"/>
      <c r="D45" s="85"/>
      <c r="E45" s="1216" t="s">
        <v>28</v>
      </c>
      <c r="F45" s="1216"/>
      <c r="G45" s="1216"/>
      <c r="H45" s="1217"/>
      <c r="I45" s="86">
        <v>67177</v>
      </c>
      <c r="J45" s="87">
        <v>67248</v>
      </c>
      <c r="K45" s="87">
        <v>58551</v>
      </c>
      <c r="L45" s="87">
        <v>57774</v>
      </c>
      <c r="M45" s="88">
        <v>93339</v>
      </c>
    </row>
    <row r="46" spans="2:13" ht="27.75" customHeight="1">
      <c r="B46" s="1212"/>
      <c r="C46" s="1213"/>
      <c r="D46" s="89"/>
      <c r="E46" s="1216" t="s">
        <v>29</v>
      </c>
      <c r="F46" s="1216"/>
      <c r="G46" s="1216"/>
      <c r="H46" s="1217"/>
      <c r="I46" s="86">
        <v>5997</v>
      </c>
      <c r="J46" s="87">
        <v>5039</v>
      </c>
      <c r="K46" s="87">
        <v>4706</v>
      </c>
      <c r="L46" s="87">
        <v>249</v>
      </c>
      <c r="M46" s="88">
        <v>391</v>
      </c>
    </row>
    <row r="47" spans="2:13" ht="27.75" customHeight="1">
      <c r="B47" s="1212"/>
      <c r="C47" s="1213"/>
      <c r="D47" s="90"/>
      <c r="E47" s="1226" t="s">
        <v>30</v>
      </c>
      <c r="F47" s="1227"/>
      <c r="G47" s="1227"/>
      <c r="H47" s="1228"/>
      <c r="I47" s="86" t="s">
        <v>510</v>
      </c>
      <c r="J47" s="87" t="s">
        <v>510</v>
      </c>
      <c r="K47" s="87" t="s">
        <v>510</v>
      </c>
      <c r="L47" s="87" t="s">
        <v>510</v>
      </c>
      <c r="M47" s="88" t="s">
        <v>510</v>
      </c>
    </row>
    <row r="48" spans="2:13" ht="27.75" customHeight="1">
      <c r="B48" s="1212"/>
      <c r="C48" s="1213"/>
      <c r="D48" s="85"/>
      <c r="E48" s="1216" t="s">
        <v>31</v>
      </c>
      <c r="F48" s="1216"/>
      <c r="G48" s="1216"/>
      <c r="H48" s="1217"/>
      <c r="I48" s="86" t="s">
        <v>510</v>
      </c>
      <c r="J48" s="87" t="s">
        <v>510</v>
      </c>
      <c r="K48" s="87" t="s">
        <v>510</v>
      </c>
      <c r="L48" s="87" t="s">
        <v>510</v>
      </c>
      <c r="M48" s="88" t="s">
        <v>510</v>
      </c>
    </row>
    <row r="49" spans="2:13" ht="27.75" customHeight="1">
      <c r="B49" s="1214"/>
      <c r="C49" s="1215"/>
      <c r="D49" s="85"/>
      <c r="E49" s="1216" t="s">
        <v>32</v>
      </c>
      <c r="F49" s="1216"/>
      <c r="G49" s="1216"/>
      <c r="H49" s="1217"/>
      <c r="I49" s="86" t="s">
        <v>510</v>
      </c>
      <c r="J49" s="87" t="s">
        <v>510</v>
      </c>
      <c r="K49" s="87" t="s">
        <v>510</v>
      </c>
      <c r="L49" s="87" t="s">
        <v>510</v>
      </c>
      <c r="M49" s="88" t="s">
        <v>510</v>
      </c>
    </row>
    <row r="50" spans="2:13" ht="27.75" customHeight="1">
      <c r="B50" s="1210" t="s">
        <v>33</v>
      </c>
      <c r="C50" s="1211"/>
      <c r="D50" s="91"/>
      <c r="E50" s="1216" t="s">
        <v>34</v>
      </c>
      <c r="F50" s="1216"/>
      <c r="G50" s="1216"/>
      <c r="H50" s="1217"/>
      <c r="I50" s="86">
        <v>188881</v>
      </c>
      <c r="J50" s="87">
        <v>197205</v>
      </c>
      <c r="K50" s="87">
        <v>214342</v>
      </c>
      <c r="L50" s="87">
        <v>224457</v>
      </c>
      <c r="M50" s="88">
        <v>229666</v>
      </c>
    </row>
    <row r="51" spans="2:13" ht="27.75" customHeight="1">
      <c r="B51" s="1212"/>
      <c r="C51" s="1213"/>
      <c r="D51" s="85"/>
      <c r="E51" s="1216" t="s">
        <v>35</v>
      </c>
      <c r="F51" s="1216"/>
      <c r="G51" s="1216"/>
      <c r="H51" s="1217"/>
      <c r="I51" s="86">
        <v>130112</v>
      </c>
      <c r="J51" s="87">
        <v>130416</v>
      </c>
      <c r="K51" s="87">
        <v>130949</v>
      </c>
      <c r="L51" s="87">
        <v>129785</v>
      </c>
      <c r="M51" s="88">
        <v>131054</v>
      </c>
    </row>
    <row r="52" spans="2:13" ht="27.75" customHeight="1">
      <c r="B52" s="1214"/>
      <c r="C52" s="1215"/>
      <c r="D52" s="85"/>
      <c r="E52" s="1216" t="s">
        <v>36</v>
      </c>
      <c r="F52" s="1216"/>
      <c r="G52" s="1216"/>
      <c r="H52" s="1217"/>
      <c r="I52" s="86">
        <v>502825</v>
      </c>
      <c r="J52" s="87">
        <v>509190</v>
      </c>
      <c r="K52" s="87">
        <v>506678</v>
      </c>
      <c r="L52" s="87">
        <v>500729</v>
      </c>
      <c r="M52" s="88">
        <v>497821</v>
      </c>
    </row>
    <row r="53" spans="2:13" ht="27.75" customHeight="1" thickBot="1">
      <c r="B53" s="1218" t="s">
        <v>37</v>
      </c>
      <c r="C53" s="1219"/>
      <c r="D53" s="92"/>
      <c r="E53" s="1220" t="s">
        <v>38</v>
      </c>
      <c r="F53" s="1220"/>
      <c r="G53" s="1220"/>
      <c r="H53" s="1221"/>
      <c r="I53" s="93">
        <v>263027</v>
      </c>
      <c r="J53" s="94">
        <v>265672</v>
      </c>
      <c r="K53" s="94">
        <v>246431</v>
      </c>
      <c r="L53" s="94">
        <v>219434</v>
      </c>
      <c r="M53" s="95">
        <v>241394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Qxk1NpXHz1Fk4b93L8IIXp4uyEYjv+JzjKJkn4GpX9DlhF/SQO3xo5fiGCf3MVssh1XgPOicSvMPP8EqswKQ==" saltValue="PNTwJQ1xnhQluPqPwyjV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37" t="s">
        <v>41</v>
      </c>
      <c r="D55" s="1237"/>
      <c r="E55" s="1238"/>
      <c r="F55" s="107">
        <v>32242</v>
      </c>
      <c r="G55" s="107">
        <v>29289</v>
      </c>
      <c r="H55" s="108">
        <v>25228</v>
      </c>
    </row>
    <row r="56" spans="2:8" ht="52.5" customHeight="1">
      <c r="B56" s="109"/>
      <c r="C56" s="1239" t="s">
        <v>42</v>
      </c>
      <c r="D56" s="1239"/>
      <c r="E56" s="1240"/>
      <c r="F56" s="110">
        <v>7035</v>
      </c>
      <c r="G56" s="110">
        <v>7176</v>
      </c>
      <c r="H56" s="111">
        <v>7636</v>
      </c>
    </row>
    <row r="57" spans="2:8" ht="53.25" customHeight="1">
      <c r="B57" s="109"/>
      <c r="C57" s="1241" t="s">
        <v>43</v>
      </c>
      <c r="D57" s="1241"/>
      <c r="E57" s="1242"/>
      <c r="F57" s="112">
        <v>128210</v>
      </c>
      <c r="G57" s="112">
        <v>130010</v>
      </c>
      <c r="H57" s="113">
        <v>120103</v>
      </c>
    </row>
    <row r="58" spans="2:8" ht="45.75" customHeight="1">
      <c r="B58" s="114"/>
      <c r="C58" s="1229" t="s">
        <v>610</v>
      </c>
      <c r="D58" s="1230"/>
      <c r="E58" s="1231"/>
      <c r="F58" s="115">
        <v>50536</v>
      </c>
      <c r="G58" s="115">
        <v>62012</v>
      </c>
      <c r="H58" s="116">
        <v>60631</v>
      </c>
    </row>
    <row r="59" spans="2:8" ht="45.75" customHeight="1">
      <c r="B59" s="114"/>
      <c r="C59" s="1229" t="s">
        <v>611</v>
      </c>
      <c r="D59" s="1230"/>
      <c r="E59" s="1231"/>
      <c r="F59" s="115">
        <v>43606</v>
      </c>
      <c r="G59" s="115">
        <v>33471</v>
      </c>
      <c r="H59" s="116">
        <v>23719</v>
      </c>
    </row>
    <row r="60" spans="2:8" ht="45.75" customHeight="1">
      <c r="B60" s="114"/>
      <c r="C60" s="1229" t="s">
        <v>612</v>
      </c>
      <c r="D60" s="1230"/>
      <c r="E60" s="1231"/>
      <c r="F60" s="115">
        <v>5030</v>
      </c>
      <c r="G60" s="115">
        <v>9024</v>
      </c>
      <c r="H60" s="116">
        <v>14840</v>
      </c>
    </row>
    <row r="61" spans="2:8" ht="45.75" customHeight="1">
      <c r="B61" s="114"/>
      <c r="C61" s="1229" t="s">
        <v>613</v>
      </c>
      <c r="D61" s="1230"/>
      <c r="E61" s="1231"/>
      <c r="F61" s="115">
        <v>19804</v>
      </c>
      <c r="G61" s="115">
        <v>16643</v>
      </c>
      <c r="H61" s="116">
        <v>13394</v>
      </c>
    </row>
    <row r="62" spans="2:8" ht="45.75" customHeight="1" thickBot="1">
      <c r="B62" s="117"/>
      <c r="C62" s="1232" t="s">
        <v>614</v>
      </c>
      <c r="D62" s="1233"/>
      <c r="E62" s="1234"/>
      <c r="F62" s="118">
        <v>3015</v>
      </c>
      <c r="G62" s="118">
        <v>2785</v>
      </c>
      <c r="H62" s="119">
        <v>2475</v>
      </c>
    </row>
    <row r="63" spans="2:8" ht="52.5" customHeight="1" thickBot="1">
      <c r="B63" s="120"/>
      <c r="C63" s="1235" t="s">
        <v>44</v>
      </c>
      <c r="D63" s="1235"/>
      <c r="E63" s="1236"/>
      <c r="F63" s="121">
        <v>167487</v>
      </c>
      <c r="G63" s="121">
        <v>166475</v>
      </c>
      <c r="H63" s="122">
        <v>152967</v>
      </c>
    </row>
    <row r="64" spans="2:8" ht="15" customHeight="1"/>
    <row r="65" ht="0" hidden="1" customHeight="1"/>
    <row r="66" ht="0" hidden="1" customHeight="1"/>
  </sheetData>
  <sheetProtection algorithmName="SHA-512" hashValue="zHHV4TgE8iLUmIcMWlOIVU2BIkZuYSjeQY0QHlh/9FhuN4oGyp7PHJs6Kduj8KlleXTPn8vAC9J1QeYSrZWwLQ==" saltValue="JnlRLtLnt0v+mNs1Iwy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13" zoomScale="80" zoomScaleNormal="80" zoomScaleSheetLayoutView="55" workbookViewId="0">
      <selection activeCell="CA48" sqref="CA48"/>
    </sheetView>
  </sheetViews>
  <sheetFormatPr defaultColWidth="0" defaultRowHeight="13.5" customHeight="1" zeroHeight="1"/>
  <cols>
    <col min="1" max="1" width="6.33203125" style="1245" customWidth="1"/>
    <col min="2" max="107" width="2.44140625" style="1245" customWidth="1"/>
    <col min="108" max="108" width="6.109375" style="1253" customWidth="1"/>
    <col min="109" max="109" width="5.88671875" style="1252" customWidth="1"/>
    <col min="110" max="110" width="19.109375" style="1245" hidden="1"/>
    <col min="111" max="115" width="12.6640625" style="1245" hidden="1"/>
    <col min="116" max="349" width="8.6640625" style="1245" hidden="1"/>
    <col min="350" max="355" width="14.88671875" style="1245" hidden="1"/>
    <col min="356" max="357" width="15.88671875" style="1245" hidden="1"/>
    <col min="358" max="363" width="16.109375" style="1245" hidden="1"/>
    <col min="364" max="364" width="6.109375" style="1245" hidden="1"/>
    <col min="365" max="365" width="3" style="1245" hidden="1"/>
    <col min="366" max="605" width="8.6640625" style="1245" hidden="1"/>
    <col min="606" max="611" width="14.88671875" style="1245" hidden="1"/>
    <col min="612" max="613" width="15.88671875" style="1245" hidden="1"/>
    <col min="614" max="619" width="16.109375" style="1245" hidden="1"/>
    <col min="620" max="620" width="6.109375" style="1245" hidden="1"/>
    <col min="621" max="621" width="3" style="1245" hidden="1"/>
    <col min="622" max="861" width="8.6640625" style="1245" hidden="1"/>
    <col min="862" max="867" width="14.88671875" style="1245" hidden="1"/>
    <col min="868" max="869" width="15.88671875" style="1245" hidden="1"/>
    <col min="870" max="875" width="16.109375" style="1245" hidden="1"/>
    <col min="876" max="876" width="6.109375" style="1245" hidden="1"/>
    <col min="877" max="877" width="3" style="1245" hidden="1"/>
    <col min="878" max="1117" width="8.6640625" style="1245" hidden="1"/>
    <col min="1118" max="1123" width="14.88671875" style="1245" hidden="1"/>
    <col min="1124" max="1125" width="15.88671875" style="1245" hidden="1"/>
    <col min="1126" max="1131" width="16.109375" style="1245" hidden="1"/>
    <col min="1132" max="1132" width="6.109375" style="1245" hidden="1"/>
    <col min="1133" max="1133" width="3" style="1245" hidden="1"/>
    <col min="1134" max="1373" width="8.6640625" style="1245" hidden="1"/>
    <col min="1374" max="1379" width="14.88671875" style="1245" hidden="1"/>
    <col min="1380" max="1381" width="15.88671875" style="1245" hidden="1"/>
    <col min="1382" max="1387" width="16.109375" style="1245" hidden="1"/>
    <col min="1388" max="1388" width="6.109375" style="1245" hidden="1"/>
    <col min="1389" max="1389" width="3" style="1245" hidden="1"/>
    <col min="1390" max="1629" width="8.6640625" style="1245" hidden="1"/>
    <col min="1630" max="1635" width="14.88671875" style="1245" hidden="1"/>
    <col min="1636" max="1637" width="15.88671875" style="1245" hidden="1"/>
    <col min="1638" max="1643" width="16.109375" style="1245" hidden="1"/>
    <col min="1644" max="1644" width="6.109375" style="1245" hidden="1"/>
    <col min="1645" max="1645" width="3" style="1245" hidden="1"/>
    <col min="1646" max="1885" width="8.6640625" style="1245" hidden="1"/>
    <col min="1886" max="1891" width="14.88671875" style="1245" hidden="1"/>
    <col min="1892" max="1893" width="15.88671875" style="1245" hidden="1"/>
    <col min="1894" max="1899" width="16.109375" style="1245" hidden="1"/>
    <col min="1900" max="1900" width="6.109375" style="1245" hidden="1"/>
    <col min="1901" max="1901" width="3" style="1245" hidden="1"/>
    <col min="1902" max="2141" width="8.6640625" style="1245" hidden="1"/>
    <col min="2142" max="2147" width="14.88671875" style="1245" hidden="1"/>
    <col min="2148" max="2149" width="15.88671875" style="1245" hidden="1"/>
    <col min="2150" max="2155" width="16.109375" style="1245" hidden="1"/>
    <col min="2156" max="2156" width="6.109375" style="1245" hidden="1"/>
    <col min="2157" max="2157" width="3" style="1245" hidden="1"/>
    <col min="2158" max="2397" width="8.6640625" style="1245" hidden="1"/>
    <col min="2398" max="2403" width="14.88671875" style="1245" hidden="1"/>
    <col min="2404" max="2405" width="15.88671875" style="1245" hidden="1"/>
    <col min="2406" max="2411" width="16.109375" style="1245" hidden="1"/>
    <col min="2412" max="2412" width="6.109375" style="1245" hidden="1"/>
    <col min="2413" max="2413" width="3" style="1245" hidden="1"/>
    <col min="2414" max="2653" width="8.6640625" style="1245" hidden="1"/>
    <col min="2654" max="2659" width="14.88671875" style="1245" hidden="1"/>
    <col min="2660" max="2661" width="15.88671875" style="1245" hidden="1"/>
    <col min="2662" max="2667" width="16.109375" style="1245" hidden="1"/>
    <col min="2668" max="2668" width="6.109375" style="1245" hidden="1"/>
    <col min="2669" max="2669" width="3" style="1245" hidden="1"/>
    <col min="2670" max="2909" width="8.6640625" style="1245" hidden="1"/>
    <col min="2910" max="2915" width="14.88671875" style="1245" hidden="1"/>
    <col min="2916" max="2917" width="15.88671875" style="1245" hidden="1"/>
    <col min="2918" max="2923" width="16.109375" style="1245" hidden="1"/>
    <col min="2924" max="2924" width="6.109375" style="1245" hidden="1"/>
    <col min="2925" max="2925" width="3" style="1245" hidden="1"/>
    <col min="2926" max="3165" width="8.6640625" style="1245" hidden="1"/>
    <col min="3166" max="3171" width="14.88671875" style="1245" hidden="1"/>
    <col min="3172" max="3173" width="15.88671875" style="1245" hidden="1"/>
    <col min="3174" max="3179" width="16.109375" style="1245" hidden="1"/>
    <col min="3180" max="3180" width="6.109375" style="1245" hidden="1"/>
    <col min="3181" max="3181" width="3" style="1245" hidden="1"/>
    <col min="3182" max="3421" width="8.6640625" style="1245" hidden="1"/>
    <col min="3422" max="3427" width="14.88671875" style="1245" hidden="1"/>
    <col min="3428" max="3429" width="15.88671875" style="1245" hidden="1"/>
    <col min="3430" max="3435" width="16.109375" style="1245" hidden="1"/>
    <col min="3436" max="3436" width="6.109375" style="1245" hidden="1"/>
    <col min="3437" max="3437" width="3" style="1245" hidden="1"/>
    <col min="3438" max="3677" width="8.6640625" style="1245" hidden="1"/>
    <col min="3678" max="3683" width="14.88671875" style="1245" hidden="1"/>
    <col min="3684" max="3685" width="15.88671875" style="1245" hidden="1"/>
    <col min="3686" max="3691" width="16.109375" style="1245" hidden="1"/>
    <col min="3692" max="3692" width="6.109375" style="1245" hidden="1"/>
    <col min="3693" max="3693" width="3" style="1245" hidden="1"/>
    <col min="3694" max="3933" width="8.6640625" style="1245" hidden="1"/>
    <col min="3934" max="3939" width="14.88671875" style="1245" hidden="1"/>
    <col min="3940" max="3941" width="15.88671875" style="1245" hidden="1"/>
    <col min="3942" max="3947" width="16.109375" style="1245" hidden="1"/>
    <col min="3948" max="3948" width="6.109375" style="1245" hidden="1"/>
    <col min="3949" max="3949" width="3" style="1245" hidden="1"/>
    <col min="3950" max="4189" width="8.6640625" style="1245" hidden="1"/>
    <col min="4190" max="4195" width="14.88671875" style="1245" hidden="1"/>
    <col min="4196" max="4197" width="15.88671875" style="1245" hidden="1"/>
    <col min="4198" max="4203" width="16.109375" style="1245" hidden="1"/>
    <col min="4204" max="4204" width="6.109375" style="1245" hidden="1"/>
    <col min="4205" max="4205" width="3" style="1245" hidden="1"/>
    <col min="4206" max="4445" width="8.6640625" style="1245" hidden="1"/>
    <col min="4446" max="4451" width="14.88671875" style="1245" hidden="1"/>
    <col min="4452" max="4453" width="15.88671875" style="1245" hidden="1"/>
    <col min="4454" max="4459" width="16.109375" style="1245" hidden="1"/>
    <col min="4460" max="4460" width="6.109375" style="1245" hidden="1"/>
    <col min="4461" max="4461" width="3" style="1245" hidden="1"/>
    <col min="4462" max="4701" width="8.6640625" style="1245" hidden="1"/>
    <col min="4702" max="4707" width="14.88671875" style="1245" hidden="1"/>
    <col min="4708" max="4709" width="15.88671875" style="1245" hidden="1"/>
    <col min="4710" max="4715" width="16.109375" style="1245" hidden="1"/>
    <col min="4716" max="4716" width="6.109375" style="1245" hidden="1"/>
    <col min="4717" max="4717" width="3" style="1245" hidden="1"/>
    <col min="4718" max="4957" width="8.6640625" style="1245" hidden="1"/>
    <col min="4958" max="4963" width="14.88671875" style="1245" hidden="1"/>
    <col min="4964" max="4965" width="15.88671875" style="1245" hidden="1"/>
    <col min="4966" max="4971" width="16.109375" style="1245" hidden="1"/>
    <col min="4972" max="4972" width="6.109375" style="1245" hidden="1"/>
    <col min="4973" max="4973" width="3" style="1245" hidden="1"/>
    <col min="4974" max="5213" width="8.6640625" style="1245" hidden="1"/>
    <col min="5214" max="5219" width="14.88671875" style="1245" hidden="1"/>
    <col min="5220" max="5221" width="15.88671875" style="1245" hidden="1"/>
    <col min="5222" max="5227" width="16.109375" style="1245" hidden="1"/>
    <col min="5228" max="5228" width="6.109375" style="1245" hidden="1"/>
    <col min="5229" max="5229" width="3" style="1245" hidden="1"/>
    <col min="5230" max="5469" width="8.6640625" style="1245" hidden="1"/>
    <col min="5470" max="5475" width="14.88671875" style="1245" hidden="1"/>
    <col min="5476" max="5477" width="15.88671875" style="1245" hidden="1"/>
    <col min="5478" max="5483" width="16.109375" style="1245" hidden="1"/>
    <col min="5484" max="5484" width="6.109375" style="1245" hidden="1"/>
    <col min="5485" max="5485" width="3" style="1245" hidden="1"/>
    <col min="5486" max="5725" width="8.6640625" style="1245" hidden="1"/>
    <col min="5726" max="5731" width="14.88671875" style="1245" hidden="1"/>
    <col min="5732" max="5733" width="15.88671875" style="1245" hidden="1"/>
    <col min="5734" max="5739" width="16.109375" style="1245" hidden="1"/>
    <col min="5740" max="5740" width="6.109375" style="1245" hidden="1"/>
    <col min="5741" max="5741" width="3" style="1245" hidden="1"/>
    <col min="5742" max="5981" width="8.6640625" style="1245" hidden="1"/>
    <col min="5982" max="5987" width="14.88671875" style="1245" hidden="1"/>
    <col min="5988" max="5989" width="15.88671875" style="1245" hidden="1"/>
    <col min="5990" max="5995" width="16.109375" style="1245" hidden="1"/>
    <col min="5996" max="5996" width="6.109375" style="1245" hidden="1"/>
    <col min="5997" max="5997" width="3" style="1245" hidden="1"/>
    <col min="5998" max="6237" width="8.6640625" style="1245" hidden="1"/>
    <col min="6238" max="6243" width="14.88671875" style="1245" hidden="1"/>
    <col min="6244" max="6245" width="15.88671875" style="1245" hidden="1"/>
    <col min="6246" max="6251" width="16.109375" style="1245" hidden="1"/>
    <col min="6252" max="6252" width="6.109375" style="1245" hidden="1"/>
    <col min="6253" max="6253" width="3" style="1245" hidden="1"/>
    <col min="6254" max="6493" width="8.6640625" style="1245" hidden="1"/>
    <col min="6494" max="6499" width="14.88671875" style="1245" hidden="1"/>
    <col min="6500" max="6501" width="15.88671875" style="1245" hidden="1"/>
    <col min="6502" max="6507" width="16.109375" style="1245" hidden="1"/>
    <col min="6508" max="6508" width="6.109375" style="1245" hidden="1"/>
    <col min="6509" max="6509" width="3" style="1245" hidden="1"/>
    <col min="6510" max="6749" width="8.6640625" style="1245" hidden="1"/>
    <col min="6750" max="6755" width="14.88671875" style="1245" hidden="1"/>
    <col min="6756" max="6757" width="15.88671875" style="1245" hidden="1"/>
    <col min="6758" max="6763" width="16.109375" style="1245" hidden="1"/>
    <col min="6764" max="6764" width="6.109375" style="1245" hidden="1"/>
    <col min="6765" max="6765" width="3" style="1245" hidden="1"/>
    <col min="6766" max="7005" width="8.6640625" style="1245" hidden="1"/>
    <col min="7006" max="7011" width="14.88671875" style="1245" hidden="1"/>
    <col min="7012" max="7013" width="15.88671875" style="1245" hidden="1"/>
    <col min="7014" max="7019" width="16.109375" style="1245" hidden="1"/>
    <col min="7020" max="7020" width="6.109375" style="1245" hidden="1"/>
    <col min="7021" max="7021" width="3" style="1245" hidden="1"/>
    <col min="7022" max="7261" width="8.6640625" style="1245" hidden="1"/>
    <col min="7262" max="7267" width="14.88671875" style="1245" hidden="1"/>
    <col min="7268" max="7269" width="15.88671875" style="1245" hidden="1"/>
    <col min="7270" max="7275" width="16.109375" style="1245" hidden="1"/>
    <col min="7276" max="7276" width="6.109375" style="1245" hidden="1"/>
    <col min="7277" max="7277" width="3" style="1245" hidden="1"/>
    <col min="7278" max="7517" width="8.6640625" style="1245" hidden="1"/>
    <col min="7518" max="7523" width="14.88671875" style="1245" hidden="1"/>
    <col min="7524" max="7525" width="15.88671875" style="1245" hidden="1"/>
    <col min="7526" max="7531" width="16.109375" style="1245" hidden="1"/>
    <col min="7532" max="7532" width="6.109375" style="1245" hidden="1"/>
    <col min="7533" max="7533" width="3" style="1245" hidden="1"/>
    <col min="7534" max="7773" width="8.6640625" style="1245" hidden="1"/>
    <col min="7774" max="7779" width="14.88671875" style="1245" hidden="1"/>
    <col min="7780" max="7781" width="15.88671875" style="1245" hidden="1"/>
    <col min="7782" max="7787" width="16.109375" style="1245" hidden="1"/>
    <col min="7788" max="7788" width="6.109375" style="1245" hidden="1"/>
    <col min="7789" max="7789" width="3" style="1245" hidden="1"/>
    <col min="7790" max="8029" width="8.6640625" style="1245" hidden="1"/>
    <col min="8030" max="8035" width="14.88671875" style="1245" hidden="1"/>
    <col min="8036" max="8037" width="15.88671875" style="1245" hidden="1"/>
    <col min="8038" max="8043" width="16.109375" style="1245" hidden="1"/>
    <col min="8044" max="8044" width="6.109375" style="1245" hidden="1"/>
    <col min="8045" max="8045" width="3" style="1245" hidden="1"/>
    <col min="8046" max="8285" width="8.6640625" style="1245" hidden="1"/>
    <col min="8286" max="8291" width="14.88671875" style="1245" hidden="1"/>
    <col min="8292" max="8293" width="15.88671875" style="1245" hidden="1"/>
    <col min="8294" max="8299" width="16.109375" style="1245" hidden="1"/>
    <col min="8300" max="8300" width="6.109375" style="1245" hidden="1"/>
    <col min="8301" max="8301" width="3" style="1245" hidden="1"/>
    <col min="8302" max="8541" width="8.6640625" style="1245" hidden="1"/>
    <col min="8542" max="8547" width="14.88671875" style="1245" hidden="1"/>
    <col min="8548" max="8549" width="15.88671875" style="1245" hidden="1"/>
    <col min="8550" max="8555" width="16.109375" style="1245" hidden="1"/>
    <col min="8556" max="8556" width="6.109375" style="1245" hidden="1"/>
    <col min="8557" max="8557" width="3" style="1245" hidden="1"/>
    <col min="8558" max="8797" width="8.6640625" style="1245" hidden="1"/>
    <col min="8798" max="8803" width="14.88671875" style="1245" hidden="1"/>
    <col min="8804" max="8805" width="15.88671875" style="1245" hidden="1"/>
    <col min="8806" max="8811" width="16.109375" style="1245" hidden="1"/>
    <col min="8812" max="8812" width="6.109375" style="1245" hidden="1"/>
    <col min="8813" max="8813" width="3" style="1245" hidden="1"/>
    <col min="8814" max="9053" width="8.6640625" style="1245" hidden="1"/>
    <col min="9054" max="9059" width="14.88671875" style="1245" hidden="1"/>
    <col min="9060" max="9061" width="15.88671875" style="1245" hidden="1"/>
    <col min="9062" max="9067" width="16.109375" style="1245" hidden="1"/>
    <col min="9068" max="9068" width="6.109375" style="1245" hidden="1"/>
    <col min="9069" max="9069" width="3" style="1245" hidden="1"/>
    <col min="9070" max="9309" width="8.6640625" style="1245" hidden="1"/>
    <col min="9310" max="9315" width="14.88671875" style="1245" hidden="1"/>
    <col min="9316" max="9317" width="15.88671875" style="1245" hidden="1"/>
    <col min="9318" max="9323" width="16.109375" style="1245" hidden="1"/>
    <col min="9324" max="9324" width="6.109375" style="1245" hidden="1"/>
    <col min="9325" max="9325" width="3" style="1245" hidden="1"/>
    <col min="9326" max="9565" width="8.6640625" style="1245" hidden="1"/>
    <col min="9566" max="9571" width="14.88671875" style="1245" hidden="1"/>
    <col min="9572" max="9573" width="15.88671875" style="1245" hidden="1"/>
    <col min="9574" max="9579" width="16.109375" style="1245" hidden="1"/>
    <col min="9580" max="9580" width="6.109375" style="1245" hidden="1"/>
    <col min="9581" max="9581" width="3" style="1245" hidden="1"/>
    <col min="9582" max="9821" width="8.6640625" style="1245" hidden="1"/>
    <col min="9822" max="9827" width="14.88671875" style="1245" hidden="1"/>
    <col min="9828" max="9829" width="15.88671875" style="1245" hidden="1"/>
    <col min="9830" max="9835" width="16.109375" style="1245" hidden="1"/>
    <col min="9836" max="9836" width="6.109375" style="1245" hidden="1"/>
    <col min="9837" max="9837" width="3" style="1245" hidden="1"/>
    <col min="9838" max="10077" width="8.6640625" style="1245" hidden="1"/>
    <col min="10078" max="10083" width="14.88671875" style="1245" hidden="1"/>
    <col min="10084" max="10085" width="15.88671875" style="1245" hidden="1"/>
    <col min="10086" max="10091" width="16.109375" style="1245" hidden="1"/>
    <col min="10092" max="10092" width="6.109375" style="1245" hidden="1"/>
    <col min="10093" max="10093" width="3" style="1245" hidden="1"/>
    <col min="10094" max="10333" width="8.6640625" style="1245" hidden="1"/>
    <col min="10334" max="10339" width="14.88671875" style="1245" hidden="1"/>
    <col min="10340" max="10341" width="15.88671875" style="1245" hidden="1"/>
    <col min="10342" max="10347" width="16.109375" style="1245" hidden="1"/>
    <col min="10348" max="10348" width="6.109375" style="1245" hidden="1"/>
    <col min="10349" max="10349" width="3" style="1245" hidden="1"/>
    <col min="10350" max="10589" width="8.6640625" style="1245" hidden="1"/>
    <col min="10590" max="10595" width="14.88671875" style="1245" hidden="1"/>
    <col min="10596" max="10597" width="15.88671875" style="1245" hidden="1"/>
    <col min="10598" max="10603" width="16.109375" style="1245" hidden="1"/>
    <col min="10604" max="10604" width="6.109375" style="1245" hidden="1"/>
    <col min="10605" max="10605" width="3" style="1245" hidden="1"/>
    <col min="10606" max="10845" width="8.6640625" style="1245" hidden="1"/>
    <col min="10846" max="10851" width="14.88671875" style="1245" hidden="1"/>
    <col min="10852" max="10853" width="15.88671875" style="1245" hidden="1"/>
    <col min="10854" max="10859" width="16.109375" style="1245" hidden="1"/>
    <col min="10860" max="10860" width="6.109375" style="1245" hidden="1"/>
    <col min="10861" max="10861" width="3" style="1245" hidden="1"/>
    <col min="10862" max="11101" width="8.6640625" style="1245" hidden="1"/>
    <col min="11102" max="11107" width="14.88671875" style="1245" hidden="1"/>
    <col min="11108" max="11109" width="15.88671875" style="1245" hidden="1"/>
    <col min="11110" max="11115" width="16.109375" style="1245" hidden="1"/>
    <col min="11116" max="11116" width="6.109375" style="1245" hidden="1"/>
    <col min="11117" max="11117" width="3" style="1245" hidden="1"/>
    <col min="11118" max="11357" width="8.6640625" style="1245" hidden="1"/>
    <col min="11358" max="11363" width="14.88671875" style="1245" hidden="1"/>
    <col min="11364" max="11365" width="15.88671875" style="1245" hidden="1"/>
    <col min="11366" max="11371" width="16.109375" style="1245" hidden="1"/>
    <col min="11372" max="11372" width="6.109375" style="1245" hidden="1"/>
    <col min="11373" max="11373" width="3" style="1245" hidden="1"/>
    <col min="11374" max="11613" width="8.6640625" style="1245" hidden="1"/>
    <col min="11614" max="11619" width="14.88671875" style="1245" hidden="1"/>
    <col min="11620" max="11621" width="15.88671875" style="1245" hidden="1"/>
    <col min="11622" max="11627" width="16.109375" style="1245" hidden="1"/>
    <col min="11628" max="11628" width="6.109375" style="1245" hidden="1"/>
    <col min="11629" max="11629" width="3" style="1245" hidden="1"/>
    <col min="11630" max="11869" width="8.6640625" style="1245" hidden="1"/>
    <col min="11870" max="11875" width="14.88671875" style="1245" hidden="1"/>
    <col min="11876" max="11877" width="15.88671875" style="1245" hidden="1"/>
    <col min="11878" max="11883" width="16.109375" style="1245" hidden="1"/>
    <col min="11884" max="11884" width="6.109375" style="1245" hidden="1"/>
    <col min="11885" max="11885" width="3" style="1245" hidden="1"/>
    <col min="11886" max="12125" width="8.6640625" style="1245" hidden="1"/>
    <col min="12126" max="12131" width="14.88671875" style="1245" hidden="1"/>
    <col min="12132" max="12133" width="15.88671875" style="1245" hidden="1"/>
    <col min="12134" max="12139" width="16.109375" style="1245" hidden="1"/>
    <col min="12140" max="12140" width="6.109375" style="1245" hidden="1"/>
    <col min="12141" max="12141" width="3" style="1245" hidden="1"/>
    <col min="12142" max="12381" width="8.6640625" style="1245" hidden="1"/>
    <col min="12382" max="12387" width="14.88671875" style="1245" hidden="1"/>
    <col min="12388" max="12389" width="15.88671875" style="1245" hidden="1"/>
    <col min="12390" max="12395" width="16.109375" style="1245" hidden="1"/>
    <col min="12396" max="12396" width="6.109375" style="1245" hidden="1"/>
    <col min="12397" max="12397" width="3" style="1245" hidden="1"/>
    <col min="12398" max="12637" width="8.6640625" style="1245" hidden="1"/>
    <col min="12638" max="12643" width="14.88671875" style="1245" hidden="1"/>
    <col min="12644" max="12645" width="15.88671875" style="1245" hidden="1"/>
    <col min="12646" max="12651" width="16.109375" style="1245" hidden="1"/>
    <col min="12652" max="12652" width="6.109375" style="1245" hidden="1"/>
    <col min="12653" max="12653" width="3" style="1245" hidden="1"/>
    <col min="12654" max="12893" width="8.6640625" style="1245" hidden="1"/>
    <col min="12894" max="12899" width="14.88671875" style="1245" hidden="1"/>
    <col min="12900" max="12901" width="15.88671875" style="1245" hidden="1"/>
    <col min="12902" max="12907" width="16.109375" style="1245" hidden="1"/>
    <col min="12908" max="12908" width="6.109375" style="1245" hidden="1"/>
    <col min="12909" max="12909" width="3" style="1245" hidden="1"/>
    <col min="12910" max="13149" width="8.6640625" style="1245" hidden="1"/>
    <col min="13150" max="13155" width="14.88671875" style="1245" hidden="1"/>
    <col min="13156" max="13157" width="15.88671875" style="1245" hidden="1"/>
    <col min="13158" max="13163" width="16.109375" style="1245" hidden="1"/>
    <col min="13164" max="13164" width="6.109375" style="1245" hidden="1"/>
    <col min="13165" max="13165" width="3" style="1245" hidden="1"/>
    <col min="13166" max="13405" width="8.6640625" style="1245" hidden="1"/>
    <col min="13406" max="13411" width="14.88671875" style="1245" hidden="1"/>
    <col min="13412" max="13413" width="15.88671875" style="1245" hidden="1"/>
    <col min="13414" max="13419" width="16.109375" style="1245" hidden="1"/>
    <col min="13420" max="13420" width="6.109375" style="1245" hidden="1"/>
    <col min="13421" max="13421" width="3" style="1245" hidden="1"/>
    <col min="13422" max="13661" width="8.6640625" style="1245" hidden="1"/>
    <col min="13662" max="13667" width="14.88671875" style="1245" hidden="1"/>
    <col min="13668" max="13669" width="15.88671875" style="1245" hidden="1"/>
    <col min="13670" max="13675" width="16.109375" style="1245" hidden="1"/>
    <col min="13676" max="13676" width="6.109375" style="1245" hidden="1"/>
    <col min="13677" max="13677" width="3" style="1245" hidden="1"/>
    <col min="13678" max="13917" width="8.6640625" style="1245" hidden="1"/>
    <col min="13918" max="13923" width="14.88671875" style="1245" hidden="1"/>
    <col min="13924" max="13925" width="15.88671875" style="1245" hidden="1"/>
    <col min="13926" max="13931" width="16.109375" style="1245" hidden="1"/>
    <col min="13932" max="13932" width="6.109375" style="1245" hidden="1"/>
    <col min="13933" max="13933" width="3" style="1245" hidden="1"/>
    <col min="13934" max="14173" width="8.6640625" style="1245" hidden="1"/>
    <col min="14174" max="14179" width="14.88671875" style="1245" hidden="1"/>
    <col min="14180" max="14181" width="15.88671875" style="1245" hidden="1"/>
    <col min="14182" max="14187" width="16.109375" style="1245" hidden="1"/>
    <col min="14188" max="14188" width="6.109375" style="1245" hidden="1"/>
    <col min="14189" max="14189" width="3" style="1245" hidden="1"/>
    <col min="14190" max="14429" width="8.6640625" style="1245" hidden="1"/>
    <col min="14430" max="14435" width="14.88671875" style="1245" hidden="1"/>
    <col min="14436" max="14437" width="15.88671875" style="1245" hidden="1"/>
    <col min="14438" max="14443" width="16.109375" style="1245" hidden="1"/>
    <col min="14444" max="14444" width="6.109375" style="1245" hidden="1"/>
    <col min="14445" max="14445" width="3" style="1245" hidden="1"/>
    <col min="14446" max="14685" width="8.6640625" style="1245" hidden="1"/>
    <col min="14686" max="14691" width="14.88671875" style="1245" hidden="1"/>
    <col min="14692" max="14693" width="15.88671875" style="1245" hidden="1"/>
    <col min="14694" max="14699" width="16.109375" style="1245" hidden="1"/>
    <col min="14700" max="14700" width="6.109375" style="1245" hidden="1"/>
    <col min="14701" max="14701" width="3" style="1245" hidden="1"/>
    <col min="14702" max="14941" width="8.6640625" style="1245" hidden="1"/>
    <col min="14942" max="14947" width="14.88671875" style="1245" hidden="1"/>
    <col min="14948" max="14949" width="15.88671875" style="1245" hidden="1"/>
    <col min="14950" max="14955" width="16.109375" style="1245" hidden="1"/>
    <col min="14956" max="14956" width="6.109375" style="1245" hidden="1"/>
    <col min="14957" max="14957" width="3" style="1245" hidden="1"/>
    <col min="14958" max="15197" width="8.6640625" style="1245" hidden="1"/>
    <col min="15198" max="15203" width="14.88671875" style="1245" hidden="1"/>
    <col min="15204" max="15205" width="15.88671875" style="1245" hidden="1"/>
    <col min="15206" max="15211" width="16.109375" style="1245" hidden="1"/>
    <col min="15212" max="15212" width="6.109375" style="1245" hidden="1"/>
    <col min="15213" max="15213" width="3" style="1245" hidden="1"/>
    <col min="15214" max="15453" width="8.6640625" style="1245" hidden="1"/>
    <col min="15454" max="15459" width="14.88671875" style="1245" hidden="1"/>
    <col min="15460" max="15461" width="15.88671875" style="1245" hidden="1"/>
    <col min="15462" max="15467" width="16.109375" style="1245" hidden="1"/>
    <col min="15468" max="15468" width="6.109375" style="1245" hidden="1"/>
    <col min="15469" max="15469" width="3" style="1245" hidden="1"/>
    <col min="15470" max="15709" width="8.6640625" style="1245" hidden="1"/>
    <col min="15710" max="15715" width="14.88671875" style="1245" hidden="1"/>
    <col min="15716" max="15717" width="15.88671875" style="1245" hidden="1"/>
    <col min="15718" max="15723" width="16.109375" style="1245" hidden="1"/>
    <col min="15724" max="15724" width="6.109375" style="1245" hidden="1"/>
    <col min="15725" max="15725" width="3" style="1245" hidden="1"/>
    <col min="15726" max="15965" width="8.6640625" style="1245" hidden="1"/>
    <col min="15966" max="15971" width="14.88671875" style="1245" hidden="1"/>
    <col min="15972" max="15973" width="15.88671875" style="1245" hidden="1"/>
    <col min="15974" max="15979" width="16.109375" style="1245" hidden="1"/>
    <col min="15980" max="15980" width="6.109375" style="1245" hidden="1"/>
    <col min="15981" max="15981" width="3" style="1245" hidden="1"/>
    <col min="15982" max="16221" width="8.6640625" style="1245" hidden="1"/>
    <col min="16222" max="16227" width="14.88671875" style="1245" hidden="1"/>
    <col min="16228" max="16229" width="15.88671875" style="1245" hidden="1"/>
    <col min="16230" max="16235" width="16.109375" style="1245" hidden="1"/>
    <col min="16236" max="16236" width="6.109375" style="1245" hidden="1"/>
    <col min="16237" max="16237" width="3" style="1245" hidden="1"/>
    <col min="16238" max="16384" width="8.6640625" style="1245" hidden="1"/>
  </cols>
  <sheetData>
    <row r="1" spans="1:143" ht="42.75" customHeight="1">
      <c r="A1" s="1243"/>
      <c r="B1" s="1244"/>
      <c r="DD1" s="1245"/>
      <c r="DE1" s="1245"/>
    </row>
    <row r="2" spans="1:143" ht="25.5" customHeight="1">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43" ht="25.5" customHeight="1">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43" s="270" customFormat="1" ht="13.2">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c r="DF4" s="271"/>
      <c r="DG4" s="271"/>
      <c r="DH4" s="271"/>
      <c r="DI4" s="271"/>
      <c r="DJ4" s="271"/>
      <c r="DK4" s="271"/>
      <c r="DL4" s="271"/>
      <c r="DM4" s="271"/>
      <c r="DN4" s="271"/>
      <c r="DO4" s="271"/>
      <c r="DP4" s="271"/>
      <c r="DQ4" s="271"/>
      <c r="DR4" s="271"/>
      <c r="DS4" s="271"/>
      <c r="DT4" s="271"/>
      <c r="DU4" s="271"/>
      <c r="DV4" s="271"/>
      <c r="DW4" s="271"/>
    </row>
    <row r="5" spans="1:143" s="270" customFormat="1" ht="13.2">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c r="DF5" s="271"/>
      <c r="DG5" s="271"/>
      <c r="DH5" s="271"/>
      <c r="DI5" s="271"/>
      <c r="DJ5" s="271"/>
      <c r="DK5" s="271"/>
      <c r="DL5" s="271"/>
      <c r="DM5" s="271"/>
      <c r="DN5" s="271"/>
      <c r="DO5" s="271"/>
      <c r="DP5" s="271"/>
      <c r="DQ5" s="271"/>
      <c r="DR5" s="271"/>
      <c r="DS5" s="271"/>
      <c r="DT5" s="271"/>
      <c r="DU5" s="271"/>
      <c r="DV5" s="271"/>
      <c r="DW5" s="271"/>
    </row>
    <row r="6" spans="1:143" s="270" customFormat="1" ht="13.2">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c r="DF6" s="271"/>
      <c r="DG6" s="271"/>
      <c r="DH6" s="271"/>
      <c r="DI6" s="271"/>
      <c r="DJ6" s="271"/>
      <c r="DK6" s="271"/>
      <c r="DL6" s="271"/>
      <c r="DM6" s="271"/>
      <c r="DN6" s="271"/>
      <c r="DO6" s="271"/>
      <c r="DP6" s="271"/>
      <c r="DQ6" s="271"/>
      <c r="DR6" s="271"/>
      <c r="DS6" s="271"/>
      <c r="DT6" s="271"/>
      <c r="DU6" s="271"/>
      <c r="DV6" s="271"/>
      <c r="DW6" s="271"/>
    </row>
    <row r="7" spans="1:143" s="270" customFormat="1" ht="13.2">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c r="DF7" s="271"/>
      <c r="DG7" s="271"/>
      <c r="DH7" s="271"/>
      <c r="DI7" s="271"/>
      <c r="DJ7" s="271"/>
      <c r="DK7" s="271"/>
      <c r="DL7" s="271"/>
      <c r="DM7" s="271"/>
      <c r="DN7" s="271"/>
      <c r="DO7" s="271"/>
      <c r="DP7" s="271"/>
      <c r="DQ7" s="271"/>
      <c r="DR7" s="271"/>
      <c r="DS7" s="271"/>
      <c r="DT7" s="271"/>
      <c r="DU7" s="271"/>
      <c r="DV7" s="271"/>
      <c r="DW7" s="271"/>
    </row>
    <row r="8" spans="1:143" s="270" customFormat="1" ht="13.2">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c r="DF8" s="271"/>
      <c r="DG8" s="271"/>
      <c r="DH8" s="271"/>
      <c r="DI8" s="271"/>
      <c r="DJ8" s="271"/>
      <c r="DK8" s="271"/>
      <c r="DL8" s="271"/>
      <c r="DM8" s="271"/>
      <c r="DN8" s="271"/>
      <c r="DO8" s="271"/>
      <c r="DP8" s="271"/>
      <c r="DQ8" s="271"/>
      <c r="DR8" s="271"/>
      <c r="DS8" s="271"/>
      <c r="DT8" s="271"/>
      <c r="DU8" s="271"/>
      <c r="DV8" s="271"/>
      <c r="DW8" s="271"/>
    </row>
    <row r="9" spans="1:143" s="270" customFormat="1" ht="13.2">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c r="DF9" s="271"/>
      <c r="DG9" s="271"/>
      <c r="DH9" s="271"/>
      <c r="DI9" s="271"/>
      <c r="DJ9" s="271"/>
      <c r="DK9" s="271"/>
      <c r="DL9" s="271"/>
      <c r="DM9" s="271"/>
      <c r="DN9" s="271"/>
      <c r="DO9" s="271"/>
      <c r="DP9" s="271"/>
      <c r="DQ9" s="271"/>
      <c r="DR9" s="271"/>
      <c r="DS9" s="271"/>
      <c r="DT9" s="271"/>
      <c r="DU9" s="271"/>
      <c r="DV9" s="271"/>
      <c r="DW9" s="271"/>
    </row>
    <row r="10" spans="1:143" s="270" customFormat="1" ht="13.2">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ht="13.2">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ht="13.2">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c r="DF18" s="271"/>
      <c r="DG18" s="271"/>
      <c r="DH18" s="271"/>
      <c r="DI18" s="271"/>
      <c r="DJ18" s="271"/>
      <c r="DK18" s="271"/>
      <c r="DL18" s="271"/>
      <c r="DM18" s="271"/>
      <c r="DN18" s="271"/>
      <c r="DO18" s="271"/>
      <c r="DP18" s="271"/>
      <c r="DQ18" s="271"/>
      <c r="DR18" s="271"/>
      <c r="DS18" s="271"/>
      <c r="DT18" s="271"/>
      <c r="DU18" s="271"/>
      <c r="DV18" s="271"/>
      <c r="DW18" s="271"/>
    </row>
    <row r="19" spans="1:351" ht="13.2">
      <c r="DD19" s="1245"/>
      <c r="DE19" s="1245"/>
    </row>
    <row r="20" spans="1:351" ht="13.2">
      <c r="DD20" s="1245"/>
      <c r="DE20" s="1245"/>
    </row>
    <row r="21" spans="1:351" ht="16.2">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c r="MM21" s="1251"/>
    </row>
    <row r="22" spans="1:351" ht="16.2">
      <c r="B22" s="1252"/>
      <c r="MM22" s="1251"/>
    </row>
    <row r="23" spans="1:351" ht="13.2">
      <c r="B23" s="1252"/>
    </row>
    <row r="24" spans="1:351" ht="13.2">
      <c r="B24" s="1252"/>
    </row>
    <row r="25" spans="1:351" ht="13.2">
      <c r="B25" s="1252"/>
    </row>
    <row r="26" spans="1:351" ht="13.2">
      <c r="B26" s="1252"/>
    </row>
    <row r="27" spans="1:351" ht="13.2">
      <c r="B27" s="1252"/>
    </row>
    <row r="28" spans="1:351" ht="13.2">
      <c r="B28" s="1252"/>
    </row>
    <row r="29" spans="1:351" ht="13.2">
      <c r="B29" s="1252"/>
    </row>
    <row r="30" spans="1:351" ht="13.2">
      <c r="B30" s="1252"/>
    </row>
    <row r="31" spans="1:351" ht="13.2">
      <c r="B31" s="1252"/>
    </row>
    <row r="32" spans="1:351" ht="13.2">
      <c r="B32" s="1252"/>
    </row>
    <row r="33" spans="2:109" ht="13.2">
      <c r="B33" s="1252"/>
    </row>
    <row r="34" spans="2:109" ht="13.2">
      <c r="B34" s="1252"/>
    </row>
    <row r="35" spans="2:109" ht="13.2">
      <c r="B35" s="1252"/>
    </row>
    <row r="36" spans="2:109" ht="13.2">
      <c r="B36" s="1252"/>
    </row>
    <row r="37" spans="2:109" ht="13.2">
      <c r="B37" s="1252"/>
    </row>
    <row r="38" spans="2:109" ht="13.2">
      <c r="B38" s="1252"/>
    </row>
    <row r="39" spans="2:109" ht="13.2">
      <c r="B39" s="1254"/>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6"/>
    </row>
    <row r="40" spans="2:109" ht="13.2">
      <c r="B40" s="1257"/>
      <c r="DD40" s="1257"/>
      <c r="DE40" s="1245"/>
    </row>
    <row r="41" spans="2:109" ht="16.2">
      <c r="B41" s="1258" t="s">
        <v>616</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ht="13.2">
      <c r="B42" s="1252"/>
      <c r="G42" s="1259"/>
      <c r="I42" s="1260"/>
      <c r="J42" s="1260"/>
      <c r="K42" s="1260"/>
      <c r="AM42" s="1259"/>
      <c r="AN42" s="1259" t="s">
        <v>617</v>
      </c>
      <c r="AP42" s="1260"/>
      <c r="AQ42" s="1260"/>
      <c r="AR42" s="1260"/>
      <c r="AY42" s="1259"/>
      <c r="BA42" s="1260"/>
      <c r="BB42" s="1260"/>
      <c r="BC42" s="1260"/>
      <c r="BK42" s="1259"/>
      <c r="BM42" s="1260"/>
      <c r="BN42" s="1260"/>
      <c r="BO42" s="1260"/>
      <c r="BW42" s="1259"/>
      <c r="BY42" s="1260"/>
      <c r="BZ42" s="1260"/>
      <c r="CA42" s="1260"/>
      <c r="CI42" s="1259"/>
      <c r="CK42" s="1260"/>
      <c r="CL42" s="1260"/>
      <c r="CM42" s="1260"/>
      <c r="CU42" s="1259"/>
      <c r="CW42" s="1260"/>
      <c r="CX42" s="1260"/>
      <c r="CY42" s="1260"/>
    </row>
    <row r="43" spans="2:109" ht="13.5" customHeight="1">
      <c r="B43" s="1252"/>
      <c r="AN43" s="1261" t="s">
        <v>618</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ht="13.2">
      <c r="B44" s="1252"/>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ht="13.2">
      <c r="B45" s="1252"/>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ht="13.2">
      <c r="B46" s="1252"/>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ht="13.2">
      <c r="B47" s="1252"/>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ht="13.2">
      <c r="B48" s="1252"/>
      <c r="H48" s="1270"/>
      <c r="I48" s="1270"/>
      <c r="J48" s="1270"/>
      <c r="AN48" s="1270"/>
      <c r="AO48" s="1270"/>
      <c r="AP48" s="1270"/>
      <c r="AZ48" s="1270"/>
      <c r="BA48" s="1270"/>
      <c r="BB48" s="1270"/>
      <c r="BL48" s="1270"/>
      <c r="BM48" s="1270"/>
      <c r="BN48" s="1270"/>
      <c r="BX48" s="1270"/>
      <c r="BY48" s="1270"/>
      <c r="BZ48" s="1270"/>
      <c r="CJ48" s="1270"/>
      <c r="CK48" s="1270"/>
      <c r="CL48" s="1270"/>
      <c r="CV48" s="1270"/>
      <c r="CW48" s="1270"/>
      <c r="CX48" s="1270"/>
    </row>
    <row r="49" spans="1:109" ht="13.2">
      <c r="B49" s="1252"/>
      <c r="AN49" s="1245" t="s">
        <v>619</v>
      </c>
    </row>
    <row r="50" spans="1:109" ht="13.2">
      <c r="B50" s="1252"/>
      <c r="G50" s="1271"/>
      <c r="H50" s="1271"/>
      <c r="I50" s="1271"/>
      <c r="J50" s="1271"/>
      <c r="K50" s="1272"/>
      <c r="L50" s="1272"/>
      <c r="M50" s="1273"/>
      <c r="N50" s="127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552</v>
      </c>
      <c r="BQ50" s="1277"/>
      <c r="BR50" s="1277"/>
      <c r="BS50" s="1277"/>
      <c r="BT50" s="1277"/>
      <c r="BU50" s="1277"/>
      <c r="BV50" s="1277"/>
      <c r="BW50" s="1277"/>
      <c r="BX50" s="1277" t="s">
        <v>553</v>
      </c>
      <c r="BY50" s="1277"/>
      <c r="BZ50" s="1277"/>
      <c r="CA50" s="1277"/>
      <c r="CB50" s="1277"/>
      <c r="CC50" s="1277"/>
      <c r="CD50" s="1277"/>
      <c r="CE50" s="1277"/>
      <c r="CF50" s="1277" t="s">
        <v>554</v>
      </c>
      <c r="CG50" s="1277"/>
      <c r="CH50" s="1277"/>
      <c r="CI50" s="1277"/>
      <c r="CJ50" s="1277"/>
      <c r="CK50" s="1277"/>
      <c r="CL50" s="1277"/>
      <c r="CM50" s="1277"/>
      <c r="CN50" s="1277" t="s">
        <v>555</v>
      </c>
      <c r="CO50" s="1277"/>
      <c r="CP50" s="1277"/>
      <c r="CQ50" s="1277"/>
      <c r="CR50" s="1277"/>
      <c r="CS50" s="1277"/>
      <c r="CT50" s="1277"/>
      <c r="CU50" s="1277"/>
      <c r="CV50" s="1277" t="s">
        <v>556</v>
      </c>
      <c r="CW50" s="1277"/>
      <c r="CX50" s="1277"/>
      <c r="CY50" s="1277"/>
      <c r="CZ50" s="1277"/>
      <c r="DA50" s="1277"/>
      <c r="DB50" s="1277"/>
      <c r="DC50" s="1277"/>
    </row>
    <row r="51" spans="1:109" ht="13.5" customHeight="1">
      <c r="B51" s="1252"/>
      <c r="G51" s="1278"/>
      <c r="H51" s="1278"/>
      <c r="I51" s="1279"/>
      <c r="J51" s="1279"/>
      <c r="K51" s="1280"/>
      <c r="L51" s="1280"/>
      <c r="M51" s="1280"/>
      <c r="N51" s="1280"/>
      <c r="AM51" s="1270"/>
      <c r="AN51" s="1281" t="s">
        <v>620</v>
      </c>
      <c r="AO51" s="1281"/>
      <c r="AP51" s="1281"/>
      <c r="AQ51" s="1281"/>
      <c r="AR51" s="1281"/>
      <c r="AS51" s="1281"/>
      <c r="AT51" s="1281"/>
      <c r="AU51" s="1281"/>
      <c r="AV51" s="1281"/>
      <c r="AW51" s="1281"/>
      <c r="AX51" s="1281"/>
      <c r="AY51" s="1281"/>
      <c r="AZ51" s="1281"/>
      <c r="BA51" s="1281"/>
      <c r="BB51" s="1281" t="s">
        <v>621</v>
      </c>
      <c r="BC51" s="1281"/>
      <c r="BD51" s="1281"/>
      <c r="BE51" s="1281"/>
      <c r="BF51" s="1281"/>
      <c r="BG51" s="1281"/>
      <c r="BH51" s="1281"/>
      <c r="BI51" s="1281"/>
      <c r="BJ51" s="1281"/>
      <c r="BK51" s="1281"/>
      <c r="BL51" s="1281"/>
      <c r="BM51" s="1281"/>
      <c r="BN51" s="1281"/>
      <c r="BO51" s="1281"/>
      <c r="BP51" s="1282"/>
      <c r="BQ51" s="1283"/>
      <c r="BR51" s="1283"/>
      <c r="BS51" s="1283"/>
      <c r="BT51" s="1283"/>
      <c r="BU51" s="1283"/>
      <c r="BV51" s="1283"/>
      <c r="BW51" s="1283"/>
      <c r="BX51" s="1282"/>
      <c r="BY51" s="1283"/>
      <c r="BZ51" s="1283"/>
      <c r="CA51" s="1283"/>
      <c r="CB51" s="1283"/>
      <c r="CC51" s="1283"/>
      <c r="CD51" s="1283"/>
      <c r="CE51" s="1283"/>
      <c r="CF51" s="1282"/>
      <c r="CG51" s="1283"/>
      <c r="CH51" s="1283"/>
      <c r="CI51" s="1283"/>
      <c r="CJ51" s="1283"/>
      <c r="CK51" s="1283"/>
      <c r="CL51" s="1283"/>
      <c r="CM51" s="1283"/>
      <c r="CN51" s="1283">
        <v>108.5</v>
      </c>
      <c r="CO51" s="1283"/>
      <c r="CP51" s="1283"/>
      <c r="CQ51" s="1283"/>
      <c r="CR51" s="1283"/>
      <c r="CS51" s="1283"/>
      <c r="CT51" s="1283"/>
      <c r="CU51" s="1283"/>
      <c r="CV51" s="1283">
        <v>101.1</v>
      </c>
      <c r="CW51" s="1283"/>
      <c r="CX51" s="1283"/>
      <c r="CY51" s="1283"/>
      <c r="CZ51" s="1283"/>
      <c r="DA51" s="1283"/>
      <c r="DB51" s="1283"/>
      <c r="DC51" s="1283"/>
    </row>
    <row r="52" spans="1:109" ht="13.2">
      <c r="B52" s="1252"/>
      <c r="G52" s="1278"/>
      <c r="H52" s="1278"/>
      <c r="I52" s="1279"/>
      <c r="J52" s="1279"/>
      <c r="K52" s="1280"/>
      <c r="L52" s="1280"/>
      <c r="M52" s="1280"/>
      <c r="N52" s="1280"/>
      <c r="AM52" s="1270"/>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2">
      <c r="A53" s="1260"/>
      <c r="B53" s="1252"/>
      <c r="G53" s="1278"/>
      <c r="H53" s="1278"/>
      <c r="I53" s="1271"/>
      <c r="J53" s="1271"/>
      <c r="K53" s="1280"/>
      <c r="L53" s="1280"/>
      <c r="M53" s="1280"/>
      <c r="N53" s="1280"/>
      <c r="AM53" s="1270"/>
      <c r="AN53" s="1281"/>
      <c r="AO53" s="1281"/>
      <c r="AP53" s="1281"/>
      <c r="AQ53" s="1281"/>
      <c r="AR53" s="1281"/>
      <c r="AS53" s="1281"/>
      <c r="AT53" s="1281"/>
      <c r="AU53" s="1281"/>
      <c r="AV53" s="1281"/>
      <c r="AW53" s="1281"/>
      <c r="AX53" s="1281"/>
      <c r="AY53" s="1281"/>
      <c r="AZ53" s="1281"/>
      <c r="BA53" s="1281"/>
      <c r="BB53" s="1281" t="s">
        <v>622</v>
      </c>
      <c r="BC53" s="1281"/>
      <c r="BD53" s="1281"/>
      <c r="BE53" s="1281"/>
      <c r="BF53" s="1281"/>
      <c r="BG53" s="1281"/>
      <c r="BH53" s="1281"/>
      <c r="BI53" s="1281"/>
      <c r="BJ53" s="1281"/>
      <c r="BK53" s="1281"/>
      <c r="BL53" s="1281"/>
      <c r="BM53" s="1281"/>
      <c r="BN53" s="1281"/>
      <c r="BO53" s="1281"/>
      <c r="BP53" s="1282"/>
      <c r="BQ53" s="1283"/>
      <c r="BR53" s="1283"/>
      <c r="BS53" s="1283"/>
      <c r="BT53" s="1283"/>
      <c r="BU53" s="1283"/>
      <c r="BV53" s="1283"/>
      <c r="BW53" s="1283"/>
      <c r="BX53" s="1282"/>
      <c r="BY53" s="1283"/>
      <c r="BZ53" s="1283"/>
      <c r="CA53" s="1283"/>
      <c r="CB53" s="1283"/>
      <c r="CC53" s="1283"/>
      <c r="CD53" s="1283"/>
      <c r="CE53" s="1283"/>
      <c r="CF53" s="1282"/>
      <c r="CG53" s="1283"/>
      <c r="CH53" s="1283"/>
      <c r="CI53" s="1283"/>
      <c r="CJ53" s="1283"/>
      <c r="CK53" s="1283"/>
      <c r="CL53" s="1283"/>
      <c r="CM53" s="1283"/>
      <c r="CN53" s="1283">
        <v>60.9</v>
      </c>
      <c r="CO53" s="1283"/>
      <c r="CP53" s="1283"/>
      <c r="CQ53" s="1283"/>
      <c r="CR53" s="1283"/>
      <c r="CS53" s="1283"/>
      <c r="CT53" s="1283"/>
      <c r="CU53" s="1283"/>
      <c r="CV53" s="1283">
        <v>61.8</v>
      </c>
      <c r="CW53" s="1283"/>
      <c r="CX53" s="1283"/>
      <c r="CY53" s="1283"/>
      <c r="CZ53" s="1283"/>
      <c r="DA53" s="1283"/>
      <c r="DB53" s="1283"/>
      <c r="DC53" s="1283"/>
    </row>
    <row r="54" spans="1:109" ht="13.2">
      <c r="A54" s="1260"/>
      <c r="B54" s="1252"/>
      <c r="G54" s="1278"/>
      <c r="H54" s="1278"/>
      <c r="I54" s="1271"/>
      <c r="J54" s="1271"/>
      <c r="K54" s="1280"/>
      <c r="L54" s="1280"/>
      <c r="M54" s="1280"/>
      <c r="N54" s="1280"/>
      <c r="AM54" s="1270"/>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2">
      <c r="A55" s="1260"/>
      <c r="B55" s="1252"/>
      <c r="G55" s="1271"/>
      <c r="H55" s="1271"/>
      <c r="I55" s="1271"/>
      <c r="J55" s="1271"/>
      <c r="K55" s="1280"/>
      <c r="L55" s="1280"/>
      <c r="M55" s="1280"/>
      <c r="N55" s="1280"/>
      <c r="AN55" s="1277" t="s">
        <v>623</v>
      </c>
      <c r="AO55" s="1277"/>
      <c r="AP55" s="1277"/>
      <c r="AQ55" s="1277"/>
      <c r="AR55" s="1277"/>
      <c r="AS55" s="1277"/>
      <c r="AT55" s="1277"/>
      <c r="AU55" s="1277"/>
      <c r="AV55" s="1277"/>
      <c r="AW55" s="1277"/>
      <c r="AX55" s="1277"/>
      <c r="AY55" s="1277"/>
      <c r="AZ55" s="1277"/>
      <c r="BA55" s="1277"/>
      <c r="BB55" s="1281" t="s">
        <v>621</v>
      </c>
      <c r="BC55" s="1281"/>
      <c r="BD55" s="1281"/>
      <c r="BE55" s="1281"/>
      <c r="BF55" s="1281"/>
      <c r="BG55" s="1281"/>
      <c r="BH55" s="1281"/>
      <c r="BI55" s="1281"/>
      <c r="BJ55" s="1281"/>
      <c r="BK55" s="1281"/>
      <c r="BL55" s="1281"/>
      <c r="BM55" s="1281"/>
      <c r="BN55" s="1281"/>
      <c r="BO55" s="1281"/>
      <c r="BP55" s="1282"/>
      <c r="BQ55" s="1283"/>
      <c r="BR55" s="1283"/>
      <c r="BS55" s="1283"/>
      <c r="BT55" s="1283"/>
      <c r="BU55" s="1283"/>
      <c r="BV55" s="1283"/>
      <c r="BW55" s="1283"/>
      <c r="BX55" s="1282"/>
      <c r="BY55" s="1283"/>
      <c r="BZ55" s="1283"/>
      <c r="CA55" s="1283"/>
      <c r="CB55" s="1283"/>
      <c r="CC55" s="1283"/>
      <c r="CD55" s="1283"/>
      <c r="CE55" s="1283"/>
      <c r="CF55" s="1282"/>
      <c r="CG55" s="1283"/>
      <c r="CH55" s="1283"/>
      <c r="CI55" s="1283"/>
      <c r="CJ55" s="1283"/>
      <c r="CK55" s="1283"/>
      <c r="CL55" s="1283"/>
      <c r="CM55" s="1283"/>
      <c r="CN55" s="1283">
        <v>115.7</v>
      </c>
      <c r="CO55" s="1283"/>
      <c r="CP55" s="1283"/>
      <c r="CQ55" s="1283"/>
      <c r="CR55" s="1283"/>
      <c r="CS55" s="1283"/>
      <c r="CT55" s="1283"/>
      <c r="CU55" s="1283"/>
      <c r="CV55" s="1283">
        <v>106</v>
      </c>
      <c r="CW55" s="1283"/>
      <c r="CX55" s="1283"/>
      <c r="CY55" s="1283"/>
      <c r="CZ55" s="1283"/>
      <c r="DA55" s="1283"/>
      <c r="DB55" s="1283"/>
      <c r="DC55" s="1283"/>
    </row>
    <row r="56" spans="1:109" ht="13.2">
      <c r="A56" s="1260"/>
      <c r="B56" s="1252"/>
      <c r="G56" s="1271"/>
      <c r="H56" s="1271"/>
      <c r="I56" s="1271"/>
      <c r="J56" s="1271"/>
      <c r="K56" s="1280"/>
      <c r="L56" s="1280"/>
      <c r="M56" s="1280"/>
      <c r="N56" s="1280"/>
      <c r="AN56" s="1277"/>
      <c r="AO56" s="1277"/>
      <c r="AP56" s="1277"/>
      <c r="AQ56" s="1277"/>
      <c r="AR56" s="1277"/>
      <c r="AS56" s="1277"/>
      <c r="AT56" s="1277"/>
      <c r="AU56" s="1277"/>
      <c r="AV56" s="1277"/>
      <c r="AW56" s="1277"/>
      <c r="AX56" s="1277"/>
      <c r="AY56" s="1277"/>
      <c r="AZ56" s="1277"/>
      <c r="BA56" s="1277"/>
      <c r="BB56" s="1281"/>
      <c r="BC56" s="1281"/>
      <c r="BD56" s="1281"/>
      <c r="BE56" s="1281"/>
      <c r="BF56" s="1281"/>
      <c r="BG56" s="1281"/>
      <c r="BH56" s="1281"/>
      <c r="BI56" s="1281"/>
      <c r="BJ56" s="1281"/>
      <c r="BK56" s="1281"/>
      <c r="BL56" s="1281"/>
      <c r="BM56" s="1281"/>
      <c r="BN56" s="1281"/>
      <c r="BO56" s="1281"/>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260" customFormat="1" ht="13.2">
      <c r="B57" s="1284"/>
      <c r="G57" s="1271"/>
      <c r="H57" s="1271"/>
      <c r="I57" s="1285"/>
      <c r="J57" s="1285"/>
      <c r="K57" s="1280"/>
      <c r="L57" s="1280"/>
      <c r="M57" s="1280"/>
      <c r="N57" s="1280"/>
      <c r="AM57" s="1245"/>
      <c r="AN57" s="1277"/>
      <c r="AO57" s="1277"/>
      <c r="AP57" s="1277"/>
      <c r="AQ57" s="1277"/>
      <c r="AR57" s="1277"/>
      <c r="AS57" s="1277"/>
      <c r="AT57" s="1277"/>
      <c r="AU57" s="1277"/>
      <c r="AV57" s="1277"/>
      <c r="AW57" s="1277"/>
      <c r="AX57" s="1277"/>
      <c r="AY57" s="1277"/>
      <c r="AZ57" s="1277"/>
      <c r="BA57" s="1277"/>
      <c r="BB57" s="1281" t="s">
        <v>622</v>
      </c>
      <c r="BC57" s="1281"/>
      <c r="BD57" s="1281"/>
      <c r="BE57" s="1281"/>
      <c r="BF57" s="1281"/>
      <c r="BG57" s="1281"/>
      <c r="BH57" s="1281"/>
      <c r="BI57" s="1281"/>
      <c r="BJ57" s="1281"/>
      <c r="BK57" s="1281"/>
      <c r="BL57" s="1281"/>
      <c r="BM57" s="1281"/>
      <c r="BN57" s="1281"/>
      <c r="BO57" s="1281"/>
      <c r="BP57" s="1282"/>
      <c r="BQ57" s="1283"/>
      <c r="BR57" s="1283"/>
      <c r="BS57" s="1283"/>
      <c r="BT57" s="1283"/>
      <c r="BU57" s="1283"/>
      <c r="BV57" s="1283"/>
      <c r="BW57" s="1283"/>
      <c r="BX57" s="1282"/>
      <c r="BY57" s="1283"/>
      <c r="BZ57" s="1283"/>
      <c r="CA57" s="1283"/>
      <c r="CB57" s="1283"/>
      <c r="CC57" s="1283"/>
      <c r="CD57" s="1283"/>
      <c r="CE57" s="1283"/>
      <c r="CF57" s="1282"/>
      <c r="CG57" s="1283"/>
      <c r="CH57" s="1283"/>
      <c r="CI57" s="1283"/>
      <c r="CJ57" s="1283"/>
      <c r="CK57" s="1283"/>
      <c r="CL57" s="1283"/>
      <c r="CM57" s="1283"/>
      <c r="CN57" s="1283">
        <v>61</v>
      </c>
      <c r="CO57" s="1283"/>
      <c r="CP57" s="1283"/>
      <c r="CQ57" s="1283"/>
      <c r="CR57" s="1283"/>
      <c r="CS57" s="1283"/>
      <c r="CT57" s="1283"/>
      <c r="CU57" s="1283"/>
      <c r="CV57" s="1283">
        <v>62</v>
      </c>
      <c r="CW57" s="1283"/>
      <c r="CX57" s="1283"/>
      <c r="CY57" s="1283"/>
      <c r="CZ57" s="1283"/>
      <c r="DA57" s="1283"/>
      <c r="DB57" s="1283"/>
      <c r="DC57" s="1283"/>
      <c r="DD57" s="1286"/>
      <c r="DE57" s="1284"/>
    </row>
    <row r="58" spans="1:109" s="1260" customFormat="1" ht="13.2">
      <c r="A58" s="1245"/>
      <c r="B58" s="1284"/>
      <c r="G58" s="1271"/>
      <c r="H58" s="1271"/>
      <c r="I58" s="1285"/>
      <c r="J58" s="1285"/>
      <c r="K58" s="1280"/>
      <c r="L58" s="1280"/>
      <c r="M58" s="1280"/>
      <c r="N58" s="1280"/>
      <c r="AM58" s="1245"/>
      <c r="AN58" s="1277"/>
      <c r="AO58" s="1277"/>
      <c r="AP58" s="1277"/>
      <c r="AQ58" s="1277"/>
      <c r="AR58" s="1277"/>
      <c r="AS58" s="1277"/>
      <c r="AT58" s="1277"/>
      <c r="AU58" s="1277"/>
      <c r="AV58" s="1277"/>
      <c r="AW58" s="1277"/>
      <c r="AX58" s="1277"/>
      <c r="AY58" s="1277"/>
      <c r="AZ58" s="1277"/>
      <c r="BA58" s="1277"/>
      <c r="BB58" s="1281"/>
      <c r="BC58" s="1281"/>
      <c r="BD58" s="1281"/>
      <c r="BE58" s="1281"/>
      <c r="BF58" s="1281"/>
      <c r="BG58" s="1281"/>
      <c r="BH58" s="1281"/>
      <c r="BI58" s="1281"/>
      <c r="BJ58" s="1281"/>
      <c r="BK58" s="1281"/>
      <c r="BL58" s="1281"/>
      <c r="BM58" s="1281"/>
      <c r="BN58" s="1281"/>
      <c r="BO58" s="1281"/>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286"/>
      <c r="DE58" s="1284"/>
    </row>
    <row r="59" spans="1:109" s="1260" customFormat="1" ht="13.2">
      <c r="A59" s="1245"/>
      <c r="B59" s="1284"/>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4"/>
    </row>
    <row r="60" spans="1:109" s="1260" customFormat="1" ht="13.2">
      <c r="A60" s="1245"/>
      <c r="B60" s="1284"/>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4"/>
    </row>
    <row r="61" spans="1:109" s="1260" customFormat="1" ht="13.2">
      <c r="A61" s="1245"/>
      <c r="B61" s="1288"/>
      <c r="C61" s="1289"/>
      <c r="D61" s="1289"/>
      <c r="E61" s="1289"/>
      <c r="F61" s="1289"/>
      <c r="G61" s="1289"/>
      <c r="H61" s="1289"/>
      <c r="I61" s="1289"/>
      <c r="J61" s="1289"/>
      <c r="K61" s="1289"/>
      <c r="L61" s="1289"/>
      <c r="M61" s="1290"/>
      <c r="N61" s="1290"/>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90"/>
      <c r="AT61" s="1290"/>
      <c r="AU61" s="1289"/>
      <c r="AV61" s="1289"/>
      <c r="AW61" s="1289"/>
      <c r="AX61" s="1289"/>
      <c r="AY61" s="1289"/>
      <c r="AZ61" s="1289"/>
      <c r="BA61" s="1289"/>
      <c r="BB61" s="1289"/>
      <c r="BC61" s="1289"/>
      <c r="BD61" s="1289"/>
      <c r="BE61" s="1290"/>
      <c r="BF61" s="1290"/>
      <c r="BG61" s="1289"/>
      <c r="BH61" s="1289"/>
      <c r="BI61" s="1289"/>
      <c r="BJ61" s="1289"/>
      <c r="BK61" s="1289"/>
      <c r="BL61" s="1289"/>
      <c r="BM61" s="1289"/>
      <c r="BN61" s="1289"/>
      <c r="BO61" s="1289"/>
      <c r="BP61" s="1289"/>
      <c r="BQ61" s="1290"/>
      <c r="BR61" s="1290"/>
      <c r="BS61" s="1289"/>
      <c r="BT61" s="1289"/>
      <c r="BU61" s="1289"/>
      <c r="BV61" s="1289"/>
      <c r="BW61" s="1289"/>
      <c r="BX61" s="1289"/>
      <c r="BY61" s="1289"/>
      <c r="BZ61" s="1289"/>
      <c r="CA61" s="1289"/>
      <c r="CB61" s="1289"/>
      <c r="CC61" s="1290"/>
      <c r="CD61" s="1290"/>
      <c r="CE61" s="1289"/>
      <c r="CF61" s="1289"/>
      <c r="CG61" s="1289"/>
      <c r="CH61" s="1289"/>
      <c r="CI61" s="1289"/>
      <c r="CJ61" s="1289"/>
      <c r="CK61" s="1289"/>
      <c r="CL61" s="1289"/>
      <c r="CM61" s="1289"/>
      <c r="CN61" s="1289"/>
      <c r="CO61" s="1290"/>
      <c r="CP61" s="1290"/>
      <c r="CQ61" s="1289"/>
      <c r="CR61" s="1289"/>
      <c r="CS61" s="1289"/>
      <c r="CT61" s="1289"/>
      <c r="CU61" s="1289"/>
      <c r="CV61" s="1289"/>
      <c r="CW61" s="1289"/>
      <c r="CX61" s="1289"/>
      <c r="CY61" s="1289"/>
      <c r="CZ61" s="1289"/>
      <c r="DA61" s="1290"/>
      <c r="DB61" s="1290"/>
      <c r="DC61" s="1290"/>
      <c r="DD61" s="1291"/>
      <c r="DE61" s="1284"/>
    </row>
    <row r="62" spans="1:109" ht="13.2">
      <c r="B62" s="1257"/>
      <c r="C62" s="1257"/>
      <c r="D62" s="1257"/>
      <c r="E62" s="1257"/>
      <c r="F62" s="1257"/>
      <c r="G62" s="1257"/>
      <c r="H62" s="1257"/>
      <c r="I62" s="1257"/>
      <c r="J62" s="1257"/>
      <c r="K62" s="1257"/>
      <c r="L62" s="1257"/>
      <c r="M62" s="1257"/>
      <c r="N62" s="1257"/>
      <c r="O62" s="1257"/>
      <c r="P62" s="1257"/>
      <c r="Q62" s="1257"/>
      <c r="R62" s="1257"/>
      <c r="S62" s="1257"/>
      <c r="T62" s="1257"/>
      <c r="U62" s="1257"/>
      <c r="V62" s="1257"/>
      <c r="W62" s="1257"/>
      <c r="X62" s="1257"/>
      <c r="Y62" s="1257"/>
      <c r="Z62" s="1257"/>
      <c r="AA62" s="1257"/>
      <c r="AB62" s="1257"/>
      <c r="AC62" s="1257"/>
      <c r="AD62" s="1257"/>
      <c r="AE62" s="1257"/>
      <c r="AF62" s="1257"/>
      <c r="AG62" s="1257"/>
      <c r="AH62" s="1257"/>
      <c r="AI62" s="1257"/>
      <c r="AJ62" s="1257"/>
      <c r="AK62" s="1257"/>
      <c r="AL62" s="1257"/>
      <c r="AM62" s="1257"/>
      <c r="AN62" s="1257"/>
      <c r="AO62" s="1257"/>
      <c r="AP62" s="1257"/>
      <c r="AQ62" s="1257"/>
      <c r="AR62" s="1257"/>
      <c r="AS62" s="1257"/>
      <c r="AT62" s="1257"/>
      <c r="AU62" s="1257"/>
      <c r="AV62" s="1257"/>
      <c r="AW62" s="1257"/>
      <c r="AX62" s="1257"/>
      <c r="AY62" s="1257"/>
      <c r="AZ62" s="1257"/>
      <c r="BA62" s="1257"/>
      <c r="BB62" s="1257"/>
      <c r="BC62" s="1257"/>
      <c r="BD62" s="1257"/>
      <c r="BE62" s="1257"/>
      <c r="BF62" s="1257"/>
      <c r="BG62" s="1257"/>
      <c r="BH62" s="1257"/>
      <c r="BI62" s="1257"/>
      <c r="BJ62" s="1257"/>
      <c r="BK62" s="1257"/>
      <c r="BL62" s="1257"/>
      <c r="BM62" s="1257"/>
      <c r="BN62" s="1257"/>
      <c r="BO62" s="1257"/>
      <c r="BP62" s="1257"/>
      <c r="BQ62" s="1257"/>
      <c r="BR62" s="1257"/>
      <c r="BS62" s="1257"/>
      <c r="BT62" s="1257"/>
      <c r="BU62" s="1257"/>
      <c r="BV62" s="1257"/>
      <c r="BW62" s="1257"/>
      <c r="BX62" s="1257"/>
      <c r="BY62" s="1257"/>
      <c r="BZ62" s="1257"/>
      <c r="CA62" s="1257"/>
      <c r="CB62" s="1257"/>
      <c r="CC62" s="1257"/>
      <c r="CD62" s="1257"/>
      <c r="CE62" s="1257"/>
      <c r="CF62" s="1257"/>
      <c r="CG62" s="1257"/>
      <c r="CH62" s="1257"/>
      <c r="CI62" s="1257"/>
      <c r="CJ62" s="1257"/>
      <c r="CK62" s="1257"/>
      <c r="CL62" s="1257"/>
      <c r="CM62" s="1257"/>
      <c r="CN62" s="1257"/>
      <c r="CO62" s="1257"/>
      <c r="CP62" s="1257"/>
      <c r="CQ62" s="1257"/>
      <c r="CR62" s="1257"/>
      <c r="CS62" s="1257"/>
      <c r="CT62" s="1257"/>
      <c r="CU62" s="1257"/>
      <c r="CV62" s="1257"/>
      <c r="CW62" s="1257"/>
      <c r="CX62" s="1257"/>
      <c r="CY62" s="1257"/>
      <c r="CZ62" s="1257"/>
      <c r="DA62" s="1257"/>
      <c r="DB62" s="1257"/>
      <c r="DC62" s="1257"/>
      <c r="DD62" s="1257"/>
      <c r="DE62" s="1245"/>
    </row>
    <row r="63" spans="1:109" ht="16.2">
      <c r="B63" s="1292" t="s">
        <v>624</v>
      </c>
    </row>
    <row r="64" spans="1:109" ht="13.2">
      <c r="B64" s="1252"/>
      <c r="G64" s="1259"/>
      <c r="I64" s="1293"/>
      <c r="J64" s="1293"/>
      <c r="K64" s="1293"/>
      <c r="L64" s="1293"/>
      <c r="M64" s="1293"/>
      <c r="N64" s="1294"/>
      <c r="AM64" s="1259"/>
      <c r="AN64" s="1259" t="s">
        <v>617</v>
      </c>
      <c r="AP64" s="1260"/>
      <c r="AQ64" s="1260"/>
      <c r="AR64" s="1260"/>
      <c r="AY64" s="1259"/>
      <c r="BA64" s="1260"/>
      <c r="BB64" s="1260"/>
      <c r="BC64" s="1260"/>
      <c r="BK64" s="1259"/>
      <c r="BM64" s="1260"/>
      <c r="BN64" s="1260"/>
      <c r="BO64" s="1260"/>
      <c r="BW64" s="1259"/>
      <c r="BY64" s="1260"/>
      <c r="BZ64" s="1260"/>
      <c r="CA64" s="1260"/>
      <c r="CI64" s="1259"/>
      <c r="CK64" s="1260"/>
      <c r="CL64" s="1260"/>
      <c r="CM64" s="1260"/>
      <c r="CU64" s="1259"/>
      <c r="CW64" s="1260"/>
      <c r="CX64" s="1260"/>
      <c r="CY64" s="1260"/>
    </row>
    <row r="65" spans="2:107" ht="13.2">
      <c r="B65" s="1252"/>
      <c r="AN65" s="1261" t="s">
        <v>625</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ht="13.2">
      <c r="B66" s="1252"/>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ht="13.2">
      <c r="B67" s="1252"/>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ht="13.2">
      <c r="B68" s="1252"/>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ht="13.2">
      <c r="B69" s="1252"/>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ht="13.2">
      <c r="B70" s="1252"/>
      <c r="H70" s="1295"/>
      <c r="I70" s="1295"/>
      <c r="J70" s="1296"/>
      <c r="K70" s="1296"/>
      <c r="L70" s="1297"/>
      <c r="M70" s="1296"/>
      <c r="N70" s="1297"/>
      <c r="AN70" s="1270"/>
      <c r="AO70" s="1270"/>
      <c r="AP70" s="1270"/>
      <c r="AZ70" s="1270"/>
      <c r="BA70" s="1270"/>
      <c r="BB70" s="1270"/>
      <c r="BL70" s="1270"/>
      <c r="BM70" s="1270"/>
      <c r="BN70" s="1270"/>
      <c r="BX70" s="1270"/>
      <c r="BY70" s="1270"/>
      <c r="BZ70" s="1270"/>
      <c r="CJ70" s="1270"/>
      <c r="CK70" s="1270"/>
      <c r="CL70" s="1270"/>
      <c r="CV70" s="1270"/>
      <c r="CW70" s="1270"/>
      <c r="CX70" s="1270"/>
    </row>
    <row r="71" spans="2:107" ht="13.2">
      <c r="B71" s="1252"/>
      <c r="G71" s="1298"/>
      <c r="I71" s="1299"/>
      <c r="J71" s="1296"/>
      <c r="K71" s="1296"/>
      <c r="L71" s="1297"/>
      <c r="M71" s="1296"/>
      <c r="N71" s="1297"/>
      <c r="AM71" s="1298"/>
      <c r="AN71" s="1245" t="s">
        <v>619</v>
      </c>
    </row>
    <row r="72" spans="2:107" ht="13.2">
      <c r="B72" s="1252"/>
      <c r="G72" s="1271"/>
      <c r="H72" s="1271"/>
      <c r="I72" s="1271"/>
      <c r="J72" s="1271"/>
      <c r="K72" s="1272"/>
      <c r="L72" s="1272"/>
      <c r="M72" s="1273"/>
      <c r="N72" s="127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552</v>
      </c>
      <c r="BQ72" s="1277"/>
      <c r="BR72" s="1277"/>
      <c r="BS72" s="1277"/>
      <c r="BT72" s="1277"/>
      <c r="BU72" s="1277"/>
      <c r="BV72" s="1277"/>
      <c r="BW72" s="1277"/>
      <c r="BX72" s="1277" t="s">
        <v>553</v>
      </c>
      <c r="BY72" s="1277"/>
      <c r="BZ72" s="1277"/>
      <c r="CA72" s="1277"/>
      <c r="CB72" s="1277"/>
      <c r="CC72" s="1277"/>
      <c r="CD72" s="1277"/>
      <c r="CE72" s="1277"/>
      <c r="CF72" s="1277" t="s">
        <v>554</v>
      </c>
      <c r="CG72" s="1277"/>
      <c r="CH72" s="1277"/>
      <c r="CI72" s="1277"/>
      <c r="CJ72" s="1277"/>
      <c r="CK72" s="1277"/>
      <c r="CL72" s="1277"/>
      <c r="CM72" s="1277"/>
      <c r="CN72" s="1277" t="s">
        <v>555</v>
      </c>
      <c r="CO72" s="1277"/>
      <c r="CP72" s="1277"/>
      <c r="CQ72" s="1277"/>
      <c r="CR72" s="1277"/>
      <c r="CS72" s="1277"/>
      <c r="CT72" s="1277"/>
      <c r="CU72" s="1277"/>
      <c r="CV72" s="1277" t="s">
        <v>556</v>
      </c>
      <c r="CW72" s="1277"/>
      <c r="CX72" s="1277"/>
      <c r="CY72" s="1277"/>
      <c r="CZ72" s="1277"/>
      <c r="DA72" s="1277"/>
      <c r="DB72" s="1277"/>
      <c r="DC72" s="1277"/>
    </row>
    <row r="73" spans="2:107" ht="13.2">
      <c r="B73" s="1252"/>
      <c r="G73" s="1278"/>
      <c r="H73" s="1278"/>
      <c r="I73" s="1278"/>
      <c r="J73" s="1278"/>
      <c r="K73" s="1300"/>
      <c r="L73" s="1300"/>
      <c r="M73" s="1300"/>
      <c r="N73" s="1300"/>
      <c r="AM73" s="1270"/>
      <c r="AN73" s="1281" t="s">
        <v>620</v>
      </c>
      <c r="AO73" s="1281"/>
      <c r="AP73" s="1281"/>
      <c r="AQ73" s="1281"/>
      <c r="AR73" s="1281"/>
      <c r="AS73" s="1281"/>
      <c r="AT73" s="1281"/>
      <c r="AU73" s="1281"/>
      <c r="AV73" s="1281"/>
      <c r="AW73" s="1281"/>
      <c r="AX73" s="1281"/>
      <c r="AY73" s="1281"/>
      <c r="AZ73" s="1281"/>
      <c r="BA73" s="1281"/>
      <c r="BB73" s="1281" t="s">
        <v>621</v>
      </c>
      <c r="BC73" s="1281"/>
      <c r="BD73" s="1281"/>
      <c r="BE73" s="1281"/>
      <c r="BF73" s="1281"/>
      <c r="BG73" s="1281"/>
      <c r="BH73" s="1281"/>
      <c r="BI73" s="1281"/>
      <c r="BJ73" s="1281"/>
      <c r="BK73" s="1281"/>
      <c r="BL73" s="1281"/>
      <c r="BM73" s="1281"/>
      <c r="BN73" s="1281"/>
      <c r="BO73" s="1281"/>
      <c r="BP73" s="1283">
        <v>134.6</v>
      </c>
      <c r="BQ73" s="1283"/>
      <c r="BR73" s="1283"/>
      <c r="BS73" s="1283"/>
      <c r="BT73" s="1283"/>
      <c r="BU73" s="1283"/>
      <c r="BV73" s="1283"/>
      <c r="BW73" s="1283"/>
      <c r="BX73" s="1283">
        <v>133.19999999999999</v>
      </c>
      <c r="BY73" s="1283"/>
      <c r="BZ73" s="1283"/>
      <c r="CA73" s="1283"/>
      <c r="CB73" s="1283"/>
      <c r="CC73" s="1283"/>
      <c r="CD73" s="1283"/>
      <c r="CE73" s="1283"/>
      <c r="CF73" s="1283">
        <v>122.8</v>
      </c>
      <c r="CG73" s="1283"/>
      <c r="CH73" s="1283"/>
      <c r="CI73" s="1283"/>
      <c r="CJ73" s="1283"/>
      <c r="CK73" s="1283"/>
      <c r="CL73" s="1283"/>
      <c r="CM73" s="1283"/>
      <c r="CN73" s="1283">
        <v>108.5</v>
      </c>
      <c r="CO73" s="1283"/>
      <c r="CP73" s="1283"/>
      <c r="CQ73" s="1283"/>
      <c r="CR73" s="1283"/>
      <c r="CS73" s="1283"/>
      <c r="CT73" s="1283"/>
      <c r="CU73" s="1283"/>
      <c r="CV73" s="1283">
        <v>101.1</v>
      </c>
      <c r="CW73" s="1283"/>
      <c r="CX73" s="1283"/>
      <c r="CY73" s="1283"/>
      <c r="CZ73" s="1283"/>
      <c r="DA73" s="1283"/>
      <c r="DB73" s="1283"/>
      <c r="DC73" s="1283"/>
    </row>
    <row r="74" spans="2:107" ht="13.2">
      <c r="B74" s="1252"/>
      <c r="G74" s="1278"/>
      <c r="H74" s="1278"/>
      <c r="I74" s="1278"/>
      <c r="J74" s="1278"/>
      <c r="K74" s="1300"/>
      <c r="L74" s="1300"/>
      <c r="M74" s="1300"/>
      <c r="N74" s="1300"/>
      <c r="AM74" s="1270"/>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2">
      <c r="B75" s="1252"/>
      <c r="G75" s="1278"/>
      <c r="H75" s="1278"/>
      <c r="I75" s="1271"/>
      <c r="J75" s="1271"/>
      <c r="K75" s="1280"/>
      <c r="L75" s="1280"/>
      <c r="M75" s="1280"/>
      <c r="N75" s="1280"/>
      <c r="AM75" s="1270"/>
      <c r="AN75" s="1281"/>
      <c r="AO75" s="1281"/>
      <c r="AP75" s="1281"/>
      <c r="AQ75" s="1281"/>
      <c r="AR75" s="1281"/>
      <c r="AS75" s="1281"/>
      <c r="AT75" s="1281"/>
      <c r="AU75" s="1281"/>
      <c r="AV75" s="1281"/>
      <c r="AW75" s="1281"/>
      <c r="AX75" s="1281"/>
      <c r="AY75" s="1281"/>
      <c r="AZ75" s="1281"/>
      <c r="BA75" s="1281"/>
      <c r="BB75" s="1281" t="s">
        <v>626</v>
      </c>
      <c r="BC75" s="1281"/>
      <c r="BD75" s="1281"/>
      <c r="BE75" s="1281"/>
      <c r="BF75" s="1281"/>
      <c r="BG75" s="1281"/>
      <c r="BH75" s="1281"/>
      <c r="BI75" s="1281"/>
      <c r="BJ75" s="1281"/>
      <c r="BK75" s="1281"/>
      <c r="BL75" s="1281"/>
      <c r="BM75" s="1281"/>
      <c r="BN75" s="1281"/>
      <c r="BO75" s="1281"/>
      <c r="BP75" s="1283">
        <v>11.3</v>
      </c>
      <c r="BQ75" s="1283"/>
      <c r="BR75" s="1283"/>
      <c r="BS75" s="1283"/>
      <c r="BT75" s="1283"/>
      <c r="BU75" s="1283"/>
      <c r="BV75" s="1283"/>
      <c r="BW75" s="1283"/>
      <c r="BX75" s="1283">
        <v>10.8</v>
      </c>
      <c r="BY75" s="1283"/>
      <c r="BZ75" s="1283"/>
      <c r="CA75" s="1283"/>
      <c r="CB75" s="1283"/>
      <c r="CC75" s="1283"/>
      <c r="CD75" s="1283"/>
      <c r="CE75" s="1283"/>
      <c r="CF75" s="1283">
        <v>9.8000000000000007</v>
      </c>
      <c r="CG75" s="1283"/>
      <c r="CH75" s="1283"/>
      <c r="CI75" s="1283"/>
      <c r="CJ75" s="1283"/>
      <c r="CK75" s="1283"/>
      <c r="CL75" s="1283"/>
      <c r="CM75" s="1283"/>
      <c r="CN75" s="1283">
        <v>9.3000000000000007</v>
      </c>
      <c r="CO75" s="1283"/>
      <c r="CP75" s="1283"/>
      <c r="CQ75" s="1283"/>
      <c r="CR75" s="1283"/>
      <c r="CS75" s="1283"/>
      <c r="CT75" s="1283"/>
      <c r="CU75" s="1283"/>
      <c r="CV75" s="1283">
        <v>8.1999999999999993</v>
      </c>
      <c r="CW75" s="1283"/>
      <c r="CX75" s="1283"/>
      <c r="CY75" s="1283"/>
      <c r="CZ75" s="1283"/>
      <c r="DA75" s="1283"/>
      <c r="DB75" s="1283"/>
      <c r="DC75" s="1283"/>
    </row>
    <row r="76" spans="2:107" ht="13.2">
      <c r="B76" s="1252"/>
      <c r="G76" s="1278"/>
      <c r="H76" s="1278"/>
      <c r="I76" s="1271"/>
      <c r="J76" s="1271"/>
      <c r="K76" s="1280"/>
      <c r="L76" s="1280"/>
      <c r="M76" s="1280"/>
      <c r="N76" s="1280"/>
      <c r="AM76" s="1270"/>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2">
      <c r="B77" s="1252"/>
      <c r="G77" s="1271"/>
      <c r="H77" s="1271"/>
      <c r="I77" s="1271"/>
      <c r="J77" s="1271"/>
      <c r="K77" s="1300"/>
      <c r="L77" s="1300"/>
      <c r="M77" s="1300"/>
      <c r="N77" s="1300"/>
      <c r="AN77" s="1277" t="s">
        <v>623</v>
      </c>
      <c r="AO77" s="1277"/>
      <c r="AP77" s="1277"/>
      <c r="AQ77" s="1277"/>
      <c r="AR77" s="1277"/>
      <c r="AS77" s="1277"/>
      <c r="AT77" s="1277"/>
      <c r="AU77" s="1277"/>
      <c r="AV77" s="1277"/>
      <c r="AW77" s="1277"/>
      <c r="AX77" s="1277"/>
      <c r="AY77" s="1277"/>
      <c r="AZ77" s="1277"/>
      <c r="BA77" s="1277"/>
      <c r="BB77" s="1281" t="s">
        <v>621</v>
      </c>
      <c r="BC77" s="1281"/>
      <c r="BD77" s="1281"/>
      <c r="BE77" s="1281"/>
      <c r="BF77" s="1281"/>
      <c r="BG77" s="1281"/>
      <c r="BH77" s="1281"/>
      <c r="BI77" s="1281"/>
      <c r="BJ77" s="1281"/>
      <c r="BK77" s="1281"/>
      <c r="BL77" s="1281"/>
      <c r="BM77" s="1281"/>
      <c r="BN77" s="1281"/>
      <c r="BO77" s="1281"/>
      <c r="BP77" s="1283">
        <v>139</v>
      </c>
      <c r="BQ77" s="1283"/>
      <c r="BR77" s="1283"/>
      <c r="BS77" s="1283"/>
      <c r="BT77" s="1283"/>
      <c r="BU77" s="1283"/>
      <c r="BV77" s="1283"/>
      <c r="BW77" s="1283"/>
      <c r="BX77" s="1283">
        <v>132.4</v>
      </c>
      <c r="BY77" s="1283"/>
      <c r="BZ77" s="1283"/>
      <c r="CA77" s="1283"/>
      <c r="CB77" s="1283"/>
      <c r="CC77" s="1283"/>
      <c r="CD77" s="1283"/>
      <c r="CE77" s="1283"/>
      <c r="CF77" s="1283">
        <v>124.2</v>
      </c>
      <c r="CG77" s="1283"/>
      <c r="CH77" s="1283"/>
      <c r="CI77" s="1283"/>
      <c r="CJ77" s="1283"/>
      <c r="CK77" s="1283"/>
      <c r="CL77" s="1283"/>
      <c r="CM77" s="1283"/>
      <c r="CN77" s="1283">
        <v>115.7</v>
      </c>
      <c r="CO77" s="1283"/>
      <c r="CP77" s="1283"/>
      <c r="CQ77" s="1283"/>
      <c r="CR77" s="1283"/>
      <c r="CS77" s="1283"/>
      <c r="CT77" s="1283"/>
      <c r="CU77" s="1283"/>
      <c r="CV77" s="1283">
        <v>106</v>
      </c>
      <c r="CW77" s="1283"/>
      <c r="CX77" s="1283"/>
      <c r="CY77" s="1283"/>
      <c r="CZ77" s="1283"/>
      <c r="DA77" s="1283"/>
      <c r="DB77" s="1283"/>
      <c r="DC77" s="1283"/>
    </row>
    <row r="78" spans="2:107" ht="13.2">
      <c r="B78" s="1252"/>
      <c r="G78" s="1271"/>
      <c r="H78" s="1271"/>
      <c r="I78" s="1271"/>
      <c r="J78" s="1271"/>
      <c r="K78" s="1300"/>
      <c r="L78" s="1300"/>
      <c r="M78" s="1300"/>
      <c r="N78" s="1300"/>
      <c r="AN78" s="1277"/>
      <c r="AO78" s="1277"/>
      <c r="AP78" s="1277"/>
      <c r="AQ78" s="1277"/>
      <c r="AR78" s="1277"/>
      <c r="AS78" s="1277"/>
      <c r="AT78" s="1277"/>
      <c r="AU78" s="1277"/>
      <c r="AV78" s="1277"/>
      <c r="AW78" s="1277"/>
      <c r="AX78" s="1277"/>
      <c r="AY78" s="1277"/>
      <c r="AZ78" s="1277"/>
      <c r="BA78" s="1277"/>
      <c r="BB78" s="1281"/>
      <c r="BC78" s="1281"/>
      <c r="BD78" s="1281"/>
      <c r="BE78" s="1281"/>
      <c r="BF78" s="1281"/>
      <c r="BG78" s="1281"/>
      <c r="BH78" s="1281"/>
      <c r="BI78" s="1281"/>
      <c r="BJ78" s="1281"/>
      <c r="BK78" s="1281"/>
      <c r="BL78" s="1281"/>
      <c r="BM78" s="1281"/>
      <c r="BN78" s="1281"/>
      <c r="BO78" s="1281"/>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2">
      <c r="B79" s="1252"/>
      <c r="G79" s="1271"/>
      <c r="H79" s="1271"/>
      <c r="I79" s="1285"/>
      <c r="J79" s="1285"/>
      <c r="K79" s="1301"/>
      <c r="L79" s="1301"/>
      <c r="M79" s="1301"/>
      <c r="N79" s="1301"/>
      <c r="AN79" s="1277"/>
      <c r="AO79" s="1277"/>
      <c r="AP79" s="1277"/>
      <c r="AQ79" s="1277"/>
      <c r="AR79" s="1277"/>
      <c r="AS79" s="1277"/>
      <c r="AT79" s="1277"/>
      <c r="AU79" s="1277"/>
      <c r="AV79" s="1277"/>
      <c r="AW79" s="1277"/>
      <c r="AX79" s="1277"/>
      <c r="AY79" s="1277"/>
      <c r="AZ79" s="1277"/>
      <c r="BA79" s="1277"/>
      <c r="BB79" s="1281" t="s">
        <v>626</v>
      </c>
      <c r="BC79" s="1281"/>
      <c r="BD79" s="1281"/>
      <c r="BE79" s="1281"/>
      <c r="BF79" s="1281"/>
      <c r="BG79" s="1281"/>
      <c r="BH79" s="1281"/>
      <c r="BI79" s="1281"/>
      <c r="BJ79" s="1281"/>
      <c r="BK79" s="1281"/>
      <c r="BL79" s="1281"/>
      <c r="BM79" s="1281"/>
      <c r="BN79" s="1281"/>
      <c r="BO79" s="1281"/>
      <c r="BP79" s="1283">
        <v>11.2</v>
      </c>
      <c r="BQ79" s="1283"/>
      <c r="BR79" s="1283"/>
      <c r="BS79" s="1283"/>
      <c r="BT79" s="1283"/>
      <c r="BU79" s="1283"/>
      <c r="BV79" s="1283"/>
      <c r="BW79" s="1283"/>
      <c r="BX79" s="1283">
        <v>11.2</v>
      </c>
      <c r="BY79" s="1283"/>
      <c r="BZ79" s="1283"/>
      <c r="CA79" s="1283"/>
      <c r="CB79" s="1283"/>
      <c r="CC79" s="1283"/>
      <c r="CD79" s="1283"/>
      <c r="CE79" s="1283"/>
      <c r="CF79" s="1283">
        <v>10.9</v>
      </c>
      <c r="CG79" s="1283"/>
      <c r="CH79" s="1283"/>
      <c r="CI79" s="1283"/>
      <c r="CJ79" s="1283"/>
      <c r="CK79" s="1283"/>
      <c r="CL79" s="1283"/>
      <c r="CM79" s="1283"/>
      <c r="CN79" s="1283">
        <v>10.3</v>
      </c>
      <c r="CO79" s="1283"/>
      <c r="CP79" s="1283"/>
      <c r="CQ79" s="1283"/>
      <c r="CR79" s="1283"/>
      <c r="CS79" s="1283"/>
      <c r="CT79" s="1283"/>
      <c r="CU79" s="1283"/>
      <c r="CV79" s="1283">
        <v>9</v>
      </c>
      <c r="CW79" s="1283"/>
      <c r="CX79" s="1283"/>
      <c r="CY79" s="1283"/>
      <c r="CZ79" s="1283"/>
      <c r="DA79" s="1283"/>
      <c r="DB79" s="1283"/>
      <c r="DC79" s="1283"/>
    </row>
    <row r="80" spans="2:107" ht="13.2">
      <c r="B80" s="1252"/>
      <c r="G80" s="1271"/>
      <c r="H80" s="1271"/>
      <c r="I80" s="1285"/>
      <c r="J80" s="1285"/>
      <c r="K80" s="1301"/>
      <c r="L80" s="1301"/>
      <c r="M80" s="1301"/>
      <c r="N80" s="1301"/>
      <c r="AN80" s="1277"/>
      <c r="AO80" s="1277"/>
      <c r="AP80" s="1277"/>
      <c r="AQ80" s="1277"/>
      <c r="AR80" s="1277"/>
      <c r="AS80" s="1277"/>
      <c r="AT80" s="1277"/>
      <c r="AU80" s="1277"/>
      <c r="AV80" s="1277"/>
      <c r="AW80" s="1277"/>
      <c r="AX80" s="1277"/>
      <c r="AY80" s="1277"/>
      <c r="AZ80" s="1277"/>
      <c r="BA80" s="1277"/>
      <c r="BB80" s="1281"/>
      <c r="BC80" s="1281"/>
      <c r="BD80" s="1281"/>
      <c r="BE80" s="1281"/>
      <c r="BF80" s="1281"/>
      <c r="BG80" s="1281"/>
      <c r="BH80" s="1281"/>
      <c r="BI80" s="1281"/>
      <c r="BJ80" s="1281"/>
      <c r="BK80" s="1281"/>
      <c r="BL80" s="1281"/>
      <c r="BM80" s="1281"/>
      <c r="BN80" s="1281"/>
      <c r="BO80" s="1281"/>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2">
      <c r="B81" s="1252"/>
    </row>
    <row r="82" spans="2:109" ht="16.2">
      <c r="B82" s="1252"/>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ht="13.2">
      <c r="B83" s="1254"/>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6"/>
    </row>
    <row r="84" spans="2:109" ht="13.2">
      <c r="DD84" s="1245"/>
      <c r="DE84" s="1245"/>
    </row>
    <row r="85" spans="2:109" ht="13.2">
      <c r="DD85" s="1245"/>
      <c r="DE85" s="1245"/>
    </row>
    <row r="86" spans="2:109" ht="13.2" hidden="1">
      <c r="DD86" s="1245"/>
      <c r="DE86" s="1245"/>
    </row>
    <row r="87" spans="2:109" ht="13.2" hidden="1">
      <c r="K87" s="1303"/>
      <c r="AQ87" s="1303"/>
      <c r="BC87" s="1303"/>
      <c r="BO87" s="1303"/>
      <c r="CA87" s="1303"/>
      <c r="CM87" s="1303"/>
      <c r="CY87" s="1303"/>
      <c r="DD87" s="1245"/>
      <c r="DE87" s="1245"/>
    </row>
    <row r="88" spans="2:109" ht="13.2" hidden="1">
      <c r="DD88" s="1245"/>
      <c r="DE88" s="1245"/>
    </row>
    <row r="89" spans="2:109" ht="13.2" hidden="1">
      <c r="DD89" s="1245"/>
      <c r="DE89" s="1245"/>
    </row>
    <row r="90" spans="2:109" ht="13.2" hidden="1">
      <c r="DD90" s="1245"/>
      <c r="DE90" s="1245"/>
    </row>
    <row r="91" spans="2:109" ht="13.2" hidden="1">
      <c r="DD91" s="1245"/>
      <c r="DE91" s="1245"/>
    </row>
    <row r="92" spans="2:109" ht="13.5" hidden="1" customHeight="1">
      <c r="DD92" s="1245"/>
      <c r="DE92" s="1245"/>
    </row>
    <row r="93" spans="2:109" ht="13.5" hidden="1" customHeight="1">
      <c r="DD93" s="1245"/>
      <c r="DE93" s="1245"/>
    </row>
    <row r="94" spans="2:109" ht="13.5" hidden="1" customHeight="1">
      <c r="DD94" s="1245"/>
      <c r="DE94" s="1245"/>
    </row>
    <row r="95" spans="2:109" ht="13.5" hidden="1" customHeight="1">
      <c r="DD95" s="1245"/>
      <c r="DE95" s="1245"/>
    </row>
    <row r="96" spans="2:109" ht="13.5" hidden="1" customHeight="1">
      <c r="DD96" s="1245"/>
      <c r="DE96" s="1245"/>
    </row>
    <row r="97" spans="108:109" ht="13.5" hidden="1" customHeight="1">
      <c r="DD97" s="1245"/>
      <c r="DE97" s="1245"/>
    </row>
    <row r="98" spans="108:109" ht="13.5" hidden="1" customHeight="1">
      <c r="DD98" s="1245"/>
      <c r="DE98" s="1245"/>
    </row>
    <row r="99" spans="108:109" ht="13.5" hidden="1" customHeight="1">
      <c r="DD99" s="1245"/>
      <c r="DE99" s="1245"/>
    </row>
    <row r="100" spans="108:109" ht="13.5" hidden="1" customHeight="1">
      <c r="DD100" s="1245"/>
      <c r="DE100" s="1245"/>
    </row>
    <row r="101" spans="108:109" ht="13.5" hidden="1" customHeight="1">
      <c r="DD101" s="1245"/>
      <c r="DE101" s="1245"/>
    </row>
    <row r="102" spans="108:109" ht="13.5" hidden="1" customHeight="1">
      <c r="DD102" s="1245"/>
      <c r="DE102" s="1245"/>
    </row>
    <row r="103" spans="108:109" ht="13.5" hidden="1" customHeight="1">
      <c r="DD103" s="1245"/>
      <c r="DE103" s="1245"/>
    </row>
    <row r="104" spans="108:109" ht="13.5" hidden="1" customHeight="1">
      <c r="DD104" s="1245"/>
      <c r="DE104" s="1245"/>
    </row>
    <row r="105" spans="108:109" ht="13.5" hidden="1" customHeight="1">
      <c r="DD105" s="1245"/>
      <c r="DE105" s="1245"/>
    </row>
    <row r="106" spans="108:109" ht="13.5" hidden="1" customHeight="1">
      <c r="DD106" s="1245"/>
      <c r="DE106" s="1245"/>
    </row>
    <row r="107" spans="108:109" ht="13.5" hidden="1" customHeight="1">
      <c r="DD107" s="1245"/>
      <c r="DE107" s="1245"/>
    </row>
    <row r="108" spans="108:109" ht="13.5" hidden="1" customHeight="1">
      <c r="DD108" s="1245"/>
      <c r="DE108" s="1245"/>
    </row>
    <row r="109" spans="108:109" ht="13.5" hidden="1" customHeight="1">
      <c r="DD109" s="1245"/>
      <c r="DE109" s="1245"/>
    </row>
    <row r="110" spans="108:109" ht="13.5" hidden="1" customHeight="1">
      <c r="DD110" s="1245"/>
      <c r="DE110" s="1245"/>
    </row>
    <row r="111" spans="108:109" ht="13.5" hidden="1" customHeight="1">
      <c r="DD111" s="1245"/>
      <c r="DE111" s="1245"/>
    </row>
    <row r="112" spans="108:109" ht="13.5" hidden="1" customHeight="1">
      <c r="DD112" s="1245"/>
      <c r="DE112" s="1245"/>
    </row>
    <row r="113" spans="108:109" ht="13.5" hidden="1" customHeight="1">
      <c r="DD113" s="1245"/>
      <c r="DE113" s="1245"/>
    </row>
    <row r="114" spans="108:109" ht="13.5" hidden="1" customHeight="1">
      <c r="DD114" s="1245"/>
      <c r="DE114" s="1245"/>
    </row>
    <row r="115" spans="108:109" ht="13.5" hidden="1" customHeight="1">
      <c r="DD115" s="1245"/>
      <c r="DE115" s="1245"/>
    </row>
    <row r="116" spans="108:109" ht="13.5" hidden="1" customHeight="1">
      <c r="DD116" s="1245"/>
      <c r="DE116" s="1245"/>
    </row>
    <row r="117" spans="108:109" ht="13.5" hidden="1" customHeight="1">
      <c r="DD117" s="1245"/>
      <c r="DE117" s="1245"/>
    </row>
    <row r="118" spans="108:109" ht="13.5" hidden="1" customHeight="1">
      <c r="DD118" s="1245"/>
      <c r="DE118" s="1245"/>
    </row>
    <row r="119" spans="108:109" ht="13.5" hidden="1" customHeight="1">
      <c r="DD119" s="1245"/>
      <c r="DE119" s="1245"/>
    </row>
    <row r="120" spans="108:109" ht="13.5" hidden="1" customHeight="1">
      <c r="DD120" s="1245"/>
      <c r="DE120" s="1245"/>
    </row>
    <row r="121" spans="108:109" ht="13.5" hidden="1" customHeight="1">
      <c r="DD121" s="1245"/>
      <c r="DE121" s="1245"/>
    </row>
    <row r="122" spans="108:109" ht="13.5" hidden="1" customHeight="1">
      <c r="DD122" s="1245"/>
      <c r="DE122" s="1245"/>
    </row>
    <row r="123" spans="108:109" ht="13.5" hidden="1" customHeight="1">
      <c r="DD123" s="1245"/>
      <c r="DE123" s="1245"/>
    </row>
    <row r="124" spans="108:109" ht="13.5" hidden="1" customHeight="1">
      <c r="DD124" s="1245"/>
      <c r="DE124" s="1245"/>
    </row>
    <row r="125" spans="108:109" ht="13.5" hidden="1" customHeight="1">
      <c r="DD125" s="1245"/>
      <c r="DE125" s="1245"/>
    </row>
    <row r="126" spans="108:109" ht="13.5" hidden="1" customHeight="1">
      <c r="DD126" s="1245"/>
      <c r="DE126" s="1245"/>
    </row>
    <row r="127" spans="108:109" ht="13.5" hidden="1" customHeight="1">
      <c r="DD127" s="1245"/>
      <c r="DE127" s="1245"/>
    </row>
    <row r="128" spans="108:109" ht="13.5" hidden="1" customHeight="1">
      <c r="DD128" s="1245"/>
      <c r="DE128" s="1245"/>
    </row>
    <row r="129" spans="108:109" ht="13.5" hidden="1" customHeight="1">
      <c r="DD129" s="1245"/>
      <c r="DE129" s="1245"/>
    </row>
    <row r="130" spans="108:109" ht="13.5" hidden="1" customHeight="1">
      <c r="DD130" s="1245"/>
      <c r="DE130" s="1245"/>
    </row>
    <row r="131" spans="108:109" ht="13.5" hidden="1" customHeight="1">
      <c r="DD131" s="1245"/>
      <c r="DE131" s="1245"/>
    </row>
    <row r="132" spans="108:109" ht="13.5" hidden="1" customHeight="1">
      <c r="DD132" s="1245"/>
      <c r="DE132" s="1245"/>
    </row>
    <row r="133" spans="108:109" ht="13.5" hidden="1" customHeight="1">
      <c r="DD133" s="1245"/>
      <c r="DE133" s="1245"/>
    </row>
    <row r="134" spans="108:109" ht="13.5" hidden="1" customHeight="1">
      <c r="DD134" s="1245"/>
      <c r="DE134" s="1245"/>
    </row>
    <row r="135" spans="108:109" ht="13.5" hidden="1" customHeight="1">
      <c r="DD135" s="1245"/>
      <c r="DE135" s="1245"/>
    </row>
    <row r="136" spans="108:109" ht="13.5" hidden="1" customHeight="1">
      <c r="DD136" s="1245"/>
      <c r="DE136" s="1245"/>
    </row>
    <row r="137" spans="108:109" ht="13.5" hidden="1" customHeight="1">
      <c r="DD137" s="1245"/>
      <c r="DE137" s="1245"/>
    </row>
    <row r="138" spans="108:109" ht="13.5" hidden="1" customHeight="1">
      <c r="DD138" s="1245"/>
      <c r="DE138" s="1245"/>
    </row>
    <row r="139" spans="108:109" ht="13.5" hidden="1" customHeight="1">
      <c r="DD139" s="1245"/>
      <c r="DE139" s="1245"/>
    </row>
    <row r="140" spans="108:109" ht="13.5" hidden="1" customHeight="1">
      <c r="DD140" s="1245"/>
      <c r="DE140" s="1245"/>
    </row>
    <row r="141" spans="108:109" ht="13.5" hidden="1" customHeight="1">
      <c r="DD141" s="1245"/>
      <c r="DE141" s="1245"/>
    </row>
    <row r="142" spans="108:109" ht="13.5" hidden="1" customHeight="1">
      <c r="DD142" s="1245"/>
      <c r="DE142" s="1245"/>
    </row>
    <row r="143" spans="108:109" ht="13.5" hidden="1" customHeight="1">
      <c r="DD143" s="1245"/>
      <c r="DE143" s="1245"/>
    </row>
    <row r="144" spans="108:109" ht="13.5" hidden="1" customHeight="1">
      <c r="DD144" s="1245"/>
      <c r="DE144" s="1245"/>
    </row>
    <row r="145" spans="108:109" ht="13.5" hidden="1" customHeight="1">
      <c r="DD145" s="1245"/>
      <c r="DE145" s="1245"/>
    </row>
    <row r="146" spans="108:109" ht="13.5" hidden="1" customHeight="1">
      <c r="DD146" s="1245"/>
      <c r="DE146" s="1245"/>
    </row>
    <row r="147" spans="108:109" ht="13.5" hidden="1" customHeight="1">
      <c r="DD147" s="1245"/>
      <c r="DE147" s="1245"/>
    </row>
    <row r="148" spans="108:109" ht="13.5" hidden="1" customHeight="1">
      <c r="DD148" s="1245"/>
      <c r="DE148" s="1245"/>
    </row>
    <row r="149" spans="108:109" ht="13.5" hidden="1" customHeight="1">
      <c r="DD149" s="1245"/>
      <c r="DE149" s="1245"/>
    </row>
    <row r="150" spans="108:109" ht="13.5" hidden="1" customHeight="1">
      <c r="DD150" s="1245"/>
      <c r="DE150" s="1245"/>
    </row>
    <row r="151" spans="108:109" ht="13.5" hidden="1" customHeight="1">
      <c r="DD151" s="1245"/>
      <c r="DE151" s="1245"/>
    </row>
    <row r="152" spans="108:109" ht="13.5" hidden="1" customHeight="1">
      <c r="DD152" s="1245"/>
      <c r="DE152" s="1245"/>
    </row>
    <row r="153" spans="108:109" ht="13.5" hidden="1" customHeight="1">
      <c r="DD153" s="1245"/>
      <c r="DE153" s="1245"/>
    </row>
    <row r="154" spans="108:109" ht="13.5" hidden="1" customHeight="1">
      <c r="DD154" s="1245"/>
      <c r="DE154" s="1245"/>
    </row>
    <row r="155" spans="108:109" ht="13.5" hidden="1" customHeight="1">
      <c r="DD155" s="1245"/>
      <c r="DE155" s="1245"/>
    </row>
    <row r="156" spans="108:109" ht="13.5" hidden="1" customHeight="1">
      <c r="DD156" s="1245"/>
      <c r="DE156" s="1245"/>
    </row>
    <row r="157" spans="108:109" ht="13.5" hidden="1" customHeight="1">
      <c r="DD157" s="1245"/>
      <c r="DE157" s="1245"/>
    </row>
    <row r="158" spans="108:109" ht="13.5" hidden="1" customHeight="1">
      <c r="DD158" s="1245"/>
      <c r="DE158" s="1245"/>
    </row>
    <row r="159" spans="108:109" ht="13.5" hidden="1" customHeight="1">
      <c r="DD159" s="1245"/>
      <c r="DE159" s="1245"/>
    </row>
    <row r="160" spans="108:109" ht="13.5" hidden="1" customHeight="1">
      <c r="DD160" s="1245"/>
      <c r="DE160" s="12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PMLNwi3pJuCtLI2HpRaFO6Q2TbLccbLK4FuyfBvtKIIa7NgMmGM33jbma5XR4dT/u2HStxa43laaReqfKPLNw==" saltValue="nWi0T5yn/uOxdqtshx/U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80" zoomScaleNormal="80" zoomScaleSheetLayoutView="70" workbookViewId="0">
      <selection activeCell="CA48" sqref="CA48"/>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gwQ2uQJqYt1HRYlYFNdSimdAXvG2uNKXQY+UEUB1Mxi11kQrRm7PGmW16FEvFyg3QI8mBw8KtaMGg13DZda6w==" saltValue="1PvFEyfZiu0SB8DXajPP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80" zoomScaleNormal="80" zoomScaleSheetLayoutView="55" workbookViewId="0">
      <selection activeCell="CA48" sqref="CA48"/>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ozyH5lo8V0MaRyfdRyDmyHLTxZL24OvKLynSm4fP8QBCoW8becL03xP92CG8uHV5TvAwVfvQvy6BUpNQlrmw==" saltValue="WQzsHLyQnCtZK2iViczI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549</v>
      </c>
      <c r="G2" s="136"/>
      <c r="H2" s="137"/>
    </row>
    <row r="3" spans="1:8">
      <c r="A3" s="133" t="s">
        <v>542</v>
      </c>
      <c r="B3" s="138"/>
      <c r="C3" s="139"/>
      <c r="D3" s="140">
        <v>79868</v>
      </c>
      <c r="E3" s="141"/>
      <c r="F3" s="142">
        <v>50848</v>
      </c>
      <c r="G3" s="143"/>
      <c r="H3" s="144"/>
    </row>
    <row r="4" spans="1:8">
      <c r="A4" s="145"/>
      <c r="B4" s="146"/>
      <c r="C4" s="147"/>
      <c r="D4" s="148">
        <v>18721</v>
      </c>
      <c r="E4" s="149"/>
      <c r="F4" s="150">
        <v>22583</v>
      </c>
      <c r="G4" s="151"/>
      <c r="H4" s="152"/>
    </row>
    <row r="5" spans="1:8">
      <c r="A5" s="133" t="s">
        <v>544</v>
      </c>
      <c r="B5" s="138"/>
      <c r="C5" s="139"/>
      <c r="D5" s="140">
        <v>105048</v>
      </c>
      <c r="E5" s="141"/>
      <c r="F5" s="142">
        <v>53572</v>
      </c>
      <c r="G5" s="143"/>
      <c r="H5" s="144"/>
    </row>
    <row r="6" spans="1:8">
      <c r="A6" s="145"/>
      <c r="B6" s="146"/>
      <c r="C6" s="147"/>
      <c r="D6" s="148">
        <v>25142</v>
      </c>
      <c r="E6" s="149"/>
      <c r="F6" s="150">
        <v>25259</v>
      </c>
      <c r="G6" s="151"/>
      <c r="H6" s="152"/>
    </row>
    <row r="7" spans="1:8">
      <c r="A7" s="133" t="s">
        <v>545</v>
      </c>
      <c r="B7" s="138"/>
      <c r="C7" s="139"/>
      <c r="D7" s="140">
        <v>89320</v>
      </c>
      <c r="E7" s="141"/>
      <c r="F7" s="142">
        <v>51898</v>
      </c>
      <c r="G7" s="143"/>
      <c r="H7" s="144"/>
    </row>
    <row r="8" spans="1:8">
      <c r="A8" s="145"/>
      <c r="B8" s="146"/>
      <c r="C8" s="147"/>
      <c r="D8" s="148">
        <v>28189</v>
      </c>
      <c r="E8" s="149"/>
      <c r="F8" s="150">
        <v>25986</v>
      </c>
      <c r="G8" s="151"/>
      <c r="H8" s="152"/>
    </row>
    <row r="9" spans="1:8">
      <c r="A9" s="133" t="s">
        <v>546</v>
      </c>
      <c r="B9" s="138"/>
      <c r="C9" s="139"/>
      <c r="D9" s="140">
        <v>54585</v>
      </c>
      <c r="E9" s="141"/>
      <c r="F9" s="142">
        <v>51684</v>
      </c>
      <c r="G9" s="143"/>
      <c r="H9" s="144"/>
    </row>
    <row r="10" spans="1:8">
      <c r="A10" s="145"/>
      <c r="B10" s="146"/>
      <c r="C10" s="147"/>
      <c r="D10" s="148">
        <v>25168</v>
      </c>
      <c r="E10" s="149"/>
      <c r="F10" s="150">
        <v>26671</v>
      </c>
      <c r="G10" s="151"/>
      <c r="H10" s="152"/>
    </row>
    <row r="11" spans="1:8">
      <c r="A11" s="133" t="s">
        <v>547</v>
      </c>
      <c r="B11" s="138"/>
      <c r="C11" s="139"/>
      <c r="D11" s="140">
        <v>56254</v>
      </c>
      <c r="E11" s="141"/>
      <c r="F11" s="142">
        <v>52897</v>
      </c>
      <c r="G11" s="143"/>
      <c r="H11" s="144"/>
    </row>
    <row r="12" spans="1:8">
      <c r="A12" s="145"/>
      <c r="B12" s="146"/>
      <c r="C12" s="153"/>
      <c r="D12" s="148">
        <v>28545</v>
      </c>
      <c r="E12" s="149"/>
      <c r="F12" s="150">
        <v>27013</v>
      </c>
      <c r="G12" s="151"/>
      <c r="H12" s="152"/>
    </row>
    <row r="13" spans="1:8">
      <c r="A13" s="133"/>
      <c r="B13" s="138"/>
      <c r="C13" s="154"/>
      <c r="D13" s="155">
        <v>77015</v>
      </c>
      <c r="E13" s="156"/>
      <c r="F13" s="157">
        <v>52180</v>
      </c>
      <c r="G13" s="158"/>
      <c r="H13" s="144"/>
    </row>
    <row r="14" spans="1:8">
      <c r="A14" s="145"/>
      <c r="B14" s="146"/>
      <c r="C14" s="147"/>
      <c r="D14" s="148">
        <v>25153</v>
      </c>
      <c r="E14" s="149"/>
      <c r="F14" s="150">
        <v>25502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2.5499999999999998</v>
      </c>
      <c r="C19" s="159">
        <f>ROUND(VALUE(SUBSTITUTE(実質収支比率等に係る経年分析!G$48,"▲","-")),2)</f>
        <v>1.22</v>
      </c>
      <c r="D19" s="159">
        <f>ROUND(VALUE(SUBSTITUTE(実質収支比率等に係る経年分析!H$48,"▲","-")),2)</f>
        <v>1.36</v>
      </c>
      <c r="E19" s="159">
        <f>ROUND(VALUE(SUBSTITUTE(実質収支比率等に係る経年分析!I$48,"▲","-")),2)</f>
        <v>1.39</v>
      </c>
      <c r="F19" s="159">
        <f>ROUND(VALUE(SUBSTITUTE(実質収支比率等に係る経年分析!J$48,"▲","-")),2)</f>
        <v>1.33</v>
      </c>
    </row>
    <row r="20" spans="1:11">
      <c r="A20" s="159" t="s">
        <v>48</v>
      </c>
      <c r="B20" s="159">
        <f>ROUND(VALUE(SUBSTITUTE(実質収支比率等に係る経年分析!F$47,"▲","-")),2)</f>
        <v>12.74</v>
      </c>
      <c r="C20" s="159">
        <f>ROUND(VALUE(SUBSTITUTE(実質収支比率等に係る経年分析!G$47,"▲","-")),2)</f>
        <v>12.51</v>
      </c>
      <c r="D20" s="159">
        <f>ROUND(VALUE(SUBSTITUTE(実質収支比率等に係る経年分析!H$47,"▲","-")),2)</f>
        <v>13.61</v>
      </c>
      <c r="E20" s="159">
        <f>ROUND(VALUE(SUBSTITUTE(実質収支比率等に係る経年分析!I$47,"▲","-")),2)</f>
        <v>12.3</v>
      </c>
      <c r="F20" s="159">
        <f>ROUND(VALUE(SUBSTITUTE(実質収支比率等に係る経年分析!J$47,"▲","-")),2)</f>
        <v>9.1999999999999993</v>
      </c>
    </row>
    <row r="21" spans="1:11">
      <c r="A21" s="159" t="s">
        <v>49</v>
      </c>
      <c r="B21" s="159">
        <f>IF(ISNUMBER(VALUE(SUBSTITUTE(実質収支比率等に係る経年分析!F$49,"▲","-"))),ROUND(VALUE(SUBSTITUTE(実質収支比率等に係る経年分析!F$49,"▲","-")),2),NA())</f>
        <v>1.73</v>
      </c>
      <c r="C21" s="159">
        <f>IF(ISNUMBER(VALUE(SUBSTITUTE(実質収支比率等に係る経年分析!G$49,"▲","-"))),ROUND(VALUE(SUBSTITUTE(実質収支比率等に係る経年分析!G$49,"▲","-")),2),NA())</f>
        <v>-3.43</v>
      </c>
      <c r="D21" s="159">
        <f>IF(ISNUMBER(VALUE(SUBSTITUTE(実質収支比率等に係る経年分析!H$49,"▲","-"))),ROUND(VALUE(SUBSTITUTE(実質収支比率等に係る経年分析!H$49,"▲","-")),2),NA())</f>
        <v>0.65</v>
      </c>
      <c r="E21" s="159">
        <f>IF(ISNUMBER(VALUE(SUBSTITUTE(実質収支比率等に係る経年分析!I$49,"▲","-"))),ROUND(VALUE(SUBSTITUTE(実質収支比率等に係る経年分析!I$49,"▲","-")),2),NA())</f>
        <v>-1.87</v>
      </c>
      <c r="F21" s="159">
        <f>IF(ISNUMBER(VALUE(SUBSTITUTE(実質収支比率等に係る経年分析!J$49,"▲","-"))),ROUND(VALUE(SUBSTITUTE(実質収支比率等に係る経年分析!J$49,"▲","-")),2),NA())</f>
        <v>-1.98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0.14000000000000001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0.82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0.96</v>
      </c>
    </row>
    <row r="30" spans="1:11">
      <c r="A30" s="160" t="str">
        <f>IF(連結実質赤字比率に係る赤字・黒字の構成分析!C$40="",NA(),連結実質赤字比率に係る赤字・黒字の構成分析!C$40)</f>
        <v>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1.75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1.52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1.74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1.06</v>
      </c>
    </row>
    <row r="31" spans="1:11">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1.1399999999999999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1.23</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v>
      </c>
    </row>
    <row r="33" spans="1:16">
      <c r="A33" s="160" t="str">
        <f>IF(連結実質赤字比率に係る赤字・黒字の構成分析!C$37="",NA(),連結実質赤字比率に係る赤字・黒字の構成分析!C$37)</f>
        <v>ガス事業会計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2.2000000000000002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4.6100000000000003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v>
      </c>
    </row>
    <row r="36" spans="1:16">
      <c r="A36" s="160" t="str">
        <f>IF(連結実質赤字比率に係る赤字・黒字の構成分析!C$34="",NA(),連結実質赤字比率に係る赤字・黒字の構成分析!C$34)</f>
        <v>自動車運送事業会計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f>IF(ROUND(VALUE(SUBSTITUTE(連結実質赤字比率に係る赤字・黒字の構成分析!G$34,"▲", "-")), 2) &lt; 0, ABS(ROUND(VALUE(SUBSTITUTE(連結実質赤字比率に係る赤字・黒字の構成分析!G$34,"▲", "-")), 2)), NA())</f>
        <v>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0.09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0.16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0.23</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50157</v>
      </c>
      <c r="E42" s="161"/>
      <c r="F42" s="161"/>
      <c r="G42" s="161">
        <f>'実質公債費比率（分子）の構造'!L$52</f>
        <v>50878</v>
      </c>
      <c r="H42" s="161"/>
      <c r="I42" s="161"/>
      <c r="J42" s="161">
        <f>'実質公債費比率（分子）の構造'!M$52</f>
        <v>49550</v>
      </c>
      <c r="K42" s="161"/>
      <c r="L42" s="161"/>
      <c r="M42" s="161">
        <f>'実質公債費比率（分子）の構造'!N$52</f>
        <v>49337</v>
      </c>
      <c r="N42" s="161"/>
      <c r="O42" s="161"/>
      <c r="P42" s="161">
        <f>'実質公債費比率（分子）の構造'!O$52</f>
        <v>50554</v>
      </c>
    </row>
    <row r="43" spans="1:16">
      <c r="A43" s="161" t="s">
        <v>57</v>
      </c>
      <c r="B43" s="161">
        <f>'実質公債費比率（分子）の構造'!K$51</f>
        <v>52</v>
      </c>
      <c r="C43" s="161"/>
      <c r="D43" s="161"/>
      <c r="E43" s="161">
        <f>'実質公債費比率（分子）の構造'!L$51</f>
        <v>45</v>
      </c>
      <c r="F43" s="161"/>
      <c r="G43" s="161"/>
      <c r="H43" s="161">
        <f>'実質公債費比率（分子）の構造'!M$51</f>
        <v>62</v>
      </c>
      <c r="I43" s="161"/>
      <c r="J43" s="161"/>
      <c r="K43" s="161">
        <f>'実質公債費比率（分子）の構造'!N$51</f>
        <v>5</v>
      </c>
      <c r="L43" s="161"/>
      <c r="M43" s="161"/>
      <c r="N43" s="161">
        <f>'実質公債費比率（分子）の構造'!O$51</f>
        <v>4</v>
      </c>
      <c r="O43" s="161"/>
      <c r="P43" s="161"/>
    </row>
    <row r="44" spans="1:16">
      <c r="A44" s="161" t="s">
        <v>58</v>
      </c>
      <c r="B44" s="161">
        <f>'実質公債費比率（分子）の構造'!K$50</f>
        <v>1775</v>
      </c>
      <c r="C44" s="161"/>
      <c r="D44" s="161"/>
      <c r="E44" s="161">
        <f>'実質公債費比率（分子）の構造'!L$50</f>
        <v>1805</v>
      </c>
      <c r="F44" s="161"/>
      <c r="G44" s="161"/>
      <c r="H44" s="161">
        <f>'実質公債費比率（分子）の構造'!M$50</f>
        <v>1389</v>
      </c>
      <c r="I44" s="161"/>
      <c r="J44" s="161"/>
      <c r="K44" s="161">
        <f>'実質公債費比率（分子）の構造'!N$50</f>
        <v>1658</v>
      </c>
      <c r="L44" s="161"/>
      <c r="M44" s="161"/>
      <c r="N44" s="161">
        <f>'実質公債費比率（分子）の構造'!O$50</f>
        <v>1724</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11440</v>
      </c>
      <c r="C46" s="161"/>
      <c r="D46" s="161"/>
      <c r="E46" s="161">
        <f>'実質公債費比率（分子）の構造'!L$48</f>
        <v>11027</v>
      </c>
      <c r="F46" s="161"/>
      <c r="G46" s="161"/>
      <c r="H46" s="161">
        <f>'実質公債費比率（分子）の構造'!M$48</f>
        <v>10245</v>
      </c>
      <c r="I46" s="161"/>
      <c r="J46" s="161"/>
      <c r="K46" s="161">
        <f>'実質公債費比率（分子）の構造'!N$48</f>
        <v>9412</v>
      </c>
      <c r="L46" s="161"/>
      <c r="M46" s="161"/>
      <c r="N46" s="161">
        <f>'実質公債費比率（分子）の構造'!O$48</f>
        <v>8704</v>
      </c>
      <c r="O46" s="161"/>
      <c r="P46" s="161"/>
    </row>
    <row r="47" spans="1:16">
      <c r="A47" s="161" t="s">
        <v>61</v>
      </c>
      <c r="B47" s="161">
        <f>'実質公債費比率（分子）の構造'!K$47</f>
        <v>17987</v>
      </c>
      <c r="C47" s="161"/>
      <c r="D47" s="161"/>
      <c r="E47" s="161">
        <f>'実質公債費比率（分子）の構造'!L$47</f>
        <v>19506</v>
      </c>
      <c r="F47" s="161"/>
      <c r="G47" s="161"/>
      <c r="H47" s="161">
        <f>'実質公債費比率（分子）の構造'!M$47</f>
        <v>20290</v>
      </c>
      <c r="I47" s="161"/>
      <c r="J47" s="161"/>
      <c r="K47" s="161">
        <f>'実質公債費比率（分子）の構造'!N$47</f>
        <v>21230</v>
      </c>
      <c r="L47" s="161"/>
      <c r="M47" s="161"/>
      <c r="N47" s="161">
        <f>'実質公債費比率（分子）の構造'!O$47</f>
        <v>22042</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40468</v>
      </c>
      <c r="C49" s="161"/>
      <c r="D49" s="161"/>
      <c r="E49" s="161">
        <f>'実質公債費比率（分子）の構造'!L$45</f>
        <v>37434</v>
      </c>
      <c r="F49" s="161"/>
      <c r="G49" s="161"/>
      <c r="H49" s="161">
        <f>'実質公債費比率（分子）の構造'!M$45</f>
        <v>35688</v>
      </c>
      <c r="I49" s="161"/>
      <c r="J49" s="161"/>
      <c r="K49" s="161">
        <f>'実質公債費比率（分子）の構造'!N$45</f>
        <v>36459</v>
      </c>
      <c r="L49" s="161"/>
      <c r="M49" s="161"/>
      <c r="N49" s="161">
        <f>'実質公債費比率（分子）の構造'!O$45</f>
        <v>32495</v>
      </c>
      <c r="O49" s="161"/>
      <c r="P49" s="161"/>
    </row>
    <row r="50" spans="1:16">
      <c r="A50" s="161" t="s">
        <v>64</v>
      </c>
      <c r="B50" s="161" t="e">
        <f>NA()</f>
        <v>#N/A</v>
      </c>
      <c r="C50" s="161">
        <f>IF(ISNUMBER('実質公債費比率（分子）の構造'!K$53),'実質公債費比率（分子）の構造'!K$53,NA())</f>
        <v>21565</v>
      </c>
      <c r="D50" s="161" t="e">
        <f>NA()</f>
        <v>#N/A</v>
      </c>
      <c r="E50" s="161" t="e">
        <f>NA()</f>
        <v>#N/A</v>
      </c>
      <c r="F50" s="161">
        <f>IF(ISNUMBER('実質公債費比率（分子）の構造'!L$53),'実質公債費比率（分子）の構造'!L$53,NA())</f>
        <v>18939</v>
      </c>
      <c r="G50" s="161" t="e">
        <f>NA()</f>
        <v>#N/A</v>
      </c>
      <c r="H50" s="161" t="e">
        <f>NA()</f>
        <v>#N/A</v>
      </c>
      <c r="I50" s="161">
        <f>IF(ISNUMBER('実質公債費比率（分子）の構造'!M$53),'実質公債費比率（分子）の構造'!M$53,NA())</f>
        <v>18124</v>
      </c>
      <c r="J50" s="161" t="e">
        <f>NA()</f>
        <v>#N/A</v>
      </c>
      <c r="K50" s="161" t="e">
        <f>NA()</f>
        <v>#N/A</v>
      </c>
      <c r="L50" s="161">
        <f>IF(ISNUMBER('実質公債費比率（分子）の構造'!N$53),'実質公債費比率（分子）の構造'!N$53,NA())</f>
        <v>19427</v>
      </c>
      <c r="M50" s="161" t="e">
        <f>NA()</f>
        <v>#N/A</v>
      </c>
      <c r="N50" s="161" t="e">
        <f>NA()</f>
        <v>#N/A</v>
      </c>
      <c r="O50" s="161">
        <f>IF(ISNUMBER('実質公債費比率（分子）の構造'!O$53),'実質公債費比率（分子）の構造'!O$53,NA())</f>
        <v>14415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502825</v>
      </c>
      <c r="E56" s="160"/>
      <c r="F56" s="160"/>
      <c r="G56" s="160">
        <f>'将来負担比率（分子）の構造'!J$52</f>
        <v>509190</v>
      </c>
      <c r="H56" s="160"/>
      <c r="I56" s="160"/>
      <c r="J56" s="160">
        <f>'将来負担比率（分子）の構造'!K$52</f>
        <v>506678</v>
      </c>
      <c r="K56" s="160"/>
      <c r="L56" s="160"/>
      <c r="M56" s="160">
        <f>'将来負担比率（分子）の構造'!L$52</f>
        <v>500729</v>
      </c>
      <c r="N56" s="160"/>
      <c r="O56" s="160"/>
      <c r="P56" s="160">
        <f>'将来負担比率（分子）の構造'!M$52</f>
        <v>497821</v>
      </c>
    </row>
    <row r="57" spans="1:16">
      <c r="A57" s="160" t="s">
        <v>35</v>
      </c>
      <c r="B57" s="160"/>
      <c r="C57" s="160"/>
      <c r="D57" s="160">
        <f>'将来負担比率（分子）の構造'!I$51</f>
        <v>130112</v>
      </c>
      <c r="E57" s="160"/>
      <c r="F57" s="160"/>
      <c r="G57" s="160">
        <f>'将来負担比率（分子）の構造'!J$51</f>
        <v>130416</v>
      </c>
      <c r="H57" s="160"/>
      <c r="I57" s="160"/>
      <c r="J57" s="160">
        <f>'将来負担比率（分子）の構造'!K$51</f>
        <v>130949</v>
      </c>
      <c r="K57" s="160"/>
      <c r="L57" s="160"/>
      <c r="M57" s="160">
        <f>'将来負担比率（分子）の構造'!L$51</f>
        <v>129785</v>
      </c>
      <c r="N57" s="160"/>
      <c r="O57" s="160"/>
      <c r="P57" s="160">
        <f>'将来負担比率（分子）の構造'!M$51</f>
        <v>131054</v>
      </c>
    </row>
    <row r="58" spans="1:16">
      <c r="A58" s="160" t="s">
        <v>34</v>
      </c>
      <c r="B58" s="160"/>
      <c r="C58" s="160"/>
      <c r="D58" s="160">
        <f>'将来負担比率（分子）の構造'!I$50</f>
        <v>188881</v>
      </c>
      <c r="E58" s="160"/>
      <c r="F58" s="160"/>
      <c r="G58" s="160">
        <f>'将来負担比率（分子）の構造'!J$50</f>
        <v>197205</v>
      </c>
      <c r="H58" s="160"/>
      <c r="I58" s="160"/>
      <c r="J58" s="160">
        <f>'将来負担比率（分子）の構造'!K$50</f>
        <v>214342</v>
      </c>
      <c r="K58" s="160"/>
      <c r="L58" s="160"/>
      <c r="M58" s="160">
        <f>'将来負担比率（分子）の構造'!L$50</f>
        <v>224457</v>
      </c>
      <c r="N58" s="160"/>
      <c r="O58" s="160"/>
      <c r="P58" s="160">
        <f>'将来負担比率（分子）の構造'!M$50</f>
        <v>229666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5997</v>
      </c>
      <c r="C61" s="160"/>
      <c r="D61" s="160"/>
      <c r="E61" s="160">
        <f>'将来負担比率（分子）の構造'!J$46</f>
        <v>5039</v>
      </c>
      <c r="F61" s="160"/>
      <c r="G61" s="160"/>
      <c r="H61" s="160">
        <f>'将来負担比率（分子）の構造'!K$46</f>
        <v>4706</v>
      </c>
      <c r="I61" s="160"/>
      <c r="J61" s="160"/>
      <c r="K61" s="160">
        <f>'将来負担比率（分子）の構造'!L$46</f>
        <v>249</v>
      </c>
      <c r="L61" s="160"/>
      <c r="M61" s="160"/>
      <c r="N61" s="160">
        <f>'将来負担比率（分子）の構造'!M$46</f>
        <v>391</v>
      </c>
      <c r="O61" s="160"/>
      <c r="P61" s="160"/>
    </row>
    <row r="62" spans="1:16">
      <c r="A62" s="160" t="s">
        <v>28</v>
      </c>
      <c r="B62" s="160">
        <f>'将来負担比率（分子）の構造'!I$45</f>
        <v>67177</v>
      </c>
      <c r="C62" s="160"/>
      <c r="D62" s="160"/>
      <c r="E62" s="160">
        <f>'将来負担比率（分子）の構造'!J$45</f>
        <v>67248</v>
      </c>
      <c r="F62" s="160"/>
      <c r="G62" s="160"/>
      <c r="H62" s="160">
        <f>'将来負担比率（分子）の構造'!K$45</f>
        <v>58551</v>
      </c>
      <c r="I62" s="160"/>
      <c r="J62" s="160"/>
      <c r="K62" s="160">
        <f>'将来負担比率（分子）の構造'!L$45</f>
        <v>57774</v>
      </c>
      <c r="L62" s="160"/>
      <c r="M62" s="160"/>
      <c r="N62" s="160">
        <f>'将来負担比率（分子）の構造'!M$45</f>
        <v>93339</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143772</v>
      </c>
      <c r="C64" s="160"/>
      <c r="D64" s="160"/>
      <c r="E64" s="160">
        <f>'将来負担比率（分子）の構造'!J$43</f>
        <v>144928</v>
      </c>
      <c r="F64" s="160"/>
      <c r="G64" s="160"/>
      <c r="H64" s="160">
        <f>'将来負担比率（分子）の構造'!K$43</f>
        <v>139943</v>
      </c>
      <c r="I64" s="160"/>
      <c r="J64" s="160"/>
      <c r="K64" s="160">
        <f>'将来負担比率（分子）の構造'!L$43</f>
        <v>124532</v>
      </c>
      <c r="L64" s="160"/>
      <c r="M64" s="160"/>
      <c r="N64" s="160">
        <f>'将来負担比率（分子）の構造'!M$43</f>
        <v>111365</v>
      </c>
      <c r="O64" s="160"/>
      <c r="P64" s="160"/>
    </row>
    <row r="65" spans="1:16">
      <c r="A65" s="160" t="s">
        <v>25</v>
      </c>
      <c r="B65" s="160">
        <f>'将来負担比率（分子）の構造'!I$42</f>
        <v>20463</v>
      </c>
      <c r="C65" s="160"/>
      <c r="D65" s="160"/>
      <c r="E65" s="160">
        <f>'将来負担比率（分子）の構造'!J$42</f>
        <v>21719</v>
      </c>
      <c r="F65" s="160"/>
      <c r="G65" s="160"/>
      <c r="H65" s="160">
        <f>'将来負担比率（分子）の構造'!K$42</f>
        <v>19792</v>
      </c>
      <c r="I65" s="160"/>
      <c r="J65" s="160"/>
      <c r="K65" s="160">
        <f>'将来負担比率（分子）の構造'!L$42</f>
        <v>22036</v>
      </c>
      <c r="L65" s="160"/>
      <c r="M65" s="160"/>
      <c r="N65" s="160">
        <f>'将来負担比率（分子）の構造'!M$42</f>
        <v>19741</v>
      </c>
      <c r="O65" s="160"/>
      <c r="P65" s="160"/>
    </row>
    <row r="66" spans="1:16">
      <c r="A66" s="160" t="s">
        <v>24</v>
      </c>
      <c r="B66" s="160">
        <f>'将来負担比率（分子）の構造'!I$41</f>
        <v>847436</v>
      </c>
      <c r="C66" s="160"/>
      <c r="D66" s="160"/>
      <c r="E66" s="160">
        <f>'将来負担比率（分子）の構造'!J$41</f>
        <v>863549</v>
      </c>
      <c r="F66" s="160"/>
      <c r="G66" s="160"/>
      <c r="H66" s="160">
        <f>'将来負担比率（分子）の構造'!K$41</f>
        <v>875407</v>
      </c>
      <c r="I66" s="160"/>
      <c r="J66" s="160"/>
      <c r="K66" s="160">
        <f>'将来負担比率（分子）の構造'!L$41</f>
        <v>869812</v>
      </c>
      <c r="L66" s="160"/>
      <c r="M66" s="160"/>
      <c r="N66" s="160">
        <f>'将来負担比率（分子）の構造'!M$41</f>
        <v>875098</v>
      </c>
      <c r="O66" s="160"/>
      <c r="P66" s="160"/>
    </row>
    <row r="67" spans="1:16">
      <c r="A67" s="160" t="s">
        <v>68</v>
      </c>
      <c r="B67" s="160" t="e">
        <f>NA()</f>
        <v>#N/A</v>
      </c>
      <c r="C67" s="160">
        <f>IF(ISNUMBER('将来負担比率（分子）の構造'!I$53), IF('将来負担比率（分子）の構造'!I$53 &lt; 0, 0, '将来負担比率（分子）の構造'!I$53), NA())</f>
        <v>263027</v>
      </c>
      <c r="D67" s="160" t="e">
        <f>NA()</f>
        <v>#N/A</v>
      </c>
      <c r="E67" s="160" t="e">
        <f>NA()</f>
        <v>#N/A</v>
      </c>
      <c r="F67" s="160">
        <f>IF(ISNUMBER('将来負担比率（分子）の構造'!J$53), IF('将来負担比率（分子）の構造'!J$53 &lt; 0, 0, '将来負担比率（分子）の構造'!J$53), NA())</f>
        <v>265672</v>
      </c>
      <c r="G67" s="160" t="e">
        <f>NA()</f>
        <v>#N/A</v>
      </c>
      <c r="H67" s="160" t="e">
        <f>NA()</f>
        <v>#N/A</v>
      </c>
      <c r="I67" s="160">
        <f>IF(ISNUMBER('将来負担比率（分子）の構造'!K$53), IF('将来負担比率（分子）の構造'!K$53 &lt; 0, 0, '将来負担比率（分子）の構造'!K$53), NA())</f>
        <v>246431</v>
      </c>
      <c r="J67" s="160" t="e">
        <f>NA()</f>
        <v>#N/A</v>
      </c>
      <c r="K67" s="160" t="e">
        <f>NA()</f>
        <v>#N/A</v>
      </c>
      <c r="L67" s="160">
        <f>IF(ISNUMBER('将来負担比率（分子）の構造'!L$53), IF('将来負担比率（分子）の構造'!L$53 &lt; 0, 0, '将来負担比率（分子）の構造'!L$53), NA())</f>
        <v>219434</v>
      </c>
      <c r="M67" s="160" t="e">
        <f>NA()</f>
        <v>#N/A</v>
      </c>
      <c r="N67" s="160" t="e">
        <f>NA()</f>
        <v>#N/A</v>
      </c>
      <c r="O67" s="160">
        <f>IF(ISNUMBER('将来負担比率（分子）の構造'!M$53), IF('将来負担比率（分子）の構造'!M$53 &lt; 0, 0, '将来負担比率（分子）の構造'!M$53), NA())</f>
        <v>241394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32242</v>
      </c>
      <c r="C72" s="164">
        <f>基金残高に係る経年分析!G55</f>
        <v>29289</v>
      </c>
      <c r="D72" s="164">
        <f>基金残高に係る経年分析!H55</f>
        <v>25228</v>
      </c>
    </row>
    <row r="73" spans="1:16">
      <c r="A73" s="163" t="s">
        <v>71</v>
      </c>
      <c r="B73" s="164">
        <f>基金残高に係る経年分析!F56</f>
        <v>7035</v>
      </c>
      <c r="C73" s="164">
        <f>基金残高に係る経年分析!G56</f>
        <v>7176</v>
      </c>
      <c r="D73" s="164">
        <f>基金残高に係る経年分析!H56</f>
        <v>7636</v>
      </c>
    </row>
    <row r="74" spans="1:16">
      <c r="A74" s="163" t="s">
        <v>72</v>
      </c>
      <c r="B74" s="164">
        <f>基金残高に係る経年分析!F57</f>
        <v>128210</v>
      </c>
      <c r="C74" s="164">
        <f>基金残高に係る経年分析!G57</f>
        <v>130010</v>
      </c>
      <c r="D74" s="164">
        <f>基金残高に係る経年分析!H57</f>
        <v>120103</v>
      </c>
    </row>
  </sheetData>
  <sheetProtection algorithmName="SHA-512" hashValue="5g0nlX+dN6uPorwXF1sXzCINxpCq2LBRM9UDKAqYAkvhD/YWOhu9abKUYk8qI1Ny/FePXn9SHFiLEK3aVSBzVg==" saltValue="rPm9IaxpHMG5ZBRD6+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191158744</v>
      </c>
      <c r="S5" s="669"/>
      <c r="T5" s="669"/>
      <c r="U5" s="669"/>
      <c r="V5" s="669"/>
      <c r="W5" s="669"/>
      <c r="X5" s="669"/>
      <c r="Y5" s="715"/>
      <c r="Z5" s="733">
        <v>36.700000000000003</v>
      </c>
      <c r="AA5" s="733"/>
      <c r="AB5" s="733"/>
      <c r="AC5" s="733"/>
      <c r="AD5" s="734">
        <v>173437931</v>
      </c>
      <c r="AE5" s="734"/>
      <c r="AF5" s="734"/>
      <c r="AG5" s="734"/>
      <c r="AH5" s="734"/>
      <c r="AI5" s="734"/>
      <c r="AJ5" s="734"/>
      <c r="AK5" s="734"/>
      <c r="AL5" s="716">
        <v>68.8</v>
      </c>
      <c r="AM5" s="685"/>
      <c r="AN5" s="685"/>
      <c r="AO5" s="717"/>
      <c r="AP5" s="702" t="s">
        <v>219</v>
      </c>
      <c r="AQ5" s="703"/>
      <c r="AR5" s="703"/>
      <c r="AS5" s="703"/>
      <c r="AT5" s="703"/>
      <c r="AU5" s="703"/>
      <c r="AV5" s="703"/>
      <c r="AW5" s="703"/>
      <c r="AX5" s="703"/>
      <c r="AY5" s="703"/>
      <c r="AZ5" s="703"/>
      <c r="BA5" s="703"/>
      <c r="BB5" s="703"/>
      <c r="BC5" s="703"/>
      <c r="BD5" s="703"/>
      <c r="BE5" s="703"/>
      <c r="BF5" s="704"/>
      <c r="BG5" s="603">
        <v>171443780</v>
      </c>
      <c r="BH5" s="606"/>
      <c r="BI5" s="606"/>
      <c r="BJ5" s="606"/>
      <c r="BK5" s="606"/>
      <c r="BL5" s="606"/>
      <c r="BM5" s="606"/>
      <c r="BN5" s="607"/>
      <c r="BO5" s="665">
        <v>89.7</v>
      </c>
      <c r="BP5" s="665"/>
      <c r="BQ5" s="665"/>
      <c r="BR5" s="665"/>
      <c r="BS5" s="666">
        <v>3663281</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2977785</v>
      </c>
      <c r="S6" s="606"/>
      <c r="T6" s="606"/>
      <c r="U6" s="606"/>
      <c r="V6" s="606"/>
      <c r="W6" s="606"/>
      <c r="X6" s="606"/>
      <c r="Y6" s="607"/>
      <c r="Z6" s="665">
        <v>0.6</v>
      </c>
      <c r="AA6" s="665"/>
      <c r="AB6" s="665"/>
      <c r="AC6" s="665"/>
      <c r="AD6" s="666">
        <v>2977785</v>
      </c>
      <c r="AE6" s="666"/>
      <c r="AF6" s="666"/>
      <c r="AG6" s="666"/>
      <c r="AH6" s="666"/>
      <c r="AI6" s="666"/>
      <c r="AJ6" s="666"/>
      <c r="AK6" s="666"/>
      <c r="AL6" s="608">
        <v>1.2</v>
      </c>
      <c r="AM6" s="609"/>
      <c r="AN6" s="609"/>
      <c r="AO6" s="667"/>
      <c r="AP6" s="600" t="s">
        <v>224</v>
      </c>
      <c r="AQ6" s="601"/>
      <c r="AR6" s="601"/>
      <c r="AS6" s="601"/>
      <c r="AT6" s="601"/>
      <c r="AU6" s="601"/>
      <c r="AV6" s="601"/>
      <c r="AW6" s="601"/>
      <c r="AX6" s="601"/>
      <c r="AY6" s="601"/>
      <c r="AZ6" s="601"/>
      <c r="BA6" s="601"/>
      <c r="BB6" s="601"/>
      <c r="BC6" s="601"/>
      <c r="BD6" s="601"/>
      <c r="BE6" s="601"/>
      <c r="BF6" s="602"/>
      <c r="BG6" s="603">
        <v>171443780</v>
      </c>
      <c r="BH6" s="606"/>
      <c r="BI6" s="606"/>
      <c r="BJ6" s="606"/>
      <c r="BK6" s="606"/>
      <c r="BL6" s="606"/>
      <c r="BM6" s="606"/>
      <c r="BN6" s="607"/>
      <c r="BO6" s="665">
        <v>89.7</v>
      </c>
      <c r="BP6" s="665"/>
      <c r="BQ6" s="665"/>
      <c r="BR6" s="665"/>
      <c r="BS6" s="666">
        <v>3663281</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1481874</v>
      </c>
      <c r="CS6" s="606"/>
      <c r="CT6" s="606"/>
      <c r="CU6" s="606"/>
      <c r="CV6" s="606"/>
      <c r="CW6" s="606"/>
      <c r="CX6" s="606"/>
      <c r="CY6" s="607"/>
      <c r="CZ6" s="716">
        <v>0.3</v>
      </c>
      <c r="DA6" s="685"/>
      <c r="DB6" s="685"/>
      <c r="DC6" s="719"/>
      <c r="DD6" s="611">
        <v>3066</v>
      </c>
      <c r="DE6" s="606"/>
      <c r="DF6" s="606"/>
      <c r="DG6" s="606"/>
      <c r="DH6" s="606"/>
      <c r="DI6" s="606"/>
      <c r="DJ6" s="606"/>
      <c r="DK6" s="606"/>
      <c r="DL6" s="606"/>
      <c r="DM6" s="606"/>
      <c r="DN6" s="606"/>
      <c r="DO6" s="606"/>
      <c r="DP6" s="607"/>
      <c r="DQ6" s="611">
        <v>1481874</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218919</v>
      </c>
      <c r="S7" s="606"/>
      <c r="T7" s="606"/>
      <c r="U7" s="606"/>
      <c r="V7" s="606"/>
      <c r="W7" s="606"/>
      <c r="X7" s="606"/>
      <c r="Y7" s="607"/>
      <c r="Z7" s="665">
        <v>0</v>
      </c>
      <c r="AA7" s="665"/>
      <c r="AB7" s="665"/>
      <c r="AC7" s="665"/>
      <c r="AD7" s="666">
        <v>218919</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91293480</v>
      </c>
      <c r="BH7" s="606"/>
      <c r="BI7" s="606"/>
      <c r="BJ7" s="606"/>
      <c r="BK7" s="606"/>
      <c r="BL7" s="606"/>
      <c r="BM7" s="606"/>
      <c r="BN7" s="607"/>
      <c r="BO7" s="665">
        <v>47.8</v>
      </c>
      <c r="BP7" s="665"/>
      <c r="BQ7" s="665"/>
      <c r="BR7" s="665"/>
      <c r="BS7" s="666">
        <v>3663281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45681738</v>
      </c>
      <c r="CS7" s="606"/>
      <c r="CT7" s="606"/>
      <c r="CU7" s="606"/>
      <c r="CV7" s="606"/>
      <c r="CW7" s="606"/>
      <c r="CX7" s="606"/>
      <c r="CY7" s="607"/>
      <c r="CZ7" s="665">
        <v>9.1</v>
      </c>
      <c r="DA7" s="665"/>
      <c r="DB7" s="665"/>
      <c r="DC7" s="665"/>
      <c r="DD7" s="611">
        <v>2704720</v>
      </c>
      <c r="DE7" s="606"/>
      <c r="DF7" s="606"/>
      <c r="DG7" s="606"/>
      <c r="DH7" s="606"/>
      <c r="DI7" s="606"/>
      <c r="DJ7" s="606"/>
      <c r="DK7" s="606"/>
      <c r="DL7" s="606"/>
      <c r="DM7" s="606"/>
      <c r="DN7" s="606"/>
      <c r="DO7" s="606"/>
      <c r="DP7" s="607"/>
      <c r="DQ7" s="611">
        <v>35836674</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509686</v>
      </c>
      <c r="S8" s="606"/>
      <c r="T8" s="606"/>
      <c r="U8" s="606"/>
      <c r="V8" s="606"/>
      <c r="W8" s="606"/>
      <c r="X8" s="606"/>
      <c r="Y8" s="607"/>
      <c r="Z8" s="665">
        <v>0.1</v>
      </c>
      <c r="AA8" s="665"/>
      <c r="AB8" s="665"/>
      <c r="AC8" s="665"/>
      <c r="AD8" s="666">
        <v>509686</v>
      </c>
      <c r="AE8" s="666"/>
      <c r="AF8" s="666"/>
      <c r="AG8" s="666"/>
      <c r="AH8" s="666"/>
      <c r="AI8" s="666"/>
      <c r="AJ8" s="666"/>
      <c r="AK8" s="666"/>
      <c r="AL8" s="608">
        <v>0.2</v>
      </c>
      <c r="AM8" s="609"/>
      <c r="AN8" s="609"/>
      <c r="AO8" s="667"/>
      <c r="AP8" s="600" t="s">
        <v>230</v>
      </c>
      <c r="AQ8" s="601"/>
      <c r="AR8" s="601"/>
      <c r="AS8" s="601"/>
      <c r="AT8" s="601"/>
      <c r="AU8" s="601"/>
      <c r="AV8" s="601"/>
      <c r="AW8" s="601"/>
      <c r="AX8" s="601"/>
      <c r="AY8" s="601"/>
      <c r="AZ8" s="601"/>
      <c r="BA8" s="601"/>
      <c r="BB8" s="601"/>
      <c r="BC8" s="601"/>
      <c r="BD8" s="601"/>
      <c r="BE8" s="601"/>
      <c r="BF8" s="602"/>
      <c r="BG8" s="603">
        <v>1843625</v>
      </c>
      <c r="BH8" s="606"/>
      <c r="BI8" s="606"/>
      <c r="BJ8" s="606"/>
      <c r="BK8" s="606"/>
      <c r="BL8" s="606"/>
      <c r="BM8" s="606"/>
      <c r="BN8" s="607"/>
      <c r="BO8" s="665">
        <v>1</v>
      </c>
      <c r="BP8" s="665"/>
      <c r="BQ8" s="665"/>
      <c r="BR8" s="665"/>
      <c r="BS8" s="611" t="s">
        <v>231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163744625</v>
      </c>
      <c r="CS8" s="606"/>
      <c r="CT8" s="606"/>
      <c r="CU8" s="606"/>
      <c r="CV8" s="606"/>
      <c r="CW8" s="606"/>
      <c r="CX8" s="606"/>
      <c r="CY8" s="607"/>
      <c r="CZ8" s="665">
        <v>32.4</v>
      </c>
      <c r="DA8" s="665"/>
      <c r="DB8" s="665"/>
      <c r="DC8" s="665"/>
      <c r="DD8" s="611">
        <v>6941938</v>
      </c>
      <c r="DE8" s="606"/>
      <c r="DF8" s="606"/>
      <c r="DG8" s="606"/>
      <c r="DH8" s="606"/>
      <c r="DI8" s="606"/>
      <c r="DJ8" s="606"/>
      <c r="DK8" s="606"/>
      <c r="DL8" s="606"/>
      <c r="DM8" s="606"/>
      <c r="DN8" s="606"/>
      <c r="DO8" s="606"/>
      <c r="DP8" s="607"/>
      <c r="DQ8" s="611">
        <v>77529455</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518976</v>
      </c>
      <c r="S9" s="606"/>
      <c r="T9" s="606"/>
      <c r="U9" s="606"/>
      <c r="V9" s="606"/>
      <c r="W9" s="606"/>
      <c r="X9" s="606"/>
      <c r="Y9" s="607"/>
      <c r="Z9" s="665">
        <v>0.1</v>
      </c>
      <c r="AA9" s="665"/>
      <c r="AB9" s="665"/>
      <c r="AC9" s="665"/>
      <c r="AD9" s="666">
        <v>518976</v>
      </c>
      <c r="AE9" s="666"/>
      <c r="AF9" s="666"/>
      <c r="AG9" s="666"/>
      <c r="AH9" s="666"/>
      <c r="AI9" s="666"/>
      <c r="AJ9" s="666"/>
      <c r="AK9" s="666"/>
      <c r="AL9" s="608">
        <v>0.2</v>
      </c>
      <c r="AM9" s="609"/>
      <c r="AN9" s="609"/>
      <c r="AO9" s="667"/>
      <c r="AP9" s="600" t="s">
        <v>234</v>
      </c>
      <c r="AQ9" s="601"/>
      <c r="AR9" s="601"/>
      <c r="AS9" s="601"/>
      <c r="AT9" s="601"/>
      <c r="AU9" s="601"/>
      <c r="AV9" s="601"/>
      <c r="AW9" s="601"/>
      <c r="AX9" s="601"/>
      <c r="AY9" s="601"/>
      <c r="AZ9" s="601"/>
      <c r="BA9" s="601"/>
      <c r="BB9" s="601"/>
      <c r="BC9" s="601"/>
      <c r="BD9" s="601"/>
      <c r="BE9" s="601"/>
      <c r="BF9" s="602"/>
      <c r="BG9" s="603">
        <v>64821539</v>
      </c>
      <c r="BH9" s="606"/>
      <c r="BI9" s="606"/>
      <c r="BJ9" s="606"/>
      <c r="BK9" s="606"/>
      <c r="BL9" s="606"/>
      <c r="BM9" s="606"/>
      <c r="BN9" s="607"/>
      <c r="BO9" s="665">
        <v>33.9</v>
      </c>
      <c r="BP9" s="665"/>
      <c r="BQ9" s="665"/>
      <c r="BR9" s="665"/>
      <c r="BS9" s="611" t="s">
        <v>235</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35677497</v>
      </c>
      <c r="CS9" s="606"/>
      <c r="CT9" s="606"/>
      <c r="CU9" s="606"/>
      <c r="CV9" s="606"/>
      <c r="CW9" s="606"/>
      <c r="CX9" s="606"/>
      <c r="CY9" s="607"/>
      <c r="CZ9" s="665">
        <v>7.1</v>
      </c>
      <c r="DA9" s="665"/>
      <c r="DB9" s="665"/>
      <c r="DC9" s="665"/>
      <c r="DD9" s="611">
        <v>7502291</v>
      </c>
      <c r="DE9" s="606"/>
      <c r="DF9" s="606"/>
      <c r="DG9" s="606"/>
      <c r="DH9" s="606"/>
      <c r="DI9" s="606"/>
      <c r="DJ9" s="606"/>
      <c r="DK9" s="606"/>
      <c r="DL9" s="606"/>
      <c r="DM9" s="606"/>
      <c r="DN9" s="606"/>
      <c r="DO9" s="606"/>
      <c r="DP9" s="607"/>
      <c r="DQ9" s="611">
        <v>25117380</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v>161460</v>
      </c>
      <c r="S10" s="606"/>
      <c r="T10" s="606"/>
      <c r="U10" s="606"/>
      <c r="V10" s="606"/>
      <c r="W10" s="606"/>
      <c r="X10" s="606"/>
      <c r="Y10" s="607"/>
      <c r="Z10" s="665">
        <v>0</v>
      </c>
      <c r="AA10" s="665"/>
      <c r="AB10" s="665"/>
      <c r="AC10" s="665"/>
      <c r="AD10" s="666">
        <v>161460</v>
      </c>
      <c r="AE10" s="666"/>
      <c r="AF10" s="666"/>
      <c r="AG10" s="666"/>
      <c r="AH10" s="666"/>
      <c r="AI10" s="666"/>
      <c r="AJ10" s="666"/>
      <c r="AK10" s="666"/>
      <c r="AL10" s="608">
        <v>0.1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5311652</v>
      </c>
      <c r="BH10" s="606"/>
      <c r="BI10" s="606"/>
      <c r="BJ10" s="606"/>
      <c r="BK10" s="606"/>
      <c r="BL10" s="606"/>
      <c r="BM10" s="606"/>
      <c r="BN10" s="607"/>
      <c r="BO10" s="665">
        <v>2.8</v>
      </c>
      <c r="BP10" s="665"/>
      <c r="BQ10" s="665"/>
      <c r="BR10" s="665"/>
      <c r="BS10" s="611" t="s">
        <v>130</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448412</v>
      </c>
      <c r="CS10" s="606"/>
      <c r="CT10" s="606"/>
      <c r="CU10" s="606"/>
      <c r="CV10" s="606"/>
      <c r="CW10" s="606"/>
      <c r="CX10" s="606"/>
      <c r="CY10" s="607"/>
      <c r="CZ10" s="665">
        <v>0.1</v>
      </c>
      <c r="DA10" s="665"/>
      <c r="DB10" s="665"/>
      <c r="DC10" s="665"/>
      <c r="DD10" s="611">
        <v>88992</v>
      </c>
      <c r="DE10" s="606"/>
      <c r="DF10" s="606"/>
      <c r="DG10" s="606"/>
      <c r="DH10" s="606"/>
      <c r="DI10" s="606"/>
      <c r="DJ10" s="606"/>
      <c r="DK10" s="606"/>
      <c r="DL10" s="606"/>
      <c r="DM10" s="606"/>
      <c r="DN10" s="606"/>
      <c r="DO10" s="606"/>
      <c r="DP10" s="607"/>
      <c r="DQ10" s="611">
        <v>165958</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v>21028485</v>
      </c>
      <c r="S11" s="606"/>
      <c r="T11" s="606"/>
      <c r="U11" s="606"/>
      <c r="V11" s="606"/>
      <c r="W11" s="606"/>
      <c r="X11" s="606"/>
      <c r="Y11" s="607"/>
      <c r="Z11" s="665">
        <v>4</v>
      </c>
      <c r="AA11" s="665"/>
      <c r="AB11" s="665"/>
      <c r="AC11" s="665"/>
      <c r="AD11" s="666">
        <v>21028485</v>
      </c>
      <c r="AE11" s="666"/>
      <c r="AF11" s="666"/>
      <c r="AG11" s="666"/>
      <c r="AH11" s="666"/>
      <c r="AI11" s="666"/>
      <c r="AJ11" s="666"/>
      <c r="AK11" s="666"/>
      <c r="AL11" s="608">
        <v>8.3000000000000007</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19316664</v>
      </c>
      <c r="BH11" s="606"/>
      <c r="BI11" s="606"/>
      <c r="BJ11" s="606"/>
      <c r="BK11" s="606"/>
      <c r="BL11" s="606"/>
      <c r="BM11" s="606"/>
      <c r="BN11" s="607"/>
      <c r="BO11" s="665">
        <v>10.1</v>
      </c>
      <c r="BP11" s="665"/>
      <c r="BQ11" s="665"/>
      <c r="BR11" s="665"/>
      <c r="BS11" s="611">
        <v>3663281</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2201224</v>
      </c>
      <c r="CS11" s="606"/>
      <c r="CT11" s="606"/>
      <c r="CU11" s="606"/>
      <c r="CV11" s="606"/>
      <c r="CW11" s="606"/>
      <c r="CX11" s="606"/>
      <c r="CY11" s="607"/>
      <c r="CZ11" s="665">
        <v>0.4</v>
      </c>
      <c r="DA11" s="665"/>
      <c r="DB11" s="665"/>
      <c r="DC11" s="665"/>
      <c r="DD11" s="611">
        <v>377005</v>
      </c>
      <c r="DE11" s="606"/>
      <c r="DF11" s="606"/>
      <c r="DG11" s="606"/>
      <c r="DH11" s="606"/>
      <c r="DI11" s="606"/>
      <c r="DJ11" s="606"/>
      <c r="DK11" s="606"/>
      <c r="DL11" s="606"/>
      <c r="DM11" s="606"/>
      <c r="DN11" s="606"/>
      <c r="DO11" s="606"/>
      <c r="DP11" s="607"/>
      <c r="DQ11" s="611">
        <v>1629584</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20769891</v>
      </c>
      <c r="S12" s="606"/>
      <c r="T12" s="606"/>
      <c r="U12" s="606"/>
      <c r="V12" s="606"/>
      <c r="W12" s="606"/>
      <c r="X12" s="606"/>
      <c r="Y12" s="607"/>
      <c r="Z12" s="665">
        <v>4</v>
      </c>
      <c r="AA12" s="665"/>
      <c r="AB12" s="665"/>
      <c r="AC12" s="665"/>
      <c r="AD12" s="666">
        <v>20769891</v>
      </c>
      <c r="AE12" s="666"/>
      <c r="AF12" s="666"/>
      <c r="AG12" s="666"/>
      <c r="AH12" s="666"/>
      <c r="AI12" s="666"/>
      <c r="AJ12" s="666"/>
      <c r="AK12" s="666"/>
      <c r="AL12" s="608">
        <v>8.1999999999999993</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70769682</v>
      </c>
      <c r="BH12" s="606"/>
      <c r="BI12" s="606"/>
      <c r="BJ12" s="606"/>
      <c r="BK12" s="606"/>
      <c r="BL12" s="606"/>
      <c r="BM12" s="606"/>
      <c r="BN12" s="607"/>
      <c r="BO12" s="665">
        <v>37</v>
      </c>
      <c r="BP12" s="665"/>
      <c r="BQ12" s="665"/>
      <c r="BR12" s="665"/>
      <c r="BS12" s="611" t="s">
        <v>176</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18655592</v>
      </c>
      <c r="CS12" s="606"/>
      <c r="CT12" s="606"/>
      <c r="CU12" s="606"/>
      <c r="CV12" s="606"/>
      <c r="CW12" s="606"/>
      <c r="CX12" s="606"/>
      <c r="CY12" s="607"/>
      <c r="CZ12" s="665">
        <v>3.7</v>
      </c>
      <c r="DA12" s="665"/>
      <c r="DB12" s="665"/>
      <c r="DC12" s="665"/>
      <c r="DD12" s="611">
        <v>184072</v>
      </c>
      <c r="DE12" s="606"/>
      <c r="DF12" s="606"/>
      <c r="DG12" s="606"/>
      <c r="DH12" s="606"/>
      <c r="DI12" s="606"/>
      <c r="DJ12" s="606"/>
      <c r="DK12" s="606"/>
      <c r="DL12" s="606"/>
      <c r="DM12" s="606"/>
      <c r="DN12" s="606"/>
      <c r="DO12" s="606"/>
      <c r="DP12" s="607"/>
      <c r="DQ12" s="611">
        <v>3351029</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v>126667</v>
      </c>
      <c r="S13" s="606"/>
      <c r="T13" s="606"/>
      <c r="U13" s="606"/>
      <c r="V13" s="606"/>
      <c r="W13" s="606"/>
      <c r="X13" s="606"/>
      <c r="Y13" s="607"/>
      <c r="Z13" s="665">
        <v>0</v>
      </c>
      <c r="AA13" s="665"/>
      <c r="AB13" s="665"/>
      <c r="AC13" s="665"/>
      <c r="AD13" s="666">
        <v>126667</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70452186</v>
      </c>
      <c r="BH13" s="606"/>
      <c r="BI13" s="606"/>
      <c r="BJ13" s="606"/>
      <c r="BK13" s="606"/>
      <c r="BL13" s="606"/>
      <c r="BM13" s="606"/>
      <c r="BN13" s="607"/>
      <c r="BO13" s="665">
        <v>36.9</v>
      </c>
      <c r="BP13" s="665"/>
      <c r="BQ13" s="665"/>
      <c r="BR13" s="665"/>
      <c r="BS13" s="611" t="s">
        <v>176</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65346083</v>
      </c>
      <c r="CS13" s="606"/>
      <c r="CT13" s="606"/>
      <c r="CU13" s="606"/>
      <c r="CV13" s="606"/>
      <c r="CW13" s="606"/>
      <c r="CX13" s="606"/>
      <c r="CY13" s="607"/>
      <c r="CZ13" s="665">
        <v>12.9</v>
      </c>
      <c r="DA13" s="665"/>
      <c r="DB13" s="665"/>
      <c r="DC13" s="665"/>
      <c r="DD13" s="611">
        <v>33631772</v>
      </c>
      <c r="DE13" s="606"/>
      <c r="DF13" s="606"/>
      <c r="DG13" s="606"/>
      <c r="DH13" s="606"/>
      <c r="DI13" s="606"/>
      <c r="DJ13" s="606"/>
      <c r="DK13" s="606"/>
      <c r="DL13" s="606"/>
      <c r="DM13" s="606"/>
      <c r="DN13" s="606"/>
      <c r="DO13" s="606"/>
      <c r="DP13" s="607"/>
      <c r="DQ13" s="611">
        <v>32148864</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176</v>
      </c>
      <c r="S14" s="606"/>
      <c r="T14" s="606"/>
      <c r="U14" s="606"/>
      <c r="V14" s="606"/>
      <c r="W14" s="606"/>
      <c r="X14" s="606"/>
      <c r="Y14" s="607"/>
      <c r="Z14" s="665" t="s">
        <v>130</v>
      </c>
      <c r="AA14" s="665"/>
      <c r="AB14" s="665"/>
      <c r="AC14" s="665"/>
      <c r="AD14" s="666" t="s">
        <v>235</v>
      </c>
      <c r="AE14" s="666"/>
      <c r="AF14" s="666"/>
      <c r="AG14" s="666"/>
      <c r="AH14" s="666"/>
      <c r="AI14" s="666"/>
      <c r="AJ14" s="666"/>
      <c r="AK14" s="666"/>
      <c r="AL14" s="608" t="s">
        <v>176</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1497999</v>
      </c>
      <c r="BH14" s="606"/>
      <c r="BI14" s="606"/>
      <c r="BJ14" s="606"/>
      <c r="BK14" s="606"/>
      <c r="BL14" s="606"/>
      <c r="BM14" s="606"/>
      <c r="BN14" s="607"/>
      <c r="BO14" s="665">
        <v>0.8</v>
      </c>
      <c r="BP14" s="665"/>
      <c r="BQ14" s="665"/>
      <c r="BR14" s="665"/>
      <c r="BS14" s="611" t="s">
        <v>130</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14309021</v>
      </c>
      <c r="CS14" s="606"/>
      <c r="CT14" s="606"/>
      <c r="CU14" s="606"/>
      <c r="CV14" s="606"/>
      <c r="CW14" s="606"/>
      <c r="CX14" s="606"/>
      <c r="CY14" s="607"/>
      <c r="CZ14" s="665">
        <v>2.8</v>
      </c>
      <c r="DA14" s="665"/>
      <c r="DB14" s="665"/>
      <c r="DC14" s="665"/>
      <c r="DD14" s="611">
        <v>2444172</v>
      </c>
      <c r="DE14" s="606"/>
      <c r="DF14" s="606"/>
      <c r="DG14" s="606"/>
      <c r="DH14" s="606"/>
      <c r="DI14" s="606"/>
      <c r="DJ14" s="606"/>
      <c r="DK14" s="606"/>
      <c r="DL14" s="606"/>
      <c r="DM14" s="606"/>
      <c r="DN14" s="606"/>
      <c r="DO14" s="606"/>
      <c r="DP14" s="607"/>
      <c r="DQ14" s="611">
        <v>11890099</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929833</v>
      </c>
      <c r="S15" s="606"/>
      <c r="T15" s="606"/>
      <c r="U15" s="606"/>
      <c r="V15" s="606"/>
      <c r="W15" s="606"/>
      <c r="X15" s="606"/>
      <c r="Y15" s="607"/>
      <c r="Z15" s="665">
        <v>0.2</v>
      </c>
      <c r="AA15" s="665"/>
      <c r="AB15" s="665"/>
      <c r="AC15" s="665"/>
      <c r="AD15" s="666">
        <v>929833</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7874875</v>
      </c>
      <c r="BH15" s="606"/>
      <c r="BI15" s="606"/>
      <c r="BJ15" s="606"/>
      <c r="BK15" s="606"/>
      <c r="BL15" s="606"/>
      <c r="BM15" s="606"/>
      <c r="BN15" s="607"/>
      <c r="BO15" s="665">
        <v>4.0999999999999996</v>
      </c>
      <c r="BP15" s="665"/>
      <c r="BQ15" s="665"/>
      <c r="BR15" s="665"/>
      <c r="BS15" s="611" t="s">
        <v>176</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89487321</v>
      </c>
      <c r="CS15" s="606"/>
      <c r="CT15" s="606"/>
      <c r="CU15" s="606"/>
      <c r="CV15" s="606"/>
      <c r="CW15" s="606"/>
      <c r="CX15" s="606"/>
      <c r="CY15" s="607"/>
      <c r="CZ15" s="665">
        <v>17.7</v>
      </c>
      <c r="DA15" s="665"/>
      <c r="DB15" s="665"/>
      <c r="DC15" s="665"/>
      <c r="DD15" s="611">
        <v>5781781</v>
      </c>
      <c r="DE15" s="606"/>
      <c r="DF15" s="606"/>
      <c r="DG15" s="606"/>
      <c r="DH15" s="606"/>
      <c r="DI15" s="606"/>
      <c r="DJ15" s="606"/>
      <c r="DK15" s="606"/>
      <c r="DL15" s="606"/>
      <c r="DM15" s="606"/>
      <c r="DN15" s="606"/>
      <c r="DO15" s="606"/>
      <c r="DP15" s="607"/>
      <c r="DQ15" s="611">
        <v>69351767</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v>7955424</v>
      </c>
      <c r="S16" s="606"/>
      <c r="T16" s="606"/>
      <c r="U16" s="606"/>
      <c r="V16" s="606"/>
      <c r="W16" s="606"/>
      <c r="X16" s="606"/>
      <c r="Y16" s="607"/>
      <c r="Z16" s="665">
        <v>1.5</v>
      </c>
      <c r="AA16" s="665"/>
      <c r="AB16" s="665"/>
      <c r="AC16" s="665"/>
      <c r="AD16" s="666">
        <v>7955424</v>
      </c>
      <c r="AE16" s="666"/>
      <c r="AF16" s="666"/>
      <c r="AG16" s="666"/>
      <c r="AH16" s="666"/>
      <c r="AI16" s="666"/>
      <c r="AJ16" s="666"/>
      <c r="AK16" s="666"/>
      <c r="AL16" s="608">
        <v>3.2</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v>1794</v>
      </c>
      <c r="BH16" s="606"/>
      <c r="BI16" s="606"/>
      <c r="BJ16" s="606"/>
      <c r="BK16" s="606"/>
      <c r="BL16" s="606"/>
      <c r="BM16" s="606"/>
      <c r="BN16" s="607"/>
      <c r="BO16" s="665">
        <v>0</v>
      </c>
      <c r="BP16" s="665"/>
      <c r="BQ16" s="665"/>
      <c r="BR16" s="665"/>
      <c r="BS16" s="611" t="s">
        <v>130</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3352275</v>
      </c>
      <c r="CS16" s="606"/>
      <c r="CT16" s="606"/>
      <c r="CU16" s="606"/>
      <c r="CV16" s="606"/>
      <c r="CW16" s="606"/>
      <c r="CX16" s="606"/>
      <c r="CY16" s="607"/>
      <c r="CZ16" s="665">
        <v>0.7</v>
      </c>
      <c r="DA16" s="665"/>
      <c r="DB16" s="665"/>
      <c r="DC16" s="665"/>
      <c r="DD16" s="611" t="s">
        <v>231</v>
      </c>
      <c r="DE16" s="606"/>
      <c r="DF16" s="606"/>
      <c r="DG16" s="606"/>
      <c r="DH16" s="606"/>
      <c r="DI16" s="606"/>
      <c r="DJ16" s="606"/>
      <c r="DK16" s="606"/>
      <c r="DL16" s="606"/>
      <c r="DM16" s="606"/>
      <c r="DN16" s="606"/>
      <c r="DO16" s="606"/>
      <c r="DP16" s="607"/>
      <c r="DQ16" s="611">
        <v>362581</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751695</v>
      </c>
      <c r="S17" s="606"/>
      <c r="T17" s="606"/>
      <c r="U17" s="606"/>
      <c r="V17" s="606"/>
      <c r="W17" s="606"/>
      <c r="X17" s="606"/>
      <c r="Y17" s="607"/>
      <c r="Z17" s="665">
        <v>0.1</v>
      </c>
      <c r="AA17" s="665"/>
      <c r="AB17" s="665"/>
      <c r="AC17" s="665"/>
      <c r="AD17" s="666">
        <v>751695</v>
      </c>
      <c r="AE17" s="666"/>
      <c r="AF17" s="666"/>
      <c r="AG17" s="666"/>
      <c r="AH17" s="666"/>
      <c r="AI17" s="666"/>
      <c r="AJ17" s="666"/>
      <c r="AK17" s="666"/>
      <c r="AL17" s="608">
        <v>0.3</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v>5950</v>
      </c>
      <c r="BH17" s="606"/>
      <c r="BI17" s="606"/>
      <c r="BJ17" s="606"/>
      <c r="BK17" s="606"/>
      <c r="BL17" s="606"/>
      <c r="BM17" s="606"/>
      <c r="BN17" s="607"/>
      <c r="BO17" s="665">
        <v>0</v>
      </c>
      <c r="BP17" s="665"/>
      <c r="BQ17" s="665"/>
      <c r="BR17" s="665"/>
      <c r="BS17" s="611" t="s">
        <v>235</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58799847</v>
      </c>
      <c r="CS17" s="606"/>
      <c r="CT17" s="606"/>
      <c r="CU17" s="606"/>
      <c r="CV17" s="606"/>
      <c r="CW17" s="606"/>
      <c r="CX17" s="606"/>
      <c r="CY17" s="607"/>
      <c r="CZ17" s="665">
        <v>11.7</v>
      </c>
      <c r="DA17" s="665"/>
      <c r="DB17" s="665"/>
      <c r="DC17" s="665"/>
      <c r="DD17" s="611" t="s">
        <v>231</v>
      </c>
      <c r="DE17" s="606"/>
      <c r="DF17" s="606"/>
      <c r="DG17" s="606"/>
      <c r="DH17" s="606"/>
      <c r="DI17" s="606"/>
      <c r="DJ17" s="606"/>
      <c r="DK17" s="606"/>
      <c r="DL17" s="606"/>
      <c r="DM17" s="606"/>
      <c r="DN17" s="606"/>
      <c r="DO17" s="606"/>
      <c r="DP17" s="607"/>
      <c r="DQ17" s="611">
        <v>53581399</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27068624</v>
      </c>
      <c r="S18" s="606"/>
      <c r="T18" s="606"/>
      <c r="U18" s="606"/>
      <c r="V18" s="606"/>
      <c r="W18" s="606"/>
      <c r="X18" s="606"/>
      <c r="Y18" s="607"/>
      <c r="Z18" s="665">
        <v>5.2</v>
      </c>
      <c r="AA18" s="665"/>
      <c r="AB18" s="665"/>
      <c r="AC18" s="665"/>
      <c r="AD18" s="666">
        <v>19375179</v>
      </c>
      <c r="AE18" s="666"/>
      <c r="AF18" s="666"/>
      <c r="AG18" s="666"/>
      <c r="AH18" s="666"/>
      <c r="AI18" s="666"/>
      <c r="AJ18" s="666"/>
      <c r="AK18" s="666"/>
      <c r="AL18" s="608">
        <v>7.7</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263</v>
      </c>
      <c r="BH18" s="606"/>
      <c r="BI18" s="606"/>
      <c r="BJ18" s="606"/>
      <c r="BK18" s="606"/>
      <c r="BL18" s="606"/>
      <c r="BM18" s="606"/>
      <c r="BN18" s="607"/>
      <c r="BO18" s="665" t="s">
        <v>130</v>
      </c>
      <c r="BP18" s="665"/>
      <c r="BQ18" s="665"/>
      <c r="BR18" s="665"/>
      <c r="BS18" s="611" t="s">
        <v>176</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v>5534145</v>
      </c>
      <c r="CS18" s="606"/>
      <c r="CT18" s="606"/>
      <c r="CU18" s="606"/>
      <c r="CV18" s="606"/>
      <c r="CW18" s="606"/>
      <c r="CX18" s="606"/>
      <c r="CY18" s="607"/>
      <c r="CZ18" s="665">
        <v>1.1000000000000001</v>
      </c>
      <c r="DA18" s="665"/>
      <c r="DB18" s="665"/>
      <c r="DC18" s="665"/>
      <c r="DD18" s="611" t="s">
        <v>130</v>
      </c>
      <c r="DE18" s="606"/>
      <c r="DF18" s="606"/>
      <c r="DG18" s="606"/>
      <c r="DH18" s="606"/>
      <c r="DI18" s="606"/>
      <c r="DJ18" s="606"/>
      <c r="DK18" s="606"/>
      <c r="DL18" s="606"/>
      <c r="DM18" s="606"/>
      <c r="DN18" s="606"/>
      <c r="DO18" s="606"/>
      <c r="DP18" s="607"/>
      <c r="DQ18" s="611">
        <v>4173472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19375179</v>
      </c>
      <c r="S19" s="606"/>
      <c r="T19" s="606"/>
      <c r="U19" s="606"/>
      <c r="V19" s="606"/>
      <c r="W19" s="606"/>
      <c r="X19" s="606"/>
      <c r="Y19" s="607"/>
      <c r="Z19" s="665">
        <v>3.7</v>
      </c>
      <c r="AA19" s="665"/>
      <c r="AB19" s="665"/>
      <c r="AC19" s="665"/>
      <c r="AD19" s="666">
        <v>19375179</v>
      </c>
      <c r="AE19" s="666"/>
      <c r="AF19" s="666"/>
      <c r="AG19" s="666"/>
      <c r="AH19" s="666"/>
      <c r="AI19" s="666"/>
      <c r="AJ19" s="666"/>
      <c r="AK19" s="666"/>
      <c r="AL19" s="608">
        <v>7.7</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19714964</v>
      </c>
      <c r="BH19" s="606"/>
      <c r="BI19" s="606"/>
      <c r="BJ19" s="606"/>
      <c r="BK19" s="606"/>
      <c r="BL19" s="606"/>
      <c r="BM19" s="606"/>
      <c r="BN19" s="607"/>
      <c r="BO19" s="665">
        <v>10.3</v>
      </c>
      <c r="BP19" s="665"/>
      <c r="BQ19" s="665"/>
      <c r="BR19" s="665"/>
      <c r="BS19" s="611" t="s">
        <v>130</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235</v>
      </c>
      <c r="CS19" s="606"/>
      <c r="CT19" s="606"/>
      <c r="CU19" s="606"/>
      <c r="CV19" s="606"/>
      <c r="CW19" s="606"/>
      <c r="CX19" s="606"/>
      <c r="CY19" s="607"/>
      <c r="CZ19" s="665" t="s">
        <v>130</v>
      </c>
      <c r="DA19" s="665"/>
      <c r="DB19" s="665"/>
      <c r="DC19" s="665"/>
      <c r="DD19" s="611" t="s">
        <v>235</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1002025</v>
      </c>
      <c r="S20" s="606"/>
      <c r="T20" s="606"/>
      <c r="U20" s="606"/>
      <c r="V20" s="606"/>
      <c r="W20" s="606"/>
      <c r="X20" s="606"/>
      <c r="Y20" s="607"/>
      <c r="Z20" s="665">
        <v>0.2</v>
      </c>
      <c r="AA20" s="665"/>
      <c r="AB20" s="665"/>
      <c r="AC20" s="665"/>
      <c r="AD20" s="666" t="s">
        <v>176</v>
      </c>
      <c r="AE20" s="666"/>
      <c r="AF20" s="666"/>
      <c r="AG20" s="666"/>
      <c r="AH20" s="666"/>
      <c r="AI20" s="666"/>
      <c r="AJ20" s="666"/>
      <c r="AK20" s="666"/>
      <c r="AL20" s="608" t="s">
        <v>130</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19714964</v>
      </c>
      <c r="BH20" s="606"/>
      <c r="BI20" s="606"/>
      <c r="BJ20" s="606"/>
      <c r="BK20" s="606"/>
      <c r="BL20" s="606"/>
      <c r="BM20" s="606"/>
      <c r="BN20" s="607"/>
      <c r="BO20" s="665">
        <v>10.3</v>
      </c>
      <c r="BP20" s="665"/>
      <c r="BQ20" s="665"/>
      <c r="BR20" s="665"/>
      <c r="BS20" s="611" t="s">
        <v>235</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504719654</v>
      </c>
      <c r="CS20" s="606"/>
      <c r="CT20" s="606"/>
      <c r="CU20" s="606"/>
      <c r="CV20" s="606"/>
      <c r="CW20" s="606"/>
      <c r="CX20" s="606"/>
      <c r="CY20" s="607"/>
      <c r="CZ20" s="665">
        <v>100</v>
      </c>
      <c r="DA20" s="665"/>
      <c r="DB20" s="665"/>
      <c r="DC20" s="665"/>
      <c r="DD20" s="611">
        <v>59659809</v>
      </c>
      <c r="DE20" s="606"/>
      <c r="DF20" s="606"/>
      <c r="DG20" s="606"/>
      <c r="DH20" s="606"/>
      <c r="DI20" s="606"/>
      <c r="DJ20" s="606"/>
      <c r="DK20" s="606"/>
      <c r="DL20" s="606"/>
      <c r="DM20" s="606"/>
      <c r="DN20" s="606"/>
      <c r="DO20" s="606"/>
      <c r="DP20" s="607"/>
      <c r="DQ20" s="611">
        <v>316620136</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6691420</v>
      </c>
      <c r="S21" s="606"/>
      <c r="T21" s="606"/>
      <c r="U21" s="606"/>
      <c r="V21" s="606"/>
      <c r="W21" s="606"/>
      <c r="X21" s="606"/>
      <c r="Y21" s="607"/>
      <c r="Z21" s="665">
        <v>1.3</v>
      </c>
      <c r="AA21" s="665"/>
      <c r="AB21" s="665"/>
      <c r="AC21" s="665"/>
      <c r="AD21" s="666" t="s">
        <v>176</v>
      </c>
      <c r="AE21" s="666"/>
      <c r="AF21" s="666"/>
      <c r="AG21" s="666"/>
      <c r="AH21" s="666"/>
      <c r="AI21" s="666"/>
      <c r="AJ21" s="666"/>
      <c r="AK21" s="666"/>
      <c r="AL21" s="608" t="s">
        <v>176</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202221</v>
      </c>
      <c r="BH21" s="606"/>
      <c r="BI21" s="606"/>
      <c r="BJ21" s="606"/>
      <c r="BK21" s="606"/>
      <c r="BL21" s="606"/>
      <c r="BM21" s="606"/>
      <c r="BN21" s="607"/>
      <c r="BO21" s="665">
        <v>0.1</v>
      </c>
      <c r="BP21" s="665"/>
      <c r="BQ21" s="665"/>
      <c r="BR21" s="665"/>
      <c r="BS21" s="611" t="s">
        <v>176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274176189</v>
      </c>
      <c r="S22" s="606"/>
      <c r="T22" s="606"/>
      <c r="U22" s="606"/>
      <c r="V22" s="606"/>
      <c r="W22" s="606"/>
      <c r="X22" s="606"/>
      <c r="Y22" s="607"/>
      <c r="Z22" s="665">
        <v>52.7</v>
      </c>
      <c r="AA22" s="665"/>
      <c r="AB22" s="665"/>
      <c r="AC22" s="665"/>
      <c r="AD22" s="666">
        <v>248761931</v>
      </c>
      <c r="AE22" s="666"/>
      <c r="AF22" s="666"/>
      <c r="AG22" s="666"/>
      <c r="AH22" s="666"/>
      <c r="AI22" s="666"/>
      <c r="AJ22" s="666"/>
      <c r="AK22" s="666"/>
      <c r="AL22" s="608">
        <v>98.7</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v>5455211</v>
      </c>
      <c r="BH22" s="606"/>
      <c r="BI22" s="606"/>
      <c r="BJ22" s="606"/>
      <c r="BK22" s="606"/>
      <c r="BL22" s="606"/>
      <c r="BM22" s="606"/>
      <c r="BN22" s="607"/>
      <c r="BO22" s="665">
        <v>2.9</v>
      </c>
      <c r="BP22" s="665"/>
      <c r="BQ22" s="665"/>
      <c r="BR22" s="665"/>
      <c r="BS22" s="611" t="s">
        <v>176</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344025</v>
      </c>
      <c r="S23" s="606"/>
      <c r="T23" s="606"/>
      <c r="U23" s="606"/>
      <c r="V23" s="606"/>
      <c r="W23" s="606"/>
      <c r="X23" s="606"/>
      <c r="Y23" s="607"/>
      <c r="Z23" s="665">
        <v>0.1</v>
      </c>
      <c r="AA23" s="665"/>
      <c r="AB23" s="665"/>
      <c r="AC23" s="665"/>
      <c r="AD23" s="666">
        <v>344025</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14057532</v>
      </c>
      <c r="BH23" s="606"/>
      <c r="BI23" s="606"/>
      <c r="BJ23" s="606"/>
      <c r="BK23" s="606"/>
      <c r="BL23" s="606"/>
      <c r="BM23" s="606"/>
      <c r="BN23" s="607"/>
      <c r="BO23" s="665">
        <v>7.4</v>
      </c>
      <c r="BP23" s="665"/>
      <c r="BQ23" s="665"/>
      <c r="BR23" s="665"/>
      <c r="BS23" s="611" t="s">
        <v>130</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4088603</v>
      </c>
      <c r="S24" s="606"/>
      <c r="T24" s="606"/>
      <c r="U24" s="606"/>
      <c r="V24" s="606"/>
      <c r="W24" s="606"/>
      <c r="X24" s="606"/>
      <c r="Y24" s="607"/>
      <c r="Z24" s="665">
        <v>0.8</v>
      </c>
      <c r="AA24" s="665"/>
      <c r="AB24" s="665"/>
      <c r="AC24" s="665"/>
      <c r="AD24" s="666" t="s">
        <v>130</v>
      </c>
      <c r="AE24" s="666"/>
      <c r="AF24" s="666"/>
      <c r="AG24" s="666"/>
      <c r="AH24" s="666"/>
      <c r="AI24" s="666"/>
      <c r="AJ24" s="666"/>
      <c r="AK24" s="666"/>
      <c r="AL24" s="608" t="s">
        <v>231</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176</v>
      </c>
      <c r="BH24" s="606"/>
      <c r="BI24" s="606"/>
      <c r="BJ24" s="606"/>
      <c r="BK24" s="606"/>
      <c r="BL24" s="606"/>
      <c r="BM24" s="606"/>
      <c r="BN24" s="607"/>
      <c r="BO24" s="665" t="s">
        <v>263</v>
      </c>
      <c r="BP24" s="665"/>
      <c r="BQ24" s="665"/>
      <c r="BR24" s="665"/>
      <c r="BS24" s="611" t="s">
        <v>130</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274394443</v>
      </c>
      <c r="CS24" s="669"/>
      <c r="CT24" s="669"/>
      <c r="CU24" s="669"/>
      <c r="CV24" s="669"/>
      <c r="CW24" s="669"/>
      <c r="CX24" s="669"/>
      <c r="CY24" s="715"/>
      <c r="CZ24" s="716">
        <v>54.4</v>
      </c>
      <c r="DA24" s="685"/>
      <c r="DB24" s="685"/>
      <c r="DC24" s="719"/>
      <c r="DD24" s="714">
        <v>184438467</v>
      </c>
      <c r="DE24" s="669"/>
      <c r="DF24" s="669"/>
      <c r="DG24" s="669"/>
      <c r="DH24" s="669"/>
      <c r="DI24" s="669"/>
      <c r="DJ24" s="669"/>
      <c r="DK24" s="715"/>
      <c r="DL24" s="714">
        <v>184106663</v>
      </c>
      <c r="DM24" s="669"/>
      <c r="DN24" s="669"/>
      <c r="DO24" s="669"/>
      <c r="DP24" s="669"/>
      <c r="DQ24" s="669"/>
      <c r="DR24" s="669"/>
      <c r="DS24" s="669"/>
      <c r="DT24" s="669"/>
      <c r="DU24" s="669"/>
      <c r="DV24" s="715"/>
      <c r="DW24" s="716">
        <v>66.5</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8763826</v>
      </c>
      <c r="S25" s="606"/>
      <c r="T25" s="606"/>
      <c r="U25" s="606"/>
      <c r="V25" s="606"/>
      <c r="W25" s="606"/>
      <c r="X25" s="606"/>
      <c r="Y25" s="607"/>
      <c r="Z25" s="665">
        <v>1.7</v>
      </c>
      <c r="AA25" s="665"/>
      <c r="AB25" s="665"/>
      <c r="AC25" s="665"/>
      <c r="AD25" s="666">
        <v>1601493</v>
      </c>
      <c r="AE25" s="666"/>
      <c r="AF25" s="666"/>
      <c r="AG25" s="666"/>
      <c r="AH25" s="666"/>
      <c r="AI25" s="666"/>
      <c r="AJ25" s="666"/>
      <c r="AK25" s="666"/>
      <c r="AL25" s="608">
        <v>0.6</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231</v>
      </c>
      <c r="BH25" s="606"/>
      <c r="BI25" s="606"/>
      <c r="BJ25" s="606"/>
      <c r="BK25" s="606"/>
      <c r="BL25" s="606"/>
      <c r="BM25" s="606"/>
      <c r="BN25" s="607"/>
      <c r="BO25" s="665" t="s">
        <v>176</v>
      </c>
      <c r="BP25" s="665"/>
      <c r="BQ25" s="665"/>
      <c r="BR25" s="665"/>
      <c r="BS25" s="611" t="s">
        <v>235</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112429279</v>
      </c>
      <c r="CS25" s="604"/>
      <c r="CT25" s="604"/>
      <c r="CU25" s="604"/>
      <c r="CV25" s="604"/>
      <c r="CW25" s="604"/>
      <c r="CX25" s="604"/>
      <c r="CY25" s="605"/>
      <c r="CZ25" s="608">
        <v>22.3</v>
      </c>
      <c r="DA25" s="637"/>
      <c r="DB25" s="637"/>
      <c r="DC25" s="638"/>
      <c r="DD25" s="611">
        <v>97411923</v>
      </c>
      <c r="DE25" s="604"/>
      <c r="DF25" s="604"/>
      <c r="DG25" s="604"/>
      <c r="DH25" s="604"/>
      <c r="DI25" s="604"/>
      <c r="DJ25" s="604"/>
      <c r="DK25" s="605"/>
      <c r="DL25" s="611">
        <v>97304004</v>
      </c>
      <c r="DM25" s="604"/>
      <c r="DN25" s="604"/>
      <c r="DO25" s="604"/>
      <c r="DP25" s="604"/>
      <c r="DQ25" s="604"/>
      <c r="DR25" s="604"/>
      <c r="DS25" s="604"/>
      <c r="DT25" s="604"/>
      <c r="DU25" s="604"/>
      <c r="DV25" s="605"/>
      <c r="DW25" s="608">
        <v>35.1</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3960823</v>
      </c>
      <c r="S26" s="606"/>
      <c r="T26" s="606"/>
      <c r="U26" s="606"/>
      <c r="V26" s="606"/>
      <c r="W26" s="606"/>
      <c r="X26" s="606"/>
      <c r="Y26" s="607"/>
      <c r="Z26" s="665">
        <v>0.8</v>
      </c>
      <c r="AA26" s="665"/>
      <c r="AB26" s="665"/>
      <c r="AC26" s="665"/>
      <c r="AD26" s="666" t="s">
        <v>235</v>
      </c>
      <c r="AE26" s="666"/>
      <c r="AF26" s="666"/>
      <c r="AG26" s="666"/>
      <c r="AH26" s="666"/>
      <c r="AI26" s="666"/>
      <c r="AJ26" s="666"/>
      <c r="AK26" s="666"/>
      <c r="AL26" s="608" t="s">
        <v>130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176</v>
      </c>
      <c r="BH26" s="606"/>
      <c r="BI26" s="606"/>
      <c r="BJ26" s="606"/>
      <c r="BK26" s="606"/>
      <c r="BL26" s="606"/>
      <c r="BM26" s="606"/>
      <c r="BN26" s="607"/>
      <c r="BO26" s="665" t="s">
        <v>231</v>
      </c>
      <c r="BP26" s="665"/>
      <c r="BQ26" s="665"/>
      <c r="BR26" s="665"/>
      <c r="BS26" s="611" t="s">
        <v>130</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79244651</v>
      </c>
      <c r="CS26" s="606"/>
      <c r="CT26" s="606"/>
      <c r="CU26" s="606"/>
      <c r="CV26" s="606"/>
      <c r="CW26" s="606"/>
      <c r="CX26" s="606"/>
      <c r="CY26" s="607"/>
      <c r="CZ26" s="608">
        <v>15.7</v>
      </c>
      <c r="DA26" s="637"/>
      <c r="DB26" s="637"/>
      <c r="DC26" s="638"/>
      <c r="DD26" s="611">
        <v>64605202</v>
      </c>
      <c r="DE26" s="606"/>
      <c r="DF26" s="606"/>
      <c r="DG26" s="606"/>
      <c r="DH26" s="606"/>
      <c r="DI26" s="606"/>
      <c r="DJ26" s="606"/>
      <c r="DK26" s="607"/>
      <c r="DL26" s="611" t="s">
        <v>130</v>
      </c>
      <c r="DM26" s="606"/>
      <c r="DN26" s="606"/>
      <c r="DO26" s="606"/>
      <c r="DP26" s="606"/>
      <c r="DQ26" s="606"/>
      <c r="DR26" s="606"/>
      <c r="DS26" s="606"/>
      <c r="DT26" s="606"/>
      <c r="DU26" s="606"/>
      <c r="DV26" s="607"/>
      <c r="DW26" s="608" t="s">
        <v>235</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83262851</v>
      </c>
      <c r="S27" s="606"/>
      <c r="T27" s="606"/>
      <c r="U27" s="606"/>
      <c r="V27" s="606"/>
      <c r="W27" s="606"/>
      <c r="X27" s="606"/>
      <c r="Y27" s="607"/>
      <c r="Z27" s="665">
        <v>16</v>
      </c>
      <c r="AA27" s="665"/>
      <c r="AB27" s="665"/>
      <c r="AC27" s="665"/>
      <c r="AD27" s="666" t="s">
        <v>176</v>
      </c>
      <c r="AE27" s="666"/>
      <c r="AF27" s="666"/>
      <c r="AG27" s="666"/>
      <c r="AH27" s="666"/>
      <c r="AI27" s="666"/>
      <c r="AJ27" s="666"/>
      <c r="AK27" s="666"/>
      <c r="AL27" s="608" t="s">
        <v>176</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191158744</v>
      </c>
      <c r="BH27" s="606"/>
      <c r="BI27" s="606"/>
      <c r="BJ27" s="606"/>
      <c r="BK27" s="606"/>
      <c r="BL27" s="606"/>
      <c r="BM27" s="606"/>
      <c r="BN27" s="607"/>
      <c r="BO27" s="665">
        <v>100</v>
      </c>
      <c r="BP27" s="665"/>
      <c r="BQ27" s="665"/>
      <c r="BR27" s="665"/>
      <c r="BS27" s="611">
        <v>3663281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103415214</v>
      </c>
      <c r="CS27" s="604"/>
      <c r="CT27" s="604"/>
      <c r="CU27" s="604"/>
      <c r="CV27" s="604"/>
      <c r="CW27" s="604"/>
      <c r="CX27" s="604"/>
      <c r="CY27" s="605"/>
      <c r="CZ27" s="608">
        <v>20.5</v>
      </c>
      <c r="DA27" s="637"/>
      <c r="DB27" s="637"/>
      <c r="DC27" s="638"/>
      <c r="DD27" s="611">
        <v>33695042</v>
      </c>
      <c r="DE27" s="604"/>
      <c r="DF27" s="604"/>
      <c r="DG27" s="604"/>
      <c r="DH27" s="604"/>
      <c r="DI27" s="604"/>
      <c r="DJ27" s="604"/>
      <c r="DK27" s="605"/>
      <c r="DL27" s="611">
        <v>33490785</v>
      </c>
      <c r="DM27" s="604"/>
      <c r="DN27" s="604"/>
      <c r="DO27" s="604"/>
      <c r="DP27" s="604"/>
      <c r="DQ27" s="604"/>
      <c r="DR27" s="604"/>
      <c r="DS27" s="604"/>
      <c r="DT27" s="604"/>
      <c r="DU27" s="604"/>
      <c r="DV27" s="605"/>
      <c r="DW27" s="608">
        <v>12.1</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v>218921</v>
      </c>
      <c r="S28" s="606"/>
      <c r="T28" s="606"/>
      <c r="U28" s="606"/>
      <c r="V28" s="606"/>
      <c r="W28" s="606"/>
      <c r="X28" s="606"/>
      <c r="Y28" s="607"/>
      <c r="Z28" s="665">
        <v>0</v>
      </c>
      <c r="AA28" s="665"/>
      <c r="AB28" s="665"/>
      <c r="AC28" s="665"/>
      <c r="AD28" s="666">
        <v>218921</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58549950</v>
      </c>
      <c r="CS28" s="606"/>
      <c r="CT28" s="606"/>
      <c r="CU28" s="606"/>
      <c r="CV28" s="606"/>
      <c r="CW28" s="606"/>
      <c r="CX28" s="606"/>
      <c r="CY28" s="607"/>
      <c r="CZ28" s="608">
        <v>11.6</v>
      </c>
      <c r="DA28" s="637"/>
      <c r="DB28" s="637"/>
      <c r="DC28" s="638"/>
      <c r="DD28" s="611">
        <v>53331502</v>
      </c>
      <c r="DE28" s="606"/>
      <c r="DF28" s="606"/>
      <c r="DG28" s="606"/>
      <c r="DH28" s="606"/>
      <c r="DI28" s="606"/>
      <c r="DJ28" s="606"/>
      <c r="DK28" s="607"/>
      <c r="DL28" s="611">
        <v>53311874</v>
      </c>
      <c r="DM28" s="606"/>
      <c r="DN28" s="606"/>
      <c r="DO28" s="606"/>
      <c r="DP28" s="606"/>
      <c r="DQ28" s="606"/>
      <c r="DR28" s="606"/>
      <c r="DS28" s="606"/>
      <c r="DT28" s="606"/>
      <c r="DU28" s="606"/>
      <c r="DV28" s="607"/>
      <c r="DW28" s="608">
        <v>19.2</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23786922</v>
      </c>
      <c r="S29" s="606"/>
      <c r="T29" s="606"/>
      <c r="U29" s="606"/>
      <c r="V29" s="606"/>
      <c r="W29" s="606"/>
      <c r="X29" s="606"/>
      <c r="Y29" s="607"/>
      <c r="Z29" s="665">
        <v>4.5999999999999996</v>
      </c>
      <c r="AA29" s="665"/>
      <c r="AB29" s="665"/>
      <c r="AC29" s="665"/>
      <c r="AD29" s="666" t="s">
        <v>231</v>
      </c>
      <c r="AE29" s="666"/>
      <c r="AF29" s="666"/>
      <c r="AG29" s="666"/>
      <c r="AH29" s="666"/>
      <c r="AI29" s="666"/>
      <c r="AJ29" s="666"/>
      <c r="AK29" s="666"/>
      <c r="AL29" s="608" t="s">
        <v>176</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58549220</v>
      </c>
      <c r="CS29" s="604"/>
      <c r="CT29" s="604"/>
      <c r="CU29" s="604"/>
      <c r="CV29" s="604"/>
      <c r="CW29" s="604"/>
      <c r="CX29" s="604"/>
      <c r="CY29" s="605"/>
      <c r="CZ29" s="608">
        <v>11.6</v>
      </c>
      <c r="DA29" s="637"/>
      <c r="DB29" s="637"/>
      <c r="DC29" s="638"/>
      <c r="DD29" s="611">
        <v>53330772</v>
      </c>
      <c r="DE29" s="604"/>
      <c r="DF29" s="604"/>
      <c r="DG29" s="604"/>
      <c r="DH29" s="604"/>
      <c r="DI29" s="604"/>
      <c r="DJ29" s="604"/>
      <c r="DK29" s="605"/>
      <c r="DL29" s="611">
        <v>53311144</v>
      </c>
      <c r="DM29" s="604"/>
      <c r="DN29" s="604"/>
      <c r="DO29" s="604"/>
      <c r="DP29" s="604"/>
      <c r="DQ29" s="604"/>
      <c r="DR29" s="604"/>
      <c r="DS29" s="604"/>
      <c r="DT29" s="604"/>
      <c r="DU29" s="604"/>
      <c r="DV29" s="605"/>
      <c r="DW29" s="608">
        <v>19.2</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5537889</v>
      </c>
      <c r="S30" s="606"/>
      <c r="T30" s="606"/>
      <c r="U30" s="606"/>
      <c r="V30" s="606"/>
      <c r="W30" s="606"/>
      <c r="X30" s="606"/>
      <c r="Y30" s="607"/>
      <c r="Z30" s="665">
        <v>1.1000000000000001</v>
      </c>
      <c r="AA30" s="665"/>
      <c r="AB30" s="665"/>
      <c r="AC30" s="665"/>
      <c r="AD30" s="666">
        <v>606043</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179</v>
      </c>
      <c r="AY30" s="703"/>
      <c r="AZ30" s="703"/>
      <c r="BA30" s="703"/>
      <c r="BB30" s="703"/>
      <c r="BC30" s="703"/>
      <c r="BD30" s="703"/>
      <c r="BE30" s="703"/>
      <c r="BF30" s="704"/>
      <c r="BG30" s="683">
        <v>99.3</v>
      </c>
      <c r="BH30" s="684"/>
      <c r="BI30" s="684"/>
      <c r="BJ30" s="684"/>
      <c r="BK30" s="684"/>
      <c r="BL30" s="684"/>
      <c r="BM30" s="685">
        <v>98.2</v>
      </c>
      <c r="BN30" s="684"/>
      <c r="BO30" s="684"/>
      <c r="BP30" s="684"/>
      <c r="BQ30" s="686"/>
      <c r="BR30" s="683">
        <v>99.2</v>
      </c>
      <c r="BS30" s="684"/>
      <c r="BT30" s="684"/>
      <c r="BU30" s="684"/>
      <c r="BV30" s="684"/>
      <c r="BW30" s="684"/>
      <c r="BX30" s="685">
        <v>97.9</v>
      </c>
      <c r="BY30" s="684"/>
      <c r="BZ30" s="684"/>
      <c r="CA30" s="684"/>
      <c r="CB30" s="686"/>
      <c r="CD30" s="689"/>
      <c r="CE30" s="690"/>
      <c r="CF30" s="647" t="s">
        <v>305</v>
      </c>
      <c r="CG30" s="644"/>
      <c r="CH30" s="644"/>
      <c r="CI30" s="644"/>
      <c r="CJ30" s="644"/>
      <c r="CK30" s="644"/>
      <c r="CL30" s="644"/>
      <c r="CM30" s="644"/>
      <c r="CN30" s="644"/>
      <c r="CO30" s="644"/>
      <c r="CP30" s="644"/>
      <c r="CQ30" s="645"/>
      <c r="CR30" s="603">
        <v>51027706</v>
      </c>
      <c r="CS30" s="606"/>
      <c r="CT30" s="606"/>
      <c r="CU30" s="606"/>
      <c r="CV30" s="606"/>
      <c r="CW30" s="606"/>
      <c r="CX30" s="606"/>
      <c r="CY30" s="607"/>
      <c r="CZ30" s="608">
        <v>10.1</v>
      </c>
      <c r="DA30" s="637"/>
      <c r="DB30" s="637"/>
      <c r="DC30" s="638"/>
      <c r="DD30" s="611">
        <v>45809258</v>
      </c>
      <c r="DE30" s="606"/>
      <c r="DF30" s="606"/>
      <c r="DG30" s="606"/>
      <c r="DH30" s="606"/>
      <c r="DI30" s="606"/>
      <c r="DJ30" s="606"/>
      <c r="DK30" s="607"/>
      <c r="DL30" s="611">
        <v>45789630</v>
      </c>
      <c r="DM30" s="606"/>
      <c r="DN30" s="606"/>
      <c r="DO30" s="606"/>
      <c r="DP30" s="606"/>
      <c r="DQ30" s="606"/>
      <c r="DR30" s="606"/>
      <c r="DS30" s="606"/>
      <c r="DT30" s="606"/>
      <c r="DU30" s="606"/>
      <c r="DV30" s="607"/>
      <c r="DW30" s="608">
        <v>16.5</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179451</v>
      </c>
      <c r="S31" s="606"/>
      <c r="T31" s="606"/>
      <c r="U31" s="606"/>
      <c r="V31" s="606"/>
      <c r="W31" s="606"/>
      <c r="X31" s="606"/>
      <c r="Y31" s="607"/>
      <c r="Z31" s="665">
        <v>0</v>
      </c>
      <c r="AA31" s="665"/>
      <c r="AB31" s="665"/>
      <c r="AC31" s="665"/>
      <c r="AD31" s="666" t="s">
        <v>231</v>
      </c>
      <c r="AE31" s="666"/>
      <c r="AF31" s="666"/>
      <c r="AG31" s="666"/>
      <c r="AH31" s="666"/>
      <c r="AI31" s="666"/>
      <c r="AJ31" s="666"/>
      <c r="AK31" s="666"/>
      <c r="AL31" s="608" t="s">
        <v>231</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99.1</v>
      </c>
      <c r="BH31" s="604"/>
      <c r="BI31" s="604"/>
      <c r="BJ31" s="604"/>
      <c r="BK31" s="604"/>
      <c r="BL31" s="604"/>
      <c r="BM31" s="609">
        <v>97.7</v>
      </c>
      <c r="BN31" s="682"/>
      <c r="BO31" s="682"/>
      <c r="BP31" s="682"/>
      <c r="BQ31" s="643"/>
      <c r="BR31" s="681">
        <v>99</v>
      </c>
      <c r="BS31" s="604"/>
      <c r="BT31" s="604"/>
      <c r="BU31" s="604"/>
      <c r="BV31" s="604"/>
      <c r="BW31" s="604"/>
      <c r="BX31" s="609">
        <v>97.5</v>
      </c>
      <c r="BY31" s="682"/>
      <c r="BZ31" s="682"/>
      <c r="CA31" s="682"/>
      <c r="CB31" s="643"/>
      <c r="CD31" s="689"/>
      <c r="CE31" s="690"/>
      <c r="CF31" s="647" t="s">
        <v>309</v>
      </c>
      <c r="CG31" s="644"/>
      <c r="CH31" s="644"/>
      <c r="CI31" s="644"/>
      <c r="CJ31" s="644"/>
      <c r="CK31" s="644"/>
      <c r="CL31" s="644"/>
      <c r="CM31" s="644"/>
      <c r="CN31" s="644"/>
      <c r="CO31" s="644"/>
      <c r="CP31" s="644"/>
      <c r="CQ31" s="645"/>
      <c r="CR31" s="603">
        <v>7521514</v>
      </c>
      <c r="CS31" s="604"/>
      <c r="CT31" s="604"/>
      <c r="CU31" s="604"/>
      <c r="CV31" s="604"/>
      <c r="CW31" s="604"/>
      <c r="CX31" s="604"/>
      <c r="CY31" s="605"/>
      <c r="CZ31" s="608">
        <v>1.5</v>
      </c>
      <c r="DA31" s="637"/>
      <c r="DB31" s="637"/>
      <c r="DC31" s="638"/>
      <c r="DD31" s="611">
        <v>7521514</v>
      </c>
      <c r="DE31" s="604"/>
      <c r="DF31" s="604"/>
      <c r="DG31" s="604"/>
      <c r="DH31" s="604"/>
      <c r="DI31" s="604"/>
      <c r="DJ31" s="604"/>
      <c r="DK31" s="605"/>
      <c r="DL31" s="611">
        <v>7521514</v>
      </c>
      <c r="DM31" s="604"/>
      <c r="DN31" s="604"/>
      <c r="DO31" s="604"/>
      <c r="DP31" s="604"/>
      <c r="DQ31" s="604"/>
      <c r="DR31" s="604"/>
      <c r="DS31" s="604"/>
      <c r="DT31" s="604"/>
      <c r="DU31" s="604"/>
      <c r="DV31" s="605"/>
      <c r="DW31" s="608">
        <v>2.7</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28177599</v>
      </c>
      <c r="S32" s="606"/>
      <c r="T32" s="606"/>
      <c r="U32" s="606"/>
      <c r="V32" s="606"/>
      <c r="W32" s="606"/>
      <c r="X32" s="606"/>
      <c r="Y32" s="607"/>
      <c r="Z32" s="665">
        <v>5.4</v>
      </c>
      <c r="AA32" s="665"/>
      <c r="AB32" s="665"/>
      <c r="AC32" s="665"/>
      <c r="AD32" s="666" t="s">
        <v>176</v>
      </c>
      <c r="AE32" s="666"/>
      <c r="AF32" s="666"/>
      <c r="AG32" s="666"/>
      <c r="AH32" s="666"/>
      <c r="AI32" s="666"/>
      <c r="AJ32" s="666"/>
      <c r="AK32" s="666"/>
      <c r="AL32" s="608" t="s">
        <v>176</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99.5</v>
      </c>
      <c r="BH32" s="619"/>
      <c r="BI32" s="619"/>
      <c r="BJ32" s="619"/>
      <c r="BK32" s="619"/>
      <c r="BL32" s="619"/>
      <c r="BM32" s="663">
        <v>98.7</v>
      </c>
      <c r="BN32" s="619"/>
      <c r="BO32" s="619"/>
      <c r="BP32" s="619"/>
      <c r="BQ32" s="656"/>
      <c r="BR32" s="680">
        <v>99.3</v>
      </c>
      <c r="BS32" s="619"/>
      <c r="BT32" s="619"/>
      <c r="BU32" s="619"/>
      <c r="BV32" s="619"/>
      <c r="BW32" s="619"/>
      <c r="BX32" s="663">
        <v>98.3</v>
      </c>
      <c r="BY32" s="619"/>
      <c r="BZ32" s="619"/>
      <c r="CA32" s="619"/>
      <c r="CB32" s="656"/>
      <c r="CD32" s="691"/>
      <c r="CE32" s="692"/>
      <c r="CF32" s="647" t="s">
        <v>312</v>
      </c>
      <c r="CG32" s="644"/>
      <c r="CH32" s="644"/>
      <c r="CI32" s="644"/>
      <c r="CJ32" s="644"/>
      <c r="CK32" s="644"/>
      <c r="CL32" s="644"/>
      <c r="CM32" s="644"/>
      <c r="CN32" s="644"/>
      <c r="CO32" s="644"/>
      <c r="CP32" s="644"/>
      <c r="CQ32" s="645"/>
      <c r="CR32" s="603">
        <v>730</v>
      </c>
      <c r="CS32" s="606"/>
      <c r="CT32" s="606"/>
      <c r="CU32" s="606"/>
      <c r="CV32" s="606"/>
      <c r="CW32" s="606"/>
      <c r="CX32" s="606"/>
      <c r="CY32" s="607"/>
      <c r="CZ32" s="608">
        <v>0</v>
      </c>
      <c r="DA32" s="637"/>
      <c r="DB32" s="637"/>
      <c r="DC32" s="638"/>
      <c r="DD32" s="611">
        <v>730</v>
      </c>
      <c r="DE32" s="606"/>
      <c r="DF32" s="606"/>
      <c r="DG32" s="606"/>
      <c r="DH32" s="606"/>
      <c r="DI32" s="606"/>
      <c r="DJ32" s="606"/>
      <c r="DK32" s="607"/>
      <c r="DL32" s="611">
        <v>730</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12881036</v>
      </c>
      <c r="S33" s="606"/>
      <c r="T33" s="606"/>
      <c r="U33" s="606"/>
      <c r="V33" s="606"/>
      <c r="W33" s="606"/>
      <c r="X33" s="606"/>
      <c r="Y33" s="607"/>
      <c r="Z33" s="665">
        <v>2.5</v>
      </c>
      <c r="AA33" s="665"/>
      <c r="AB33" s="665"/>
      <c r="AC33" s="665"/>
      <c r="AD33" s="666" t="s">
        <v>235</v>
      </c>
      <c r="AE33" s="666"/>
      <c r="AF33" s="666"/>
      <c r="AG33" s="666"/>
      <c r="AH33" s="666"/>
      <c r="AI33" s="666"/>
      <c r="AJ33" s="666"/>
      <c r="AK33" s="666"/>
      <c r="AL33" s="608" t="s">
        <v>130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167314769</v>
      </c>
      <c r="CS33" s="604"/>
      <c r="CT33" s="604"/>
      <c r="CU33" s="604"/>
      <c r="CV33" s="604"/>
      <c r="CW33" s="604"/>
      <c r="CX33" s="604"/>
      <c r="CY33" s="605"/>
      <c r="CZ33" s="608">
        <v>33.200000000000003</v>
      </c>
      <c r="DA33" s="637"/>
      <c r="DB33" s="637"/>
      <c r="DC33" s="638"/>
      <c r="DD33" s="611">
        <v>116270915</v>
      </c>
      <c r="DE33" s="604"/>
      <c r="DF33" s="604"/>
      <c r="DG33" s="604"/>
      <c r="DH33" s="604"/>
      <c r="DI33" s="604"/>
      <c r="DJ33" s="604"/>
      <c r="DK33" s="605"/>
      <c r="DL33" s="611">
        <v>88619349</v>
      </c>
      <c r="DM33" s="604"/>
      <c r="DN33" s="604"/>
      <c r="DO33" s="604"/>
      <c r="DP33" s="604"/>
      <c r="DQ33" s="604"/>
      <c r="DR33" s="604"/>
      <c r="DS33" s="604"/>
      <c r="DT33" s="604"/>
      <c r="DU33" s="604"/>
      <c r="DV33" s="605"/>
      <c r="DW33" s="608">
        <v>32</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26277853</v>
      </c>
      <c r="S34" s="606"/>
      <c r="T34" s="606"/>
      <c r="U34" s="606"/>
      <c r="V34" s="606"/>
      <c r="W34" s="606"/>
      <c r="X34" s="606"/>
      <c r="Y34" s="607"/>
      <c r="Z34" s="665">
        <v>5</v>
      </c>
      <c r="AA34" s="665"/>
      <c r="AB34" s="665"/>
      <c r="AC34" s="665"/>
      <c r="AD34" s="666">
        <v>570044</v>
      </c>
      <c r="AE34" s="666"/>
      <c r="AF34" s="666"/>
      <c r="AG34" s="666"/>
      <c r="AH34" s="666"/>
      <c r="AI34" s="666"/>
      <c r="AJ34" s="666"/>
      <c r="AK34" s="666"/>
      <c r="AL34" s="608">
        <v>0.2</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59260439</v>
      </c>
      <c r="CS34" s="606"/>
      <c r="CT34" s="606"/>
      <c r="CU34" s="606"/>
      <c r="CV34" s="606"/>
      <c r="CW34" s="606"/>
      <c r="CX34" s="606"/>
      <c r="CY34" s="607"/>
      <c r="CZ34" s="608">
        <v>11.7</v>
      </c>
      <c r="DA34" s="637"/>
      <c r="DB34" s="637"/>
      <c r="DC34" s="638"/>
      <c r="DD34" s="611">
        <v>44203228</v>
      </c>
      <c r="DE34" s="606"/>
      <c r="DF34" s="606"/>
      <c r="DG34" s="606"/>
      <c r="DH34" s="606"/>
      <c r="DI34" s="606"/>
      <c r="DJ34" s="606"/>
      <c r="DK34" s="607"/>
      <c r="DL34" s="611">
        <v>39215049</v>
      </c>
      <c r="DM34" s="606"/>
      <c r="DN34" s="606"/>
      <c r="DO34" s="606"/>
      <c r="DP34" s="606"/>
      <c r="DQ34" s="606"/>
      <c r="DR34" s="606"/>
      <c r="DS34" s="606"/>
      <c r="DT34" s="606"/>
      <c r="DU34" s="606"/>
      <c r="DV34" s="607"/>
      <c r="DW34" s="608">
        <v>14.2</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48855200</v>
      </c>
      <c r="S35" s="606"/>
      <c r="T35" s="606"/>
      <c r="U35" s="606"/>
      <c r="V35" s="606"/>
      <c r="W35" s="606"/>
      <c r="X35" s="606"/>
      <c r="Y35" s="607"/>
      <c r="Z35" s="665">
        <v>9.4</v>
      </c>
      <c r="AA35" s="665"/>
      <c r="AB35" s="665"/>
      <c r="AC35" s="665"/>
      <c r="AD35" s="666" t="s">
        <v>130</v>
      </c>
      <c r="AE35" s="666"/>
      <c r="AF35" s="666"/>
      <c r="AG35" s="666"/>
      <c r="AH35" s="666"/>
      <c r="AI35" s="666"/>
      <c r="AJ35" s="666"/>
      <c r="AK35" s="666"/>
      <c r="AL35" s="608" t="s">
        <v>235</v>
      </c>
      <c r="AM35" s="609"/>
      <c r="AN35" s="609"/>
      <c r="AO35" s="667"/>
      <c r="AP35" s="214"/>
      <c r="AQ35" s="671" t="s">
        <v>320</v>
      </c>
      <c r="AR35" s="672"/>
      <c r="AS35" s="672"/>
      <c r="AT35" s="672"/>
      <c r="AU35" s="672"/>
      <c r="AV35" s="672"/>
      <c r="AW35" s="672"/>
      <c r="AX35" s="672"/>
      <c r="AY35" s="673"/>
      <c r="AZ35" s="668">
        <v>49655321</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3373154</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10589383</v>
      </c>
      <c r="CS35" s="604"/>
      <c r="CT35" s="604"/>
      <c r="CU35" s="604"/>
      <c r="CV35" s="604"/>
      <c r="CW35" s="604"/>
      <c r="CX35" s="604"/>
      <c r="CY35" s="605"/>
      <c r="CZ35" s="608">
        <v>2.1</v>
      </c>
      <c r="DA35" s="637"/>
      <c r="DB35" s="637"/>
      <c r="DC35" s="638"/>
      <c r="DD35" s="611">
        <v>8662310</v>
      </c>
      <c r="DE35" s="604"/>
      <c r="DF35" s="604"/>
      <c r="DG35" s="604"/>
      <c r="DH35" s="604"/>
      <c r="DI35" s="604"/>
      <c r="DJ35" s="604"/>
      <c r="DK35" s="605"/>
      <c r="DL35" s="611">
        <v>8662310</v>
      </c>
      <c r="DM35" s="604"/>
      <c r="DN35" s="604"/>
      <c r="DO35" s="604"/>
      <c r="DP35" s="604"/>
      <c r="DQ35" s="604"/>
      <c r="DR35" s="604"/>
      <c r="DS35" s="604"/>
      <c r="DT35" s="604"/>
      <c r="DU35" s="604"/>
      <c r="DV35" s="605"/>
      <c r="DW35" s="608">
        <v>3.1</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176</v>
      </c>
      <c r="AA36" s="665"/>
      <c r="AB36" s="665"/>
      <c r="AC36" s="665"/>
      <c r="AD36" s="666" t="s">
        <v>231</v>
      </c>
      <c r="AE36" s="666"/>
      <c r="AF36" s="666"/>
      <c r="AG36" s="666"/>
      <c r="AH36" s="666"/>
      <c r="AI36" s="666"/>
      <c r="AJ36" s="666"/>
      <c r="AK36" s="666"/>
      <c r="AL36" s="608" t="s">
        <v>235</v>
      </c>
      <c r="AM36" s="609"/>
      <c r="AN36" s="609"/>
      <c r="AO36" s="667"/>
      <c r="AQ36" s="640" t="s">
        <v>324</v>
      </c>
      <c r="AR36" s="641"/>
      <c r="AS36" s="641"/>
      <c r="AT36" s="641"/>
      <c r="AU36" s="641"/>
      <c r="AV36" s="641"/>
      <c r="AW36" s="641"/>
      <c r="AX36" s="641"/>
      <c r="AY36" s="642"/>
      <c r="AZ36" s="603">
        <v>11519670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2137695</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37924626</v>
      </c>
      <c r="CS36" s="606"/>
      <c r="CT36" s="606"/>
      <c r="CU36" s="606"/>
      <c r="CV36" s="606"/>
      <c r="CW36" s="606"/>
      <c r="CX36" s="606"/>
      <c r="CY36" s="607"/>
      <c r="CZ36" s="608">
        <v>7.5</v>
      </c>
      <c r="DA36" s="637"/>
      <c r="DB36" s="637"/>
      <c r="DC36" s="638"/>
      <c r="DD36" s="611">
        <v>29421111</v>
      </c>
      <c r="DE36" s="606"/>
      <c r="DF36" s="606"/>
      <c r="DG36" s="606"/>
      <c r="DH36" s="606"/>
      <c r="DI36" s="606"/>
      <c r="DJ36" s="606"/>
      <c r="DK36" s="607"/>
      <c r="DL36" s="611">
        <v>19480135</v>
      </c>
      <c r="DM36" s="606"/>
      <c r="DN36" s="606"/>
      <c r="DO36" s="606"/>
      <c r="DP36" s="606"/>
      <c r="DQ36" s="606"/>
      <c r="DR36" s="606"/>
      <c r="DS36" s="606"/>
      <c r="DT36" s="606"/>
      <c r="DU36" s="606"/>
      <c r="DV36" s="607"/>
      <c r="DW36" s="608">
        <v>7</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24855000</v>
      </c>
      <c r="S37" s="606"/>
      <c r="T37" s="606"/>
      <c r="U37" s="606"/>
      <c r="V37" s="606"/>
      <c r="W37" s="606"/>
      <c r="X37" s="606"/>
      <c r="Y37" s="607"/>
      <c r="Z37" s="665">
        <v>4.8</v>
      </c>
      <c r="AA37" s="665"/>
      <c r="AB37" s="665"/>
      <c r="AC37" s="665"/>
      <c r="AD37" s="666" t="s">
        <v>130</v>
      </c>
      <c r="AE37" s="666"/>
      <c r="AF37" s="666"/>
      <c r="AG37" s="666"/>
      <c r="AH37" s="666"/>
      <c r="AI37" s="666"/>
      <c r="AJ37" s="666"/>
      <c r="AK37" s="666"/>
      <c r="AL37" s="608" t="s">
        <v>176</v>
      </c>
      <c r="AM37" s="609"/>
      <c r="AN37" s="609"/>
      <c r="AO37" s="667"/>
      <c r="AQ37" s="640" t="s">
        <v>328</v>
      </c>
      <c r="AR37" s="641"/>
      <c r="AS37" s="641"/>
      <c r="AT37" s="641"/>
      <c r="AU37" s="641"/>
      <c r="AV37" s="641"/>
      <c r="AW37" s="641"/>
      <c r="AX37" s="641"/>
      <c r="AY37" s="642"/>
      <c r="AZ37" s="603">
        <v>5402586</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134377</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44156</v>
      </c>
      <c r="CS37" s="604"/>
      <c r="CT37" s="604"/>
      <c r="CU37" s="604"/>
      <c r="CV37" s="604"/>
      <c r="CW37" s="604"/>
      <c r="CX37" s="604"/>
      <c r="CY37" s="605"/>
      <c r="CZ37" s="608">
        <v>0</v>
      </c>
      <c r="DA37" s="637"/>
      <c r="DB37" s="637"/>
      <c r="DC37" s="638"/>
      <c r="DD37" s="611">
        <v>44156</v>
      </c>
      <c r="DE37" s="604"/>
      <c r="DF37" s="604"/>
      <c r="DG37" s="604"/>
      <c r="DH37" s="604"/>
      <c r="DI37" s="604"/>
      <c r="DJ37" s="604"/>
      <c r="DK37" s="605"/>
      <c r="DL37" s="611">
        <v>25586</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520511188</v>
      </c>
      <c r="S38" s="655"/>
      <c r="T38" s="655"/>
      <c r="U38" s="655"/>
      <c r="V38" s="655"/>
      <c r="W38" s="655"/>
      <c r="X38" s="655"/>
      <c r="Y38" s="660"/>
      <c r="Z38" s="661">
        <v>100</v>
      </c>
      <c r="AA38" s="661"/>
      <c r="AB38" s="661"/>
      <c r="AC38" s="661"/>
      <c r="AD38" s="662">
        <v>252102457</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2795346</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204870</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28671636</v>
      </c>
      <c r="CS38" s="606"/>
      <c r="CT38" s="606"/>
      <c r="CU38" s="606"/>
      <c r="CV38" s="606"/>
      <c r="CW38" s="606"/>
      <c r="CX38" s="606"/>
      <c r="CY38" s="607"/>
      <c r="CZ38" s="608">
        <v>5.7</v>
      </c>
      <c r="DA38" s="637"/>
      <c r="DB38" s="637"/>
      <c r="DC38" s="638"/>
      <c r="DD38" s="611">
        <v>23165525</v>
      </c>
      <c r="DE38" s="606"/>
      <c r="DF38" s="606"/>
      <c r="DG38" s="606"/>
      <c r="DH38" s="606"/>
      <c r="DI38" s="606"/>
      <c r="DJ38" s="606"/>
      <c r="DK38" s="607"/>
      <c r="DL38" s="611">
        <v>21261855</v>
      </c>
      <c r="DM38" s="606"/>
      <c r="DN38" s="606"/>
      <c r="DO38" s="606"/>
      <c r="DP38" s="606"/>
      <c r="DQ38" s="606"/>
      <c r="DR38" s="606"/>
      <c r="DS38" s="606"/>
      <c r="DT38" s="606"/>
      <c r="DU38" s="606"/>
      <c r="DV38" s="607"/>
      <c r="DW38" s="608">
        <v>7.7</v>
      </c>
      <c r="DX38" s="637"/>
      <c r="DY38" s="637"/>
      <c r="DZ38" s="637"/>
      <c r="EA38" s="637"/>
      <c r="EB38" s="637"/>
      <c r="EC38" s="639"/>
    </row>
    <row r="39" spans="2:133" ht="11.25" customHeight="1">
      <c r="AQ39" s="640" t="s">
        <v>335</v>
      </c>
      <c r="AR39" s="641"/>
      <c r="AS39" s="641"/>
      <c r="AT39" s="641"/>
      <c r="AU39" s="641"/>
      <c r="AV39" s="641"/>
      <c r="AW39" s="641"/>
      <c r="AX39" s="641"/>
      <c r="AY39" s="642"/>
      <c r="AZ39" s="603">
        <v>1134524</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92</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12924773</v>
      </c>
      <c r="CS39" s="604"/>
      <c r="CT39" s="604"/>
      <c r="CU39" s="604"/>
      <c r="CV39" s="604"/>
      <c r="CW39" s="604"/>
      <c r="CX39" s="604"/>
      <c r="CY39" s="605"/>
      <c r="CZ39" s="608">
        <v>2.6</v>
      </c>
      <c r="DA39" s="637"/>
      <c r="DB39" s="637"/>
      <c r="DC39" s="638"/>
      <c r="DD39" s="611">
        <v>8559258</v>
      </c>
      <c r="DE39" s="604"/>
      <c r="DF39" s="604"/>
      <c r="DG39" s="604"/>
      <c r="DH39" s="604"/>
      <c r="DI39" s="604"/>
      <c r="DJ39" s="604"/>
      <c r="DK39" s="605"/>
      <c r="DL39" s="611" t="s">
        <v>130</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339</v>
      </c>
      <c r="AR40" s="641"/>
      <c r="AS40" s="641"/>
      <c r="AT40" s="641"/>
      <c r="AU40" s="641"/>
      <c r="AV40" s="641"/>
      <c r="AW40" s="641"/>
      <c r="AX40" s="641"/>
      <c r="AY40" s="642"/>
      <c r="AZ40" s="603">
        <v>7880468</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119</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17943912</v>
      </c>
      <c r="CS40" s="606"/>
      <c r="CT40" s="606"/>
      <c r="CU40" s="606"/>
      <c r="CV40" s="606"/>
      <c r="CW40" s="606"/>
      <c r="CX40" s="606"/>
      <c r="CY40" s="607"/>
      <c r="CZ40" s="608">
        <v>3.6</v>
      </c>
      <c r="DA40" s="637"/>
      <c r="DB40" s="637"/>
      <c r="DC40" s="638"/>
      <c r="DD40" s="611">
        <v>2259483</v>
      </c>
      <c r="DE40" s="606"/>
      <c r="DF40" s="606"/>
      <c r="DG40" s="606"/>
      <c r="DH40" s="606"/>
      <c r="DI40" s="606"/>
      <c r="DJ40" s="606"/>
      <c r="DK40" s="607"/>
      <c r="DL40" s="611" t="s">
        <v>176</v>
      </c>
      <c r="DM40" s="606"/>
      <c r="DN40" s="606"/>
      <c r="DO40" s="606"/>
      <c r="DP40" s="606"/>
      <c r="DQ40" s="606"/>
      <c r="DR40" s="606"/>
      <c r="DS40" s="606"/>
      <c r="DT40" s="606"/>
      <c r="DU40" s="606"/>
      <c r="DV40" s="607"/>
      <c r="DW40" s="608" t="s">
        <v>176</v>
      </c>
      <c r="DX40" s="637"/>
      <c r="DY40" s="637"/>
      <c r="DZ40" s="637"/>
      <c r="EA40" s="637"/>
      <c r="EB40" s="637"/>
      <c r="EC40" s="639"/>
    </row>
    <row r="41" spans="2:133" ht="11.25" customHeight="1">
      <c r="AQ41" s="652" t="s">
        <v>342</v>
      </c>
      <c r="AR41" s="653"/>
      <c r="AS41" s="653"/>
      <c r="AT41" s="653"/>
      <c r="AU41" s="653"/>
      <c r="AV41" s="653"/>
      <c r="AW41" s="653"/>
      <c r="AX41" s="653"/>
      <c r="AY41" s="654"/>
      <c r="AZ41" s="618">
        <v>20922727</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303</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176</v>
      </c>
      <c r="CS41" s="604"/>
      <c r="CT41" s="604"/>
      <c r="CU41" s="604"/>
      <c r="CV41" s="604"/>
      <c r="CW41" s="604"/>
      <c r="CX41" s="604"/>
      <c r="CY41" s="605"/>
      <c r="CZ41" s="608" t="s">
        <v>235</v>
      </c>
      <c r="DA41" s="637"/>
      <c r="DB41" s="637"/>
      <c r="DC41" s="638"/>
      <c r="DD41" s="611" t="s">
        <v>176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63010442</v>
      </c>
      <c r="CS42" s="606"/>
      <c r="CT42" s="606"/>
      <c r="CU42" s="606"/>
      <c r="CV42" s="606"/>
      <c r="CW42" s="606"/>
      <c r="CX42" s="606"/>
      <c r="CY42" s="607"/>
      <c r="CZ42" s="608">
        <v>12.5</v>
      </c>
      <c r="DA42" s="609"/>
      <c r="DB42" s="609"/>
      <c r="DC42" s="610"/>
      <c r="DD42" s="611">
        <v>15910754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1181331</v>
      </c>
      <c r="CS43" s="604"/>
      <c r="CT43" s="604"/>
      <c r="CU43" s="604"/>
      <c r="CV43" s="604"/>
      <c r="CW43" s="604"/>
      <c r="CX43" s="604"/>
      <c r="CY43" s="605"/>
      <c r="CZ43" s="608">
        <v>0.2</v>
      </c>
      <c r="DA43" s="637"/>
      <c r="DB43" s="637"/>
      <c r="DC43" s="638"/>
      <c r="DD43" s="611">
        <v>1064250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59659809</v>
      </c>
      <c r="CS44" s="606"/>
      <c r="CT44" s="606"/>
      <c r="CU44" s="606"/>
      <c r="CV44" s="606"/>
      <c r="CW44" s="606"/>
      <c r="CX44" s="606"/>
      <c r="CY44" s="607"/>
      <c r="CZ44" s="608">
        <v>11.8</v>
      </c>
      <c r="DA44" s="609"/>
      <c r="DB44" s="609"/>
      <c r="DC44" s="610"/>
      <c r="DD44" s="611">
        <v>15549815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28871585</v>
      </c>
      <c r="CS45" s="604"/>
      <c r="CT45" s="604"/>
      <c r="CU45" s="604"/>
      <c r="CV45" s="604"/>
      <c r="CW45" s="604"/>
      <c r="CX45" s="604"/>
      <c r="CY45" s="605"/>
      <c r="CZ45" s="608">
        <v>5.7</v>
      </c>
      <c r="DA45" s="637"/>
      <c r="DB45" s="637"/>
      <c r="DC45" s="638"/>
      <c r="DD45" s="611">
        <v>4695810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30273224</v>
      </c>
      <c r="CS46" s="606"/>
      <c r="CT46" s="606"/>
      <c r="CU46" s="606"/>
      <c r="CV46" s="606"/>
      <c r="CW46" s="606"/>
      <c r="CX46" s="606"/>
      <c r="CY46" s="607"/>
      <c r="CZ46" s="608">
        <v>6</v>
      </c>
      <c r="DA46" s="609"/>
      <c r="DB46" s="609"/>
      <c r="DC46" s="610"/>
      <c r="DD46" s="611">
        <v>10802405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3350633</v>
      </c>
      <c r="CS47" s="604"/>
      <c r="CT47" s="604"/>
      <c r="CU47" s="604"/>
      <c r="CV47" s="604"/>
      <c r="CW47" s="604"/>
      <c r="CX47" s="604"/>
      <c r="CY47" s="605"/>
      <c r="CZ47" s="608">
        <v>0.7</v>
      </c>
      <c r="DA47" s="637"/>
      <c r="DB47" s="637"/>
      <c r="DC47" s="638"/>
      <c r="DD47" s="611">
        <v>360939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354</v>
      </c>
      <c r="CG48" s="601"/>
      <c r="CH48" s="601"/>
      <c r="CI48" s="601"/>
      <c r="CJ48" s="601"/>
      <c r="CK48" s="601"/>
      <c r="CL48" s="601"/>
      <c r="CM48" s="601"/>
      <c r="CN48" s="601"/>
      <c r="CO48" s="601"/>
      <c r="CP48" s="601"/>
      <c r="CQ48" s="602"/>
      <c r="CR48" s="603" t="s">
        <v>235</v>
      </c>
      <c r="CS48" s="606"/>
      <c r="CT48" s="606"/>
      <c r="CU48" s="606"/>
      <c r="CV48" s="606"/>
      <c r="CW48" s="606"/>
      <c r="CX48" s="606"/>
      <c r="CY48" s="607"/>
      <c r="CZ48" s="608" t="s">
        <v>176</v>
      </c>
      <c r="DA48" s="609"/>
      <c r="DB48" s="609"/>
      <c r="DC48" s="610"/>
      <c r="DD48" s="611" t="s">
        <v>176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504719654</v>
      </c>
      <c r="CS49" s="619"/>
      <c r="CT49" s="619"/>
      <c r="CU49" s="619"/>
      <c r="CV49" s="619"/>
      <c r="CW49" s="619"/>
      <c r="CX49" s="619"/>
      <c r="CY49" s="620"/>
      <c r="CZ49" s="621">
        <v>100</v>
      </c>
      <c r="DA49" s="622"/>
      <c r="DB49" s="622"/>
      <c r="DC49" s="623"/>
      <c r="DD49" s="624">
        <v>316620136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l5H6fRhE11uz1+CwyOYpW9XlRftRIYA01y9AsaKnuWHnBbY4a+6sSu70eKWmuF+VWTBAOH3u9e6b6t7qMy0BZw==" saltValue="hby3TSOgwTSzmb/V/gGM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7" t="s">
        <v>357</v>
      </c>
      <c r="DK2" s="1148"/>
      <c r="DL2" s="1148"/>
      <c r="DM2" s="1148"/>
      <c r="DN2" s="1148"/>
      <c r="DO2" s="1149"/>
      <c r="DP2" s="229"/>
      <c r="DQ2" s="1147" t="s">
        <v>358</v>
      </c>
      <c r="DR2" s="1148"/>
      <c r="DS2" s="1148"/>
      <c r="DT2" s="1148"/>
      <c r="DU2" s="1148"/>
      <c r="DV2" s="1148"/>
      <c r="DW2" s="1148"/>
      <c r="DX2" s="1148"/>
      <c r="DY2" s="1148"/>
      <c r="DZ2" s="114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8" t="s">
        <v>359</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50"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35" t="s">
        <v>375</v>
      </c>
      <c r="DH5" s="1136"/>
      <c r="DI5" s="1136"/>
      <c r="DJ5" s="1136"/>
      <c r="DK5" s="1137"/>
      <c r="DL5" s="1135" t="s">
        <v>376</v>
      </c>
      <c r="DM5" s="1136"/>
      <c r="DN5" s="1136"/>
      <c r="DO5" s="1136"/>
      <c r="DP5" s="1137"/>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51"/>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8"/>
      <c r="DH6" s="1139"/>
      <c r="DI6" s="1139"/>
      <c r="DJ6" s="1139"/>
      <c r="DK6" s="1140"/>
      <c r="DL6" s="1138"/>
      <c r="DM6" s="1139"/>
      <c r="DN6" s="1139"/>
      <c r="DO6" s="1139"/>
      <c r="DP6" s="1140"/>
      <c r="DQ6" s="1035"/>
      <c r="DR6" s="1036"/>
      <c r="DS6" s="1036"/>
      <c r="DT6" s="1036"/>
      <c r="DU6" s="1037"/>
      <c r="DV6" s="1035"/>
      <c r="DW6" s="1036"/>
      <c r="DX6" s="1036"/>
      <c r="DY6" s="1036"/>
      <c r="DZ6" s="1049"/>
      <c r="EA6" s="234"/>
    </row>
    <row r="7" spans="1:131" s="235" customFormat="1" ht="26.25" customHeight="1" thickTop="1">
      <c r="A7" s="238">
        <v>1</v>
      </c>
      <c r="B7" s="1085" t="s">
        <v>378</v>
      </c>
      <c r="C7" s="1086"/>
      <c r="D7" s="1086"/>
      <c r="E7" s="1086"/>
      <c r="F7" s="1086"/>
      <c r="G7" s="1086"/>
      <c r="H7" s="1086"/>
      <c r="I7" s="1086"/>
      <c r="J7" s="1086"/>
      <c r="K7" s="1086"/>
      <c r="L7" s="1086"/>
      <c r="M7" s="1086"/>
      <c r="N7" s="1086"/>
      <c r="O7" s="1086"/>
      <c r="P7" s="1087"/>
      <c r="Q7" s="1141">
        <v>521373</v>
      </c>
      <c r="R7" s="1142"/>
      <c r="S7" s="1142"/>
      <c r="T7" s="1142"/>
      <c r="U7" s="1142"/>
      <c r="V7" s="1142">
        <v>507813</v>
      </c>
      <c r="W7" s="1142"/>
      <c r="X7" s="1142"/>
      <c r="Y7" s="1142"/>
      <c r="Z7" s="1142"/>
      <c r="AA7" s="1142">
        <v>13561</v>
      </c>
      <c r="AB7" s="1142"/>
      <c r="AC7" s="1142"/>
      <c r="AD7" s="1142"/>
      <c r="AE7" s="1143"/>
      <c r="AF7" s="1144">
        <v>3584</v>
      </c>
      <c r="AG7" s="1145"/>
      <c r="AH7" s="1145"/>
      <c r="AI7" s="1145"/>
      <c r="AJ7" s="1146"/>
      <c r="AK7" s="1127">
        <v>27921</v>
      </c>
      <c r="AL7" s="1128"/>
      <c r="AM7" s="1128"/>
      <c r="AN7" s="1128"/>
      <c r="AO7" s="1128"/>
      <c r="AP7" s="1128">
        <v>847589</v>
      </c>
      <c r="AQ7" s="1128"/>
      <c r="AR7" s="1128"/>
      <c r="AS7" s="1128"/>
      <c r="AT7" s="1128"/>
      <c r="AU7" s="1129" t="s">
        <v>575</v>
      </c>
      <c r="AV7" s="1130"/>
      <c r="AW7" s="1130"/>
      <c r="AX7" s="1130"/>
      <c r="AY7" s="1131"/>
      <c r="AZ7" s="232"/>
      <c r="BA7" s="232"/>
      <c r="BB7" s="232"/>
      <c r="BC7" s="232"/>
      <c r="BD7" s="232"/>
      <c r="BE7" s="233"/>
      <c r="BF7" s="233"/>
      <c r="BG7" s="233"/>
      <c r="BH7" s="233"/>
      <c r="BI7" s="233"/>
      <c r="BJ7" s="233"/>
      <c r="BK7" s="233"/>
      <c r="BL7" s="233"/>
      <c r="BM7" s="233"/>
      <c r="BN7" s="233"/>
      <c r="BO7" s="233"/>
      <c r="BP7" s="233"/>
      <c r="BQ7" s="239">
        <v>1</v>
      </c>
      <c r="BR7" s="240"/>
      <c r="BS7" s="1132" t="s">
        <v>581</v>
      </c>
      <c r="BT7" s="1133"/>
      <c r="BU7" s="1133"/>
      <c r="BV7" s="1133"/>
      <c r="BW7" s="1133"/>
      <c r="BX7" s="1133"/>
      <c r="BY7" s="1133"/>
      <c r="BZ7" s="1133"/>
      <c r="CA7" s="1133"/>
      <c r="CB7" s="1133"/>
      <c r="CC7" s="1133"/>
      <c r="CD7" s="1133"/>
      <c r="CE7" s="1133"/>
      <c r="CF7" s="1133"/>
      <c r="CG7" s="1134"/>
      <c r="CH7" s="1124">
        <v>-8</v>
      </c>
      <c r="CI7" s="1125"/>
      <c r="CJ7" s="1125"/>
      <c r="CK7" s="1125"/>
      <c r="CL7" s="1126"/>
      <c r="CM7" s="1124">
        <v>398</v>
      </c>
      <c r="CN7" s="1125"/>
      <c r="CO7" s="1125"/>
      <c r="CP7" s="1125"/>
      <c r="CQ7" s="1126"/>
      <c r="CR7" s="1124">
        <v>180</v>
      </c>
      <c r="CS7" s="1125"/>
      <c r="CT7" s="1125"/>
      <c r="CU7" s="1125"/>
      <c r="CV7" s="1126"/>
      <c r="CW7" s="1020" t="s">
        <v>510</v>
      </c>
      <c r="CX7" s="1021"/>
      <c r="CY7" s="1021"/>
      <c r="CZ7" s="1021"/>
      <c r="DA7" s="1022"/>
      <c r="DB7" s="1124">
        <v>12</v>
      </c>
      <c r="DC7" s="1125"/>
      <c r="DD7" s="1125"/>
      <c r="DE7" s="1125"/>
      <c r="DF7" s="1126"/>
      <c r="DG7" s="1124" t="s">
        <v>510</v>
      </c>
      <c r="DH7" s="1125"/>
      <c r="DI7" s="1125"/>
      <c r="DJ7" s="1125"/>
      <c r="DK7" s="1126"/>
      <c r="DL7" s="1124" t="s">
        <v>510</v>
      </c>
      <c r="DM7" s="1125"/>
      <c r="DN7" s="1125"/>
      <c r="DO7" s="1125"/>
      <c r="DP7" s="1126"/>
      <c r="DQ7" s="1124" t="s">
        <v>510</v>
      </c>
      <c r="DR7" s="1125"/>
      <c r="DS7" s="1125"/>
      <c r="DT7" s="1125"/>
      <c r="DU7" s="1126"/>
      <c r="DV7" s="1152"/>
      <c r="DW7" s="1153"/>
      <c r="DX7" s="1153"/>
      <c r="DY7" s="1153"/>
      <c r="DZ7" s="1154"/>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9083</v>
      </c>
      <c r="R8" s="1075"/>
      <c r="S8" s="1075"/>
      <c r="T8" s="1075"/>
      <c r="U8" s="1075"/>
      <c r="V8" s="1075">
        <v>6839</v>
      </c>
      <c r="W8" s="1075"/>
      <c r="X8" s="1075"/>
      <c r="Y8" s="1075"/>
      <c r="Z8" s="1075"/>
      <c r="AA8" s="1075">
        <v>2244</v>
      </c>
      <c r="AB8" s="1075"/>
      <c r="AC8" s="1075"/>
      <c r="AD8" s="1075"/>
      <c r="AE8" s="1076"/>
      <c r="AF8" s="1050" t="s">
        <v>510</v>
      </c>
      <c r="AG8" s="1051"/>
      <c r="AH8" s="1051"/>
      <c r="AI8" s="1051"/>
      <c r="AJ8" s="1052"/>
      <c r="AK8" s="1121">
        <v>4989</v>
      </c>
      <c r="AL8" s="1122"/>
      <c r="AM8" s="1122"/>
      <c r="AN8" s="1122"/>
      <c r="AO8" s="1122"/>
      <c r="AP8" s="1122">
        <v>20216</v>
      </c>
      <c r="AQ8" s="1122"/>
      <c r="AR8" s="1122"/>
      <c r="AS8" s="1122"/>
      <c r="AT8" s="1122"/>
      <c r="AU8" s="1123"/>
      <c r="AV8" s="1024"/>
      <c r="AW8" s="1024"/>
      <c r="AX8" s="1024"/>
      <c r="AY8" s="1025"/>
      <c r="AZ8" s="232"/>
      <c r="BA8" s="232"/>
      <c r="BB8" s="232"/>
      <c r="BC8" s="232"/>
      <c r="BD8" s="232"/>
      <c r="BE8" s="233"/>
      <c r="BF8" s="233"/>
      <c r="BG8" s="233"/>
      <c r="BH8" s="233"/>
      <c r="BI8" s="233"/>
      <c r="BJ8" s="233"/>
      <c r="BK8" s="233"/>
      <c r="BL8" s="233"/>
      <c r="BM8" s="233"/>
      <c r="BN8" s="233"/>
      <c r="BO8" s="233"/>
      <c r="BP8" s="233"/>
      <c r="BQ8" s="242">
        <v>2</v>
      </c>
      <c r="BR8" s="243"/>
      <c r="BS8" s="1045" t="s">
        <v>582</v>
      </c>
      <c r="BT8" s="1046"/>
      <c r="BU8" s="1046"/>
      <c r="BV8" s="1046"/>
      <c r="BW8" s="1046"/>
      <c r="BX8" s="1046"/>
      <c r="BY8" s="1046"/>
      <c r="BZ8" s="1046"/>
      <c r="CA8" s="1046"/>
      <c r="CB8" s="1046"/>
      <c r="CC8" s="1046"/>
      <c r="CD8" s="1046"/>
      <c r="CE8" s="1046"/>
      <c r="CF8" s="1046"/>
      <c r="CG8" s="1047"/>
      <c r="CH8" s="1020">
        <v>11</v>
      </c>
      <c r="CI8" s="1021"/>
      <c r="CJ8" s="1021"/>
      <c r="CK8" s="1021"/>
      <c r="CL8" s="1022"/>
      <c r="CM8" s="1020">
        <v>353</v>
      </c>
      <c r="CN8" s="1021"/>
      <c r="CO8" s="1021"/>
      <c r="CP8" s="1021"/>
      <c r="CQ8" s="1022"/>
      <c r="CR8" s="1020">
        <v>400</v>
      </c>
      <c r="CS8" s="1021"/>
      <c r="CT8" s="1021"/>
      <c r="CU8" s="1021"/>
      <c r="CV8" s="1022"/>
      <c r="CW8" s="1020">
        <v>83</v>
      </c>
      <c r="CX8" s="1021"/>
      <c r="CY8" s="1021"/>
      <c r="CZ8" s="1021"/>
      <c r="DA8" s="1022"/>
      <c r="DB8" s="1020" t="s">
        <v>510</v>
      </c>
      <c r="DC8" s="1021"/>
      <c r="DD8" s="1021"/>
      <c r="DE8" s="1021"/>
      <c r="DF8" s="1022"/>
      <c r="DG8" s="1020" t="s">
        <v>510</v>
      </c>
      <c r="DH8" s="1021"/>
      <c r="DI8" s="1021"/>
      <c r="DJ8" s="1021"/>
      <c r="DK8" s="1022"/>
      <c r="DL8" s="1020" t="s">
        <v>510</v>
      </c>
      <c r="DM8" s="1021"/>
      <c r="DN8" s="1021"/>
      <c r="DO8" s="1021"/>
      <c r="DP8" s="1022"/>
      <c r="DQ8" s="1020" t="s">
        <v>510</v>
      </c>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1408</v>
      </c>
      <c r="R9" s="1075"/>
      <c r="S9" s="1075"/>
      <c r="T9" s="1075"/>
      <c r="U9" s="1075"/>
      <c r="V9" s="1075">
        <v>1408</v>
      </c>
      <c r="W9" s="1075"/>
      <c r="X9" s="1075"/>
      <c r="Y9" s="1075"/>
      <c r="Z9" s="1075"/>
      <c r="AA9" s="1075" t="s">
        <v>510</v>
      </c>
      <c r="AB9" s="1075"/>
      <c r="AC9" s="1075"/>
      <c r="AD9" s="1075"/>
      <c r="AE9" s="1076"/>
      <c r="AF9" s="1050" t="s">
        <v>510</v>
      </c>
      <c r="AG9" s="1051"/>
      <c r="AH9" s="1051"/>
      <c r="AI9" s="1051"/>
      <c r="AJ9" s="1052"/>
      <c r="AK9" s="1121">
        <v>980</v>
      </c>
      <c r="AL9" s="1122"/>
      <c r="AM9" s="1122"/>
      <c r="AN9" s="1122"/>
      <c r="AO9" s="1122"/>
      <c r="AP9" s="1122" t="s">
        <v>510</v>
      </c>
      <c r="AQ9" s="1122"/>
      <c r="AR9" s="1122"/>
      <c r="AS9" s="1122"/>
      <c r="AT9" s="1122"/>
      <c r="AU9" s="1119"/>
      <c r="AV9" s="1119"/>
      <c r="AW9" s="1119"/>
      <c r="AX9" s="1119"/>
      <c r="AY9" s="1120"/>
      <c r="AZ9" s="232"/>
      <c r="BA9" s="232"/>
      <c r="BB9" s="232"/>
      <c r="BC9" s="232"/>
      <c r="BD9" s="232"/>
      <c r="BE9" s="233"/>
      <c r="BF9" s="233"/>
      <c r="BG9" s="233"/>
      <c r="BH9" s="233"/>
      <c r="BI9" s="233"/>
      <c r="BJ9" s="233"/>
      <c r="BK9" s="233"/>
      <c r="BL9" s="233"/>
      <c r="BM9" s="233"/>
      <c r="BN9" s="233"/>
      <c r="BO9" s="233"/>
      <c r="BP9" s="233"/>
      <c r="BQ9" s="242">
        <v>3</v>
      </c>
      <c r="BR9" s="243"/>
      <c r="BS9" s="1045" t="s">
        <v>583</v>
      </c>
      <c r="BT9" s="1046"/>
      <c r="BU9" s="1046"/>
      <c r="BV9" s="1046"/>
      <c r="BW9" s="1046"/>
      <c r="BX9" s="1046"/>
      <c r="BY9" s="1046"/>
      <c r="BZ9" s="1046"/>
      <c r="CA9" s="1046"/>
      <c r="CB9" s="1046"/>
      <c r="CC9" s="1046"/>
      <c r="CD9" s="1046"/>
      <c r="CE9" s="1046"/>
      <c r="CF9" s="1046"/>
      <c r="CG9" s="1047"/>
      <c r="CH9" s="1020">
        <v>3</v>
      </c>
      <c r="CI9" s="1021"/>
      <c r="CJ9" s="1021"/>
      <c r="CK9" s="1021"/>
      <c r="CL9" s="1022"/>
      <c r="CM9" s="1020">
        <v>68</v>
      </c>
      <c r="CN9" s="1021"/>
      <c r="CO9" s="1021"/>
      <c r="CP9" s="1021"/>
      <c r="CQ9" s="1022"/>
      <c r="CR9" s="1020">
        <v>3</v>
      </c>
      <c r="CS9" s="1021"/>
      <c r="CT9" s="1021"/>
      <c r="CU9" s="1021"/>
      <c r="CV9" s="1022"/>
      <c r="CW9" s="1020" t="s">
        <v>510</v>
      </c>
      <c r="CX9" s="1021"/>
      <c r="CY9" s="1021"/>
      <c r="CZ9" s="1021"/>
      <c r="DA9" s="1022"/>
      <c r="DB9" s="1020" t="s">
        <v>510</v>
      </c>
      <c r="DC9" s="1021"/>
      <c r="DD9" s="1021"/>
      <c r="DE9" s="1021"/>
      <c r="DF9" s="1022"/>
      <c r="DG9" s="1020" t="s">
        <v>510</v>
      </c>
      <c r="DH9" s="1021"/>
      <c r="DI9" s="1021"/>
      <c r="DJ9" s="1021"/>
      <c r="DK9" s="1022"/>
      <c r="DL9" s="1020" t="s">
        <v>510</v>
      </c>
      <c r="DM9" s="1021"/>
      <c r="DN9" s="1021"/>
      <c r="DO9" s="1021"/>
      <c r="DP9" s="1022"/>
      <c r="DQ9" s="1020" t="s">
        <v>510</v>
      </c>
      <c r="DR9" s="1021"/>
      <c r="DS9" s="1021"/>
      <c r="DT9" s="1021"/>
      <c r="DU9" s="1022"/>
      <c r="DV9" s="1023"/>
      <c r="DW9" s="1024"/>
      <c r="DX9" s="1024"/>
      <c r="DY9" s="1024"/>
      <c r="DZ9" s="1025"/>
      <c r="EA9" s="234"/>
    </row>
    <row r="10" spans="1:131" s="235" customFormat="1" ht="26.25" customHeight="1">
      <c r="A10" s="241">
        <v>4</v>
      </c>
      <c r="B10" s="1068" t="s">
        <v>381</v>
      </c>
      <c r="C10" s="1069"/>
      <c r="D10" s="1069"/>
      <c r="E10" s="1069"/>
      <c r="F10" s="1069"/>
      <c r="G10" s="1069"/>
      <c r="H10" s="1069"/>
      <c r="I10" s="1069"/>
      <c r="J10" s="1069"/>
      <c r="K10" s="1069"/>
      <c r="L10" s="1069"/>
      <c r="M10" s="1069"/>
      <c r="N10" s="1069"/>
      <c r="O10" s="1069"/>
      <c r="P10" s="1070"/>
      <c r="Q10" s="1074">
        <v>285</v>
      </c>
      <c r="R10" s="1075"/>
      <c r="S10" s="1075"/>
      <c r="T10" s="1075"/>
      <c r="U10" s="1075"/>
      <c r="V10" s="1075">
        <v>219</v>
      </c>
      <c r="W10" s="1075"/>
      <c r="X10" s="1075"/>
      <c r="Y10" s="1075"/>
      <c r="Z10" s="1075"/>
      <c r="AA10" s="1075">
        <v>66</v>
      </c>
      <c r="AB10" s="1075"/>
      <c r="AC10" s="1075"/>
      <c r="AD10" s="1075"/>
      <c r="AE10" s="1076"/>
      <c r="AF10" s="1050" t="s">
        <v>510</v>
      </c>
      <c r="AG10" s="1051"/>
      <c r="AH10" s="1051"/>
      <c r="AI10" s="1051"/>
      <c r="AJ10" s="1052"/>
      <c r="AK10" s="1121">
        <v>11</v>
      </c>
      <c r="AL10" s="1122"/>
      <c r="AM10" s="1122"/>
      <c r="AN10" s="1122"/>
      <c r="AO10" s="1122"/>
      <c r="AP10" s="1122">
        <v>650</v>
      </c>
      <c r="AQ10" s="1122"/>
      <c r="AR10" s="1122"/>
      <c r="AS10" s="1122"/>
      <c r="AT10" s="1122"/>
      <c r="AU10" s="1119"/>
      <c r="AV10" s="1119"/>
      <c r="AW10" s="1119"/>
      <c r="AX10" s="1119"/>
      <c r="AY10" s="1120"/>
      <c r="AZ10" s="232"/>
      <c r="BA10" s="232"/>
      <c r="BB10" s="232"/>
      <c r="BC10" s="232"/>
      <c r="BD10" s="232"/>
      <c r="BE10" s="233"/>
      <c r="BF10" s="233"/>
      <c r="BG10" s="233"/>
      <c r="BH10" s="233"/>
      <c r="BI10" s="233"/>
      <c r="BJ10" s="233"/>
      <c r="BK10" s="233"/>
      <c r="BL10" s="233"/>
      <c r="BM10" s="233"/>
      <c r="BN10" s="233"/>
      <c r="BO10" s="233"/>
      <c r="BP10" s="233"/>
      <c r="BQ10" s="242">
        <v>4</v>
      </c>
      <c r="BR10" s="243"/>
      <c r="BS10" s="1045" t="s">
        <v>584</v>
      </c>
      <c r="BT10" s="1046"/>
      <c r="BU10" s="1046"/>
      <c r="BV10" s="1046"/>
      <c r="BW10" s="1046"/>
      <c r="BX10" s="1046"/>
      <c r="BY10" s="1046"/>
      <c r="BZ10" s="1046"/>
      <c r="CA10" s="1046"/>
      <c r="CB10" s="1046"/>
      <c r="CC10" s="1046"/>
      <c r="CD10" s="1046"/>
      <c r="CE10" s="1046"/>
      <c r="CF10" s="1046"/>
      <c r="CG10" s="1047"/>
      <c r="CH10" s="1020">
        <v>-4</v>
      </c>
      <c r="CI10" s="1021"/>
      <c r="CJ10" s="1021"/>
      <c r="CK10" s="1021"/>
      <c r="CL10" s="1022"/>
      <c r="CM10" s="1020">
        <v>193</v>
      </c>
      <c r="CN10" s="1021"/>
      <c r="CO10" s="1021"/>
      <c r="CP10" s="1021"/>
      <c r="CQ10" s="1022"/>
      <c r="CR10" s="1020">
        <v>200</v>
      </c>
      <c r="CS10" s="1021"/>
      <c r="CT10" s="1021"/>
      <c r="CU10" s="1021"/>
      <c r="CV10" s="1022"/>
      <c r="CW10" s="1020">
        <v>42</v>
      </c>
      <c r="CX10" s="1021"/>
      <c r="CY10" s="1021"/>
      <c r="CZ10" s="1021"/>
      <c r="DA10" s="1022"/>
      <c r="DB10" s="1020" t="s">
        <v>510</v>
      </c>
      <c r="DC10" s="1021"/>
      <c r="DD10" s="1021"/>
      <c r="DE10" s="1021"/>
      <c r="DF10" s="1022"/>
      <c r="DG10" s="1020" t="s">
        <v>510</v>
      </c>
      <c r="DH10" s="1021"/>
      <c r="DI10" s="1021"/>
      <c r="DJ10" s="1021"/>
      <c r="DK10" s="1022"/>
      <c r="DL10" s="1020" t="s">
        <v>510</v>
      </c>
      <c r="DM10" s="1021"/>
      <c r="DN10" s="1021"/>
      <c r="DO10" s="1021"/>
      <c r="DP10" s="1022"/>
      <c r="DQ10" s="1020" t="s">
        <v>510</v>
      </c>
      <c r="DR10" s="1021"/>
      <c r="DS10" s="1021"/>
      <c r="DT10" s="1021"/>
      <c r="DU10" s="1022"/>
      <c r="DV10" s="1023"/>
      <c r="DW10" s="1024"/>
      <c r="DX10" s="1024"/>
      <c r="DY10" s="1024"/>
      <c r="DZ10" s="1025"/>
      <c r="EA10" s="234"/>
    </row>
    <row r="11" spans="1:131" s="235" customFormat="1" ht="26.25" customHeight="1">
      <c r="A11" s="241">
        <v>5</v>
      </c>
      <c r="B11" s="1068" t="s">
        <v>382</v>
      </c>
      <c r="C11" s="1069"/>
      <c r="D11" s="1069"/>
      <c r="E11" s="1069"/>
      <c r="F11" s="1069"/>
      <c r="G11" s="1069"/>
      <c r="H11" s="1069"/>
      <c r="I11" s="1069"/>
      <c r="J11" s="1069"/>
      <c r="K11" s="1069"/>
      <c r="L11" s="1069"/>
      <c r="M11" s="1069"/>
      <c r="N11" s="1069"/>
      <c r="O11" s="1069"/>
      <c r="P11" s="1070"/>
      <c r="Q11" s="1074">
        <v>829</v>
      </c>
      <c r="R11" s="1075"/>
      <c r="S11" s="1075"/>
      <c r="T11" s="1075"/>
      <c r="U11" s="1075"/>
      <c r="V11" s="1075">
        <v>769</v>
      </c>
      <c r="W11" s="1075"/>
      <c r="X11" s="1075"/>
      <c r="Y11" s="1075"/>
      <c r="Z11" s="1075"/>
      <c r="AA11" s="1075">
        <v>60</v>
      </c>
      <c r="AB11" s="1075"/>
      <c r="AC11" s="1075"/>
      <c r="AD11" s="1075"/>
      <c r="AE11" s="1076"/>
      <c r="AF11" s="1050">
        <v>59</v>
      </c>
      <c r="AG11" s="1051"/>
      <c r="AH11" s="1051"/>
      <c r="AI11" s="1051"/>
      <c r="AJ11" s="1052"/>
      <c r="AK11" s="1121">
        <v>230</v>
      </c>
      <c r="AL11" s="1122"/>
      <c r="AM11" s="1122"/>
      <c r="AN11" s="1122"/>
      <c r="AO11" s="1122"/>
      <c r="AP11" s="1122">
        <v>6643</v>
      </c>
      <c r="AQ11" s="1122"/>
      <c r="AR11" s="1122"/>
      <c r="AS11" s="1122"/>
      <c r="AT11" s="1122"/>
      <c r="AU11" s="1119"/>
      <c r="AV11" s="1119"/>
      <c r="AW11" s="1119"/>
      <c r="AX11" s="1119"/>
      <c r="AY11" s="1120"/>
      <c r="AZ11" s="232"/>
      <c r="BA11" s="232"/>
      <c r="BB11" s="232"/>
      <c r="BC11" s="232"/>
      <c r="BD11" s="232"/>
      <c r="BE11" s="233"/>
      <c r="BF11" s="233"/>
      <c r="BG11" s="233"/>
      <c r="BH11" s="233"/>
      <c r="BI11" s="233"/>
      <c r="BJ11" s="233"/>
      <c r="BK11" s="233"/>
      <c r="BL11" s="233"/>
      <c r="BM11" s="233"/>
      <c r="BN11" s="233"/>
      <c r="BO11" s="233"/>
      <c r="BP11" s="233"/>
      <c r="BQ11" s="242">
        <v>5</v>
      </c>
      <c r="BR11" s="243"/>
      <c r="BS11" s="1045" t="s">
        <v>585</v>
      </c>
      <c r="BT11" s="1046"/>
      <c r="BU11" s="1046"/>
      <c r="BV11" s="1046"/>
      <c r="BW11" s="1046"/>
      <c r="BX11" s="1046"/>
      <c r="BY11" s="1046"/>
      <c r="BZ11" s="1046"/>
      <c r="CA11" s="1046"/>
      <c r="CB11" s="1046"/>
      <c r="CC11" s="1046"/>
      <c r="CD11" s="1046"/>
      <c r="CE11" s="1046"/>
      <c r="CF11" s="1046"/>
      <c r="CG11" s="1047"/>
      <c r="CH11" s="1020">
        <v>35</v>
      </c>
      <c r="CI11" s="1021"/>
      <c r="CJ11" s="1021"/>
      <c r="CK11" s="1021"/>
      <c r="CL11" s="1022"/>
      <c r="CM11" s="1020">
        <v>334</v>
      </c>
      <c r="CN11" s="1021"/>
      <c r="CO11" s="1021"/>
      <c r="CP11" s="1021"/>
      <c r="CQ11" s="1022"/>
      <c r="CR11" s="1020">
        <v>100</v>
      </c>
      <c r="CS11" s="1021"/>
      <c r="CT11" s="1021"/>
      <c r="CU11" s="1021"/>
      <c r="CV11" s="1022"/>
      <c r="CW11" s="1020">
        <v>193</v>
      </c>
      <c r="CX11" s="1021"/>
      <c r="CY11" s="1021"/>
      <c r="CZ11" s="1021"/>
      <c r="DA11" s="1022"/>
      <c r="DB11" s="1020" t="s">
        <v>510</v>
      </c>
      <c r="DC11" s="1021"/>
      <c r="DD11" s="1021"/>
      <c r="DE11" s="1021"/>
      <c r="DF11" s="1022"/>
      <c r="DG11" s="1020" t="s">
        <v>510</v>
      </c>
      <c r="DH11" s="1021"/>
      <c r="DI11" s="1021"/>
      <c r="DJ11" s="1021"/>
      <c r="DK11" s="1022"/>
      <c r="DL11" s="1020" t="s">
        <v>510</v>
      </c>
      <c r="DM11" s="1021"/>
      <c r="DN11" s="1021"/>
      <c r="DO11" s="1021"/>
      <c r="DP11" s="1022"/>
      <c r="DQ11" s="1020" t="s">
        <v>510</v>
      </c>
      <c r="DR11" s="1021"/>
      <c r="DS11" s="1021"/>
      <c r="DT11" s="1021"/>
      <c r="DU11" s="1022"/>
      <c r="DV11" s="1023"/>
      <c r="DW11" s="1024"/>
      <c r="DX11" s="1024"/>
      <c r="DY11" s="1024"/>
      <c r="DZ11" s="1025"/>
      <c r="EA11" s="234"/>
    </row>
    <row r="12" spans="1:131" s="235" customFormat="1" ht="26.25" customHeight="1">
      <c r="A12" s="241">
        <v>6</v>
      </c>
      <c r="B12" s="1068" t="s">
        <v>383</v>
      </c>
      <c r="C12" s="1069"/>
      <c r="D12" s="1069"/>
      <c r="E12" s="1069"/>
      <c r="F12" s="1069"/>
      <c r="G12" s="1069"/>
      <c r="H12" s="1069"/>
      <c r="I12" s="1069"/>
      <c r="J12" s="1069"/>
      <c r="K12" s="1069"/>
      <c r="L12" s="1069"/>
      <c r="M12" s="1069"/>
      <c r="N12" s="1069"/>
      <c r="O12" s="1069"/>
      <c r="P12" s="1070"/>
      <c r="Q12" s="1074">
        <v>114824</v>
      </c>
      <c r="R12" s="1075"/>
      <c r="S12" s="1075"/>
      <c r="T12" s="1075"/>
      <c r="U12" s="1075"/>
      <c r="V12" s="1075">
        <v>114824</v>
      </c>
      <c r="W12" s="1075"/>
      <c r="X12" s="1075"/>
      <c r="Y12" s="1075"/>
      <c r="Z12" s="1075"/>
      <c r="AA12" s="1075" t="s">
        <v>510</v>
      </c>
      <c r="AB12" s="1075"/>
      <c r="AC12" s="1075"/>
      <c r="AD12" s="1075"/>
      <c r="AE12" s="1076"/>
      <c r="AF12" s="1050" t="s">
        <v>510</v>
      </c>
      <c r="AG12" s="1051"/>
      <c r="AH12" s="1051"/>
      <c r="AI12" s="1051"/>
      <c r="AJ12" s="1052"/>
      <c r="AK12" s="1121">
        <v>79103</v>
      </c>
      <c r="AL12" s="1122"/>
      <c r="AM12" s="1122"/>
      <c r="AN12" s="1122"/>
      <c r="AO12" s="1122"/>
      <c r="AP12" s="1122" t="s">
        <v>510</v>
      </c>
      <c r="AQ12" s="1122"/>
      <c r="AR12" s="1122"/>
      <c r="AS12" s="1122"/>
      <c r="AT12" s="1122"/>
      <c r="AU12" s="1077" t="s">
        <v>576</v>
      </c>
      <c r="AV12" s="1078"/>
      <c r="AW12" s="1078"/>
      <c r="AX12" s="1078"/>
      <c r="AY12" s="1079"/>
      <c r="AZ12" s="232"/>
      <c r="BA12" s="232"/>
      <c r="BB12" s="232"/>
      <c r="BC12" s="232"/>
      <c r="BD12" s="232"/>
      <c r="BE12" s="233"/>
      <c r="BF12" s="233"/>
      <c r="BG12" s="233"/>
      <c r="BH12" s="233"/>
      <c r="BI12" s="233"/>
      <c r="BJ12" s="233"/>
      <c r="BK12" s="233"/>
      <c r="BL12" s="233"/>
      <c r="BM12" s="233"/>
      <c r="BN12" s="233"/>
      <c r="BO12" s="233"/>
      <c r="BP12" s="233"/>
      <c r="BQ12" s="242">
        <v>6</v>
      </c>
      <c r="BR12" s="243"/>
      <c r="BS12" s="1045" t="s">
        <v>586</v>
      </c>
      <c r="BT12" s="1046"/>
      <c r="BU12" s="1046"/>
      <c r="BV12" s="1046"/>
      <c r="BW12" s="1046"/>
      <c r="BX12" s="1046"/>
      <c r="BY12" s="1046"/>
      <c r="BZ12" s="1046"/>
      <c r="CA12" s="1046"/>
      <c r="CB12" s="1046"/>
      <c r="CC12" s="1046"/>
      <c r="CD12" s="1046"/>
      <c r="CE12" s="1046"/>
      <c r="CF12" s="1046"/>
      <c r="CG12" s="1047"/>
      <c r="CH12" s="1020">
        <v>-49</v>
      </c>
      <c r="CI12" s="1021"/>
      <c r="CJ12" s="1021"/>
      <c r="CK12" s="1021"/>
      <c r="CL12" s="1022"/>
      <c r="CM12" s="1020">
        <v>1205</v>
      </c>
      <c r="CN12" s="1021"/>
      <c r="CO12" s="1021"/>
      <c r="CP12" s="1021"/>
      <c r="CQ12" s="1022"/>
      <c r="CR12" s="1020">
        <v>1000</v>
      </c>
      <c r="CS12" s="1021"/>
      <c r="CT12" s="1021"/>
      <c r="CU12" s="1021"/>
      <c r="CV12" s="1022"/>
      <c r="CW12" s="1020">
        <v>491</v>
      </c>
      <c r="CX12" s="1021"/>
      <c r="CY12" s="1021"/>
      <c r="CZ12" s="1021"/>
      <c r="DA12" s="1022"/>
      <c r="DB12" s="1020" t="s">
        <v>510</v>
      </c>
      <c r="DC12" s="1021"/>
      <c r="DD12" s="1021"/>
      <c r="DE12" s="1021"/>
      <c r="DF12" s="1022"/>
      <c r="DG12" s="1020" t="s">
        <v>510</v>
      </c>
      <c r="DH12" s="1021"/>
      <c r="DI12" s="1021"/>
      <c r="DJ12" s="1021"/>
      <c r="DK12" s="1022"/>
      <c r="DL12" s="1020" t="s">
        <v>510</v>
      </c>
      <c r="DM12" s="1021"/>
      <c r="DN12" s="1021"/>
      <c r="DO12" s="1021"/>
      <c r="DP12" s="1022"/>
      <c r="DQ12" s="1020" t="s">
        <v>510</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21"/>
      <c r="AL13" s="1122"/>
      <c r="AM13" s="1122"/>
      <c r="AN13" s="1122"/>
      <c r="AO13" s="1122"/>
      <c r="AP13" s="1122"/>
      <c r="AQ13" s="1122"/>
      <c r="AR13" s="1122"/>
      <c r="AS13" s="1122"/>
      <c r="AT13" s="1122"/>
      <c r="AU13" s="1119"/>
      <c r="AV13" s="1119"/>
      <c r="AW13" s="1119"/>
      <c r="AX13" s="1119"/>
      <c r="AY13" s="1120"/>
      <c r="AZ13" s="232"/>
      <c r="BA13" s="232"/>
      <c r="BB13" s="232"/>
      <c r="BC13" s="232"/>
      <c r="BD13" s="232"/>
      <c r="BE13" s="233"/>
      <c r="BF13" s="233"/>
      <c r="BG13" s="233"/>
      <c r="BH13" s="233"/>
      <c r="BI13" s="233"/>
      <c r="BJ13" s="233"/>
      <c r="BK13" s="233"/>
      <c r="BL13" s="233"/>
      <c r="BM13" s="233"/>
      <c r="BN13" s="233"/>
      <c r="BO13" s="233"/>
      <c r="BP13" s="233"/>
      <c r="BQ13" s="242">
        <v>7</v>
      </c>
      <c r="BR13" s="243"/>
      <c r="BS13" s="1045" t="s">
        <v>587</v>
      </c>
      <c r="BT13" s="1046"/>
      <c r="BU13" s="1046"/>
      <c r="BV13" s="1046"/>
      <c r="BW13" s="1046"/>
      <c r="BX13" s="1046"/>
      <c r="BY13" s="1046"/>
      <c r="BZ13" s="1046"/>
      <c r="CA13" s="1046"/>
      <c r="CB13" s="1046"/>
      <c r="CC13" s="1046"/>
      <c r="CD13" s="1046"/>
      <c r="CE13" s="1046"/>
      <c r="CF13" s="1046"/>
      <c r="CG13" s="1047"/>
      <c r="CH13" s="1020">
        <v>12</v>
      </c>
      <c r="CI13" s="1021"/>
      <c r="CJ13" s="1021"/>
      <c r="CK13" s="1021"/>
      <c r="CL13" s="1022"/>
      <c r="CM13" s="1020">
        <v>1152</v>
      </c>
      <c r="CN13" s="1021"/>
      <c r="CO13" s="1021"/>
      <c r="CP13" s="1021"/>
      <c r="CQ13" s="1022"/>
      <c r="CR13" s="1020">
        <v>1000</v>
      </c>
      <c r="CS13" s="1021"/>
      <c r="CT13" s="1021"/>
      <c r="CU13" s="1021"/>
      <c r="CV13" s="1022"/>
      <c r="CW13" s="1020">
        <v>320</v>
      </c>
      <c r="CX13" s="1021"/>
      <c r="CY13" s="1021"/>
      <c r="CZ13" s="1021"/>
      <c r="DA13" s="1022"/>
      <c r="DB13" s="1020" t="s">
        <v>510</v>
      </c>
      <c r="DC13" s="1021"/>
      <c r="DD13" s="1021"/>
      <c r="DE13" s="1021"/>
      <c r="DF13" s="1022"/>
      <c r="DG13" s="1020" t="s">
        <v>510</v>
      </c>
      <c r="DH13" s="1021"/>
      <c r="DI13" s="1021"/>
      <c r="DJ13" s="1021"/>
      <c r="DK13" s="1022"/>
      <c r="DL13" s="1020" t="s">
        <v>510</v>
      </c>
      <c r="DM13" s="1021"/>
      <c r="DN13" s="1021"/>
      <c r="DO13" s="1021"/>
      <c r="DP13" s="1022"/>
      <c r="DQ13" s="1020" t="s">
        <v>510</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21"/>
      <c r="AL14" s="1122"/>
      <c r="AM14" s="1122"/>
      <c r="AN14" s="1122"/>
      <c r="AO14" s="1122"/>
      <c r="AP14" s="1122"/>
      <c r="AQ14" s="1122"/>
      <c r="AR14" s="1122"/>
      <c r="AS14" s="1122"/>
      <c r="AT14" s="1122"/>
      <c r="AU14" s="1119"/>
      <c r="AV14" s="1119"/>
      <c r="AW14" s="1119"/>
      <c r="AX14" s="1119"/>
      <c r="AY14" s="1120"/>
      <c r="AZ14" s="232"/>
      <c r="BA14" s="232"/>
      <c r="BB14" s="232"/>
      <c r="BC14" s="232"/>
      <c r="BD14" s="232"/>
      <c r="BE14" s="233"/>
      <c r="BF14" s="233"/>
      <c r="BG14" s="233"/>
      <c r="BH14" s="233"/>
      <c r="BI14" s="233"/>
      <c r="BJ14" s="233"/>
      <c r="BK14" s="233"/>
      <c r="BL14" s="233"/>
      <c r="BM14" s="233"/>
      <c r="BN14" s="233"/>
      <c r="BO14" s="233"/>
      <c r="BP14" s="233"/>
      <c r="BQ14" s="242">
        <v>8</v>
      </c>
      <c r="BR14" s="243"/>
      <c r="BS14" s="1045" t="s">
        <v>588</v>
      </c>
      <c r="BT14" s="1046"/>
      <c r="BU14" s="1046"/>
      <c r="BV14" s="1046"/>
      <c r="BW14" s="1046"/>
      <c r="BX14" s="1046"/>
      <c r="BY14" s="1046"/>
      <c r="BZ14" s="1046"/>
      <c r="CA14" s="1046"/>
      <c r="CB14" s="1046"/>
      <c r="CC14" s="1046"/>
      <c r="CD14" s="1046"/>
      <c r="CE14" s="1046"/>
      <c r="CF14" s="1046"/>
      <c r="CG14" s="1047"/>
      <c r="CH14" s="1020">
        <v>3</v>
      </c>
      <c r="CI14" s="1021"/>
      <c r="CJ14" s="1021"/>
      <c r="CK14" s="1021"/>
      <c r="CL14" s="1022"/>
      <c r="CM14" s="1020">
        <v>956</v>
      </c>
      <c r="CN14" s="1021"/>
      <c r="CO14" s="1021"/>
      <c r="CP14" s="1021"/>
      <c r="CQ14" s="1022"/>
      <c r="CR14" s="1020" t="s">
        <v>510</v>
      </c>
      <c r="CS14" s="1021"/>
      <c r="CT14" s="1021"/>
      <c r="CU14" s="1021"/>
      <c r="CV14" s="1022"/>
      <c r="CW14" s="1020">
        <v>564</v>
      </c>
      <c r="CX14" s="1021"/>
      <c r="CY14" s="1021"/>
      <c r="CZ14" s="1021"/>
      <c r="DA14" s="1022"/>
      <c r="DB14" s="1020">
        <v>14</v>
      </c>
      <c r="DC14" s="1021"/>
      <c r="DD14" s="1021"/>
      <c r="DE14" s="1021"/>
      <c r="DF14" s="1022"/>
      <c r="DG14" s="1020" t="s">
        <v>510</v>
      </c>
      <c r="DH14" s="1021"/>
      <c r="DI14" s="1021"/>
      <c r="DJ14" s="1021"/>
      <c r="DK14" s="1022"/>
      <c r="DL14" s="1020" t="s">
        <v>510</v>
      </c>
      <c r="DM14" s="1021"/>
      <c r="DN14" s="1021"/>
      <c r="DO14" s="1021"/>
      <c r="DP14" s="1022"/>
      <c r="DQ14" s="1020" t="s">
        <v>510</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21"/>
      <c r="AL15" s="1122"/>
      <c r="AM15" s="1122"/>
      <c r="AN15" s="1122"/>
      <c r="AO15" s="1122"/>
      <c r="AP15" s="1122"/>
      <c r="AQ15" s="1122"/>
      <c r="AR15" s="1122"/>
      <c r="AS15" s="1122"/>
      <c r="AT15" s="1122"/>
      <c r="AU15" s="1119"/>
      <c r="AV15" s="1119"/>
      <c r="AW15" s="1119"/>
      <c r="AX15" s="1119"/>
      <c r="AY15" s="1120"/>
      <c r="AZ15" s="232"/>
      <c r="BA15" s="232"/>
      <c r="BB15" s="232"/>
      <c r="BC15" s="232"/>
      <c r="BD15" s="232"/>
      <c r="BE15" s="233"/>
      <c r="BF15" s="233"/>
      <c r="BG15" s="233"/>
      <c r="BH15" s="233"/>
      <c r="BI15" s="233"/>
      <c r="BJ15" s="233"/>
      <c r="BK15" s="233"/>
      <c r="BL15" s="233"/>
      <c r="BM15" s="233"/>
      <c r="BN15" s="233"/>
      <c r="BO15" s="233"/>
      <c r="BP15" s="233"/>
      <c r="BQ15" s="242">
        <v>9</v>
      </c>
      <c r="BR15" s="243"/>
      <c r="BS15" s="1045" t="s">
        <v>589</v>
      </c>
      <c r="BT15" s="1046"/>
      <c r="BU15" s="1046"/>
      <c r="BV15" s="1046"/>
      <c r="BW15" s="1046"/>
      <c r="BX15" s="1046"/>
      <c r="BY15" s="1046"/>
      <c r="BZ15" s="1046"/>
      <c r="CA15" s="1046"/>
      <c r="CB15" s="1046"/>
      <c r="CC15" s="1046"/>
      <c r="CD15" s="1046"/>
      <c r="CE15" s="1046"/>
      <c r="CF15" s="1046"/>
      <c r="CG15" s="1047"/>
      <c r="CH15" s="1020">
        <v>1</v>
      </c>
      <c r="CI15" s="1021"/>
      <c r="CJ15" s="1021"/>
      <c r="CK15" s="1021"/>
      <c r="CL15" s="1022"/>
      <c r="CM15" s="1020">
        <v>39</v>
      </c>
      <c r="CN15" s="1021"/>
      <c r="CO15" s="1021"/>
      <c r="CP15" s="1021"/>
      <c r="CQ15" s="1022"/>
      <c r="CR15" s="1020">
        <v>30</v>
      </c>
      <c r="CS15" s="1021"/>
      <c r="CT15" s="1021"/>
      <c r="CU15" s="1021"/>
      <c r="CV15" s="1022"/>
      <c r="CW15" s="1020" t="s">
        <v>510</v>
      </c>
      <c r="CX15" s="1021"/>
      <c r="CY15" s="1021"/>
      <c r="CZ15" s="1021"/>
      <c r="DA15" s="1022"/>
      <c r="DB15" s="1020" t="s">
        <v>510</v>
      </c>
      <c r="DC15" s="1021"/>
      <c r="DD15" s="1021"/>
      <c r="DE15" s="1021"/>
      <c r="DF15" s="1022"/>
      <c r="DG15" s="1020" t="s">
        <v>510</v>
      </c>
      <c r="DH15" s="1021"/>
      <c r="DI15" s="1021"/>
      <c r="DJ15" s="1021"/>
      <c r="DK15" s="1022"/>
      <c r="DL15" s="1020" t="s">
        <v>510</v>
      </c>
      <c r="DM15" s="1021"/>
      <c r="DN15" s="1021"/>
      <c r="DO15" s="1021"/>
      <c r="DP15" s="1022"/>
      <c r="DQ15" s="1020" t="s">
        <v>510</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21"/>
      <c r="AL16" s="1122"/>
      <c r="AM16" s="1122"/>
      <c r="AN16" s="1122"/>
      <c r="AO16" s="1122"/>
      <c r="AP16" s="1122"/>
      <c r="AQ16" s="1122"/>
      <c r="AR16" s="1122"/>
      <c r="AS16" s="1122"/>
      <c r="AT16" s="1122"/>
      <c r="AU16" s="1119"/>
      <c r="AV16" s="1119"/>
      <c r="AW16" s="1119"/>
      <c r="AX16" s="1119"/>
      <c r="AY16" s="1120"/>
      <c r="AZ16" s="232"/>
      <c r="BA16" s="232"/>
      <c r="BB16" s="232"/>
      <c r="BC16" s="232"/>
      <c r="BD16" s="232"/>
      <c r="BE16" s="233"/>
      <c r="BF16" s="233"/>
      <c r="BG16" s="233"/>
      <c r="BH16" s="233"/>
      <c r="BI16" s="233"/>
      <c r="BJ16" s="233"/>
      <c r="BK16" s="233"/>
      <c r="BL16" s="233"/>
      <c r="BM16" s="233"/>
      <c r="BN16" s="233"/>
      <c r="BO16" s="233"/>
      <c r="BP16" s="233"/>
      <c r="BQ16" s="242">
        <v>10</v>
      </c>
      <c r="BR16" s="243"/>
      <c r="BS16" s="1045" t="s">
        <v>590</v>
      </c>
      <c r="BT16" s="1046"/>
      <c r="BU16" s="1046"/>
      <c r="BV16" s="1046"/>
      <c r="BW16" s="1046"/>
      <c r="BX16" s="1046"/>
      <c r="BY16" s="1046"/>
      <c r="BZ16" s="1046"/>
      <c r="CA16" s="1046"/>
      <c r="CB16" s="1046"/>
      <c r="CC16" s="1046"/>
      <c r="CD16" s="1046"/>
      <c r="CE16" s="1046"/>
      <c r="CF16" s="1046"/>
      <c r="CG16" s="1047"/>
      <c r="CH16" s="1020">
        <v>-1</v>
      </c>
      <c r="CI16" s="1021"/>
      <c r="CJ16" s="1021"/>
      <c r="CK16" s="1021"/>
      <c r="CL16" s="1022"/>
      <c r="CM16" s="1020">
        <v>217</v>
      </c>
      <c r="CN16" s="1021"/>
      <c r="CO16" s="1021"/>
      <c r="CP16" s="1021"/>
      <c r="CQ16" s="1022"/>
      <c r="CR16" s="1020">
        <v>200</v>
      </c>
      <c r="CS16" s="1021"/>
      <c r="CT16" s="1021"/>
      <c r="CU16" s="1021"/>
      <c r="CV16" s="1022"/>
      <c r="CW16" s="1020">
        <v>194</v>
      </c>
      <c r="CX16" s="1021"/>
      <c r="CY16" s="1021"/>
      <c r="CZ16" s="1021"/>
      <c r="DA16" s="1022"/>
      <c r="DB16" s="1020" t="s">
        <v>510</v>
      </c>
      <c r="DC16" s="1021"/>
      <c r="DD16" s="1021"/>
      <c r="DE16" s="1021"/>
      <c r="DF16" s="1022"/>
      <c r="DG16" s="1020" t="s">
        <v>510</v>
      </c>
      <c r="DH16" s="1021"/>
      <c r="DI16" s="1021"/>
      <c r="DJ16" s="1021"/>
      <c r="DK16" s="1022"/>
      <c r="DL16" s="1020" t="s">
        <v>510</v>
      </c>
      <c r="DM16" s="1021"/>
      <c r="DN16" s="1021"/>
      <c r="DO16" s="1021"/>
      <c r="DP16" s="1022"/>
      <c r="DQ16" s="1020" t="s">
        <v>510</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21"/>
      <c r="AL17" s="1122"/>
      <c r="AM17" s="1122"/>
      <c r="AN17" s="1122"/>
      <c r="AO17" s="1122"/>
      <c r="AP17" s="1122"/>
      <c r="AQ17" s="1122"/>
      <c r="AR17" s="1122"/>
      <c r="AS17" s="1122"/>
      <c r="AT17" s="1122"/>
      <c r="AU17" s="1119"/>
      <c r="AV17" s="1119"/>
      <c r="AW17" s="1119"/>
      <c r="AX17" s="1119"/>
      <c r="AY17" s="1120"/>
      <c r="AZ17" s="232"/>
      <c r="BA17" s="232"/>
      <c r="BB17" s="232"/>
      <c r="BC17" s="232"/>
      <c r="BD17" s="232"/>
      <c r="BE17" s="233"/>
      <c r="BF17" s="233"/>
      <c r="BG17" s="233"/>
      <c r="BH17" s="233"/>
      <c r="BI17" s="233"/>
      <c r="BJ17" s="233"/>
      <c r="BK17" s="233"/>
      <c r="BL17" s="233"/>
      <c r="BM17" s="233"/>
      <c r="BN17" s="233"/>
      <c r="BO17" s="233"/>
      <c r="BP17" s="233"/>
      <c r="BQ17" s="242">
        <v>11</v>
      </c>
      <c r="BR17" s="243"/>
      <c r="BS17" s="1045" t="s">
        <v>591</v>
      </c>
      <c r="BT17" s="1046"/>
      <c r="BU17" s="1046"/>
      <c r="BV17" s="1046"/>
      <c r="BW17" s="1046"/>
      <c r="BX17" s="1046"/>
      <c r="BY17" s="1046"/>
      <c r="BZ17" s="1046"/>
      <c r="CA17" s="1046"/>
      <c r="CB17" s="1046"/>
      <c r="CC17" s="1046"/>
      <c r="CD17" s="1046"/>
      <c r="CE17" s="1046"/>
      <c r="CF17" s="1046"/>
      <c r="CG17" s="1047"/>
      <c r="CH17" s="1020">
        <v>8</v>
      </c>
      <c r="CI17" s="1021"/>
      <c r="CJ17" s="1021"/>
      <c r="CK17" s="1021"/>
      <c r="CL17" s="1022"/>
      <c r="CM17" s="1020">
        <v>103</v>
      </c>
      <c r="CN17" s="1021"/>
      <c r="CO17" s="1021"/>
      <c r="CP17" s="1021"/>
      <c r="CQ17" s="1022"/>
      <c r="CR17" s="1020" t="s">
        <v>510</v>
      </c>
      <c r="CS17" s="1021"/>
      <c r="CT17" s="1021"/>
      <c r="CU17" s="1021"/>
      <c r="CV17" s="1022"/>
      <c r="CW17" s="1020">
        <v>65</v>
      </c>
      <c r="CX17" s="1021"/>
      <c r="CY17" s="1021"/>
      <c r="CZ17" s="1021"/>
      <c r="DA17" s="1022"/>
      <c r="DB17" s="1020" t="s">
        <v>510</v>
      </c>
      <c r="DC17" s="1021"/>
      <c r="DD17" s="1021"/>
      <c r="DE17" s="1021"/>
      <c r="DF17" s="1022"/>
      <c r="DG17" s="1020" t="s">
        <v>510</v>
      </c>
      <c r="DH17" s="1021"/>
      <c r="DI17" s="1021"/>
      <c r="DJ17" s="1021"/>
      <c r="DK17" s="1022"/>
      <c r="DL17" s="1020" t="s">
        <v>510</v>
      </c>
      <c r="DM17" s="1021"/>
      <c r="DN17" s="1021"/>
      <c r="DO17" s="1021"/>
      <c r="DP17" s="1022"/>
      <c r="DQ17" s="1020" t="s">
        <v>510</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21"/>
      <c r="AL18" s="1122"/>
      <c r="AM18" s="1122"/>
      <c r="AN18" s="1122"/>
      <c r="AO18" s="1122"/>
      <c r="AP18" s="1122"/>
      <c r="AQ18" s="1122"/>
      <c r="AR18" s="1122"/>
      <c r="AS18" s="1122"/>
      <c r="AT18" s="1122"/>
      <c r="AU18" s="1119"/>
      <c r="AV18" s="1119"/>
      <c r="AW18" s="1119"/>
      <c r="AX18" s="1119"/>
      <c r="AY18" s="1120"/>
      <c r="AZ18" s="232"/>
      <c r="BA18" s="232"/>
      <c r="BB18" s="232"/>
      <c r="BC18" s="232"/>
      <c r="BD18" s="232"/>
      <c r="BE18" s="233"/>
      <c r="BF18" s="233"/>
      <c r="BG18" s="233"/>
      <c r="BH18" s="233"/>
      <c r="BI18" s="233"/>
      <c r="BJ18" s="233"/>
      <c r="BK18" s="233"/>
      <c r="BL18" s="233"/>
      <c r="BM18" s="233"/>
      <c r="BN18" s="233"/>
      <c r="BO18" s="233"/>
      <c r="BP18" s="233"/>
      <c r="BQ18" s="242">
        <v>12</v>
      </c>
      <c r="BR18" s="243"/>
      <c r="BS18" s="1045" t="s">
        <v>592</v>
      </c>
      <c r="BT18" s="1046"/>
      <c r="BU18" s="1046"/>
      <c r="BV18" s="1046"/>
      <c r="BW18" s="1046"/>
      <c r="BX18" s="1046"/>
      <c r="BY18" s="1046"/>
      <c r="BZ18" s="1046"/>
      <c r="CA18" s="1046"/>
      <c r="CB18" s="1046"/>
      <c r="CC18" s="1046"/>
      <c r="CD18" s="1046"/>
      <c r="CE18" s="1046"/>
      <c r="CF18" s="1046"/>
      <c r="CG18" s="1047"/>
      <c r="CH18" s="1020">
        <v>199</v>
      </c>
      <c r="CI18" s="1021"/>
      <c r="CJ18" s="1021"/>
      <c r="CK18" s="1021"/>
      <c r="CL18" s="1022"/>
      <c r="CM18" s="1020">
        <v>5047</v>
      </c>
      <c r="CN18" s="1021"/>
      <c r="CO18" s="1021"/>
      <c r="CP18" s="1021"/>
      <c r="CQ18" s="1022"/>
      <c r="CR18" s="1020" t="s">
        <v>510</v>
      </c>
      <c r="CS18" s="1021"/>
      <c r="CT18" s="1021"/>
      <c r="CU18" s="1021"/>
      <c r="CV18" s="1022"/>
      <c r="CW18" s="1020">
        <v>1306</v>
      </c>
      <c r="CX18" s="1021"/>
      <c r="CY18" s="1021"/>
      <c r="CZ18" s="1021"/>
      <c r="DA18" s="1022"/>
      <c r="DB18" s="1020" t="s">
        <v>510</v>
      </c>
      <c r="DC18" s="1021"/>
      <c r="DD18" s="1021"/>
      <c r="DE18" s="1021"/>
      <c r="DF18" s="1022"/>
      <c r="DG18" s="1020" t="s">
        <v>510</v>
      </c>
      <c r="DH18" s="1021"/>
      <c r="DI18" s="1021"/>
      <c r="DJ18" s="1021"/>
      <c r="DK18" s="1022"/>
      <c r="DL18" s="1020" t="s">
        <v>510</v>
      </c>
      <c r="DM18" s="1021"/>
      <c r="DN18" s="1021"/>
      <c r="DO18" s="1021"/>
      <c r="DP18" s="1022"/>
      <c r="DQ18" s="1020" t="s">
        <v>510</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21"/>
      <c r="AL19" s="1122"/>
      <c r="AM19" s="1122"/>
      <c r="AN19" s="1122"/>
      <c r="AO19" s="1122"/>
      <c r="AP19" s="1122"/>
      <c r="AQ19" s="1122"/>
      <c r="AR19" s="1122"/>
      <c r="AS19" s="1122"/>
      <c r="AT19" s="1122"/>
      <c r="AU19" s="1119"/>
      <c r="AV19" s="1119"/>
      <c r="AW19" s="1119"/>
      <c r="AX19" s="1119"/>
      <c r="AY19" s="1120"/>
      <c r="AZ19" s="232"/>
      <c r="BA19" s="232"/>
      <c r="BB19" s="232"/>
      <c r="BC19" s="232"/>
      <c r="BD19" s="232"/>
      <c r="BE19" s="233"/>
      <c r="BF19" s="233"/>
      <c r="BG19" s="233"/>
      <c r="BH19" s="233"/>
      <c r="BI19" s="233"/>
      <c r="BJ19" s="233"/>
      <c r="BK19" s="233"/>
      <c r="BL19" s="233"/>
      <c r="BM19" s="233"/>
      <c r="BN19" s="233"/>
      <c r="BO19" s="233"/>
      <c r="BP19" s="233"/>
      <c r="BQ19" s="242">
        <v>13</v>
      </c>
      <c r="BR19" s="243"/>
      <c r="BS19" s="1045" t="s">
        <v>593</v>
      </c>
      <c r="BT19" s="1046"/>
      <c r="BU19" s="1046"/>
      <c r="BV19" s="1046"/>
      <c r="BW19" s="1046"/>
      <c r="BX19" s="1046"/>
      <c r="BY19" s="1046"/>
      <c r="BZ19" s="1046"/>
      <c r="CA19" s="1046"/>
      <c r="CB19" s="1046"/>
      <c r="CC19" s="1046"/>
      <c r="CD19" s="1046"/>
      <c r="CE19" s="1046"/>
      <c r="CF19" s="1046"/>
      <c r="CG19" s="1047"/>
      <c r="CH19" s="1020">
        <v>-4</v>
      </c>
      <c r="CI19" s="1021"/>
      <c r="CJ19" s="1021"/>
      <c r="CK19" s="1021"/>
      <c r="CL19" s="1022"/>
      <c r="CM19" s="1020">
        <v>19</v>
      </c>
      <c r="CN19" s="1021"/>
      <c r="CO19" s="1021"/>
      <c r="CP19" s="1021"/>
      <c r="CQ19" s="1022"/>
      <c r="CR19" s="1020">
        <v>10</v>
      </c>
      <c r="CS19" s="1021"/>
      <c r="CT19" s="1021"/>
      <c r="CU19" s="1021"/>
      <c r="CV19" s="1022"/>
      <c r="CW19" s="1020" t="s">
        <v>510</v>
      </c>
      <c r="CX19" s="1021"/>
      <c r="CY19" s="1021"/>
      <c r="CZ19" s="1021"/>
      <c r="DA19" s="1022"/>
      <c r="DB19" s="1020" t="s">
        <v>510</v>
      </c>
      <c r="DC19" s="1021"/>
      <c r="DD19" s="1021"/>
      <c r="DE19" s="1021"/>
      <c r="DF19" s="1022"/>
      <c r="DG19" s="1020" t="s">
        <v>510</v>
      </c>
      <c r="DH19" s="1021"/>
      <c r="DI19" s="1021"/>
      <c r="DJ19" s="1021"/>
      <c r="DK19" s="1022"/>
      <c r="DL19" s="1020" t="s">
        <v>510</v>
      </c>
      <c r="DM19" s="1021"/>
      <c r="DN19" s="1021"/>
      <c r="DO19" s="1021"/>
      <c r="DP19" s="1022"/>
      <c r="DQ19" s="1020" t="s">
        <v>510</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21"/>
      <c r="AL20" s="1122"/>
      <c r="AM20" s="1122"/>
      <c r="AN20" s="1122"/>
      <c r="AO20" s="1122"/>
      <c r="AP20" s="1122"/>
      <c r="AQ20" s="1122"/>
      <c r="AR20" s="1122"/>
      <c r="AS20" s="1122"/>
      <c r="AT20" s="1122"/>
      <c r="AU20" s="1119"/>
      <c r="AV20" s="1119"/>
      <c r="AW20" s="1119"/>
      <c r="AX20" s="1119"/>
      <c r="AY20" s="1120"/>
      <c r="AZ20" s="232"/>
      <c r="BA20" s="232"/>
      <c r="BB20" s="232"/>
      <c r="BC20" s="232"/>
      <c r="BD20" s="232"/>
      <c r="BE20" s="233"/>
      <c r="BF20" s="233"/>
      <c r="BG20" s="233"/>
      <c r="BH20" s="233"/>
      <c r="BI20" s="233"/>
      <c r="BJ20" s="233"/>
      <c r="BK20" s="233"/>
      <c r="BL20" s="233"/>
      <c r="BM20" s="233"/>
      <c r="BN20" s="233"/>
      <c r="BO20" s="233"/>
      <c r="BP20" s="233"/>
      <c r="BQ20" s="242">
        <v>14</v>
      </c>
      <c r="BR20" s="243"/>
      <c r="BS20" s="1045" t="s">
        <v>594</v>
      </c>
      <c r="BT20" s="1046"/>
      <c r="BU20" s="1046"/>
      <c r="BV20" s="1046"/>
      <c r="BW20" s="1046"/>
      <c r="BX20" s="1046"/>
      <c r="BY20" s="1046"/>
      <c r="BZ20" s="1046"/>
      <c r="CA20" s="1046"/>
      <c r="CB20" s="1046"/>
      <c r="CC20" s="1046"/>
      <c r="CD20" s="1046"/>
      <c r="CE20" s="1046"/>
      <c r="CF20" s="1046"/>
      <c r="CG20" s="1047"/>
      <c r="CH20" s="1020">
        <v>57</v>
      </c>
      <c r="CI20" s="1021"/>
      <c r="CJ20" s="1021"/>
      <c r="CK20" s="1021"/>
      <c r="CL20" s="1022"/>
      <c r="CM20" s="1020">
        <v>480</v>
      </c>
      <c r="CN20" s="1021"/>
      <c r="CO20" s="1021"/>
      <c r="CP20" s="1021"/>
      <c r="CQ20" s="1022"/>
      <c r="CR20" s="1020">
        <v>50</v>
      </c>
      <c r="CS20" s="1021"/>
      <c r="CT20" s="1021"/>
      <c r="CU20" s="1021"/>
      <c r="CV20" s="1022"/>
      <c r="CW20" s="1020" t="s">
        <v>510</v>
      </c>
      <c r="CX20" s="1021"/>
      <c r="CY20" s="1021"/>
      <c r="CZ20" s="1021"/>
      <c r="DA20" s="1022"/>
      <c r="DB20" s="1020" t="s">
        <v>510</v>
      </c>
      <c r="DC20" s="1021"/>
      <c r="DD20" s="1021"/>
      <c r="DE20" s="1021"/>
      <c r="DF20" s="1022"/>
      <c r="DG20" s="1020" t="s">
        <v>510</v>
      </c>
      <c r="DH20" s="1021"/>
      <c r="DI20" s="1021"/>
      <c r="DJ20" s="1021"/>
      <c r="DK20" s="1022"/>
      <c r="DL20" s="1020" t="s">
        <v>510</v>
      </c>
      <c r="DM20" s="1021"/>
      <c r="DN20" s="1021"/>
      <c r="DO20" s="1021"/>
      <c r="DP20" s="1022"/>
      <c r="DQ20" s="1020" t="s">
        <v>510</v>
      </c>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21"/>
      <c r="AL21" s="1122"/>
      <c r="AM21" s="1122"/>
      <c r="AN21" s="1122"/>
      <c r="AO21" s="1122"/>
      <c r="AP21" s="1122"/>
      <c r="AQ21" s="1122"/>
      <c r="AR21" s="1122"/>
      <c r="AS21" s="1122"/>
      <c r="AT21" s="1122"/>
      <c r="AU21" s="1119"/>
      <c r="AV21" s="1119"/>
      <c r="AW21" s="1119"/>
      <c r="AX21" s="1119"/>
      <c r="AY21" s="1120"/>
      <c r="AZ21" s="232"/>
      <c r="BA21" s="232"/>
      <c r="BB21" s="232"/>
      <c r="BC21" s="232"/>
      <c r="BD21" s="232"/>
      <c r="BE21" s="233"/>
      <c r="BF21" s="233"/>
      <c r="BG21" s="233"/>
      <c r="BH21" s="233"/>
      <c r="BI21" s="233"/>
      <c r="BJ21" s="233"/>
      <c r="BK21" s="233"/>
      <c r="BL21" s="233"/>
      <c r="BM21" s="233"/>
      <c r="BN21" s="233"/>
      <c r="BO21" s="233"/>
      <c r="BP21" s="233"/>
      <c r="BQ21" s="242">
        <v>15</v>
      </c>
      <c r="BR21" s="243"/>
      <c r="BS21" s="1045" t="s">
        <v>595</v>
      </c>
      <c r="BT21" s="1046"/>
      <c r="BU21" s="1046"/>
      <c r="BV21" s="1046"/>
      <c r="BW21" s="1046"/>
      <c r="BX21" s="1046"/>
      <c r="BY21" s="1046"/>
      <c r="BZ21" s="1046"/>
      <c r="CA21" s="1046"/>
      <c r="CB21" s="1046"/>
      <c r="CC21" s="1046"/>
      <c r="CD21" s="1046"/>
      <c r="CE21" s="1046"/>
      <c r="CF21" s="1046"/>
      <c r="CG21" s="1047"/>
      <c r="CH21" s="1020">
        <v>-27</v>
      </c>
      <c r="CI21" s="1021"/>
      <c r="CJ21" s="1021"/>
      <c r="CK21" s="1021"/>
      <c r="CL21" s="1022"/>
      <c r="CM21" s="1020">
        <v>273</v>
      </c>
      <c r="CN21" s="1021"/>
      <c r="CO21" s="1021"/>
      <c r="CP21" s="1021"/>
      <c r="CQ21" s="1022"/>
      <c r="CR21" s="1020">
        <v>100</v>
      </c>
      <c r="CS21" s="1021"/>
      <c r="CT21" s="1021"/>
      <c r="CU21" s="1021"/>
      <c r="CV21" s="1022"/>
      <c r="CW21" s="1020">
        <v>550</v>
      </c>
      <c r="CX21" s="1021"/>
      <c r="CY21" s="1021"/>
      <c r="CZ21" s="1021"/>
      <c r="DA21" s="1022"/>
      <c r="DB21" s="1020" t="s">
        <v>510</v>
      </c>
      <c r="DC21" s="1021"/>
      <c r="DD21" s="1021"/>
      <c r="DE21" s="1021"/>
      <c r="DF21" s="1022"/>
      <c r="DG21" s="1020" t="s">
        <v>510</v>
      </c>
      <c r="DH21" s="1021"/>
      <c r="DI21" s="1021"/>
      <c r="DJ21" s="1021"/>
      <c r="DK21" s="1022"/>
      <c r="DL21" s="1020" t="s">
        <v>510</v>
      </c>
      <c r="DM21" s="1021"/>
      <c r="DN21" s="1021"/>
      <c r="DO21" s="1021"/>
      <c r="DP21" s="1022"/>
      <c r="DQ21" s="1020" t="s">
        <v>510</v>
      </c>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6"/>
      <c r="R22" s="1117"/>
      <c r="S22" s="1117"/>
      <c r="T22" s="1117"/>
      <c r="U22" s="1117"/>
      <c r="V22" s="1117"/>
      <c r="W22" s="1117"/>
      <c r="X22" s="1117"/>
      <c r="Y22" s="1117"/>
      <c r="Z22" s="1117"/>
      <c r="AA22" s="1117"/>
      <c r="AB22" s="1117"/>
      <c r="AC22" s="1117"/>
      <c r="AD22" s="1117"/>
      <c r="AE22" s="1118"/>
      <c r="AF22" s="1050"/>
      <c r="AG22" s="1051"/>
      <c r="AH22" s="1051"/>
      <c r="AI22" s="1051"/>
      <c r="AJ22" s="1052"/>
      <c r="AK22" s="1112"/>
      <c r="AL22" s="1113"/>
      <c r="AM22" s="1113"/>
      <c r="AN22" s="1113"/>
      <c r="AO22" s="1113"/>
      <c r="AP22" s="1113"/>
      <c r="AQ22" s="1113"/>
      <c r="AR22" s="1113"/>
      <c r="AS22" s="1113"/>
      <c r="AT22" s="1113"/>
      <c r="AU22" s="1114"/>
      <c r="AV22" s="1114"/>
      <c r="AW22" s="1114"/>
      <c r="AX22" s="1114"/>
      <c r="AY22" s="1115"/>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t="s">
        <v>596</v>
      </c>
      <c r="BT22" s="1046"/>
      <c r="BU22" s="1046"/>
      <c r="BV22" s="1046"/>
      <c r="BW22" s="1046"/>
      <c r="BX22" s="1046"/>
      <c r="BY22" s="1046"/>
      <c r="BZ22" s="1046"/>
      <c r="CA22" s="1046"/>
      <c r="CB22" s="1046"/>
      <c r="CC22" s="1046"/>
      <c r="CD22" s="1046"/>
      <c r="CE22" s="1046"/>
      <c r="CF22" s="1046"/>
      <c r="CG22" s="1047"/>
      <c r="CH22" s="1020">
        <v>35</v>
      </c>
      <c r="CI22" s="1021"/>
      <c r="CJ22" s="1021"/>
      <c r="CK22" s="1021"/>
      <c r="CL22" s="1022"/>
      <c r="CM22" s="1020">
        <v>2330</v>
      </c>
      <c r="CN22" s="1021"/>
      <c r="CO22" s="1021"/>
      <c r="CP22" s="1021"/>
      <c r="CQ22" s="1022"/>
      <c r="CR22" s="1020">
        <v>450</v>
      </c>
      <c r="CS22" s="1021"/>
      <c r="CT22" s="1021"/>
      <c r="CU22" s="1021"/>
      <c r="CV22" s="1022"/>
      <c r="CW22" s="1020" t="s">
        <v>510</v>
      </c>
      <c r="CX22" s="1021"/>
      <c r="CY22" s="1021"/>
      <c r="CZ22" s="1021"/>
      <c r="DA22" s="1022"/>
      <c r="DB22" s="1020" t="s">
        <v>510</v>
      </c>
      <c r="DC22" s="1021"/>
      <c r="DD22" s="1021"/>
      <c r="DE22" s="1021"/>
      <c r="DF22" s="1022"/>
      <c r="DG22" s="1020" t="s">
        <v>510</v>
      </c>
      <c r="DH22" s="1021"/>
      <c r="DI22" s="1021"/>
      <c r="DJ22" s="1021"/>
      <c r="DK22" s="1022"/>
      <c r="DL22" s="1020" t="s">
        <v>510</v>
      </c>
      <c r="DM22" s="1021"/>
      <c r="DN22" s="1021"/>
      <c r="DO22" s="1021"/>
      <c r="DP22" s="1022"/>
      <c r="DQ22" s="1020" t="s">
        <v>510</v>
      </c>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103">
        <v>575722</v>
      </c>
      <c r="R23" s="1104"/>
      <c r="S23" s="1104"/>
      <c r="T23" s="1104"/>
      <c r="U23" s="1104"/>
      <c r="V23" s="1104">
        <v>559791</v>
      </c>
      <c r="W23" s="1104"/>
      <c r="X23" s="1104"/>
      <c r="Y23" s="1104"/>
      <c r="Z23" s="1104"/>
      <c r="AA23" s="1104">
        <v>15931</v>
      </c>
      <c r="AB23" s="1104"/>
      <c r="AC23" s="1104"/>
      <c r="AD23" s="1104"/>
      <c r="AE23" s="1105"/>
      <c r="AF23" s="1106">
        <v>3643</v>
      </c>
      <c r="AG23" s="1104"/>
      <c r="AH23" s="1104"/>
      <c r="AI23" s="1104"/>
      <c r="AJ23" s="1107"/>
      <c r="AK23" s="1108"/>
      <c r="AL23" s="1109"/>
      <c r="AM23" s="1109"/>
      <c r="AN23" s="1109"/>
      <c r="AO23" s="1109"/>
      <c r="AP23" s="1104">
        <v>875098</v>
      </c>
      <c r="AQ23" s="1104"/>
      <c r="AR23" s="1104"/>
      <c r="AS23" s="1104"/>
      <c r="AT23" s="1104"/>
      <c r="AU23" s="1110"/>
      <c r="AV23" s="1110"/>
      <c r="AW23" s="1110"/>
      <c r="AX23" s="1110"/>
      <c r="AY23" s="1111"/>
      <c r="AZ23" s="1100" t="s">
        <v>176</v>
      </c>
      <c r="BA23" s="1101"/>
      <c r="BB23" s="1101"/>
      <c r="BC23" s="1101"/>
      <c r="BD23" s="1102"/>
      <c r="BE23" s="233"/>
      <c r="BF23" s="233"/>
      <c r="BG23" s="233"/>
      <c r="BH23" s="233"/>
      <c r="BI23" s="233"/>
      <c r="BJ23" s="233"/>
      <c r="BK23" s="233"/>
      <c r="BL23" s="233"/>
      <c r="BM23" s="233"/>
      <c r="BN23" s="233"/>
      <c r="BO23" s="233"/>
      <c r="BP23" s="233"/>
      <c r="BQ23" s="242">
        <v>17</v>
      </c>
      <c r="BR23" s="243"/>
      <c r="BS23" s="1045" t="s">
        <v>597</v>
      </c>
      <c r="BT23" s="1046"/>
      <c r="BU23" s="1046"/>
      <c r="BV23" s="1046"/>
      <c r="BW23" s="1046"/>
      <c r="BX23" s="1046"/>
      <c r="BY23" s="1046"/>
      <c r="BZ23" s="1046"/>
      <c r="CA23" s="1046"/>
      <c r="CB23" s="1046"/>
      <c r="CC23" s="1046"/>
      <c r="CD23" s="1046"/>
      <c r="CE23" s="1046"/>
      <c r="CF23" s="1046"/>
      <c r="CG23" s="1047"/>
      <c r="CH23" s="1020">
        <v>15</v>
      </c>
      <c r="CI23" s="1021"/>
      <c r="CJ23" s="1021"/>
      <c r="CK23" s="1021"/>
      <c r="CL23" s="1022"/>
      <c r="CM23" s="1020">
        <v>1319</v>
      </c>
      <c r="CN23" s="1021"/>
      <c r="CO23" s="1021"/>
      <c r="CP23" s="1021"/>
      <c r="CQ23" s="1022"/>
      <c r="CR23" s="1020">
        <v>710</v>
      </c>
      <c r="CS23" s="1021"/>
      <c r="CT23" s="1021"/>
      <c r="CU23" s="1021"/>
      <c r="CV23" s="1022"/>
      <c r="CW23" s="1020" t="s">
        <v>510</v>
      </c>
      <c r="CX23" s="1021"/>
      <c r="CY23" s="1021"/>
      <c r="CZ23" s="1021"/>
      <c r="DA23" s="1022"/>
      <c r="DB23" s="1020" t="s">
        <v>510</v>
      </c>
      <c r="DC23" s="1021"/>
      <c r="DD23" s="1021"/>
      <c r="DE23" s="1021"/>
      <c r="DF23" s="1022"/>
      <c r="DG23" s="1020" t="s">
        <v>510</v>
      </c>
      <c r="DH23" s="1021"/>
      <c r="DI23" s="1021"/>
      <c r="DJ23" s="1021"/>
      <c r="DK23" s="1022"/>
      <c r="DL23" s="1020" t="s">
        <v>510</v>
      </c>
      <c r="DM23" s="1021"/>
      <c r="DN23" s="1021"/>
      <c r="DO23" s="1021"/>
      <c r="DP23" s="1022"/>
      <c r="DQ23" s="1020" t="s">
        <v>510</v>
      </c>
      <c r="DR23" s="1021"/>
      <c r="DS23" s="1021"/>
      <c r="DT23" s="1021"/>
      <c r="DU23" s="1022"/>
      <c r="DV23" s="1023"/>
      <c r="DW23" s="1024"/>
      <c r="DX23" s="1024"/>
      <c r="DY23" s="1024"/>
      <c r="DZ23" s="1025"/>
      <c r="EA23" s="234"/>
    </row>
    <row r="24" spans="1:131" s="235" customFormat="1" ht="26.25" customHeight="1">
      <c r="A24" s="1099" t="s">
        <v>387</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32"/>
      <c r="BA24" s="232"/>
      <c r="BB24" s="232"/>
      <c r="BC24" s="232"/>
      <c r="BD24" s="232"/>
      <c r="BE24" s="233"/>
      <c r="BF24" s="233"/>
      <c r="BG24" s="233"/>
      <c r="BH24" s="233"/>
      <c r="BI24" s="233"/>
      <c r="BJ24" s="233"/>
      <c r="BK24" s="233"/>
      <c r="BL24" s="233"/>
      <c r="BM24" s="233"/>
      <c r="BN24" s="233"/>
      <c r="BO24" s="233"/>
      <c r="BP24" s="233"/>
      <c r="BQ24" s="242">
        <v>18</v>
      </c>
      <c r="BR24" s="243"/>
      <c r="BS24" s="1045" t="s">
        <v>598</v>
      </c>
      <c r="BT24" s="1046"/>
      <c r="BU24" s="1046"/>
      <c r="BV24" s="1046"/>
      <c r="BW24" s="1046"/>
      <c r="BX24" s="1046"/>
      <c r="BY24" s="1046"/>
      <c r="BZ24" s="1046"/>
      <c r="CA24" s="1046"/>
      <c r="CB24" s="1046"/>
      <c r="CC24" s="1046"/>
      <c r="CD24" s="1046"/>
      <c r="CE24" s="1046"/>
      <c r="CF24" s="1046"/>
      <c r="CG24" s="1047"/>
      <c r="CH24" s="1020">
        <v>21</v>
      </c>
      <c r="CI24" s="1021"/>
      <c r="CJ24" s="1021"/>
      <c r="CK24" s="1021"/>
      <c r="CL24" s="1022"/>
      <c r="CM24" s="1020">
        <v>1138</v>
      </c>
      <c r="CN24" s="1021"/>
      <c r="CO24" s="1021"/>
      <c r="CP24" s="1021"/>
      <c r="CQ24" s="1022"/>
      <c r="CR24" s="1020">
        <v>583</v>
      </c>
      <c r="CS24" s="1021"/>
      <c r="CT24" s="1021"/>
      <c r="CU24" s="1021"/>
      <c r="CV24" s="1022"/>
      <c r="CW24" s="1020" t="s">
        <v>510</v>
      </c>
      <c r="CX24" s="1021"/>
      <c r="CY24" s="1021"/>
      <c r="CZ24" s="1021"/>
      <c r="DA24" s="1022"/>
      <c r="DB24" s="1020" t="s">
        <v>510</v>
      </c>
      <c r="DC24" s="1021"/>
      <c r="DD24" s="1021"/>
      <c r="DE24" s="1021"/>
      <c r="DF24" s="1022"/>
      <c r="DG24" s="1020" t="s">
        <v>510</v>
      </c>
      <c r="DH24" s="1021"/>
      <c r="DI24" s="1021"/>
      <c r="DJ24" s="1021"/>
      <c r="DK24" s="1022"/>
      <c r="DL24" s="1020" t="s">
        <v>510</v>
      </c>
      <c r="DM24" s="1021"/>
      <c r="DN24" s="1021"/>
      <c r="DO24" s="1021"/>
      <c r="DP24" s="1022"/>
      <c r="DQ24" s="1020" t="s">
        <v>510</v>
      </c>
      <c r="DR24" s="1021"/>
      <c r="DS24" s="1021"/>
      <c r="DT24" s="1021"/>
      <c r="DU24" s="1022"/>
      <c r="DV24" s="1023"/>
      <c r="DW24" s="1024"/>
      <c r="DX24" s="1024"/>
      <c r="DY24" s="1024"/>
      <c r="DZ24" s="1025"/>
      <c r="EA24" s="234"/>
    </row>
    <row r="25" spans="1:131" s="227" customFormat="1" ht="26.25" customHeight="1" thickBot="1">
      <c r="A25" s="1098" t="s">
        <v>388</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32"/>
      <c r="BK25" s="232"/>
      <c r="BL25" s="232"/>
      <c r="BM25" s="232"/>
      <c r="BN25" s="232"/>
      <c r="BO25" s="245"/>
      <c r="BP25" s="245"/>
      <c r="BQ25" s="242">
        <v>19</v>
      </c>
      <c r="BR25" s="243"/>
      <c r="BS25" s="1045" t="s">
        <v>599</v>
      </c>
      <c r="BT25" s="1046"/>
      <c r="BU25" s="1046"/>
      <c r="BV25" s="1046"/>
      <c r="BW25" s="1046"/>
      <c r="BX25" s="1046"/>
      <c r="BY25" s="1046"/>
      <c r="BZ25" s="1046"/>
      <c r="CA25" s="1046"/>
      <c r="CB25" s="1046"/>
      <c r="CC25" s="1046"/>
      <c r="CD25" s="1046"/>
      <c r="CE25" s="1046"/>
      <c r="CF25" s="1046"/>
      <c r="CG25" s="1047"/>
      <c r="CH25" s="1020">
        <v>-2</v>
      </c>
      <c r="CI25" s="1021"/>
      <c r="CJ25" s="1021"/>
      <c r="CK25" s="1021"/>
      <c r="CL25" s="1022"/>
      <c r="CM25" s="1020">
        <v>663</v>
      </c>
      <c r="CN25" s="1021"/>
      <c r="CO25" s="1021"/>
      <c r="CP25" s="1021"/>
      <c r="CQ25" s="1022"/>
      <c r="CR25" s="1020">
        <v>50</v>
      </c>
      <c r="CS25" s="1021"/>
      <c r="CT25" s="1021"/>
      <c r="CU25" s="1021"/>
      <c r="CV25" s="1022"/>
      <c r="CW25" s="1020">
        <v>15</v>
      </c>
      <c r="CX25" s="1021"/>
      <c r="CY25" s="1021"/>
      <c r="CZ25" s="1021"/>
      <c r="DA25" s="1022"/>
      <c r="DB25" s="1020" t="s">
        <v>510</v>
      </c>
      <c r="DC25" s="1021"/>
      <c r="DD25" s="1021"/>
      <c r="DE25" s="1021"/>
      <c r="DF25" s="1022"/>
      <c r="DG25" s="1020">
        <v>56</v>
      </c>
      <c r="DH25" s="1021"/>
      <c r="DI25" s="1021"/>
      <c r="DJ25" s="1021"/>
      <c r="DK25" s="1022"/>
      <c r="DL25" s="1020">
        <v>6</v>
      </c>
      <c r="DM25" s="1021"/>
      <c r="DN25" s="1021"/>
      <c r="DO25" s="1021"/>
      <c r="DP25" s="1022"/>
      <c r="DQ25" s="1020" t="s">
        <v>510</v>
      </c>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4" t="s">
        <v>392</v>
      </c>
      <c r="AG26" s="1039"/>
      <c r="AH26" s="1039"/>
      <c r="AI26" s="1039"/>
      <c r="AJ26" s="1095"/>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368</v>
      </c>
      <c r="BF26" s="1033"/>
      <c r="BG26" s="1033"/>
      <c r="BH26" s="1033"/>
      <c r="BI26" s="1048"/>
      <c r="BJ26" s="232"/>
      <c r="BK26" s="232"/>
      <c r="BL26" s="232"/>
      <c r="BM26" s="232"/>
      <c r="BN26" s="232"/>
      <c r="BO26" s="245"/>
      <c r="BP26" s="245"/>
      <c r="BQ26" s="242">
        <v>20</v>
      </c>
      <c r="BR26" s="243"/>
      <c r="BS26" s="1045" t="s">
        <v>600</v>
      </c>
      <c r="BT26" s="1046"/>
      <c r="BU26" s="1046"/>
      <c r="BV26" s="1046"/>
      <c r="BW26" s="1046"/>
      <c r="BX26" s="1046"/>
      <c r="BY26" s="1046"/>
      <c r="BZ26" s="1046"/>
      <c r="CA26" s="1046"/>
      <c r="CB26" s="1046"/>
      <c r="CC26" s="1046"/>
      <c r="CD26" s="1046"/>
      <c r="CE26" s="1046"/>
      <c r="CF26" s="1046"/>
      <c r="CG26" s="1047"/>
      <c r="CH26" s="1020">
        <v>-3</v>
      </c>
      <c r="CI26" s="1021"/>
      <c r="CJ26" s="1021"/>
      <c r="CK26" s="1021"/>
      <c r="CL26" s="1022"/>
      <c r="CM26" s="1020">
        <v>224</v>
      </c>
      <c r="CN26" s="1021"/>
      <c r="CO26" s="1021"/>
      <c r="CP26" s="1021"/>
      <c r="CQ26" s="1022"/>
      <c r="CR26" s="1020">
        <v>59</v>
      </c>
      <c r="CS26" s="1021"/>
      <c r="CT26" s="1021"/>
      <c r="CU26" s="1021"/>
      <c r="CV26" s="1022"/>
      <c r="CW26" s="1020">
        <v>16</v>
      </c>
      <c r="CX26" s="1021"/>
      <c r="CY26" s="1021"/>
      <c r="CZ26" s="1021"/>
      <c r="DA26" s="1022"/>
      <c r="DB26" s="1020" t="s">
        <v>510</v>
      </c>
      <c r="DC26" s="1021"/>
      <c r="DD26" s="1021"/>
      <c r="DE26" s="1021"/>
      <c r="DF26" s="1022"/>
      <c r="DG26" s="1020" t="s">
        <v>510</v>
      </c>
      <c r="DH26" s="1021"/>
      <c r="DI26" s="1021"/>
      <c r="DJ26" s="1021"/>
      <c r="DK26" s="1022"/>
      <c r="DL26" s="1020" t="s">
        <v>510</v>
      </c>
      <c r="DM26" s="1021"/>
      <c r="DN26" s="1021"/>
      <c r="DO26" s="1021"/>
      <c r="DP26" s="1022"/>
      <c r="DQ26" s="1020" t="s">
        <v>510</v>
      </c>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6"/>
      <c r="AG27" s="1042"/>
      <c r="AH27" s="1042"/>
      <c r="AI27" s="1042"/>
      <c r="AJ27" s="1097"/>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t="s">
        <v>601</v>
      </c>
      <c r="BT27" s="1046"/>
      <c r="BU27" s="1046"/>
      <c r="BV27" s="1046"/>
      <c r="BW27" s="1046"/>
      <c r="BX27" s="1046"/>
      <c r="BY27" s="1046"/>
      <c r="BZ27" s="1046"/>
      <c r="CA27" s="1046"/>
      <c r="CB27" s="1046"/>
      <c r="CC27" s="1046"/>
      <c r="CD27" s="1046"/>
      <c r="CE27" s="1046"/>
      <c r="CF27" s="1046"/>
      <c r="CG27" s="1047"/>
      <c r="CH27" s="1020">
        <v>1</v>
      </c>
      <c r="CI27" s="1021"/>
      <c r="CJ27" s="1021"/>
      <c r="CK27" s="1021"/>
      <c r="CL27" s="1022"/>
      <c r="CM27" s="1020">
        <v>68</v>
      </c>
      <c r="CN27" s="1021"/>
      <c r="CO27" s="1021"/>
      <c r="CP27" s="1021"/>
      <c r="CQ27" s="1022"/>
      <c r="CR27" s="1020" t="s">
        <v>510</v>
      </c>
      <c r="CS27" s="1021"/>
      <c r="CT27" s="1021"/>
      <c r="CU27" s="1021"/>
      <c r="CV27" s="1022"/>
      <c r="CW27" s="1020" t="s">
        <v>510</v>
      </c>
      <c r="CX27" s="1021"/>
      <c r="CY27" s="1021"/>
      <c r="CZ27" s="1021"/>
      <c r="DA27" s="1022"/>
      <c r="DB27" s="1020" t="s">
        <v>510</v>
      </c>
      <c r="DC27" s="1021"/>
      <c r="DD27" s="1021"/>
      <c r="DE27" s="1021"/>
      <c r="DF27" s="1022"/>
      <c r="DG27" s="1020" t="s">
        <v>510</v>
      </c>
      <c r="DH27" s="1021"/>
      <c r="DI27" s="1021"/>
      <c r="DJ27" s="1021"/>
      <c r="DK27" s="1022"/>
      <c r="DL27" s="1020" t="s">
        <v>510</v>
      </c>
      <c r="DM27" s="1021"/>
      <c r="DN27" s="1021"/>
      <c r="DO27" s="1021"/>
      <c r="DP27" s="1022"/>
      <c r="DQ27" s="1020" t="s">
        <v>510</v>
      </c>
      <c r="DR27" s="1021"/>
      <c r="DS27" s="1021"/>
      <c r="DT27" s="1021"/>
      <c r="DU27" s="1022"/>
      <c r="DV27" s="1023"/>
      <c r="DW27" s="1024"/>
      <c r="DX27" s="1024"/>
      <c r="DY27" s="1024"/>
      <c r="DZ27" s="1025"/>
      <c r="EA27" s="226"/>
    </row>
    <row r="28" spans="1:131" s="227" customFormat="1" ht="26.25" customHeight="1" thickTop="1">
      <c r="A28" s="246">
        <v>1</v>
      </c>
      <c r="B28" s="1085" t="s">
        <v>397</v>
      </c>
      <c r="C28" s="1086"/>
      <c r="D28" s="1086"/>
      <c r="E28" s="1086"/>
      <c r="F28" s="1086"/>
      <c r="G28" s="1086"/>
      <c r="H28" s="1086"/>
      <c r="I28" s="1086"/>
      <c r="J28" s="1086"/>
      <c r="K28" s="1086"/>
      <c r="L28" s="1086"/>
      <c r="M28" s="1086"/>
      <c r="N28" s="1086"/>
      <c r="O28" s="1086"/>
      <c r="P28" s="1087"/>
      <c r="Q28" s="1088">
        <v>105985</v>
      </c>
      <c r="R28" s="1089"/>
      <c r="S28" s="1089"/>
      <c r="T28" s="1089"/>
      <c r="U28" s="1089"/>
      <c r="V28" s="1089">
        <v>102612</v>
      </c>
      <c r="W28" s="1089"/>
      <c r="X28" s="1089"/>
      <c r="Y28" s="1089"/>
      <c r="Z28" s="1089"/>
      <c r="AA28" s="1089">
        <v>3373</v>
      </c>
      <c r="AB28" s="1089"/>
      <c r="AC28" s="1089"/>
      <c r="AD28" s="1089"/>
      <c r="AE28" s="1090"/>
      <c r="AF28" s="1091">
        <v>3373</v>
      </c>
      <c r="AG28" s="1089"/>
      <c r="AH28" s="1089"/>
      <c r="AI28" s="1089"/>
      <c r="AJ28" s="1092"/>
      <c r="AK28" s="1093">
        <v>7881</v>
      </c>
      <c r="AL28" s="1080"/>
      <c r="AM28" s="1080"/>
      <c r="AN28" s="1080"/>
      <c r="AO28" s="1080"/>
      <c r="AP28" s="1080" t="s">
        <v>510</v>
      </c>
      <c r="AQ28" s="1080"/>
      <c r="AR28" s="1080"/>
      <c r="AS28" s="1080"/>
      <c r="AT28" s="1080"/>
      <c r="AU28" s="1080" t="s">
        <v>510</v>
      </c>
      <c r="AV28" s="1080"/>
      <c r="AW28" s="1080"/>
      <c r="AX28" s="1080"/>
      <c r="AY28" s="1080"/>
      <c r="AZ28" s="1081" t="s">
        <v>510</v>
      </c>
      <c r="BA28" s="1081"/>
      <c r="BB28" s="1081"/>
      <c r="BC28" s="1081"/>
      <c r="BD28" s="1081"/>
      <c r="BE28" s="1082" t="s">
        <v>577</v>
      </c>
      <c r="BF28" s="1083"/>
      <c r="BG28" s="1083"/>
      <c r="BH28" s="1083"/>
      <c r="BI28" s="1084"/>
      <c r="BJ28" s="232"/>
      <c r="BK28" s="232"/>
      <c r="BL28" s="232"/>
      <c r="BM28" s="232"/>
      <c r="BN28" s="232"/>
      <c r="BO28" s="245"/>
      <c r="BP28" s="245"/>
      <c r="BQ28" s="242">
        <v>22</v>
      </c>
      <c r="BR28" s="243"/>
      <c r="BS28" s="1045" t="s">
        <v>602</v>
      </c>
      <c r="BT28" s="1046"/>
      <c r="BU28" s="1046"/>
      <c r="BV28" s="1046"/>
      <c r="BW28" s="1046"/>
      <c r="BX28" s="1046"/>
      <c r="BY28" s="1046"/>
      <c r="BZ28" s="1046"/>
      <c r="CA28" s="1046"/>
      <c r="CB28" s="1046"/>
      <c r="CC28" s="1046"/>
      <c r="CD28" s="1046"/>
      <c r="CE28" s="1046"/>
      <c r="CF28" s="1046"/>
      <c r="CG28" s="1047"/>
      <c r="CH28" s="1020">
        <v>1</v>
      </c>
      <c r="CI28" s="1021"/>
      <c r="CJ28" s="1021"/>
      <c r="CK28" s="1021"/>
      <c r="CL28" s="1022"/>
      <c r="CM28" s="1020">
        <v>419</v>
      </c>
      <c r="CN28" s="1021"/>
      <c r="CO28" s="1021"/>
      <c r="CP28" s="1021"/>
      <c r="CQ28" s="1022"/>
      <c r="CR28" s="1020">
        <v>50</v>
      </c>
      <c r="CS28" s="1021"/>
      <c r="CT28" s="1021"/>
      <c r="CU28" s="1021"/>
      <c r="CV28" s="1022"/>
      <c r="CW28" s="1020" t="s">
        <v>510</v>
      </c>
      <c r="CX28" s="1021"/>
      <c r="CY28" s="1021"/>
      <c r="CZ28" s="1021"/>
      <c r="DA28" s="1022"/>
      <c r="DB28" s="1020" t="s">
        <v>510</v>
      </c>
      <c r="DC28" s="1021"/>
      <c r="DD28" s="1021"/>
      <c r="DE28" s="1021"/>
      <c r="DF28" s="1022"/>
      <c r="DG28" s="1020" t="s">
        <v>510</v>
      </c>
      <c r="DH28" s="1021"/>
      <c r="DI28" s="1021"/>
      <c r="DJ28" s="1021"/>
      <c r="DK28" s="1022"/>
      <c r="DL28" s="1020" t="s">
        <v>510</v>
      </c>
      <c r="DM28" s="1021"/>
      <c r="DN28" s="1021"/>
      <c r="DO28" s="1021"/>
      <c r="DP28" s="1022"/>
      <c r="DQ28" s="1020" t="s">
        <v>510</v>
      </c>
      <c r="DR28" s="1021"/>
      <c r="DS28" s="1021"/>
      <c r="DT28" s="1021"/>
      <c r="DU28" s="1022"/>
      <c r="DV28" s="1023"/>
      <c r="DW28" s="1024"/>
      <c r="DX28" s="1024"/>
      <c r="DY28" s="1024"/>
      <c r="DZ28" s="1025"/>
      <c r="EA28" s="226"/>
    </row>
    <row r="29" spans="1:131" s="227" customFormat="1" ht="26.25" customHeight="1">
      <c r="A29" s="246">
        <v>2</v>
      </c>
      <c r="B29" s="1068" t="s">
        <v>398</v>
      </c>
      <c r="C29" s="1069"/>
      <c r="D29" s="1069"/>
      <c r="E29" s="1069"/>
      <c r="F29" s="1069"/>
      <c r="G29" s="1069"/>
      <c r="H29" s="1069"/>
      <c r="I29" s="1069"/>
      <c r="J29" s="1069"/>
      <c r="K29" s="1069"/>
      <c r="L29" s="1069"/>
      <c r="M29" s="1069"/>
      <c r="N29" s="1069"/>
      <c r="O29" s="1069"/>
      <c r="P29" s="1070"/>
      <c r="Q29" s="1074">
        <v>248</v>
      </c>
      <c r="R29" s="1075"/>
      <c r="S29" s="1075"/>
      <c r="T29" s="1075"/>
      <c r="U29" s="1075"/>
      <c r="V29" s="1075">
        <v>240</v>
      </c>
      <c r="W29" s="1075"/>
      <c r="X29" s="1075"/>
      <c r="Y29" s="1075"/>
      <c r="Z29" s="1075"/>
      <c r="AA29" s="1075">
        <v>8</v>
      </c>
      <c r="AB29" s="1075"/>
      <c r="AC29" s="1075"/>
      <c r="AD29" s="1075"/>
      <c r="AE29" s="1076"/>
      <c r="AF29" s="1050">
        <v>8</v>
      </c>
      <c r="AG29" s="1051"/>
      <c r="AH29" s="1051"/>
      <c r="AI29" s="1051"/>
      <c r="AJ29" s="1052"/>
      <c r="AK29" s="1011" t="s">
        <v>510</v>
      </c>
      <c r="AL29" s="1002"/>
      <c r="AM29" s="1002"/>
      <c r="AN29" s="1002"/>
      <c r="AO29" s="1002"/>
      <c r="AP29" s="1002" t="s">
        <v>510</v>
      </c>
      <c r="AQ29" s="1002"/>
      <c r="AR29" s="1002"/>
      <c r="AS29" s="1002"/>
      <c r="AT29" s="1002"/>
      <c r="AU29" s="1002" t="s">
        <v>510</v>
      </c>
      <c r="AV29" s="1002"/>
      <c r="AW29" s="1002"/>
      <c r="AX29" s="1002"/>
      <c r="AY29" s="1002"/>
      <c r="AZ29" s="1073" t="s">
        <v>510</v>
      </c>
      <c r="BA29" s="1073"/>
      <c r="BB29" s="1073"/>
      <c r="BC29" s="1073"/>
      <c r="BD29" s="1073"/>
      <c r="BE29" s="1063" t="s">
        <v>578</v>
      </c>
      <c r="BF29" s="1063"/>
      <c r="BG29" s="1063"/>
      <c r="BH29" s="1063"/>
      <c r="BI29" s="1064"/>
      <c r="BJ29" s="232"/>
      <c r="BK29" s="232"/>
      <c r="BL29" s="232"/>
      <c r="BM29" s="232"/>
      <c r="BN29" s="232"/>
      <c r="BO29" s="245"/>
      <c r="BP29" s="245"/>
      <c r="BQ29" s="242">
        <v>23</v>
      </c>
      <c r="BR29" s="243"/>
      <c r="BS29" s="1045" t="s">
        <v>603</v>
      </c>
      <c r="BT29" s="1046"/>
      <c r="BU29" s="1046"/>
      <c r="BV29" s="1046"/>
      <c r="BW29" s="1046"/>
      <c r="BX29" s="1046"/>
      <c r="BY29" s="1046"/>
      <c r="BZ29" s="1046"/>
      <c r="CA29" s="1046"/>
      <c r="CB29" s="1046"/>
      <c r="CC29" s="1046"/>
      <c r="CD29" s="1046"/>
      <c r="CE29" s="1046"/>
      <c r="CF29" s="1046"/>
      <c r="CG29" s="1047"/>
      <c r="CH29" s="1020">
        <v>22</v>
      </c>
      <c r="CI29" s="1021"/>
      <c r="CJ29" s="1021"/>
      <c r="CK29" s="1021"/>
      <c r="CL29" s="1022"/>
      <c r="CM29" s="1020">
        <v>504</v>
      </c>
      <c r="CN29" s="1021"/>
      <c r="CO29" s="1021"/>
      <c r="CP29" s="1021"/>
      <c r="CQ29" s="1022"/>
      <c r="CR29" s="1020">
        <v>75</v>
      </c>
      <c r="CS29" s="1021"/>
      <c r="CT29" s="1021"/>
      <c r="CU29" s="1021"/>
      <c r="CV29" s="1022"/>
      <c r="CW29" s="1020" t="s">
        <v>510</v>
      </c>
      <c r="CX29" s="1021"/>
      <c r="CY29" s="1021"/>
      <c r="CZ29" s="1021"/>
      <c r="DA29" s="1022"/>
      <c r="DB29" s="1020" t="s">
        <v>510</v>
      </c>
      <c r="DC29" s="1021"/>
      <c r="DD29" s="1021"/>
      <c r="DE29" s="1021"/>
      <c r="DF29" s="1022"/>
      <c r="DG29" s="1020" t="s">
        <v>510</v>
      </c>
      <c r="DH29" s="1021"/>
      <c r="DI29" s="1021"/>
      <c r="DJ29" s="1021"/>
      <c r="DK29" s="1022"/>
      <c r="DL29" s="1020" t="s">
        <v>510</v>
      </c>
      <c r="DM29" s="1021"/>
      <c r="DN29" s="1021"/>
      <c r="DO29" s="1021"/>
      <c r="DP29" s="1022"/>
      <c r="DQ29" s="1020" t="s">
        <v>510</v>
      </c>
      <c r="DR29" s="1021"/>
      <c r="DS29" s="1021"/>
      <c r="DT29" s="1021"/>
      <c r="DU29" s="1022"/>
      <c r="DV29" s="1023"/>
      <c r="DW29" s="1024"/>
      <c r="DX29" s="1024"/>
      <c r="DY29" s="1024"/>
      <c r="DZ29" s="1025"/>
      <c r="EA29" s="226"/>
    </row>
    <row r="30" spans="1:131" s="227" customFormat="1" ht="26.25" customHeight="1">
      <c r="A30" s="246">
        <v>3</v>
      </c>
      <c r="B30" s="1068" t="s">
        <v>399</v>
      </c>
      <c r="C30" s="1069"/>
      <c r="D30" s="1069"/>
      <c r="E30" s="1069"/>
      <c r="F30" s="1069"/>
      <c r="G30" s="1069"/>
      <c r="H30" s="1069"/>
      <c r="I30" s="1069"/>
      <c r="J30" s="1069"/>
      <c r="K30" s="1069"/>
      <c r="L30" s="1069"/>
      <c r="M30" s="1069"/>
      <c r="N30" s="1069"/>
      <c r="O30" s="1069"/>
      <c r="P30" s="1070"/>
      <c r="Q30" s="1074">
        <v>71554</v>
      </c>
      <c r="R30" s="1075"/>
      <c r="S30" s="1075"/>
      <c r="T30" s="1075"/>
      <c r="U30" s="1075"/>
      <c r="V30" s="1075">
        <v>68905</v>
      </c>
      <c r="W30" s="1075"/>
      <c r="X30" s="1075"/>
      <c r="Y30" s="1075"/>
      <c r="Z30" s="1075"/>
      <c r="AA30" s="1075">
        <v>2649</v>
      </c>
      <c r="AB30" s="1075"/>
      <c r="AC30" s="1075"/>
      <c r="AD30" s="1075"/>
      <c r="AE30" s="1076"/>
      <c r="AF30" s="1050">
        <v>2649</v>
      </c>
      <c r="AG30" s="1051"/>
      <c r="AH30" s="1051"/>
      <c r="AI30" s="1051"/>
      <c r="AJ30" s="1052"/>
      <c r="AK30" s="1011">
        <v>10869</v>
      </c>
      <c r="AL30" s="1002"/>
      <c r="AM30" s="1002"/>
      <c r="AN30" s="1002"/>
      <c r="AO30" s="1002"/>
      <c r="AP30" s="1002" t="s">
        <v>510</v>
      </c>
      <c r="AQ30" s="1002"/>
      <c r="AR30" s="1002"/>
      <c r="AS30" s="1002"/>
      <c r="AT30" s="1002"/>
      <c r="AU30" s="1002" t="s">
        <v>510</v>
      </c>
      <c r="AV30" s="1002"/>
      <c r="AW30" s="1002"/>
      <c r="AX30" s="1002"/>
      <c r="AY30" s="1002"/>
      <c r="AZ30" s="1073" t="s">
        <v>510</v>
      </c>
      <c r="BA30" s="1073"/>
      <c r="BB30" s="1073"/>
      <c r="BC30" s="1073"/>
      <c r="BD30" s="1073"/>
      <c r="BE30" s="1077" t="s">
        <v>579</v>
      </c>
      <c r="BF30" s="1078"/>
      <c r="BG30" s="1078"/>
      <c r="BH30" s="1078"/>
      <c r="BI30" s="1079"/>
      <c r="BJ30" s="232"/>
      <c r="BK30" s="232"/>
      <c r="BL30" s="232"/>
      <c r="BM30" s="232"/>
      <c r="BN30" s="232"/>
      <c r="BO30" s="245"/>
      <c r="BP30" s="245"/>
      <c r="BQ30" s="242">
        <v>24</v>
      </c>
      <c r="BR30" s="243"/>
      <c r="BS30" s="1045" t="s">
        <v>604</v>
      </c>
      <c r="BT30" s="1046"/>
      <c r="BU30" s="1046"/>
      <c r="BV30" s="1046"/>
      <c r="BW30" s="1046"/>
      <c r="BX30" s="1046"/>
      <c r="BY30" s="1046"/>
      <c r="BZ30" s="1046"/>
      <c r="CA30" s="1046"/>
      <c r="CB30" s="1046"/>
      <c r="CC30" s="1046"/>
      <c r="CD30" s="1046"/>
      <c r="CE30" s="1046"/>
      <c r="CF30" s="1046"/>
      <c r="CG30" s="1047"/>
      <c r="CH30" s="1020">
        <v>26</v>
      </c>
      <c r="CI30" s="1021"/>
      <c r="CJ30" s="1021"/>
      <c r="CK30" s="1021"/>
      <c r="CL30" s="1022"/>
      <c r="CM30" s="1020">
        <v>233</v>
      </c>
      <c r="CN30" s="1021"/>
      <c r="CO30" s="1021"/>
      <c r="CP30" s="1021"/>
      <c r="CQ30" s="1022"/>
      <c r="CR30" s="1020">
        <v>10</v>
      </c>
      <c r="CS30" s="1021"/>
      <c r="CT30" s="1021"/>
      <c r="CU30" s="1021"/>
      <c r="CV30" s="1022"/>
      <c r="CW30" s="1020" t="s">
        <v>510</v>
      </c>
      <c r="CX30" s="1021"/>
      <c r="CY30" s="1021"/>
      <c r="CZ30" s="1021"/>
      <c r="DA30" s="1022"/>
      <c r="DB30" s="1020" t="s">
        <v>510</v>
      </c>
      <c r="DC30" s="1021"/>
      <c r="DD30" s="1021"/>
      <c r="DE30" s="1021"/>
      <c r="DF30" s="1022"/>
      <c r="DG30" s="1020" t="s">
        <v>510</v>
      </c>
      <c r="DH30" s="1021"/>
      <c r="DI30" s="1021"/>
      <c r="DJ30" s="1021"/>
      <c r="DK30" s="1022"/>
      <c r="DL30" s="1020" t="s">
        <v>510</v>
      </c>
      <c r="DM30" s="1021"/>
      <c r="DN30" s="1021"/>
      <c r="DO30" s="1021"/>
      <c r="DP30" s="1022"/>
      <c r="DQ30" s="1020" t="s">
        <v>510</v>
      </c>
      <c r="DR30" s="1021"/>
      <c r="DS30" s="1021"/>
      <c r="DT30" s="1021"/>
      <c r="DU30" s="1022"/>
      <c r="DV30" s="1023"/>
      <c r="DW30" s="1024"/>
      <c r="DX30" s="1024"/>
      <c r="DY30" s="1024"/>
      <c r="DZ30" s="1025"/>
      <c r="EA30" s="226"/>
    </row>
    <row r="31" spans="1:131" s="227" customFormat="1" ht="26.25" customHeight="1">
      <c r="A31" s="246">
        <v>4</v>
      </c>
      <c r="B31" s="1068" t="s">
        <v>400</v>
      </c>
      <c r="C31" s="1069"/>
      <c r="D31" s="1069"/>
      <c r="E31" s="1069"/>
      <c r="F31" s="1069"/>
      <c r="G31" s="1069"/>
      <c r="H31" s="1069"/>
      <c r="I31" s="1069"/>
      <c r="J31" s="1069"/>
      <c r="K31" s="1069"/>
      <c r="L31" s="1069"/>
      <c r="M31" s="1069"/>
      <c r="N31" s="1069"/>
      <c r="O31" s="1069"/>
      <c r="P31" s="1070"/>
      <c r="Q31" s="1074">
        <v>11188</v>
      </c>
      <c r="R31" s="1075"/>
      <c r="S31" s="1075"/>
      <c r="T31" s="1075"/>
      <c r="U31" s="1075"/>
      <c r="V31" s="1075">
        <v>11116</v>
      </c>
      <c r="W31" s="1075"/>
      <c r="X31" s="1075"/>
      <c r="Y31" s="1075"/>
      <c r="Z31" s="1075"/>
      <c r="AA31" s="1075">
        <v>72</v>
      </c>
      <c r="AB31" s="1075"/>
      <c r="AC31" s="1075"/>
      <c r="AD31" s="1075"/>
      <c r="AE31" s="1076"/>
      <c r="AF31" s="1050">
        <v>72</v>
      </c>
      <c r="AG31" s="1051"/>
      <c r="AH31" s="1051"/>
      <c r="AI31" s="1051"/>
      <c r="AJ31" s="1052"/>
      <c r="AK31" s="1011">
        <v>1898</v>
      </c>
      <c r="AL31" s="1002"/>
      <c r="AM31" s="1002"/>
      <c r="AN31" s="1002"/>
      <c r="AO31" s="1002"/>
      <c r="AP31" s="1002" t="s">
        <v>510</v>
      </c>
      <c r="AQ31" s="1002"/>
      <c r="AR31" s="1002"/>
      <c r="AS31" s="1002"/>
      <c r="AT31" s="1002"/>
      <c r="AU31" s="1002" t="s">
        <v>510</v>
      </c>
      <c r="AV31" s="1002"/>
      <c r="AW31" s="1002"/>
      <c r="AX31" s="1002"/>
      <c r="AY31" s="1002"/>
      <c r="AZ31" s="1073" t="s">
        <v>510</v>
      </c>
      <c r="BA31" s="1073"/>
      <c r="BB31" s="1073"/>
      <c r="BC31" s="1073"/>
      <c r="BD31" s="1073"/>
      <c r="BE31" s="1063" t="s">
        <v>578</v>
      </c>
      <c r="BF31" s="1063"/>
      <c r="BG31" s="1063"/>
      <c r="BH31" s="1063"/>
      <c r="BI31" s="1064"/>
      <c r="BJ31" s="232"/>
      <c r="BK31" s="232"/>
      <c r="BL31" s="232"/>
      <c r="BM31" s="232"/>
      <c r="BN31" s="232"/>
      <c r="BO31" s="245"/>
      <c r="BP31" s="245"/>
      <c r="BQ31" s="242">
        <v>25</v>
      </c>
      <c r="BR31" s="243"/>
      <c r="BS31" s="1045" t="s">
        <v>605</v>
      </c>
      <c r="BT31" s="1046"/>
      <c r="BU31" s="1046"/>
      <c r="BV31" s="1046"/>
      <c r="BW31" s="1046"/>
      <c r="BX31" s="1046"/>
      <c r="BY31" s="1046"/>
      <c r="BZ31" s="1046"/>
      <c r="CA31" s="1046"/>
      <c r="CB31" s="1046"/>
      <c r="CC31" s="1046"/>
      <c r="CD31" s="1046"/>
      <c r="CE31" s="1046"/>
      <c r="CF31" s="1046"/>
      <c r="CG31" s="1047"/>
      <c r="CH31" s="1020">
        <v>54</v>
      </c>
      <c r="CI31" s="1021"/>
      <c r="CJ31" s="1021"/>
      <c r="CK31" s="1021"/>
      <c r="CL31" s="1022"/>
      <c r="CM31" s="1020">
        <v>916</v>
      </c>
      <c r="CN31" s="1021"/>
      <c r="CO31" s="1021"/>
      <c r="CP31" s="1021"/>
      <c r="CQ31" s="1022"/>
      <c r="CR31" s="1020">
        <v>250</v>
      </c>
      <c r="CS31" s="1021"/>
      <c r="CT31" s="1021"/>
      <c r="CU31" s="1021"/>
      <c r="CV31" s="1022"/>
      <c r="CW31" s="1020" t="s">
        <v>510</v>
      </c>
      <c r="CX31" s="1021"/>
      <c r="CY31" s="1021"/>
      <c r="CZ31" s="1021"/>
      <c r="DA31" s="1022"/>
      <c r="DB31" s="1020" t="s">
        <v>510</v>
      </c>
      <c r="DC31" s="1021"/>
      <c r="DD31" s="1021"/>
      <c r="DE31" s="1021"/>
      <c r="DF31" s="1022"/>
      <c r="DG31" s="1020" t="s">
        <v>510</v>
      </c>
      <c r="DH31" s="1021"/>
      <c r="DI31" s="1021"/>
      <c r="DJ31" s="1021"/>
      <c r="DK31" s="1022"/>
      <c r="DL31" s="1020" t="s">
        <v>510</v>
      </c>
      <c r="DM31" s="1021"/>
      <c r="DN31" s="1021"/>
      <c r="DO31" s="1021"/>
      <c r="DP31" s="1022"/>
      <c r="DQ31" s="1020" t="s">
        <v>510</v>
      </c>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36221</v>
      </c>
      <c r="R32" s="1075"/>
      <c r="S32" s="1075"/>
      <c r="T32" s="1075"/>
      <c r="U32" s="1075"/>
      <c r="V32" s="1075">
        <v>33821</v>
      </c>
      <c r="W32" s="1075"/>
      <c r="X32" s="1075"/>
      <c r="Y32" s="1075"/>
      <c r="Z32" s="1075"/>
      <c r="AA32" s="1075">
        <v>2401</v>
      </c>
      <c r="AB32" s="1075"/>
      <c r="AC32" s="1075"/>
      <c r="AD32" s="1075"/>
      <c r="AE32" s="1076"/>
      <c r="AF32" s="1050">
        <v>10317</v>
      </c>
      <c r="AG32" s="1051"/>
      <c r="AH32" s="1051"/>
      <c r="AI32" s="1051"/>
      <c r="AJ32" s="1052"/>
      <c r="AK32" s="1011">
        <v>11520</v>
      </c>
      <c r="AL32" s="1002"/>
      <c r="AM32" s="1002"/>
      <c r="AN32" s="1002"/>
      <c r="AO32" s="1002"/>
      <c r="AP32" s="1002">
        <v>199593</v>
      </c>
      <c r="AQ32" s="1002"/>
      <c r="AR32" s="1002"/>
      <c r="AS32" s="1002"/>
      <c r="AT32" s="1002"/>
      <c r="AU32" s="1002">
        <v>61674</v>
      </c>
      <c r="AV32" s="1002"/>
      <c r="AW32" s="1002"/>
      <c r="AX32" s="1002"/>
      <c r="AY32" s="1002"/>
      <c r="AZ32" s="1073" t="s">
        <v>510</v>
      </c>
      <c r="BA32" s="1073"/>
      <c r="BB32" s="1073"/>
      <c r="BC32" s="1073"/>
      <c r="BD32" s="1073"/>
      <c r="BE32" s="1063" t="s">
        <v>580</v>
      </c>
      <c r="BF32" s="1063"/>
      <c r="BG32" s="1063"/>
      <c r="BH32" s="1063"/>
      <c r="BI32" s="1064"/>
      <c r="BJ32" s="232"/>
      <c r="BK32" s="232"/>
      <c r="BL32" s="232"/>
      <c r="BM32" s="232"/>
      <c r="BN32" s="232"/>
      <c r="BO32" s="245"/>
      <c r="BP32" s="245"/>
      <c r="BQ32" s="242">
        <v>26</v>
      </c>
      <c r="BR32" s="243"/>
      <c r="BS32" s="1045" t="s">
        <v>606</v>
      </c>
      <c r="BT32" s="1046"/>
      <c r="BU32" s="1046"/>
      <c r="BV32" s="1046"/>
      <c r="BW32" s="1046"/>
      <c r="BX32" s="1046"/>
      <c r="BY32" s="1046"/>
      <c r="BZ32" s="1046"/>
      <c r="CA32" s="1046"/>
      <c r="CB32" s="1046"/>
      <c r="CC32" s="1046"/>
      <c r="CD32" s="1046"/>
      <c r="CE32" s="1046"/>
      <c r="CF32" s="1046"/>
      <c r="CG32" s="1047"/>
      <c r="CH32" s="1020">
        <v>14</v>
      </c>
      <c r="CI32" s="1021"/>
      <c r="CJ32" s="1021"/>
      <c r="CK32" s="1021"/>
      <c r="CL32" s="1022"/>
      <c r="CM32" s="1020">
        <v>262</v>
      </c>
      <c r="CN32" s="1021"/>
      <c r="CO32" s="1021"/>
      <c r="CP32" s="1021"/>
      <c r="CQ32" s="1022"/>
      <c r="CR32" s="1020">
        <v>24</v>
      </c>
      <c r="CS32" s="1021"/>
      <c r="CT32" s="1021"/>
      <c r="CU32" s="1021"/>
      <c r="CV32" s="1022"/>
      <c r="CW32" s="1020" t="s">
        <v>510</v>
      </c>
      <c r="CX32" s="1021"/>
      <c r="CY32" s="1021"/>
      <c r="CZ32" s="1021"/>
      <c r="DA32" s="1022"/>
      <c r="DB32" s="1020" t="s">
        <v>510</v>
      </c>
      <c r="DC32" s="1021"/>
      <c r="DD32" s="1021"/>
      <c r="DE32" s="1021"/>
      <c r="DF32" s="1022"/>
      <c r="DG32" s="1020" t="s">
        <v>510</v>
      </c>
      <c r="DH32" s="1021"/>
      <c r="DI32" s="1021"/>
      <c r="DJ32" s="1021"/>
      <c r="DK32" s="1022"/>
      <c r="DL32" s="1020" t="s">
        <v>510</v>
      </c>
      <c r="DM32" s="1021"/>
      <c r="DN32" s="1021"/>
      <c r="DO32" s="1021"/>
      <c r="DP32" s="1022"/>
      <c r="DQ32" s="1020" t="s">
        <v>510</v>
      </c>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10041</v>
      </c>
      <c r="R33" s="1075"/>
      <c r="S33" s="1075"/>
      <c r="T33" s="1075"/>
      <c r="U33" s="1075"/>
      <c r="V33" s="1075">
        <v>10442</v>
      </c>
      <c r="W33" s="1075"/>
      <c r="X33" s="1075"/>
      <c r="Y33" s="1075"/>
      <c r="Z33" s="1075"/>
      <c r="AA33" s="1075">
        <v>-402</v>
      </c>
      <c r="AB33" s="1075"/>
      <c r="AC33" s="1075"/>
      <c r="AD33" s="1075"/>
      <c r="AE33" s="1076"/>
      <c r="AF33" s="1050">
        <v>-635</v>
      </c>
      <c r="AG33" s="1051"/>
      <c r="AH33" s="1051"/>
      <c r="AI33" s="1051"/>
      <c r="AJ33" s="1052"/>
      <c r="AK33" s="1011">
        <v>3409</v>
      </c>
      <c r="AL33" s="1002"/>
      <c r="AM33" s="1002"/>
      <c r="AN33" s="1002"/>
      <c r="AO33" s="1002"/>
      <c r="AP33" s="1002">
        <v>2996</v>
      </c>
      <c r="AQ33" s="1002"/>
      <c r="AR33" s="1002"/>
      <c r="AS33" s="1002"/>
      <c r="AT33" s="1002"/>
      <c r="AU33" s="1002">
        <v>1135</v>
      </c>
      <c r="AV33" s="1002"/>
      <c r="AW33" s="1002"/>
      <c r="AX33" s="1002"/>
      <c r="AY33" s="1002"/>
      <c r="AZ33" s="1073">
        <v>9.4</v>
      </c>
      <c r="BA33" s="1073"/>
      <c r="BB33" s="1073"/>
      <c r="BC33" s="1073"/>
      <c r="BD33" s="1073"/>
      <c r="BE33" s="1063" t="s">
        <v>580</v>
      </c>
      <c r="BF33" s="1063"/>
      <c r="BG33" s="1063"/>
      <c r="BH33" s="1063"/>
      <c r="BI33" s="1064"/>
      <c r="BJ33" s="232"/>
      <c r="BK33" s="232"/>
      <c r="BL33" s="232"/>
      <c r="BM33" s="232"/>
      <c r="BN33" s="232"/>
      <c r="BO33" s="245"/>
      <c r="BP33" s="245"/>
      <c r="BQ33" s="242">
        <v>27</v>
      </c>
      <c r="BR33" s="243"/>
      <c r="BS33" s="1045" t="s">
        <v>607</v>
      </c>
      <c r="BT33" s="1046"/>
      <c r="BU33" s="1046"/>
      <c r="BV33" s="1046"/>
      <c r="BW33" s="1046"/>
      <c r="BX33" s="1046"/>
      <c r="BY33" s="1046"/>
      <c r="BZ33" s="1046"/>
      <c r="CA33" s="1046"/>
      <c r="CB33" s="1046"/>
      <c r="CC33" s="1046"/>
      <c r="CD33" s="1046"/>
      <c r="CE33" s="1046"/>
      <c r="CF33" s="1046"/>
      <c r="CG33" s="1047"/>
      <c r="CH33" s="1020">
        <v>7</v>
      </c>
      <c r="CI33" s="1021"/>
      <c r="CJ33" s="1021"/>
      <c r="CK33" s="1021"/>
      <c r="CL33" s="1022"/>
      <c r="CM33" s="1020">
        <v>116</v>
      </c>
      <c r="CN33" s="1021"/>
      <c r="CO33" s="1021"/>
      <c r="CP33" s="1021"/>
      <c r="CQ33" s="1022"/>
      <c r="CR33" s="1020">
        <v>14</v>
      </c>
      <c r="CS33" s="1021"/>
      <c r="CT33" s="1021"/>
      <c r="CU33" s="1021"/>
      <c r="CV33" s="1022"/>
      <c r="CW33" s="1020" t="s">
        <v>510</v>
      </c>
      <c r="CX33" s="1021"/>
      <c r="CY33" s="1021"/>
      <c r="CZ33" s="1021"/>
      <c r="DA33" s="1022"/>
      <c r="DB33" s="1020" t="s">
        <v>510</v>
      </c>
      <c r="DC33" s="1021"/>
      <c r="DD33" s="1021"/>
      <c r="DE33" s="1021"/>
      <c r="DF33" s="1022"/>
      <c r="DG33" s="1020" t="s">
        <v>510</v>
      </c>
      <c r="DH33" s="1021"/>
      <c r="DI33" s="1021"/>
      <c r="DJ33" s="1021"/>
      <c r="DK33" s="1022"/>
      <c r="DL33" s="1020" t="s">
        <v>510</v>
      </c>
      <c r="DM33" s="1021"/>
      <c r="DN33" s="1021"/>
      <c r="DO33" s="1021"/>
      <c r="DP33" s="1022"/>
      <c r="DQ33" s="1020" t="s">
        <v>510</v>
      </c>
      <c r="DR33" s="1021"/>
      <c r="DS33" s="1021"/>
      <c r="DT33" s="1021"/>
      <c r="DU33" s="1022"/>
      <c r="DV33" s="1023"/>
      <c r="DW33" s="1024"/>
      <c r="DX33" s="1024"/>
      <c r="DY33" s="1024"/>
      <c r="DZ33" s="1025"/>
      <c r="EA33" s="226"/>
    </row>
    <row r="34" spans="1:131" s="227" customFormat="1" ht="26.25" customHeight="1">
      <c r="A34" s="246">
        <v>7</v>
      </c>
      <c r="B34" s="1068" t="s">
        <v>403</v>
      </c>
      <c r="C34" s="1069"/>
      <c r="D34" s="1069"/>
      <c r="E34" s="1069"/>
      <c r="F34" s="1069"/>
      <c r="G34" s="1069"/>
      <c r="H34" s="1069"/>
      <c r="I34" s="1069"/>
      <c r="J34" s="1069"/>
      <c r="K34" s="1069"/>
      <c r="L34" s="1069"/>
      <c r="M34" s="1069"/>
      <c r="N34" s="1069"/>
      <c r="O34" s="1069"/>
      <c r="P34" s="1070"/>
      <c r="Q34" s="1074">
        <v>23804</v>
      </c>
      <c r="R34" s="1075"/>
      <c r="S34" s="1075"/>
      <c r="T34" s="1075"/>
      <c r="U34" s="1075"/>
      <c r="V34" s="1075">
        <v>26145</v>
      </c>
      <c r="W34" s="1075"/>
      <c r="X34" s="1075"/>
      <c r="Y34" s="1075"/>
      <c r="Z34" s="1075"/>
      <c r="AA34" s="1075">
        <v>-2341</v>
      </c>
      <c r="AB34" s="1075"/>
      <c r="AC34" s="1075"/>
      <c r="AD34" s="1075"/>
      <c r="AE34" s="1076"/>
      <c r="AF34" s="1050">
        <v>270</v>
      </c>
      <c r="AG34" s="1051"/>
      <c r="AH34" s="1051"/>
      <c r="AI34" s="1051"/>
      <c r="AJ34" s="1052"/>
      <c r="AK34" s="1011">
        <v>2922</v>
      </c>
      <c r="AL34" s="1002"/>
      <c r="AM34" s="1002"/>
      <c r="AN34" s="1002"/>
      <c r="AO34" s="1002"/>
      <c r="AP34" s="1002">
        <v>135181</v>
      </c>
      <c r="AQ34" s="1002"/>
      <c r="AR34" s="1002"/>
      <c r="AS34" s="1002"/>
      <c r="AT34" s="1002"/>
      <c r="AU34" s="1002">
        <v>26495</v>
      </c>
      <c r="AV34" s="1002"/>
      <c r="AW34" s="1002"/>
      <c r="AX34" s="1002"/>
      <c r="AY34" s="1002"/>
      <c r="AZ34" s="1073" t="s">
        <v>510</v>
      </c>
      <c r="BA34" s="1073"/>
      <c r="BB34" s="1073"/>
      <c r="BC34" s="1073"/>
      <c r="BD34" s="1073"/>
      <c r="BE34" s="1063" t="s">
        <v>580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404</v>
      </c>
      <c r="C35" s="1069"/>
      <c r="D35" s="1069"/>
      <c r="E35" s="1069"/>
      <c r="F35" s="1069"/>
      <c r="G35" s="1069"/>
      <c r="H35" s="1069"/>
      <c r="I35" s="1069"/>
      <c r="J35" s="1069"/>
      <c r="K35" s="1069"/>
      <c r="L35" s="1069"/>
      <c r="M35" s="1069"/>
      <c r="N35" s="1069"/>
      <c r="O35" s="1069"/>
      <c r="P35" s="1070"/>
      <c r="Q35" s="1074">
        <v>28160</v>
      </c>
      <c r="R35" s="1075"/>
      <c r="S35" s="1075"/>
      <c r="T35" s="1075"/>
      <c r="U35" s="1075"/>
      <c r="V35" s="1075">
        <v>25217</v>
      </c>
      <c r="W35" s="1075"/>
      <c r="X35" s="1075"/>
      <c r="Y35" s="1075"/>
      <c r="Z35" s="1075"/>
      <c r="AA35" s="1075">
        <v>2944</v>
      </c>
      <c r="AB35" s="1075"/>
      <c r="AC35" s="1075"/>
      <c r="AD35" s="1075"/>
      <c r="AE35" s="1076"/>
      <c r="AF35" s="1050">
        <v>15363</v>
      </c>
      <c r="AG35" s="1051"/>
      <c r="AH35" s="1051"/>
      <c r="AI35" s="1051"/>
      <c r="AJ35" s="1052"/>
      <c r="AK35" s="1011">
        <v>1140</v>
      </c>
      <c r="AL35" s="1002"/>
      <c r="AM35" s="1002"/>
      <c r="AN35" s="1002"/>
      <c r="AO35" s="1002"/>
      <c r="AP35" s="1002">
        <v>66955</v>
      </c>
      <c r="AQ35" s="1002"/>
      <c r="AR35" s="1002"/>
      <c r="AS35" s="1002"/>
      <c r="AT35" s="1002"/>
      <c r="AU35" s="1002">
        <v>4017</v>
      </c>
      <c r="AV35" s="1002"/>
      <c r="AW35" s="1002"/>
      <c r="AX35" s="1002"/>
      <c r="AY35" s="1002"/>
      <c r="AZ35" s="1073" t="s">
        <v>510</v>
      </c>
      <c r="BA35" s="1073"/>
      <c r="BB35" s="1073"/>
      <c r="BC35" s="1073"/>
      <c r="BD35" s="1073"/>
      <c r="BE35" s="1063" t="s">
        <v>580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405</v>
      </c>
      <c r="C36" s="1069"/>
      <c r="D36" s="1069"/>
      <c r="E36" s="1069"/>
      <c r="F36" s="1069"/>
      <c r="G36" s="1069"/>
      <c r="H36" s="1069"/>
      <c r="I36" s="1069"/>
      <c r="J36" s="1069"/>
      <c r="K36" s="1069"/>
      <c r="L36" s="1069"/>
      <c r="M36" s="1069"/>
      <c r="N36" s="1069"/>
      <c r="O36" s="1069"/>
      <c r="P36" s="1070"/>
      <c r="Q36" s="1074">
        <v>34137</v>
      </c>
      <c r="R36" s="1075"/>
      <c r="S36" s="1075"/>
      <c r="T36" s="1075"/>
      <c r="U36" s="1075"/>
      <c r="V36" s="1075">
        <v>32283</v>
      </c>
      <c r="W36" s="1075"/>
      <c r="X36" s="1075"/>
      <c r="Y36" s="1075"/>
      <c r="Z36" s="1075"/>
      <c r="AA36" s="1075">
        <v>1854</v>
      </c>
      <c r="AB36" s="1075"/>
      <c r="AC36" s="1075"/>
      <c r="AD36" s="1075"/>
      <c r="AE36" s="1076"/>
      <c r="AF36" s="1050">
        <v>3685</v>
      </c>
      <c r="AG36" s="1051"/>
      <c r="AH36" s="1051"/>
      <c r="AI36" s="1051"/>
      <c r="AJ36" s="1052"/>
      <c r="AK36" s="1011">
        <v>132</v>
      </c>
      <c r="AL36" s="1002"/>
      <c r="AM36" s="1002"/>
      <c r="AN36" s="1002"/>
      <c r="AO36" s="1002"/>
      <c r="AP36" s="1002">
        <v>40574</v>
      </c>
      <c r="AQ36" s="1002"/>
      <c r="AR36" s="1002"/>
      <c r="AS36" s="1002"/>
      <c r="AT36" s="1002"/>
      <c r="AU36" s="1002" t="s">
        <v>510</v>
      </c>
      <c r="AV36" s="1002"/>
      <c r="AW36" s="1002"/>
      <c r="AX36" s="1002"/>
      <c r="AY36" s="1002"/>
      <c r="AZ36" s="1073" t="s">
        <v>510</v>
      </c>
      <c r="BA36" s="1073"/>
      <c r="BB36" s="1073"/>
      <c r="BC36" s="1073"/>
      <c r="BD36" s="1073"/>
      <c r="BE36" s="1063" t="s">
        <v>580</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406</v>
      </c>
      <c r="C37" s="1069"/>
      <c r="D37" s="1069"/>
      <c r="E37" s="1069"/>
      <c r="F37" s="1069"/>
      <c r="G37" s="1069"/>
      <c r="H37" s="1069"/>
      <c r="I37" s="1069"/>
      <c r="J37" s="1069"/>
      <c r="K37" s="1069"/>
      <c r="L37" s="1069"/>
      <c r="M37" s="1069"/>
      <c r="N37" s="1069"/>
      <c r="O37" s="1069"/>
      <c r="P37" s="1070"/>
      <c r="Q37" s="1074">
        <v>16002</v>
      </c>
      <c r="R37" s="1075"/>
      <c r="S37" s="1075"/>
      <c r="T37" s="1075"/>
      <c r="U37" s="1075"/>
      <c r="V37" s="1075">
        <v>17417</v>
      </c>
      <c r="W37" s="1075"/>
      <c r="X37" s="1075"/>
      <c r="Y37" s="1075"/>
      <c r="Z37" s="1075"/>
      <c r="AA37" s="1075">
        <v>-1415</v>
      </c>
      <c r="AB37" s="1075"/>
      <c r="AC37" s="1075"/>
      <c r="AD37" s="1075"/>
      <c r="AE37" s="1076"/>
      <c r="AF37" s="1050">
        <v>2907</v>
      </c>
      <c r="AG37" s="1051"/>
      <c r="AH37" s="1051"/>
      <c r="AI37" s="1051"/>
      <c r="AJ37" s="1052"/>
      <c r="AK37" s="1011">
        <v>2795</v>
      </c>
      <c r="AL37" s="1002"/>
      <c r="AM37" s="1002"/>
      <c r="AN37" s="1002"/>
      <c r="AO37" s="1002"/>
      <c r="AP37" s="1002">
        <v>24530</v>
      </c>
      <c r="AQ37" s="1002"/>
      <c r="AR37" s="1002"/>
      <c r="AS37" s="1002"/>
      <c r="AT37" s="1002"/>
      <c r="AU37" s="1002">
        <v>12535</v>
      </c>
      <c r="AV37" s="1002"/>
      <c r="AW37" s="1002"/>
      <c r="AX37" s="1002"/>
      <c r="AY37" s="1002"/>
      <c r="AZ37" s="1073" t="s">
        <v>510</v>
      </c>
      <c r="BA37" s="1073"/>
      <c r="BB37" s="1073"/>
      <c r="BC37" s="1073"/>
      <c r="BD37" s="1073"/>
      <c r="BE37" s="1063" t="s">
        <v>580</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407</v>
      </c>
      <c r="C38" s="1069"/>
      <c r="D38" s="1069"/>
      <c r="E38" s="1069"/>
      <c r="F38" s="1069"/>
      <c r="G38" s="1069"/>
      <c r="H38" s="1069"/>
      <c r="I38" s="1069"/>
      <c r="J38" s="1069"/>
      <c r="K38" s="1069"/>
      <c r="L38" s="1069"/>
      <c r="M38" s="1069"/>
      <c r="N38" s="1069"/>
      <c r="O38" s="1069"/>
      <c r="P38" s="1070"/>
      <c r="Q38" s="1074">
        <v>3668</v>
      </c>
      <c r="R38" s="1075"/>
      <c r="S38" s="1075"/>
      <c r="T38" s="1075"/>
      <c r="U38" s="1075"/>
      <c r="V38" s="1075">
        <v>3668</v>
      </c>
      <c r="W38" s="1075"/>
      <c r="X38" s="1075"/>
      <c r="Y38" s="1075"/>
      <c r="Z38" s="1075"/>
      <c r="AA38" s="1075" t="s">
        <v>510</v>
      </c>
      <c r="AB38" s="1075"/>
      <c r="AC38" s="1075"/>
      <c r="AD38" s="1075"/>
      <c r="AE38" s="1076"/>
      <c r="AF38" s="1050" t="s">
        <v>510</v>
      </c>
      <c r="AG38" s="1051"/>
      <c r="AH38" s="1051"/>
      <c r="AI38" s="1051"/>
      <c r="AJ38" s="1052"/>
      <c r="AK38" s="1011">
        <v>491</v>
      </c>
      <c r="AL38" s="1002"/>
      <c r="AM38" s="1002"/>
      <c r="AN38" s="1002"/>
      <c r="AO38" s="1002"/>
      <c r="AP38" s="1002">
        <v>11065</v>
      </c>
      <c r="AQ38" s="1002"/>
      <c r="AR38" s="1002"/>
      <c r="AS38" s="1002"/>
      <c r="AT38" s="1002"/>
      <c r="AU38" s="1002">
        <v>5507</v>
      </c>
      <c r="AV38" s="1002"/>
      <c r="AW38" s="1002"/>
      <c r="AX38" s="1002"/>
      <c r="AY38" s="1002"/>
      <c r="AZ38" s="1073" t="s">
        <v>510</v>
      </c>
      <c r="BA38" s="1073"/>
      <c r="BB38" s="1073"/>
      <c r="BC38" s="1073"/>
      <c r="BD38" s="1073"/>
      <c r="BE38" s="1063" t="s">
        <v>578</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38009</v>
      </c>
      <c r="AG63" s="990"/>
      <c r="AH63" s="990"/>
      <c r="AI63" s="990"/>
      <c r="AJ63" s="1061"/>
      <c r="AK63" s="1062"/>
      <c r="AL63" s="994"/>
      <c r="AM63" s="994"/>
      <c r="AN63" s="994"/>
      <c r="AO63" s="994"/>
      <c r="AP63" s="990">
        <v>480894</v>
      </c>
      <c r="AQ63" s="990"/>
      <c r="AR63" s="990"/>
      <c r="AS63" s="990"/>
      <c r="AT63" s="990"/>
      <c r="AU63" s="990">
        <v>111363</v>
      </c>
      <c r="AV63" s="990"/>
      <c r="AW63" s="990"/>
      <c r="AX63" s="990"/>
      <c r="AY63" s="990"/>
      <c r="AZ63" s="1056"/>
      <c r="BA63" s="1056"/>
      <c r="BB63" s="1056"/>
      <c r="BC63" s="1056"/>
      <c r="BD63" s="1056"/>
      <c r="BE63" s="991"/>
      <c r="BF63" s="991"/>
      <c r="BG63" s="991"/>
      <c r="BH63" s="991"/>
      <c r="BI63" s="992"/>
      <c r="BJ63" s="1057" t="s">
        <v>176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390</v>
      </c>
      <c r="W66" s="1033"/>
      <c r="X66" s="1033"/>
      <c r="Y66" s="1033"/>
      <c r="Z66" s="1034"/>
      <c r="AA66" s="1032" t="s">
        <v>414</v>
      </c>
      <c r="AB66" s="1033"/>
      <c r="AC66" s="1033"/>
      <c r="AD66" s="1033"/>
      <c r="AE66" s="1034"/>
      <c r="AF66" s="1038" t="s">
        <v>415</v>
      </c>
      <c r="AG66" s="1039"/>
      <c r="AH66" s="1039"/>
      <c r="AI66" s="1039"/>
      <c r="AJ66" s="1040"/>
      <c r="AK66" s="1032" t="s">
        <v>416</v>
      </c>
      <c r="AL66" s="1027"/>
      <c r="AM66" s="1027"/>
      <c r="AN66" s="1027"/>
      <c r="AO66" s="1028"/>
      <c r="AP66" s="1032" t="s">
        <v>417</v>
      </c>
      <c r="AQ66" s="1033"/>
      <c r="AR66" s="1033"/>
      <c r="AS66" s="1033"/>
      <c r="AT66" s="1034"/>
      <c r="AU66" s="1032" t="s">
        <v>418</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608</v>
      </c>
      <c r="C68" s="1017"/>
      <c r="D68" s="1017"/>
      <c r="E68" s="1017"/>
      <c r="F68" s="1017"/>
      <c r="G68" s="1017"/>
      <c r="H68" s="1017"/>
      <c r="I68" s="1017"/>
      <c r="J68" s="1017"/>
      <c r="K68" s="1017"/>
      <c r="L68" s="1017"/>
      <c r="M68" s="1017"/>
      <c r="N68" s="1017"/>
      <c r="O68" s="1017"/>
      <c r="P68" s="1018"/>
      <c r="Q68" s="1019">
        <v>259066</v>
      </c>
      <c r="R68" s="1013"/>
      <c r="S68" s="1013"/>
      <c r="T68" s="1013"/>
      <c r="U68" s="1013"/>
      <c r="V68" s="1013">
        <v>251940</v>
      </c>
      <c r="W68" s="1013"/>
      <c r="X68" s="1013"/>
      <c r="Y68" s="1013"/>
      <c r="Z68" s="1013"/>
      <c r="AA68" s="1013">
        <v>7126</v>
      </c>
      <c r="AB68" s="1013"/>
      <c r="AC68" s="1013"/>
      <c r="AD68" s="1013"/>
      <c r="AE68" s="1013"/>
      <c r="AF68" s="1013">
        <v>7125</v>
      </c>
      <c r="AG68" s="1013"/>
      <c r="AH68" s="1013"/>
      <c r="AI68" s="1013"/>
      <c r="AJ68" s="1013"/>
      <c r="AK68" s="1013">
        <v>8966</v>
      </c>
      <c r="AL68" s="1013"/>
      <c r="AM68" s="1013"/>
      <c r="AN68" s="1013"/>
      <c r="AO68" s="1013"/>
      <c r="AP68" s="1013" t="s">
        <v>510</v>
      </c>
      <c r="AQ68" s="1013"/>
      <c r="AR68" s="1013"/>
      <c r="AS68" s="1013"/>
      <c r="AT68" s="1013"/>
      <c r="AU68" s="1013" t="s">
        <v>510</v>
      </c>
      <c r="AV68" s="1013"/>
      <c r="AW68" s="1013"/>
      <c r="AX68" s="1013"/>
      <c r="AY68" s="1013"/>
      <c r="AZ68" s="1014" t="s">
        <v>609</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7126</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5833</v>
      </c>
      <c r="CS102" s="982"/>
      <c r="CT102" s="982"/>
      <c r="CU102" s="982"/>
      <c r="CV102" s="983"/>
      <c r="CW102" s="981">
        <v>3824</v>
      </c>
      <c r="CX102" s="982"/>
      <c r="CY102" s="982"/>
      <c r="CZ102" s="982"/>
      <c r="DA102" s="983"/>
      <c r="DB102" s="981">
        <v>26</v>
      </c>
      <c r="DC102" s="982"/>
      <c r="DD102" s="982"/>
      <c r="DE102" s="982"/>
      <c r="DF102" s="983"/>
      <c r="DG102" s="981">
        <v>56</v>
      </c>
      <c r="DH102" s="982"/>
      <c r="DI102" s="982"/>
      <c r="DJ102" s="982"/>
      <c r="DK102" s="983"/>
      <c r="DL102" s="981">
        <v>6</v>
      </c>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299</v>
      </c>
      <c r="AG109" s="925"/>
      <c r="AH109" s="925"/>
      <c r="AI109" s="925"/>
      <c r="AJ109" s="926"/>
      <c r="AK109" s="927" t="s">
        <v>298</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299</v>
      </c>
      <c r="BW109" s="925"/>
      <c r="BX109" s="925"/>
      <c r="BY109" s="925"/>
      <c r="BZ109" s="926"/>
      <c r="CA109" s="927" t="s">
        <v>298</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299</v>
      </c>
      <c r="DM109" s="925"/>
      <c r="DN109" s="925"/>
      <c r="DO109" s="925"/>
      <c r="DP109" s="926"/>
      <c r="DQ109" s="927" t="s">
        <v>298</v>
      </c>
      <c r="DR109" s="925"/>
      <c r="DS109" s="925"/>
      <c r="DT109" s="925"/>
      <c r="DU109" s="926"/>
      <c r="DV109" s="927" t="s">
        <v>429</v>
      </c>
      <c r="DW109" s="925"/>
      <c r="DX109" s="925"/>
      <c r="DY109" s="925"/>
      <c r="DZ109" s="956"/>
    </row>
    <row r="110" spans="1:131" s="226" customFormat="1" ht="26.25" customHeight="1">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35687820</v>
      </c>
      <c r="AB110" s="918"/>
      <c r="AC110" s="918"/>
      <c r="AD110" s="918"/>
      <c r="AE110" s="919"/>
      <c r="AF110" s="920">
        <v>36458668</v>
      </c>
      <c r="AG110" s="918"/>
      <c r="AH110" s="918"/>
      <c r="AI110" s="918"/>
      <c r="AJ110" s="919"/>
      <c r="AK110" s="920">
        <v>32494653</v>
      </c>
      <c r="AL110" s="918"/>
      <c r="AM110" s="918"/>
      <c r="AN110" s="918"/>
      <c r="AO110" s="919"/>
      <c r="AP110" s="921">
        <v>13.6</v>
      </c>
      <c r="AQ110" s="922"/>
      <c r="AR110" s="922"/>
      <c r="AS110" s="922"/>
      <c r="AT110" s="923"/>
      <c r="AU110" s="957" t="s">
        <v>66</v>
      </c>
      <c r="AV110" s="958"/>
      <c r="AW110" s="958"/>
      <c r="AX110" s="958"/>
      <c r="AY110" s="958"/>
      <c r="AZ110" s="883" t="s">
        <v>432</v>
      </c>
      <c r="BA110" s="828"/>
      <c r="BB110" s="828"/>
      <c r="BC110" s="828"/>
      <c r="BD110" s="828"/>
      <c r="BE110" s="828"/>
      <c r="BF110" s="828"/>
      <c r="BG110" s="828"/>
      <c r="BH110" s="828"/>
      <c r="BI110" s="828"/>
      <c r="BJ110" s="828"/>
      <c r="BK110" s="828"/>
      <c r="BL110" s="828"/>
      <c r="BM110" s="828"/>
      <c r="BN110" s="828"/>
      <c r="BO110" s="828"/>
      <c r="BP110" s="829"/>
      <c r="BQ110" s="884">
        <v>875407168</v>
      </c>
      <c r="BR110" s="865"/>
      <c r="BS110" s="865"/>
      <c r="BT110" s="865"/>
      <c r="BU110" s="865"/>
      <c r="BV110" s="865">
        <v>869812336</v>
      </c>
      <c r="BW110" s="865"/>
      <c r="BX110" s="865"/>
      <c r="BY110" s="865"/>
      <c r="BZ110" s="865"/>
      <c r="CA110" s="865">
        <v>875098408</v>
      </c>
      <c r="CB110" s="865"/>
      <c r="CC110" s="865"/>
      <c r="CD110" s="865"/>
      <c r="CE110" s="865"/>
      <c r="CF110" s="889">
        <v>366.8</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9631261</v>
      </c>
      <c r="DH110" s="865"/>
      <c r="DI110" s="865"/>
      <c r="DJ110" s="865"/>
      <c r="DK110" s="865"/>
      <c r="DL110" s="865">
        <v>12631670</v>
      </c>
      <c r="DM110" s="865"/>
      <c r="DN110" s="865"/>
      <c r="DO110" s="865"/>
      <c r="DP110" s="865"/>
      <c r="DQ110" s="865">
        <v>11081015</v>
      </c>
      <c r="DR110" s="865"/>
      <c r="DS110" s="865"/>
      <c r="DT110" s="865"/>
      <c r="DU110" s="865"/>
      <c r="DV110" s="866">
        <v>4.5999999999999996</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436</v>
      </c>
      <c r="AB111" s="946"/>
      <c r="AC111" s="946"/>
      <c r="AD111" s="946"/>
      <c r="AE111" s="947"/>
      <c r="AF111" s="948" t="s">
        <v>176</v>
      </c>
      <c r="AG111" s="946"/>
      <c r="AH111" s="946"/>
      <c r="AI111" s="946"/>
      <c r="AJ111" s="947"/>
      <c r="AK111" s="948" t="s">
        <v>176</v>
      </c>
      <c r="AL111" s="946"/>
      <c r="AM111" s="946"/>
      <c r="AN111" s="946"/>
      <c r="AO111" s="947"/>
      <c r="AP111" s="949" t="s">
        <v>436</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v>19791571</v>
      </c>
      <c r="BR111" s="837"/>
      <c r="BS111" s="837"/>
      <c r="BT111" s="837"/>
      <c r="BU111" s="837"/>
      <c r="BV111" s="837">
        <v>22036432</v>
      </c>
      <c r="BW111" s="837"/>
      <c r="BX111" s="837"/>
      <c r="BY111" s="837"/>
      <c r="BZ111" s="837"/>
      <c r="CA111" s="837">
        <v>19741463</v>
      </c>
      <c r="CB111" s="837"/>
      <c r="CC111" s="837"/>
      <c r="CD111" s="837"/>
      <c r="CE111" s="837"/>
      <c r="CF111" s="898">
        <v>8.3000000000000007</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4415914</v>
      </c>
      <c r="DH111" s="837"/>
      <c r="DI111" s="837"/>
      <c r="DJ111" s="837"/>
      <c r="DK111" s="837"/>
      <c r="DL111" s="837">
        <v>4031262</v>
      </c>
      <c r="DM111" s="837"/>
      <c r="DN111" s="837"/>
      <c r="DO111" s="837"/>
      <c r="DP111" s="837"/>
      <c r="DQ111" s="837">
        <v>3645769</v>
      </c>
      <c r="DR111" s="837"/>
      <c r="DS111" s="837"/>
      <c r="DT111" s="837"/>
      <c r="DU111" s="837"/>
      <c r="DV111" s="814">
        <v>1.5</v>
      </c>
      <c r="DW111" s="814"/>
      <c r="DX111" s="814"/>
      <c r="DY111" s="814"/>
      <c r="DZ111" s="815"/>
    </row>
    <row r="112" spans="1:131" s="226" customFormat="1" ht="26.25" customHeight="1">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20289935</v>
      </c>
      <c r="AB112" s="800"/>
      <c r="AC112" s="800"/>
      <c r="AD112" s="800"/>
      <c r="AE112" s="801"/>
      <c r="AF112" s="802">
        <v>21229948</v>
      </c>
      <c r="AG112" s="800"/>
      <c r="AH112" s="800"/>
      <c r="AI112" s="800"/>
      <c r="AJ112" s="801"/>
      <c r="AK112" s="802">
        <v>22042137</v>
      </c>
      <c r="AL112" s="800"/>
      <c r="AM112" s="800"/>
      <c r="AN112" s="800"/>
      <c r="AO112" s="801"/>
      <c r="AP112" s="847">
        <v>9.1999999999999993</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139943456</v>
      </c>
      <c r="BR112" s="837"/>
      <c r="BS112" s="837"/>
      <c r="BT112" s="837"/>
      <c r="BU112" s="837"/>
      <c r="BV112" s="837">
        <v>124532030</v>
      </c>
      <c r="BW112" s="837"/>
      <c r="BX112" s="837"/>
      <c r="BY112" s="837"/>
      <c r="BZ112" s="837"/>
      <c r="CA112" s="837">
        <v>111364555</v>
      </c>
      <c r="CB112" s="837"/>
      <c r="CC112" s="837"/>
      <c r="CD112" s="837"/>
      <c r="CE112" s="837"/>
      <c r="CF112" s="898">
        <v>46.7</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436</v>
      </c>
      <c r="DH112" s="837"/>
      <c r="DI112" s="837"/>
      <c r="DJ112" s="837"/>
      <c r="DK112" s="837"/>
      <c r="DL112" s="837" t="s">
        <v>176</v>
      </c>
      <c r="DM112" s="837"/>
      <c r="DN112" s="837"/>
      <c r="DO112" s="837"/>
      <c r="DP112" s="837"/>
      <c r="DQ112" s="837" t="s">
        <v>436</v>
      </c>
      <c r="DR112" s="837"/>
      <c r="DS112" s="837"/>
      <c r="DT112" s="837"/>
      <c r="DU112" s="837"/>
      <c r="DV112" s="814" t="s">
        <v>436</v>
      </c>
      <c r="DW112" s="814"/>
      <c r="DX112" s="814"/>
      <c r="DY112" s="814"/>
      <c r="DZ112" s="815"/>
    </row>
    <row r="113" spans="1:130" s="226" customFormat="1" ht="26.25" customHeight="1">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10244737</v>
      </c>
      <c r="AB113" s="946"/>
      <c r="AC113" s="946"/>
      <c r="AD113" s="946"/>
      <c r="AE113" s="947"/>
      <c r="AF113" s="948">
        <v>9411834</v>
      </c>
      <c r="AG113" s="946"/>
      <c r="AH113" s="946"/>
      <c r="AI113" s="946"/>
      <c r="AJ113" s="947"/>
      <c r="AK113" s="948">
        <v>8703886</v>
      </c>
      <c r="AL113" s="946"/>
      <c r="AM113" s="946"/>
      <c r="AN113" s="946"/>
      <c r="AO113" s="947"/>
      <c r="AP113" s="949">
        <v>3.6</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t="s">
        <v>176</v>
      </c>
      <c r="BR113" s="837"/>
      <c r="BS113" s="837"/>
      <c r="BT113" s="837"/>
      <c r="BU113" s="837"/>
      <c r="BV113" s="837" t="s">
        <v>445</v>
      </c>
      <c r="BW113" s="837"/>
      <c r="BX113" s="837"/>
      <c r="BY113" s="837"/>
      <c r="BZ113" s="837"/>
      <c r="CA113" s="837" t="s">
        <v>436</v>
      </c>
      <c r="CB113" s="837"/>
      <c r="CC113" s="837"/>
      <c r="CD113" s="837"/>
      <c r="CE113" s="837"/>
      <c r="CF113" s="898" t="s">
        <v>176</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436</v>
      </c>
      <c r="DH113" s="800"/>
      <c r="DI113" s="800"/>
      <c r="DJ113" s="800"/>
      <c r="DK113" s="801"/>
      <c r="DL113" s="802" t="s">
        <v>176</v>
      </c>
      <c r="DM113" s="800"/>
      <c r="DN113" s="800"/>
      <c r="DO113" s="800"/>
      <c r="DP113" s="801"/>
      <c r="DQ113" s="802" t="s">
        <v>176</v>
      </c>
      <c r="DR113" s="800"/>
      <c r="DS113" s="800"/>
      <c r="DT113" s="800"/>
      <c r="DU113" s="801"/>
      <c r="DV113" s="847" t="s">
        <v>436</v>
      </c>
      <c r="DW113" s="848"/>
      <c r="DX113" s="848"/>
      <c r="DY113" s="848"/>
      <c r="DZ113" s="849"/>
    </row>
    <row r="114" spans="1:130" s="226" customFormat="1" ht="26.25" customHeight="1">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436</v>
      </c>
      <c r="AB114" s="800"/>
      <c r="AC114" s="800"/>
      <c r="AD114" s="800"/>
      <c r="AE114" s="801"/>
      <c r="AF114" s="802" t="s">
        <v>176</v>
      </c>
      <c r="AG114" s="800"/>
      <c r="AH114" s="800"/>
      <c r="AI114" s="800"/>
      <c r="AJ114" s="801"/>
      <c r="AK114" s="802" t="s">
        <v>176</v>
      </c>
      <c r="AL114" s="800"/>
      <c r="AM114" s="800"/>
      <c r="AN114" s="800"/>
      <c r="AO114" s="801"/>
      <c r="AP114" s="847" t="s">
        <v>176</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58551005</v>
      </c>
      <c r="BR114" s="837"/>
      <c r="BS114" s="837"/>
      <c r="BT114" s="837"/>
      <c r="BU114" s="837"/>
      <c r="BV114" s="837">
        <v>57774400</v>
      </c>
      <c r="BW114" s="837"/>
      <c r="BX114" s="837"/>
      <c r="BY114" s="837"/>
      <c r="BZ114" s="837"/>
      <c r="CA114" s="837">
        <v>93339115</v>
      </c>
      <c r="CB114" s="837"/>
      <c r="CC114" s="837"/>
      <c r="CD114" s="837"/>
      <c r="CE114" s="837"/>
      <c r="CF114" s="898">
        <v>39.1</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176</v>
      </c>
      <c r="DM114" s="800"/>
      <c r="DN114" s="800"/>
      <c r="DO114" s="800"/>
      <c r="DP114" s="801"/>
      <c r="DQ114" s="802" t="s">
        <v>436</v>
      </c>
      <c r="DR114" s="800"/>
      <c r="DS114" s="800"/>
      <c r="DT114" s="800"/>
      <c r="DU114" s="801"/>
      <c r="DV114" s="847" t="s">
        <v>436</v>
      </c>
      <c r="DW114" s="848"/>
      <c r="DX114" s="848"/>
      <c r="DY114" s="848"/>
      <c r="DZ114" s="849"/>
    </row>
    <row r="115" spans="1:130" s="226" customFormat="1" ht="26.25" customHeight="1">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1388508</v>
      </c>
      <c r="AB115" s="946"/>
      <c r="AC115" s="946"/>
      <c r="AD115" s="946"/>
      <c r="AE115" s="947"/>
      <c r="AF115" s="948">
        <v>1658158</v>
      </c>
      <c r="AG115" s="946"/>
      <c r="AH115" s="946"/>
      <c r="AI115" s="946"/>
      <c r="AJ115" s="947"/>
      <c r="AK115" s="948">
        <v>1724399</v>
      </c>
      <c r="AL115" s="946"/>
      <c r="AM115" s="946"/>
      <c r="AN115" s="946"/>
      <c r="AO115" s="947"/>
      <c r="AP115" s="949">
        <v>0.7</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4706391</v>
      </c>
      <c r="BR115" s="837"/>
      <c r="BS115" s="837"/>
      <c r="BT115" s="837"/>
      <c r="BU115" s="837"/>
      <c r="BV115" s="837">
        <v>249411</v>
      </c>
      <c r="BW115" s="837"/>
      <c r="BX115" s="837"/>
      <c r="BY115" s="837"/>
      <c r="BZ115" s="837"/>
      <c r="CA115" s="837">
        <v>390854</v>
      </c>
      <c r="CB115" s="837"/>
      <c r="CC115" s="837"/>
      <c r="CD115" s="837"/>
      <c r="CE115" s="837"/>
      <c r="CF115" s="898">
        <v>0.2</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109102</v>
      </c>
      <c r="DH115" s="800"/>
      <c r="DI115" s="800"/>
      <c r="DJ115" s="800"/>
      <c r="DK115" s="801"/>
      <c r="DL115" s="802" t="s">
        <v>176</v>
      </c>
      <c r="DM115" s="800"/>
      <c r="DN115" s="800"/>
      <c r="DO115" s="800"/>
      <c r="DP115" s="801"/>
      <c r="DQ115" s="802" t="s">
        <v>176</v>
      </c>
      <c r="DR115" s="800"/>
      <c r="DS115" s="800"/>
      <c r="DT115" s="800"/>
      <c r="DU115" s="801"/>
      <c r="DV115" s="847" t="s">
        <v>176</v>
      </c>
      <c r="DW115" s="848"/>
      <c r="DX115" s="848"/>
      <c r="DY115" s="848"/>
      <c r="DZ115" s="849"/>
    </row>
    <row r="116" spans="1:130" s="226" customFormat="1" ht="26.25" customHeight="1">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61611</v>
      </c>
      <c r="AB116" s="800"/>
      <c r="AC116" s="800"/>
      <c r="AD116" s="800"/>
      <c r="AE116" s="801"/>
      <c r="AF116" s="802">
        <v>5374</v>
      </c>
      <c r="AG116" s="800"/>
      <c r="AH116" s="800"/>
      <c r="AI116" s="800"/>
      <c r="AJ116" s="801"/>
      <c r="AK116" s="802">
        <v>3608</v>
      </c>
      <c r="AL116" s="800"/>
      <c r="AM116" s="800"/>
      <c r="AN116" s="800"/>
      <c r="AO116" s="801"/>
      <c r="AP116" s="847">
        <v>0</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436</v>
      </c>
      <c r="BR116" s="837"/>
      <c r="BS116" s="837"/>
      <c r="BT116" s="837"/>
      <c r="BU116" s="837"/>
      <c r="BV116" s="837" t="s">
        <v>436</v>
      </c>
      <c r="BW116" s="837"/>
      <c r="BX116" s="837"/>
      <c r="BY116" s="837"/>
      <c r="BZ116" s="837"/>
      <c r="CA116" s="837" t="s">
        <v>176</v>
      </c>
      <c r="CB116" s="837"/>
      <c r="CC116" s="837"/>
      <c r="CD116" s="837"/>
      <c r="CE116" s="837"/>
      <c r="CF116" s="898" t="s">
        <v>436</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176</v>
      </c>
      <c r="DH116" s="800"/>
      <c r="DI116" s="800"/>
      <c r="DJ116" s="800"/>
      <c r="DK116" s="801"/>
      <c r="DL116" s="802" t="s">
        <v>436</v>
      </c>
      <c r="DM116" s="800"/>
      <c r="DN116" s="800"/>
      <c r="DO116" s="800"/>
      <c r="DP116" s="801"/>
      <c r="DQ116" s="802" t="s">
        <v>436</v>
      </c>
      <c r="DR116" s="800"/>
      <c r="DS116" s="800"/>
      <c r="DT116" s="800"/>
      <c r="DU116" s="801"/>
      <c r="DV116" s="847" t="s">
        <v>436</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67672611</v>
      </c>
      <c r="AB117" s="932"/>
      <c r="AC117" s="932"/>
      <c r="AD117" s="932"/>
      <c r="AE117" s="933"/>
      <c r="AF117" s="934">
        <v>68763982</v>
      </c>
      <c r="AG117" s="932"/>
      <c r="AH117" s="932"/>
      <c r="AI117" s="932"/>
      <c r="AJ117" s="933"/>
      <c r="AK117" s="934">
        <v>64968683</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176</v>
      </c>
      <c r="BR117" s="837"/>
      <c r="BS117" s="837"/>
      <c r="BT117" s="837"/>
      <c r="BU117" s="837"/>
      <c r="BV117" s="837" t="s">
        <v>176</v>
      </c>
      <c r="BW117" s="837"/>
      <c r="BX117" s="837"/>
      <c r="BY117" s="837"/>
      <c r="BZ117" s="837"/>
      <c r="CA117" s="837" t="s">
        <v>176</v>
      </c>
      <c r="CB117" s="837"/>
      <c r="CC117" s="837"/>
      <c r="CD117" s="837"/>
      <c r="CE117" s="837"/>
      <c r="CF117" s="898" t="s">
        <v>176</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408</v>
      </c>
      <c r="DH117" s="800"/>
      <c r="DI117" s="800"/>
      <c r="DJ117" s="800"/>
      <c r="DK117" s="801"/>
      <c r="DL117" s="802" t="s">
        <v>176</v>
      </c>
      <c r="DM117" s="800"/>
      <c r="DN117" s="800"/>
      <c r="DO117" s="800"/>
      <c r="DP117" s="801"/>
      <c r="DQ117" s="802" t="s">
        <v>176</v>
      </c>
      <c r="DR117" s="800"/>
      <c r="DS117" s="800"/>
      <c r="DT117" s="800"/>
      <c r="DU117" s="801"/>
      <c r="DV117" s="847" t="s">
        <v>408</v>
      </c>
      <c r="DW117" s="848"/>
      <c r="DX117" s="848"/>
      <c r="DY117" s="848"/>
      <c r="DZ117" s="849"/>
    </row>
    <row r="118" spans="1:130" s="226" customFormat="1" ht="26.25" customHeight="1">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299</v>
      </c>
      <c r="AG118" s="925"/>
      <c r="AH118" s="925"/>
      <c r="AI118" s="925"/>
      <c r="AJ118" s="926"/>
      <c r="AK118" s="927" t="s">
        <v>298</v>
      </c>
      <c r="AL118" s="925"/>
      <c r="AM118" s="925"/>
      <c r="AN118" s="925"/>
      <c r="AO118" s="926"/>
      <c r="AP118" s="928" t="s">
        <v>429</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176</v>
      </c>
      <c r="BR118" s="868"/>
      <c r="BS118" s="868"/>
      <c r="BT118" s="868"/>
      <c r="BU118" s="868"/>
      <c r="BV118" s="868" t="s">
        <v>176</v>
      </c>
      <c r="BW118" s="868"/>
      <c r="BX118" s="868"/>
      <c r="BY118" s="868"/>
      <c r="BZ118" s="868"/>
      <c r="CA118" s="868" t="s">
        <v>176</v>
      </c>
      <c r="CB118" s="868"/>
      <c r="CC118" s="868"/>
      <c r="CD118" s="868"/>
      <c r="CE118" s="868"/>
      <c r="CF118" s="898" t="s">
        <v>176</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176</v>
      </c>
      <c r="DH118" s="800"/>
      <c r="DI118" s="800"/>
      <c r="DJ118" s="800"/>
      <c r="DK118" s="801"/>
      <c r="DL118" s="802" t="s">
        <v>408</v>
      </c>
      <c r="DM118" s="800"/>
      <c r="DN118" s="800"/>
      <c r="DO118" s="800"/>
      <c r="DP118" s="801"/>
      <c r="DQ118" s="802" t="s">
        <v>176</v>
      </c>
      <c r="DR118" s="800"/>
      <c r="DS118" s="800"/>
      <c r="DT118" s="800"/>
      <c r="DU118" s="801"/>
      <c r="DV118" s="847" t="s">
        <v>176</v>
      </c>
      <c r="DW118" s="848"/>
      <c r="DX118" s="848"/>
      <c r="DY118" s="848"/>
      <c r="DZ118" s="849"/>
    </row>
    <row r="119" spans="1:130" s="226" customFormat="1" ht="26.25" customHeight="1">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826626</v>
      </c>
      <c r="AB119" s="918"/>
      <c r="AC119" s="918"/>
      <c r="AD119" s="918"/>
      <c r="AE119" s="919"/>
      <c r="AF119" s="920">
        <v>1035223</v>
      </c>
      <c r="AG119" s="918"/>
      <c r="AH119" s="918"/>
      <c r="AI119" s="918"/>
      <c r="AJ119" s="919"/>
      <c r="AK119" s="920">
        <v>1108151</v>
      </c>
      <c r="AL119" s="918"/>
      <c r="AM119" s="918"/>
      <c r="AN119" s="918"/>
      <c r="AO119" s="919"/>
      <c r="AP119" s="921">
        <v>0.5</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461</v>
      </c>
      <c r="BP119" s="901"/>
      <c r="BQ119" s="905">
        <v>1098399591</v>
      </c>
      <c r="BR119" s="868"/>
      <c r="BS119" s="868"/>
      <c r="BT119" s="868"/>
      <c r="BU119" s="868"/>
      <c r="BV119" s="868">
        <v>1074404609</v>
      </c>
      <c r="BW119" s="868"/>
      <c r="BX119" s="868"/>
      <c r="BY119" s="868"/>
      <c r="BZ119" s="868"/>
      <c r="CA119" s="868">
        <v>1099934395</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5635294</v>
      </c>
      <c r="DH119" s="783"/>
      <c r="DI119" s="783"/>
      <c r="DJ119" s="783"/>
      <c r="DK119" s="784"/>
      <c r="DL119" s="785">
        <v>5373500</v>
      </c>
      <c r="DM119" s="783"/>
      <c r="DN119" s="783"/>
      <c r="DO119" s="783"/>
      <c r="DP119" s="784"/>
      <c r="DQ119" s="785">
        <v>5014679</v>
      </c>
      <c r="DR119" s="783"/>
      <c r="DS119" s="783"/>
      <c r="DT119" s="783"/>
      <c r="DU119" s="784"/>
      <c r="DV119" s="871">
        <v>2.1</v>
      </c>
      <c r="DW119" s="872"/>
      <c r="DX119" s="872"/>
      <c r="DY119" s="872"/>
      <c r="DZ119" s="873"/>
    </row>
    <row r="120" spans="1:130" s="226" customFormat="1" ht="26.25" customHeight="1">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378825</v>
      </c>
      <c r="AB120" s="800"/>
      <c r="AC120" s="800"/>
      <c r="AD120" s="800"/>
      <c r="AE120" s="801"/>
      <c r="AF120" s="802">
        <v>449982</v>
      </c>
      <c r="AG120" s="800"/>
      <c r="AH120" s="800"/>
      <c r="AI120" s="800"/>
      <c r="AJ120" s="801"/>
      <c r="AK120" s="802">
        <v>444755</v>
      </c>
      <c r="AL120" s="800"/>
      <c r="AM120" s="800"/>
      <c r="AN120" s="800"/>
      <c r="AO120" s="801"/>
      <c r="AP120" s="847">
        <v>0.2</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214341681</v>
      </c>
      <c r="BR120" s="865"/>
      <c r="BS120" s="865"/>
      <c r="BT120" s="865"/>
      <c r="BU120" s="865"/>
      <c r="BV120" s="865">
        <v>224457152</v>
      </c>
      <c r="BW120" s="865"/>
      <c r="BX120" s="865"/>
      <c r="BY120" s="865"/>
      <c r="BZ120" s="865"/>
      <c r="CA120" s="865">
        <v>229665887</v>
      </c>
      <c r="CB120" s="865"/>
      <c r="CC120" s="865"/>
      <c r="CD120" s="865"/>
      <c r="CE120" s="865"/>
      <c r="CF120" s="889">
        <v>96.3</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67489557</v>
      </c>
      <c r="DH120" s="865"/>
      <c r="DI120" s="865"/>
      <c r="DJ120" s="865"/>
      <c r="DK120" s="865"/>
      <c r="DL120" s="865">
        <v>63997910</v>
      </c>
      <c r="DM120" s="865"/>
      <c r="DN120" s="865"/>
      <c r="DO120" s="865"/>
      <c r="DP120" s="865"/>
      <c r="DQ120" s="865">
        <v>61674285</v>
      </c>
      <c r="DR120" s="865"/>
      <c r="DS120" s="865"/>
      <c r="DT120" s="865"/>
      <c r="DU120" s="865"/>
      <c r="DV120" s="866">
        <v>25.8</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176</v>
      </c>
      <c r="AB121" s="800"/>
      <c r="AC121" s="800"/>
      <c r="AD121" s="800"/>
      <c r="AE121" s="801"/>
      <c r="AF121" s="802" t="s">
        <v>176</v>
      </c>
      <c r="AG121" s="800"/>
      <c r="AH121" s="800"/>
      <c r="AI121" s="800"/>
      <c r="AJ121" s="801"/>
      <c r="AK121" s="802" t="s">
        <v>408</v>
      </c>
      <c r="AL121" s="800"/>
      <c r="AM121" s="800"/>
      <c r="AN121" s="800"/>
      <c r="AO121" s="801"/>
      <c r="AP121" s="847" t="s">
        <v>176</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130949464</v>
      </c>
      <c r="BR121" s="837"/>
      <c r="BS121" s="837"/>
      <c r="BT121" s="837"/>
      <c r="BU121" s="837"/>
      <c r="BV121" s="837">
        <v>129784763</v>
      </c>
      <c r="BW121" s="837"/>
      <c r="BX121" s="837"/>
      <c r="BY121" s="837"/>
      <c r="BZ121" s="837"/>
      <c r="CA121" s="837">
        <v>131054106</v>
      </c>
      <c r="CB121" s="837"/>
      <c r="CC121" s="837"/>
      <c r="CD121" s="837"/>
      <c r="CE121" s="837"/>
      <c r="CF121" s="898">
        <v>54.9</v>
      </c>
      <c r="CG121" s="899"/>
      <c r="CH121" s="899"/>
      <c r="CI121" s="899"/>
      <c r="CJ121" s="899"/>
      <c r="CK121" s="892"/>
      <c r="CL121" s="878"/>
      <c r="CM121" s="878"/>
      <c r="CN121" s="878"/>
      <c r="CO121" s="879"/>
      <c r="CP121" s="858" t="s">
        <v>403</v>
      </c>
      <c r="CQ121" s="859"/>
      <c r="CR121" s="859"/>
      <c r="CS121" s="859"/>
      <c r="CT121" s="859"/>
      <c r="CU121" s="859"/>
      <c r="CV121" s="859"/>
      <c r="CW121" s="859"/>
      <c r="CX121" s="859"/>
      <c r="CY121" s="859"/>
      <c r="CZ121" s="859"/>
      <c r="DA121" s="859"/>
      <c r="DB121" s="859"/>
      <c r="DC121" s="859"/>
      <c r="DD121" s="859"/>
      <c r="DE121" s="859"/>
      <c r="DF121" s="860"/>
      <c r="DG121" s="836">
        <v>43649474</v>
      </c>
      <c r="DH121" s="837"/>
      <c r="DI121" s="837"/>
      <c r="DJ121" s="837"/>
      <c r="DK121" s="837"/>
      <c r="DL121" s="837">
        <v>35399303</v>
      </c>
      <c r="DM121" s="837"/>
      <c r="DN121" s="837"/>
      <c r="DO121" s="837"/>
      <c r="DP121" s="837"/>
      <c r="DQ121" s="837">
        <v>26495416</v>
      </c>
      <c r="DR121" s="837"/>
      <c r="DS121" s="837"/>
      <c r="DT121" s="837"/>
      <c r="DU121" s="837"/>
      <c r="DV121" s="814">
        <v>11.1</v>
      </c>
      <c r="DW121" s="814"/>
      <c r="DX121" s="814"/>
      <c r="DY121" s="814"/>
      <c r="DZ121" s="815"/>
    </row>
    <row r="122" spans="1:130" s="226" customFormat="1" ht="26.25" customHeight="1">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176</v>
      </c>
      <c r="AB122" s="800"/>
      <c r="AC122" s="800"/>
      <c r="AD122" s="800"/>
      <c r="AE122" s="801"/>
      <c r="AF122" s="802" t="s">
        <v>176</v>
      </c>
      <c r="AG122" s="800"/>
      <c r="AH122" s="800"/>
      <c r="AI122" s="800"/>
      <c r="AJ122" s="801"/>
      <c r="AK122" s="802" t="s">
        <v>408</v>
      </c>
      <c r="AL122" s="800"/>
      <c r="AM122" s="800"/>
      <c r="AN122" s="800"/>
      <c r="AO122" s="801"/>
      <c r="AP122" s="847" t="s">
        <v>408</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506677716</v>
      </c>
      <c r="BR122" s="868"/>
      <c r="BS122" s="868"/>
      <c r="BT122" s="868"/>
      <c r="BU122" s="868"/>
      <c r="BV122" s="868">
        <v>500728888</v>
      </c>
      <c r="BW122" s="868"/>
      <c r="BX122" s="868"/>
      <c r="BY122" s="868"/>
      <c r="BZ122" s="868"/>
      <c r="CA122" s="868">
        <v>497820654</v>
      </c>
      <c r="CB122" s="868"/>
      <c r="CC122" s="868"/>
      <c r="CD122" s="868"/>
      <c r="CE122" s="868"/>
      <c r="CF122" s="869">
        <v>208.6</v>
      </c>
      <c r="CG122" s="870"/>
      <c r="CH122" s="870"/>
      <c r="CI122" s="870"/>
      <c r="CJ122" s="870"/>
      <c r="CK122" s="892"/>
      <c r="CL122" s="878"/>
      <c r="CM122" s="878"/>
      <c r="CN122" s="878"/>
      <c r="CO122" s="879"/>
      <c r="CP122" s="858" t="s">
        <v>406</v>
      </c>
      <c r="CQ122" s="859"/>
      <c r="CR122" s="859"/>
      <c r="CS122" s="859"/>
      <c r="CT122" s="859"/>
      <c r="CU122" s="859"/>
      <c r="CV122" s="859"/>
      <c r="CW122" s="859"/>
      <c r="CX122" s="859"/>
      <c r="CY122" s="859"/>
      <c r="CZ122" s="859"/>
      <c r="DA122" s="859"/>
      <c r="DB122" s="859"/>
      <c r="DC122" s="859"/>
      <c r="DD122" s="859"/>
      <c r="DE122" s="859"/>
      <c r="DF122" s="860"/>
      <c r="DG122" s="836">
        <v>16965396</v>
      </c>
      <c r="DH122" s="837"/>
      <c r="DI122" s="837"/>
      <c r="DJ122" s="837"/>
      <c r="DK122" s="837"/>
      <c r="DL122" s="837">
        <v>13885576</v>
      </c>
      <c r="DM122" s="837"/>
      <c r="DN122" s="837"/>
      <c r="DO122" s="837"/>
      <c r="DP122" s="837"/>
      <c r="DQ122" s="837">
        <v>12534700</v>
      </c>
      <c r="DR122" s="837"/>
      <c r="DS122" s="837"/>
      <c r="DT122" s="837"/>
      <c r="DU122" s="837"/>
      <c r="DV122" s="814">
        <v>5.3</v>
      </c>
      <c r="DW122" s="814"/>
      <c r="DX122" s="814"/>
      <c r="DY122" s="814"/>
      <c r="DZ122" s="815"/>
    </row>
    <row r="123" spans="1:130" s="226" customFormat="1" ht="26.25" customHeight="1">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176</v>
      </c>
      <c r="AB123" s="800"/>
      <c r="AC123" s="800"/>
      <c r="AD123" s="800"/>
      <c r="AE123" s="801"/>
      <c r="AF123" s="802" t="s">
        <v>176</v>
      </c>
      <c r="AG123" s="800"/>
      <c r="AH123" s="800"/>
      <c r="AI123" s="800"/>
      <c r="AJ123" s="801"/>
      <c r="AK123" s="802" t="s">
        <v>176</v>
      </c>
      <c r="AL123" s="800"/>
      <c r="AM123" s="800"/>
      <c r="AN123" s="800"/>
      <c r="AO123" s="801"/>
      <c r="AP123" s="847" t="s">
        <v>408</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470</v>
      </c>
      <c r="BP123" s="901"/>
      <c r="BQ123" s="855">
        <v>851968861</v>
      </c>
      <c r="BR123" s="856"/>
      <c r="BS123" s="856"/>
      <c r="BT123" s="856"/>
      <c r="BU123" s="856"/>
      <c r="BV123" s="856">
        <v>854970803</v>
      </c>
      <c r="BW123" s="856"/>
      <c r="BX123" s="856"/>
      <c r="BY123" s="856"/>
      <c r="BZ123" s="856"/>
      <c r="CA123" s="856">
        <v>858540647</v>
      </c>
      <c r="CB123" s="856"/>
      <c r="CC123" s="856"/>
      <c r="CD123" s="856"/>
      <c r="CE123" s="856"/>
      <c r="CF123" s="766"/>
      <c r="CG123" s="767"/>
      <c r="CH123" s="767"/>
      <c r="CI123" s="767"/>
      <c r="CJ123" s="857"/>
      <c r="CK123" s="892"/>
      <c r="CL123" s="878"/>
      <c r="CM123" s="878"/>
      <c r="CN123" s="878"/>
      <c r="CO123" s="879"/>
      <c r="CP123" s="858" t="s">
        <v>407</v>
      </c>
      <c r="CQ123" s="859"/>
      <c r="CR123" s="859"/>
      <c r="CS123" s="859"/>
      <c r="CT123" s="859"/>
      <c r="CU123" s="859"/>
      <c r="CV123" s="859"/>
      <c r="CW123" s="859"/>
      <c r="CX123" s="859"/>
      <c r="CY123" s="859"/>
      <c r="CZ123" s="859"/>
      <c r="DA123" s="859"/>
      <c r="DB123" s="859"/>
      <c r="DC123" s="859"/>
      <c r="DD123" s="859"/>
      <c r="DE123" s="859"/>
      <c r="DF123" s="860"/>
      <c r="DG123" s="799">
        <v>5431753</v>
      </c>
      <c r="DH123" s="800"/>
      <c r="DI123" s="800"/>
      <c r="DJ123" s="800"/>
      <c r="DK123" s="801"/>
      <c r="DL123" s="802">
        <v>5245930</v>
      </c>
      <c r="DM123" s="800"/>
      <c r="DN123" s="800"/>
      <c r="DO123" s="800"/>
      <c r="DP123" s="801"/>
      <c r="DQ123" s="802">
        <v>5507379</v>
      </c>
      <c r="DR123" s="800"/>
      <c r="DS123" s="800"/>
      <c r="DT123" s="800"/>
      <c r="DU123" s="801"/>
      <c r="DV123" s="847">
        <v>2.2999999999999998</v>
      </c>
      <c r="DW123" s="848"/>
      <c r="DX123" s="848"/>
      <c r="DY123" s="848"/>
      <c r="DZ123" s="849"/>
    </row>
    <row r="124" spans="1:130" s="226" customFormat="1" ht="26.25" customHeight="1" thickBot="1">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176</v>
      </c>
      <c r="AB124" s="800"/>
      <c r="AC124" s="800"/>
      <c r="AD124" s="800"/>
      <c r="AE124" s="801"/>
      <c r="AF124" s="802" t="s">
        <v>176</v>
      </c>
      <c r="AG124" s="800"/>
      <c r="AH124" s="800"/>
      <c r="AI124" s="800"/>
      <c r="AJ124" s="801"/>
      <c r="AK124" s="802" t="s">
        <v>176</v>
      </c>
      <c r="AL124" s="800"/>
      <c r="AM124" s="800"/>
      <c r="AN124" s="800"/>
      <c r="AO124" s="801"/>
      <c r="AP124" s="847" t="s">
        <v>176</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122.8</v>
      </c>
      <c r="BR124" s="854"/>
      <c r="BS124" s="854"/>
      <c r="BT124" s="854"/>
      <c r="BU124" s="854"/>
      <c r="BV124" s="854">
        <v>108.5</v>
      </c>
      <c r="BW124" s="854"/>
      <c r="BX124" s="854"/>
      <c r="BY124" s="854"/>
      <c r="BZ124" s="854"/>
      <c r="CA124" s="854">
        <v>101.1</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v>6407276</v>
      </c>
      <c r="DH124" s="783"/>
      <c r="DI124" s="783"/>
      <c r="DJ124" s="783"/>
      <c r="DK124" s="784"/>
      <c r="DL124" s="785">
        <v>6003311</v>
      </c>
      <c r="DM124" s="783"/>
      <c r="DN124" s="783"/>
      <c r="DO124" s="783"/>
      <c r="DP124" s="784"/>
      <c r="DQ124" s="785">
        <v>5152775</v>
      </c>
      <c r="DR124" s="783"/>
      <c r="DS124" s="783"/>
      <c r="DT124" s="783"/>
      <c r="DU124" s="784"/>
      <c r="DV124" s="871">
        <v>2.2000000000000002</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176</v>
      </c>
      <c r="AB125" s="800"/>
      <c r="AC125" s="800"/>
      <c r="AD125" s="800"/>
      <c r="AE125" s="801"/>
      <c r="AF125" s="802" t="s">
        <v>176</v>
      </c>
      <c r="AG125" s="800"/>
      <c r="AH125" s="800"/>
      <c r="AI125" s="800"/>
      <c r="AJ125" s="801"/>
      <c r="AK125" s="802" t="s">
        <v>408</v>
      </c>
      <c r="AL125" s="800"/>
      <c r="AM125" s="800"/>
      <c r="AN125" s="800"/>
      <c r="AO125" s="801"/>
      <c r="AP125" s="847" t="s">
        <v>176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408</v>
      </c>
      <c r="DH125" s="865"/>
      <c r="DI125" s="865"/>
      <c r="DJ125" s="865"/>
      <c r="DK125" s="865"/>
      <c r="DL125" s="865" t="s">
        <v>176</v>
      </c>
      <c r="DM125" s="865"/>
      <c r="DN125" s="865"/>
      <c r="DO125" s="865"/>
      <c r="DP125" s="865"/>
      <c r="DQ125" s="865" t="s">
        <v>176</v>
      </c>
      <c r="DR125" s="865"/>
      <c r="DS125" s="865"/>
      <c r="DT125" s="865"/>
      <c r="DU125" s="865"/>
      <c r="DV125" s="866" t="s">
        <v>176</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181488</v>
      </c>
      <c r="AB126" s="800"/>
      <c r="AC126" s="800"/>
      <c r="AD126" s="800"/>
      <c r="AE126" s="801"/>
      <c r="AF126" s="802">
        <v>171696</v>
      </c>
      <c r="AG126" s="800"/>
      <c r="AH126" s="800"/>
      <c r="AI126" s="800"/>
      <c r="AJ126" s="801"/>
      <c r="AK126" s="802">
        <v>170587</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v>4156285</v>
      </c>
      <c r="DH126" s="837"/>
      <c r="DI126" s="837"/>
      <c r="DJ126" s="837"/>
      <c r="DK126" s="837"/>
      <c r="DL126" s="837" t="s">
        <v>176</v>
      </c>
      <c r="DM126" s="837"/>
      <c r="DN126" s="837"/>
      <c r="DO126" s="837"/>
      <c r="DP126" s="837"/>
      <c r="DQ126" s="837" t="s">
        <v>176</v>
      </c>
      <c r="DR126" s="837"/>
      <c r="DS126" s="837"/>
      <c r="DT126" s="837"/>
      <c r="DU126" s="837"/>
      <c r="DV126" s="814" t="s">
        <v>408</v>
      </c>
      <c r="DW126" s="814"/>
      <c r="DX126" s="814"/>
      <c r="DY126" s="814"/>
      <c r="DZ126" s="815"/>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1569</v>
      </c>
      <c r="AB127" s="800"/>
      <c r="AC127" s="800"/>
      <c r="AD127" s="800"/>
      <c r="AE127" s="801"/>
      <c r="AF127" s="802">
        <v>1257</v>
      </c>
      <c r="AG127" s="800"/>
      <c r="AH127" s="800"/>
      <c r="AI127" s="800"/>
      <c r="AJ127" s="801"/>
      <c r="AK127" s="802">
        <v>906</v>
      </c>
      <c r="AL127" s="800"/>
      <c r="AM127" s="800"/>
      <c r="AN127" s="800"/>
      <c r="AO127" s="801"/>
      <c r="AP127" s="847">
        <v>0</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408</v>
      </c>
      <c r="DH127" s="837"/>
      <c r="DI127" s="837"/>
      <c r="DJ127" s="837"/>
      <c r="DK127" s="837"/>
      <c r="DL127" s="837" t="s">
        <v>408</v>
      </c>
      <c r="DM127" s="837"/>
      <c r="DN127" s="837"/>
      <c r="DO127" s="837"/>
      <c r="DP127" s="837"/>
      <c r="DQ127" s="837" t="s">
        <v>408</v>
      </c>
      <c r="DR127" s="837"/>
      <c r="DS127" s="837"/>
      <c r="DT127" s="837"/>
      <c r="DU127" s="837"/>
      <c r="DV127" s="814" t="s">
        <v>176</v>
      </c>
      <c r="DW127" s="814"/>
      <c r="DX127" s="814"/>
      <c r="DY127" s="814"/>
      <c r="DZ127" s="815"/>
    </row>
    <row r="128" spans="1:130" s="226" customFormat="1" ht="26.25" customHeight="1" thickBot="1">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13207547</v>
      </c>
      <c r="AB128" s="821"/>
      <c r="AC128" s="821"/>
      <c r="AD128" s="821"/>
      <c r="AE128" s="822"/>
      <c r="AF128" s="823">
        <v>13397898</v>
      </c>
      <c r="AG128" s="821"/>
      <c r="AH128" s="821"/>
      <c r="AI128" s="821"/>
      <c r="AJ128" s="822"/>
      <c r="AK128" s="823">
        <v>15063108</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176</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v>550106</v>
      </c>
      <c r="DH128" s="811"/>
      <c r="DI128" s="811"/>
      <c r="DJ128" s="811"/>
      <c r="DK128" s="811"/>
      <c r="DL128" s="811">
        <v>249411</v>
      </c>
      <c r="DM128" s="811"/>
      <c r="DN128" s="811"/>
      <c r="DO128" s="811"/>
      <c r="DP128" s="811"/>
      <c r="DQ128" s="811">
        <v>390854</v>
      </c>
      <c r="DR128" s="811"/>
      <c r="DS128" s="811"/>
      <c r="DT128" s="811"/>
      <c r="DU128" s="811"/>
      <c r="DV128" s="812">
        <v>0.2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236960836</v>
      </c>
      <c r="AB129" s="800"/>
      <c r="AC129" s="800"/>
      <c r="AD129" s="800"/>
      <c r="AE129" s="801"/>
      <c r="AF129" s="802">
        <v>238045947</v>
      </c>
      <c r="AG129" s="800"/>
      <c r="AH129" s="800"/>
      <c r="AI129" s="800"/>
      <c r="AJ129" s="801"/>
      <c r="AK129" s="802">
        <v>274096100</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488</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36340774</v>
      </c>
      <c r="AB130" s="800"/>
      <c r="AC130" s="800"/>
      <c r="AD130" s="800"/>
      <c r="AE130" s="801"/>
      <c r="AF130" s="802">
        <v>35939750</v>
      </c>
      <c r="AG130" s="800"/>
      <c r="AH130" s="800"/>
      <c r="AI130" s="800"/>
      <c r="AJ130" s="801"/>
      <c r="AK130" s="802">
        <v>35491300</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8.1999999999999993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200620062</v>
      </c>
      <c r="AB131" s="783"/>
      <c r="AC131" s="783"/>
      <c r="AD131" s="783"/>
      <c r="AE131" s="784"/>
      <c r="AF131" s="785">
        <v>202106197</v>
      </c>
      <c r="AG131" s="783"/>
      <c r="AH131" s="783"/>
      <c r="AI131" s="783"/>
      <c r="AJ131" s="784"/>
      <c r="AK131" s="785">
        <v>238604800</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v>101.1</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9.0341363769999994</v>
      </c>
      <c r="AB132" s="763"/>
      <c r="AC132" s="763"/>
      <c r="AD132" s="763"/>
      <c r="AE132" s="764"/>
      <c r="AF132" s="765">
        <v>9.6119437639999994</v>
      </c>
      <c r="AG132" s="763"/>
      <c r="AH132" s="763"/>
      <c r="AI132" s="763"/>
      <c r="AJ132" s="764"/>
      <c r="AK132" s="765">
        <v>6.0410667910000004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9.8000000000000007</v>
      </c>
      <c r="AB133" s="742"/>
      <c r="AC133" s="742"/>
      <c r="AD133" s="742"/>
      <c r="AE133" s="743"/>
      <c r="AF133" s="741">
        <v>9.3000000000000007</v>
      </c>
      <c r="AG133" s="742"/>
      <c r="AH133" s="742"/>
      <c r="AI133" s="742"/>
      <c r="AJ133" s="743"/>
      <c r="AK133" s="741">
        <v>8.1999999999999993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yTvu/Kzi2tkukZzl8gc/YpLuKuCVn6jgrqJuOWQqWf6vC6XrGMQ/P/MoU3xs3YP8qZRXlEy8T6/d6mNadvUWQ==" saltValue="vxPTEQDPreiXqyMB6xbO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497</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OM7XonzqyuFZtSIJMeVZd2b7Tq+53s7c7Qp1tGlx9p1+93RWwNou5q5rP+qA5ioOw+9jrzYQU/l+I6VdR0h6Qw==" saltValue="XM5jk43bz4TrrST/XqcXo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549f0Zi0bmxlhxXjP/1kTB7XVWMbcpbl9NqSEPkdEFltrhLQquMVE+gT1MKP+Np+muL42iRYoZyE/0Dx+RaWA==" saltValue="Am3k9zVrPajOqlhTqbDR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0" t="s">
        <v>500</v>
      </c>
      <c r="AP7" s="283"/>
      <c r="AQ7" s="284" t="s">
        <v>501</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1"/>
      <c r="AP8" s="289" t="s">
        <v>502</v>
      </c>
      <c r="AQ8" s="290" t="s">
        <v>503</v>
      </c>
      <c r="AR8" s="291" t="s">
        <v>504</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4" t="s">
        <v>505</v>
      </c>
      <c r="AL9" s="1175"/>
      <c r="AM9" s="1175"/>
      <c r="AN9" s="1176"/>
      <c r="AO9" s="292">
        <v>112429279</v>
      </c>
      <c r="AP9" s="292">
        <v>106011</v>
      </c>
      <c r="AQ9" s="293">
        <v>103239</v>
      </c>
      <c r="AR9" s="294">
        <v>2.7</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4" t="s">
        <v>506</v>
      </c>
      <c r="AL10" s="1175"/>
      <c r="AM10" s="1175"/>
      <c r="AN10" s="1176"/>
      <c r="AO10" s="295">
        <v>1759097</v>
      </c>
      <c r="AP10" s="295">
        <v>1659</v>
      </c>
      <c r="AQ10" s="296">
        <v>1489</v>
      </c>
      <c r="AR10" s="297">
        <v>11.4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4" t="s">
        <v>507</v>
      </c>
      <c r="AL11" s="1175"/>
      <c r="AM11" s="1175"/>
      <c r="AN11" s="1176"/>
      <c r="AO11" s="295">
        <v>376</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4" t="s">
        <v>508</v>
      </c>
      <c r="AL12" s="1175"/>
      <c r="AM12" s="1175"/>
      <c r="AN12" s="1176"/>
      <c r="AO12" s="295">
        <v>5402286</v>
      </c>
      <c r="AP12" s="295">
        <v>5094</v>
      </c>
      <c r="AQ12" s="296">
        <v>1246</v>
      </c>
      <c r="AR12" s="297">
        <v>308.8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4" t="s">
        <v>509</v>
      </c>
      <c r="AL13" s="1175"/>
      <c r="AM13" s="1175"/>
      <c r="AN13" s="1176"/>
      <c r="AO13" s="295" t="s">
        <v>510</v>
      </c>
      <c r="AP13" s="295" t="s">
        <v>510</v>
      </c>
      <c r="AQ13" s="296">
        <v>5</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4" t="s">
        <v>511</v>
      </c>
      <c r="AL14" s="1175"/>
      <c r="AM14" s="1175"/>
      <c r="AN14" s="1176"/>
      <c r="AO14" s="295">
        <v>2547625</v>
      </c>
      <c r="AP14" s="295">
        <v>2402</v>
      </c>
      <c r="AQ14" s="296">
        <v>1915</v>
      </c>
      <c r="AR14" s="297">
        <v>25.4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4" t="s">
        <v>512</v>
      </c>
      <c r="AL15" s="1175"/>
      <c r="AM15" s="1175"/>
      <c r="AN15" s="1176"/>
      <c r="AO15" s="295">
        <v>1181331</v>
      </c>
      <c r="AP15" s="295">
        <v>1114</v>
      </c>
      <c r="AQ15" s="296">
        <v>1191</v>
      </c>
      <c r="AR15" s="297">
        <v>-6.5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7" t="s">
        <v>513</v>
      </c>
      <c r="AL16" s="1178"/>
      <c r="AM16" s="1178"/>
      <c r="AN16" s="1179"/>
      <c r="AO16" s="295">
        <v>-9898357</v>
      </c>
      <c r="AP16" s="295">
        <v>-9333</v>
      </c>
      <c r="AQ16" s="296">
        <v>-8217</v>
      </c>
      <c r="AR16" s="297">
        <v>13.6</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7" t="s">
        <v>179</v>
      </c>
      <c r="AL17" s="1178"/>
      <c r="AM17" s="1178"/>
      <c r="AN17" s="1179"/>
      <c r="AO17" s="295">
        <v>113421637</v>
      </c>
      <c r="AP17" s="295">
        <v>106947</v>
      </c>
      <c r="AQ17" s="296">
        <v>101002</v>
      </c>
      <c r="AR17" s="297">
        <v>5.9</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518</v>
      </c>
      <c r="AL21" s="1172"/>
      <c r="AM21" s="1172"/>
      <c r="AN21" s="1173"/>
      <c r="AO21" s="307">
        <v>10.67</v>
      </c>
      <c r="AP21" s="308">
        <v>10.73</v>
      </c>
      <c r="AQ21" s="309">
        <v>-0.06</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519</v>
      </c>
      <c r="AL22" s="1172"/>
      <c r="AM22" s="1172"/>
      <c r="AN22" s="1173"/>
      <c r="AO22" s="312">
        <v>102.9</v>
      </c>
      <c r="AP22" s="313">
        <v>99.9</v>
      </c>
      <c r="AQ22" s="314">
        <v>3</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521</v>
      </c>
      <c r="AO27" s="273"/>
      <c r="AP27" s="273"/>
      <c r="AQ27" s="273"/>
      <c r="AR27" s="273"/>
      <c r="AS27" s="273"/>
      <c r="AT27" s="273"/>
    </row>
    <row r="28" spans="1:46" ht="16.2">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0" t="s">
        <v>500</v>
      </c>
      <c r="AP30" s="283"/>
      <c r="AQ30" s="284" t="s">
        <v>501</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2" t="s">
        <v>524</v>
      </c>
      <c r="AL32" s="1163"/>
      <c r="AM32" s="1163"/>
      <c r="AN32" s="1164"/>
      <c r="AO32" s="322">
        <v>32494653</v>
      </c>
      <c r="AP32" s="322">
        <v>30640</v>
      </c>
      <c r="AQ32" s="323">
        <v>32104</v>
      </c>
      <c r="AR32" s="324">
        <v>-4.5999999999999996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2" t="s">
        <v>525</v>
      </c>
      <c r="AL33" s="1163"/>
      <c r="AM33" s="1163"/>
      <c r="AN33" s="1164"/>
      <c r="AO33" s="322" t="s">
        <v>510</v>
      </c>
      <c r="AP33" s="322" t="s">
        <v>510</v>
      </c>
      <c r="AQ33" s="323">
        <v>2346</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2" t="s">
        <v>526</v>
      </c>
      <c r="AL34" s="1163"/>
      <c r="AM34" s="1163"/>
      <c r="AN34" s="1164"/>
      <c r="AO34" s="322">
        <v>22042137</v>
      </c>
      <c r="AP34" s="322">
        <v>20784</v>
      </c>
      <c r="AQ34" s="323">
        <v>20571</v>
      </c>
      <c r="AR34" s="324">
        <v>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2" t="s">
        <v>527</v>
      </c>
      <c r="AL35" s="1163"/>
      <c r="AM35" s="1163"/>
      <c r="AN35" s="1164"/>
      <c r="AO35" s="322">
        <v>8703886</v>
      </c>
      <c r="AP35" s="322">
        <v>8207</v>
      </c>
      <c r="AQ35" s="323">
        <v>11957</v>
      </c>
      <c r="AR35" s="324">
        <v>-31.4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2" t="s">
        <v>528</v>
      </c>
      <c r="AL36" s="1163"/>
      <c r="AM36" s="1163"/>
      <c r="AN36" s="1164"/>
      <c r="AO36" s="322" t="s">
        <v>510</v>
      </c>
      <c r="AP36" s="322" t="s">
        <v>510</v>
      </c>
      <c r="AQ36" s="323">
        <v>209</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2" t="s">
        <v>529</v>
      </c>
      <c r="AL37" s="1163"/>
      <c r="AM37" s="1163"/>
      <c r="AN37" s="1164"/>
      <c r="AO37" s="322">
        <v>1724399</v>
      </c>
      <c r="AP37" s="322">
        <v>1626</v>
      </c>
      <c r="AQ37" s="323">
        <v>1143</v>
      </c>
      <c r="AR37" s="324">
        <v>42.3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5" t="s">
        <v>530</v>
      </c>
      <c r="AL38" s="1166"/>
      <c r="AM38" s="1166"/>
      <c r="AN38" s="1167"/>
      <c r="AO38" s="325">
        <v>3608</v>
      </c>
      <c r="AP38" s="325">
        <v>3</v>
      </c>
      <c r="AQ38" s="326">
        <v>1</v>
      </c>
      <c r="AR38" s="314">
        <v>200</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5" t="s">
        <v>531</v>
      </c>
      <c r="AL39" s="1166"/>
      <c r="AM39" s="1166"/>
      <c r="AN39" s="1167"/>
      <c r="AO39" s="322">
        <v>-15063108</v>
      </c>
      <c r="AP39" s="322">
        <v>-14203</v>
      </c>
      <c r="AQ39" s="323">
        <v>-17221</v>
      </c>
      <c r="AR39" s="324">
        <v>-17.5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2" t="s">
        <v>532</v>
      </c>
      <c r="AL40" s="1163"/>
      <c r="AM40" s="1163"/>
      <c r="AN40" s="1164"/>
      <c r="AO40" s="322">
        <v>-35491300</v>
      </c>
      <c r="AP40" s="322">
        <v>-33465</v>
      </c>
      <c r="AQ40" s="323">
        <v>-34244</v>
      </c>
      <c r="AR40" s="324">
        <v>-2.2999999999999998</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8" t="s">
        <v>293</v>
      </c>
      <c r="AL41" s="1169"/>
      <c r="AM41" s="1169"/>
      <c r="AN41" s="1170"/>
      <c r="AO41" s="322">
        <v>14414275</v>
      </c>
      <c r="AP41" s="322">
        <v>13591</v>
      </c>
      <c r="AQ41" s="323">
        <v>16865</v>
      </c>
      <c r="AR41" s="324">
        <v>-19.399999999999999</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5" t="s">
        <v>500</v>
      </c>
      <c r="AN49" s="1157" t="s">
        <v>536</v>
      </c>
      <c r="AO49" s="1158"/>
      <c r="AP49" s="1158"/>
      <c r="AQ49" s="1158"/>
      <c r="AR49" s="1159"/>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6"/>
      <c r="AN50" s="338" t="s">
        <v>537</v>
      </c>
      <c r="AO50" s="339" t="s">
        <v>538</v>
      </c>
      <c r="AP50" s="340" t="s">
        <v>539</v>
      </c>
      <c r="AQ50" s="341" t="s">
        <v>540</v>
      </c>
      <c r="AR50" s="342" t="s">
        <v>541</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83827731</v>
      </c>
      <c r="AN51" s="344">
        <v>79868</v>
      </c>
      <c r="AO51" s="345">
        <v>48.7</v>
      </c>
      <c r="AP51" s="346">
        <v>50848</v>
      </c>
      <c r="AQ51" s="347">
        <v>7.9</v>
      </c>
      <c r="AR51" s="348">
        <v>40.799999999999997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19648684</v>
      </c>
      <c r="AN52" s="352">
        <v>18721</v>
      </c>
      <c r="AO52" s="353">
        <v>2.1</v>
      </c>
      <c r="AP52" s="354">
        <v>22583</v>
      </c>
      <c r="AQ52" s="355">
        <v>-2.1</v>
      </c>
      <c r="AR52" s="356">
        <v>4.2</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110669169</v>
      </c>
      <c r="AN53" s="344">
        <v>105048</v>
      </c>
      <c r="AO53" s="345">
        <v>31.5</v>
      </c>
      <c r="AP53" s="346">
        <v>53572</v>
      </c>
      <c r="AQ53" s="347">
        <v>5.4</v>
      </c>
      <c r="AR53" s="348">
        <v>26.1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26486868</v>
      </c>
      <c r="AN54" s="352">
        <v>25142</v>
      </c>
      <c r="AO54" s="353">
        <v>34.299999999999997</v>
      </c>
      <c r="AP54" s="354">
        <v>25259</v>
      </c>
      <c r="AQ54" s="355">
        <v>11.8</v>
      </c>
      <c r="AR54" s="356">
        <v>22.5</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94366546</v>
      </c>
      <c r="AN55" s="344">
        <v>89320</v>
      </c>
      <c r="AO55" s="345">
        <v>-15</v>
      </c>
      <c r="AP55" s="346">
        <v>51898</v>
      </c>
      <c r="AQ55" s="347">
        <v>-3.1</v>
      </c>
      <c r="AR55" s="348">
        <v>-11.9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29781434</v>
      </c>
      <c r="AN56" s="352">
        <v>28189</v>
      </c>
      <c r="AO56" s="353">
        <v>12.1</v>
      </c>
      <c r="AP56" s="354">
        <v>25986</v>
      </c>
      <c r="AQ56" s="355">
        <v>2.9</v>
      </c>
      <c r="AR56" s="356">
        <v>9.1999999999999993</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57779652</v>
      </c>
      <c r="AN57" s="344">
        <v>54585</v>
      </c>
      <c r="AO57" s="345">
        <v>-38.9</v>
      </c>
      <c r="AP57" s="346">
        <v>51684</v>
      </c>
      <c r="AQ57" s="347">
        <v>-0.4</v>
      </c>
      <c r="AR57" s="348">
        <v>-38.5</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26641064</v>
      </c>
      <c r="AN58" s="352">
        <v>25168</v>
      </c>
      <c r="AO58" s="353">
        <v>-10.7</v>
      </c>
      <c r="AP58" s="354">
        <v>26671</v>
      </c>
      <c r="AQ58" s="355">
        <v>2.6</v>
      </c>
      <c r="AR58" s="356">
        <v>-13.3</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59659809</v>
      </c>
      <c r="AN59" s="344">
        <v>56254</v>
      </c>
      <c r="AO59" s="345">
        <v>3.1</v>
      </c>
      <c r="AP59" s="346">
        <v>52897</v>
      </c>
      <c r="AQ59" s="347">
        <v>2.2999999999999998</v>
      </c>
      <c r="AR59" s="348">
        <v>0.8</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30273224</v>
      </c>
      <c r="AN60" s="352">
        <v>28545</v>
      </c>
      <c r="AO60" s="353">
        <v>13.4</v>
      </c>
      <c r="AP60" s="354">
        <v>27013</v>
      </c>
      <c r="AQ60" s="355">
        <v>1.3</v>
      </c>
      <c r="AR60" s="356">
        <v>12.1</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81260581</v>
      </c>
      <c r="AN61" s="359">
        <v>77015</v>
      </c>
      <c r="AO61" s="360">
        <v>5.9</v>
      </c>
      <c r="AP61" s="361">
        <v>52180</v>
      </c>
      <c r="AQ61" s="362">
        <v>2.4</v>
      </c>
      <c r="AR61" s="348">
        <v>3.5</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26566255</v>
      </c>
      <c r="AN62" s="352">
        <v>25153</v>
      </c>
      <c r="AO62" s="353">
        <v>10.199999999999999</v>
      </c>
      <c r="AP62" s="354">
        <v>25502</v>
      </c>
      <c r="AQ62" s="355">
        <v>3.3</v>
      </c>
      <c r="AR62" s="356">
        <v>6.9</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e08j/FvhWH61QjPfKMSEctcswWR02VeJ6XwhxlEJy3TRhplMGLhqhxMk+sPkD9defVRsNVMVXF2av8194jyL3Q==" saltValue="U8GISMqOJpHcrOH/lxtM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4CNaCvdrIAI5J+UbfnpUgonO7T8ustFoZ1jzSwzbaPKHXTsMt9sNAnBpG27ffaGnh4QWnK1j0jKMwW1OI5ZA==" saltValue="gw13ZS1whpRMp8+m38Aw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oM1grtyX37uyl/t0TGobHxDmdTa8aWhaqYSW7JeRbrO4dDHHpWp++UYjGJFfUSksiFrlwP2PgYR6trYHP0GJw==" saltValue="53uWCg/QAH2AOqF8XBpG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E101" sqref="AE101"/>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80" t="s">
        <v>3</v>
      </c>
      <c r="D47" s="1180"/>
      <c r="E47" s="1181"/>
      <c r="F47" s="11">
        <v>12.74</v>
      </c>
      <c r="G47" s="12">
        <v>12.51</v>
      </c>
      <c r="H47" s="12">
        <v>13.61</v>
      </c>
      <c r="I47" s="12">
        <v>12.3</v>
      </c>
      <c r="J47" s="13">
        <v>9.1999999999999993</v>
      </c>
    </row>
    <row r="48" spans="2:10" ht="57.75" customHeight="1">
      <c r="B48" s="14"/>
      <c r="C48" s="1182" t="s">
        <v>4</v>
      </c>
      <c r="D48" s="1182"/>
      <c r="E48" s="1183"/>
      <c r="F48" s="15">
        <v>2.5499999999999998</v>
      </c>
      <c r="G48" s="16">
        <v>1.22</v>
      </c>
      <c r="H48" s="16">
        <v>1.36</v>
      </c>
      <c r="I48" s="16">
        <v>1.39</v>
      </c>
      <c r="J48" s="17">
        <v>1.33</v>
      </c>
    </row>
    <row r="49" spans="2:10" ht="57.75" customHeight="1" thickBot="1">
      <c r="B49" s="18"/>
      <c r="C49" s="1184" t="s">
        <v>5</v>
      </c>
      <c r="D49" s="1184"/>
      <c r="E49" s="1185"/>
      <c r="F49" s="19">
        <v>1.73</v>
      </c>
      <c r="G49" s="20" t="s">
        <v>557</v>
      </c>
      <c r="H49" s="20">
        <v>0.65</v>
      </c>
      <c r="I49" s="20" t="s">
        <v>558</v>
      </c>
      <c r="J49" s="21" t="s">
        <v>559</v>
      </c>
    </row>
    <row r="50" spans="2:10" ht="13.5" customHeight="1"/>
    <row r="51" spans="2:10" ht="13.5" hidden="1" customHeight="1"/>
    <row r="52" spans="2:10" ht="13.5" hidden="1" customHeight="1"/>
    <row r="53" spans="2:10" ht="13.5" hidden="1" customHeight="1"/>
  </sheetData>
  <sheetProtection algorithmName="SHA-512" hashValue="tHhF9CpTEaQGDxj4e4ZkvcQMiNsJ/Etlk+M2AH+ppM+gT4b9LB96KFjv6zj/w9ylU+exVyWPuUJz5ZqOh0Xfhg==" saltValue="ji088GKSuPOzsjdnso4c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和田　歩(015578)</cp:lastModifiedBy>
  <cp:lastPrinted>2019-03-25T10:16:36Z</cp:lastPrinted>
  <dcterms:created xsi:type="dcterms:W3CDTF">2019-02-14T01:25:09Z</dcterms:created>
  <dcterms:modified xsi:type="dcterms:W3CDTF">2019-08-08T07:51:16Z</dcterms:modified>
</cp:coreProperties>
</file>