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<sst xmlns="http://schemas.openxmlformats.org/spreadsheetml/2006/main" count="1227" uniqueCount="645">
  <si>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</si>
  <si>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</si>
  <si>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</si>
  <si>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</si>
  <si>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</si>
  <si>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</si>
  <si>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</si>
  <si>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</si>
  <si>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</si>
  <si>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</si>
  <si>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</si>
  <si>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</si>
  <si>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</si>
  <si>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</si>
  <si>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</si>
  <si>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</si>
  <si>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</si>
  <si>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</si>
  <si>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</si>
  <si>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</si>
  <si>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</si>
  <si>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</si>
  <si>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</si>
  <si>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</si>
  <si>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</si>
  <si>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</si>
  <si>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</si>
  <si>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</si>
  <si>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</si>
  <si>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</si>
  <si>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</si>
  <si>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</si>
  <si>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</si>
  <si>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</si>
  <si>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</si>
  <si>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</si>
  <si>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</si>
  <si>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</si>
  <si>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</si>
  <si>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</si>
  <si>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</si>
  <si>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</si>
  <si>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</si>
  <si>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</si>
  <si>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</si>
  <si>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</si>
  <si>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</si>
  <si>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</si>
  <si>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</si>
  <si>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</si>
  <si>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</si>
  <si>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</si>
  <si>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</si>
  <si>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</si>
  <si>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</si>
  <si>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</si>
  <si>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</si>
  <si>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</si>
  <si>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</si>
  <si>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</si>
  <si>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</si>
  <si>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</si>
  <si>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</si>
  <si>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</si>
  <si>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</si>
  <si>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</si>
  <si>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</si>
  <si>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</si>
  <si>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</si>
  <si>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</si>
  <si>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</si>
  <si>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</si>
  <si>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</si>
  <si>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</si>
  <si>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</si>
  <si>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</si>
  <si>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</si>
  <si>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</si>
  <si>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</si>
  <si>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</si>
  <si>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</si>
  <si>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</si>
  <si>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</si>
  <si>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</si>
  <si>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</si>
  <si>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</si>
  <si>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</si>
  <si>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</si>
  <si>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</si>
  <si>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</si>
  <si>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</si>
  <si>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</si>
  <si>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</si>
  <si>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</si>
  <si>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</si>
  <si>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</si>
  <si>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</si>
  <si>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</si>
  <si>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</si>
  <si>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</si>
  <si>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</si>
  <si>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</si>
  <si>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</si>
  <si>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</si>
  <si>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</si>
  <si>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</si>
  <si>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</si>
  <si>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</si>
  <si>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</si>
  <si>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</si>
  <si>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</si>
  <si>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</si>
  <si>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</si>
  <si>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</si>
  <si>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</si>
  <si>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</si>
  <si>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</si>
  <si>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</si>
  <si>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</si>
  <si>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</si>
  <si>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</si>
  <si>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</si>
  <si>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</si>
  <si>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</si>
  <si>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</si>
  <si>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</si>
  <si>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</si>
  <si>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</si>
  <si>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</si>
  <si>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</si>
  <si>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</si>
  <si>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</si>
  <si>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</si>
  <si>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</si>
  <si>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</si>
  <si>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</si>
  <si>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</si>
  <si>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</si>
  <si>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</si>
  <si>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</si>
  <si>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</si>
  <si>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</si>
  <si>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</si>
  <si>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</si>
  <si>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</si>
  <si>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</si>
  <si>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</si>
  <si>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</si>
  <si>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</si>
  <si>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</si>
  <si>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</si>
  <si>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</si>
  <si>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</si>
  <si>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</si>
  <si>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</si>
  <si>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</si>
  <si>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</si>
  <si>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</si>
  <si>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</si>
  <si>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</si>
  <si>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</si>
  <si>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</si>
  <si>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</si>
  <si>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</si>
  <si>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</si>
  <si>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</si>
  <si>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</si>
  <si>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</si>
  <si>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</si>
  <si>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</si>
  <si>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</si>
  <si>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</si>
  <si>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</si>
  <si>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</si>
  <si>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</si>
  <si>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</si>
  <si>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</si>
  <si>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</si>
  <si>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</si>
  <si>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</si>
  <si>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</si>
  <si>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</si>
  <si>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</si>
  <si>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</si>
  <si>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</si>
  <si>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</si>
  <si>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</si>
  <si>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</si>
  <si>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</si>
  <si>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</si>
  <si>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</si>
  <si>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</si>
  <si>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</si>
  <si>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</si>
  <si>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</si>
  <si>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</si>
  <si>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</si>
  <si>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</si>
  <si>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</si>
  <si>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</si>
  <si>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</si>
  <si>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</si>
  <si>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</si>
  <si>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</si>
  <si>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神奈川県横浜市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</si>
  <si>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</si>
  <si>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</si>
  <si>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</si>
  <si>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</si>
  <si>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</si>
  <si>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</si>
  <si>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</si>
  <si>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</si>
  <si>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</si>
  <si>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</si>
  <si>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</si>
  <si>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</si>
  <si>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</si>
  <si>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</si>
  <si>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</si>
  <si>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</si>
  <si>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</si>
  <si>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</si>
  <si>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</si>
  <si>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</si>
  <si>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</si>
  <si>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</si>
  <si>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</si>
  <si>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</si>
  <si>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</si>
  <si>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</si>
  <si>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</si>
  <si>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</si>
  <si>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</si>
  <si>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</si>
  <si>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</si>
  <si>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</si>
  <si>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</si>
  <si>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</si>
  <si>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</si>
  <si>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</si>
  <si>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</si>
  <si>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</si>
  <si>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</si>
  <si>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</si>
  <si>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</si>
  <si>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</si>
  <si>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</si>
  <si>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</si>
  <si>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</si>
  <si>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</si>
  <si>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</si>
  <si>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</si>
  <si>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</si>
  <si>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</si>
  <si>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</si>
  <si>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</si>
  <si>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</si>
  <si>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</si>
  <si>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</si>
  <si>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</si>
  <si>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</si>
  <si>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</si>
  <si>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</si>
  <si>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</si>
  <si>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</si>
  <si>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</si>
  <si>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</si>
  <si>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</si>
  <si>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</si>
  <si>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</si>
  <si>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</si>
  <si>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</si>
  <si>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</si>
  <si>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</si>
  <si>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</si>
  <si>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</si>
  <si>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</si>
  <si>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</si>
  <si>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</si>
  <si>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</si>
  <si>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</si>
  <si>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</si>
  <si>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</si>
  <si>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</si>
  <si>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</si>
  <si>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</si>
  <si>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</si>
  <si>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</si>
  <si>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</si>
  <si>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</si>
  <si>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</si>
  <si>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</si>
  <si>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</si>
  <si>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</si>
  <si>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</si>
  <si>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</si>
  <si>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</si>
  <si>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</si>
  <si>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</si>
  <si>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</si>
  <si>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</si>
  <si>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</si>
  <si>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</si>
  <si>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</si>
  <si>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</si>
  <si>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</si>
  <si>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</si>
  <si>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</si>
  <si>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</si>
  <si>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</si>
  <si>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</si>
  <si>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</si>
  <si>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</si>
  <si>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</si>
  <si>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</si>
  <si>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</si>
  <si>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</si>
  <si>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</si>
  <si>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</si>
  <si>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</si>
  <si>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</si>
  <si>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</si>
  <si>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</si>
  <si>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</si>
  <si>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</si>
  <si>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</si>
  <si>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</si>
  <si>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</si>
  <si>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</si>
  <si>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</si>
  <si>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</si>
  <si>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</si>
  <si>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</si>
  <si>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</si>
  <si>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</si>
  <si>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</si>
  <si>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</si>
  <si>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</si>
  <si>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</si>
  <si>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</si>
  <si>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</si>
  <si>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</si>
  <si>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</si>
  <si>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</si>
  <si>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</si>
  <si>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</si>
  <si>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</si>
  <si>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</si>
  <si>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</si>
  <si>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</si>
  <si>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</si>
  <si>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</si>
  <si>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</si>
  <si>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</si>
  <si>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神奈川県横浜市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</si>
  <si>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</si>
  <si>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</si>
  <si>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</si>
  <si>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</si>
  <si>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</si>
  <si>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</si>
  <si>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</si>
  <si>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</si>
  <si>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</si>
  <si>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</si>
  <si>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</si>
  <si>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</si>
  <si>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</si>
  <si>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</si>
  <si>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</si>
  <si>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</si>
  <si>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</si>
  <si>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</si>
  <si>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</si>
  <si>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</si>
  <si>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</si>
  <si>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</si>
  <si>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</si>
  <si>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</si>
  <si>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</si>
  <si>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</si>
  <si>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</si>
  <si>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</si>
  <si>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</si>
  <si>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</si>
  <si>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</si>
  <si>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</si>
  <si>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</si>
  <si>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</si>
  <si>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</si>
  <si>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</si>
  <si>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</si>
  <si>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</si>
  <si>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</si>
  <si>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</si>
  <si>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</si>
  <si>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</si>
  <si>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</si>
  <si>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</si>
  <si>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</si>
  <si>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</si>
  <si>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</si>
  <si>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</si>
  <si>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</si>
  <si>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</si>
  <si>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</si>
  <si>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</si>
  <si>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法適用企業</t>
    <phoneticPr fontId="5"/>
  </si>
  <si>
    <t>港湾整備事業費会計</t>
    <phoneticPr fontId="5"/>
  </si>
  <si>
    <t>法非適用企業</t>
    <phoneticPr fontId="5"/>
  </si>
  <si>
    <t>中央卸売市場費会計</t>
    <phoneticPr fontId="5"/>
  </si>
  <si>
    <t>中央と畜場費会計</t>
    <phoneticPr fontId="5"/>
  </si>
  <si>
    <t>風力発電事業費会計</t>
    <phoneticPr fontId="5"/>
  </si>
  <si>
    <t>市街地開発事業費会計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</si>
  <si>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</si>
  <si>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</si>
  <si>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</si>
  <si>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</si>
  <si>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</si>
  <si>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</si>
  <si>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</si>
  <si>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</si>
  <si>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</si>
  <si>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</si>
  <si>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</si>
  <si>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</si>
  <si>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</si>
  <si>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</si>
  <si>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</si>
  <si>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</si>
  <si>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</si>
  <si>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</si>
  <si>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</si>
  <si>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</si>
  <si>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</si>
  <si>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</si>
  <si>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</si>
  <si>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</si>
  <si>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</si>
  <si>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</si>
  <si>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</si>
  <si>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</si>
  <si>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</si>
  <si>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</si>
  <si>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</si>
  <si>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</si>
  <si>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</si>
  <si>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</si>
  <si>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</si>
  <si>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</si>
  <si>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</si>
  <si>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</si>
  <si>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</si>
  <si>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</si>
  <si>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</si>
  <si>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</si>
  <si>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</si>
  <si>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</si>
  <si>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</si>
  <si>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</si>
  <si>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</si>
  <si>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</si>
  <si>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</si>
  <si>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</si>
  <si>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</si>
  <si>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</si>
  <si>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</si>
  <si>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</si>
  <si>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</si>
  <si>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</si>
  <si>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</si>
  <si>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</si>
  <si>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</si>
  <si>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</si>
  <si>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</si>
  <si>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</si>
  <si>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</si>
  <si>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</si>
  <si>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</si>
  <si>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</si>
  <si>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</si>
  <si>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</si>
  <si>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</si>
  <si>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</si>
  <si>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</si>
  <si>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</si>
  <si>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</si>
  <si>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</si>
  <si>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</si>
  <si>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</si>
  <si>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</si>
  <si>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</si>
  <si>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</si>
  <si>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</si>
  <si>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</si>
  <si>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</si>
  <si>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</si>
  <si>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</si>
  <si>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</si>
  <si>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</si>
  <si>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</si>
  <si>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</si>
  <si>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</si>
  <si>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</si>
  <si>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</si>
  <si>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</si>
  <si>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</si>
  <si>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</si>
  <si>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</si>
  <si>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</si>
  <si>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</si>
  <si>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</si>
  <si>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</si>
  <si>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</si>
  <si>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</si>
  <si>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</si>
  <si>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</si>
  <si>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</si>
  <si>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</si>
  <si>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</si>
  <si>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</si>
  <si>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</si>
  <si>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</si>
  <si>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</si>
  <si>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</si>
  <si>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</si>
  <si>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</si>
  <si>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</si>
  <si>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</si>
  <si>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</si>
  <si>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</si>
  <si>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</si>
  <si>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</si>
  <si>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</si>
  <si>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</si>
  <si>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</si>
  <si>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</si>
  <si>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</si>
  <si>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</si>
  <si>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</si>
  <si>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</si>
  <si>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</si>
  <si>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</si>
  <si>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</si>
  <si>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</si>
  <si>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</si>
  <si>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</si>
  <si>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</si>
  <si>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</si>
  <si>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</si>
  <si>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</si>
  <si>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</si>
  <si>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</si>
  <si>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</si>
  <si>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</si>
  <si>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</si>
  <si>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</si>
  <si>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</si>
  <si>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</si>
  <si>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</si>
  <si>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</si>
  <si>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</si>
  <si>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1.39</t>
  </si>
  <si>
    <t>▲ 1.65</t>
  </si>
  <si>
    <t>下水道事業会計</t>
  </si>
  <si>
    <t>水道事業会計</t>
  </si>
  <si>
    <t>国民健康保険事業費会計</t>
  </si>
  <si>
    <t>高速鉄道事業会計</t>
  </si>
  <si>
    <t>一般会計</t>
  </si>
  <si>
    <t>自動車事業会計</t>
  </si>
  <si>
    <t>工業用水道事業会計</t>
  </si>
  <si>
    <t>介護保険事業費会計</t>
  </si>
  <si>
    <t>その他会計（赤字）</t>
  </si>
  <si>
    <t>その他会計（黒字）</t>
  </si>
  <si>
    <t>神奈川県内広域水道企業団（水道用水供給事業会計）</t>
    <rPh sb="0" eb="3">
      <t>カナガワ</t>
    </rPh>
    <rPh sb="3" eb="5">
      <t>ケンナイ</t>
    </rPh>
    <rPh sb="5" eb="7">
      <t>コウイキ</t>
    </rPh>
    <rPh sb="7" eb="9">
      <t>スイドウ</t>
    </rPh>
    <rPh sb="9" eb="11">
      <t>キギョウ</t>
    </rPh>
    <rPh sb="11" eb="12">
      <t>ダン</t>
    </rPh>
    <rPh sb="13" eb="16">
      <t>スイドウヨウ</t>
    </rPh>
    <rPh sb="16" eb="17">
      <t>ミズ</t>
    </rPh>
    <rPh sb="17" eb="19">
      <t>キョウキュウ</t>
    </rPh>
    <rPh sb="19" eb="21">
      <t>ジギョウ</t>
    </rPh>
    <rPh sb="21" eb="23">
      <t>カイケイ</t>
    </rPh>
    <phoneticPr fontId="3"/>
  </si>
  <si>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</si>
  <si>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
  </si>
  <si>
    <t>公益財団法人横浜市男女共同参画推進協会</t>
  </si>
  <si>
    <t>公益財団法人横浜市国際交流協会</t>
  </si>
  <si>
    <t>公益財団法人横浜市体育協会</t>
    <rPh sb="0" eb="2">
      <t>コウエキ</t>
    </rPh>
    <rPh sb="2" eb="4">
      <t>ザイダン</t>
    </rPh>
    <rPh sb="4" eb="6">
      <t>ホウジン</t>
    </rPh>
    <rPh sb="6" eb="9">
      <t>ヨコハマシ</t>
    </rPh>
    <rPh sb="9" eb="11">
      <t>タイイク</t>
    </rPh>
    <rPh sb="11" eb="13">
      <t>キョウカイ</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</si>
  <si>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</si>
  <si>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</si>
  <si>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</si>
  <si>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t>
    <phoneticPr fontId="2"/>
  </si>
  <si>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</si>
  <si>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</si>
  <si>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</si>
  <si>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</si>
  <si>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</si>
  <si>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株式会社横浜インポートマート</t>
    <rPh sb="0" eb="4">
      <t>カブシキガイシャ</t>
    </rPh>
    <rPh sb="4" eb="6">
      <t>ヨコハマ</t>
    </rPh>
    <phoneticPr fontId="5"/>
  </si>
  <si>
    <t>横浜市信用保証協会</t>
    <rPh sb="0" eb="3">
      <t>ヨコハマシ</t>
    </rPh>
    <rPh sb="3" eb="5">
      <t>シンヨウ</t>
    </rPh>
    <rPh sb="5" eb="7">
      <t>ホショウ</t>
    </rPh>
    <rPh sb="7" eb="9">
      <t>キョウカイ</t>
    </rPh>
    <phoneticPr fontId="33"/>
  </si>
  <si>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</si>
  <si>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</si>
  <si>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</si>
  <si>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</si>
  <si>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</si>
  <si>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</si>
  <si>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33"/>
  </si>
  <si>
    <t>社会福祉法人横浜市リハビリテーション事業団</t>
    <rPh sb="6" eb="9">
      <t>ヨコハマシ</t>
    </rPh>
    <rPh sb="18" eb="20">
      <t>ジギョウ</t>
    </rPh>
    <rPh sb="20" eb="21">
      <t>ダン</t>
    </rPh>
    <phoneticPr fontId="33"/>
  </si>
  <si>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</si>
  <si>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</si>
  <si>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t>
    <phoneticPr fontId="2"/>
  </si>
  <si>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</si>
  <si>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</si>
  <si>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</si>
  <si>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</si>
  <si>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</si>
  <si>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</si>
  <si>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t>
    <phoneticPr fontId="2"/>
  </si>
  <si>
    <t>株式会社横浜シーサイドライン</t>
    <rPh sb="0" eb="4">
      <t>カブシキガイシャ</t>
    </rPh>
    <phoneticPr fontId="5"/>
  </si>
  <si>
    <t>○</t>
    <phoneticPr fontId="2"/>
  </si>
  <si>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</si>
  <si>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</si>
  <si>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</si>
  <si>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</si>
  <si>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</si>
  <si>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</si>
  <si>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</si>
  <si>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</si>
  <si>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2"/>
  </si>
  <si>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</si>
  <si>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2"/>
  </si>
  <si>
    <t>文化基金</t>
    <rPh sb="0" eb="2">
      <t>ブンカ</t>
    </rPh>
    <rPh sb="2" eb="4">
      <t>キキン</t>
    </rPh>
    <phoneticPr fontId="11"/>
  </si>
  <si>
    <t>墓地運営等基金</t>
    <rPh sb="0" eb="2">
      <t>ボチ</t>
    </rPh>
    <rPh sb="2" eb="4">
      <t>ウンエイ</t>
    </rPh>
    <rPh sb="4" eb="5">
      <t>ナド</t>
    </rPh>
    <rPh sb="5" eb="7">
      <t>キキン</t>
    </rPh>
    <phoneticPr fontId="11"/>
  </si>
  <si>
    <t>みどり基金</t>
    <rPh sb="3" eb="5">
      <t>キキン</t>
    </rPh>
    <phoneticPr fontId="11"/>
  </si>
  <si>
    <t>学校施設整備基金</t>
    <rPh sb="0" eb="2">
      <t>ガッコウ</t>
    </rPh>
    <rPh sb="2" eb="4">
      <t>シセツ</t>
    </rPh>
    <rPh sb="4" eb="6">
      <t>セイビ</t>
    </rPh>
    <rPh sb="6" eb="8">
      <t>キキン</t>
    </rPh>
    <phoneticPr fontId="11"/>
  </si>
  <si>
    <t>環境保全基金</t>
    <rPh sb="0" eb="2">
      <t>カンキョウ</t>
    </rPh>
    <rPh sb="2" eb="4">
      <t>ホゼン</t>
    </rPh>
    <rPh sb="4" eb="6">
      <t>キキン</t>
    </rPh>
    <phoneticPr fontId="11"/>
  </si>
  <si>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</si>
  <si>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</si>
  <si>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</si>
  <si>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</si>
  <si>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</si>
  <si>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</si>
  <si>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</si>
  <si>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</si>
  <si>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</si>
  <si>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将来負担比率及び実質公債費比率は類似団体平均と比較して高くなっています。
本市の経年比較では、将来負担比率は、企業会計・外郭団体等の借入金等の返済を進めていることや、本市が損失補償を付与する団体の債務の減等に伴い、年々改善しています。実質公債費比率は、平成６年度から８年度にかけて、市民利用施設整備等のために多く発行した満期一括債の償還期間満了に伴い減債基金取崩額が増加するなどの要因により、平成26年度、平成27年度は、他団体と異なる動きとなっていますが、平成28年度は公営企業債償還のための繰出金が減少したことなど、平成29年度は減債基金積立不足による加算額が減少したことなどにより、比率が改善しました。また、将来負担比率、実質公債費比率ともに、平成28年度から29年度にかけて改善幅が大きくなったのは、県費負担教職員の政令市移管に伴う税源移譲等により標準財政規模が増加したことが影響しています。</t>
    <rPh sb="37" eb="39">
      <t>ホンシ</t>
    </rPh>
    <rPh sb="40" eb="42">
      <t>ケイネン</t>
    </rPh>
    <rPh sb="42" eb="44">
      <t>ヒカク</t>
    </rPh>
    <rPh sb="55" eb="57">
      <t>キギョウ</t>
    </rPh>
    <rPh sb="102" eb="103">
      <t>トウ</t>
    </rPh>
    <rPh sb="260" eb="262">
      <t>ヘイセイ</t>
    </rPh>
    <rPh sb="264" eb="266">
      <t>ネンド</t>
    </rPh>
    <rPh sb="267" eb="269">
      <t>ゲンサイ</t>
    </rPh>
    <rPh sb="269" eb="271">
      <t>キキン</t>
    </rPh>
    <rPh sb="271" eb="273">
      <t>ツミタテ</t>
    </rPh>
    <rPh sb="273" eb="275">
      <t>フソク</t>
    </rPh>
    <rPh sb="278" eb="281">
      <t>カサンガク</t>
    </rPh>
    <rPh sb="282" eb="284">
      <t>ゲンショウ</t>
    </rPh>
    <rPh sb="294" eb="296">
      <t>ヒリツ</t>
    </rPh>
    <rPh sb="297" eb="299">
      <t>カイゼン</t>
    </rPh>
    <rPh sb="314" eb="316">
      <t>ジッシツ</t>
    </rPh>
    <rPh sb="316" eb="319">
      <t>コウサイヒ</t>
    </rPh>
    <rPh sb="319" eb="321">
      <t>ヒリツ</t>
    </rPh>
    <rPh sb="325" eb="327">
      <t>ヘイセイ</t>
    </rPh>
    <rPh sb="329" eb="331">
      <t>ネンド</t>
    </rPh>
    <rPh sb="335" eb="337">
      <t>ネンド</t>
    </rPh>
    <rPh sb="341" eb="343">
      <t>カイゼン</t>
    </rPh>
    <rPh sb="343" eb="344">
      <t>ハバ</t>
    </rPh>
    <rPh sb="345" eb="346">
      <t>オオ</t>
    </rPh>
    <rPh sb="392" eb="394">
      <t>エイキョウ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</si>
  <si>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</si>
  <si>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</si>
  <si>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</si>
  <si>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</si>
  <si>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xml:space="preserve">類似団体と比較すると、将来負担比率は高い水準にある一方、有形固定資産減価償却率は、橋りょう・トンネルや区庁舎の整備などを進めたこと等により、低い水準となっています。
本市の経年比較では、将来負担比率は、企業会計・外郭団体等の借入金等の返済を進めていることや、本市が損失補償を付与する団体の債務の減に伴い減少していますが、有形固定資産減価償却率は、公共施設の取得から年度が経過したことにより、類似団体と同様に前年度と比較して上昇しています。今後も、将来負担比率と有形固定資産減価償却率の推移などに留意しながら、「施策の推進と財政の健全性の維持」の両立の観点から、計画的な市債活用や借入金残高の管理など、持続可能な財政運営を進めていきます。
</t>
    <rPh sb="0" eb="2">
      <t>ルイジ</t>
    </rPh>
    <rPh sb="2" eb="4">
      <t>ダンタイ</t>
    </rPh>
    <rPh sb="5" eb="7">
      <t>ヒカク</t>
    </rPh>
    <rPh sb="65" eb="66">
      <t>トウ</t>
    </rPh>
    <rPh sb="72" eb="74">
      <t>スイジュン</t>
    </rPh>
    <rPh sb="83" eb="85">
      <t>ホンシ</t>
    </rPh>
    <rPh sb="86" eb="88">
      <t>ケイネン</t>
    </rPh>
    <rPh sb="88" eb="90">
      <t>ヒカク</t>
    </rPh>
    <rPh sb="93" eb="95">
      <t>ショウライ</t>
    </rPh>
    <rPh sb="95" eb="97">
      <t>フタン</t>
    </rPh>
    <rPh sb="97" eb="99">
      <t>ヒリツ</t>
    </rPh>
    <rPh sb="160" eb="162">
      <t>ユウケイ</t>
    </rPh>
    <rPh sb="162" eb="164">
      <t>コテイ</t>
    </rPh>
    <rPh sb="164" eb="166">
      <t>シサン</t>
    </rPh>
    <rPh sb="166" eb="168">
      <t>ゲンカ</t>
    </rPh>
    <rPh sb="168" eb="170">
      <t>ショウキャク</t>
    </rPh>
    <rPh sb="170" eb="171">
      <t>リツ</t>
    </rPh>
    <rPh sb="207" eb="209">
      <t>ヒカク</t>
    </rPh>
    <rPh sb="211" eb="213">
      <t>ジョウショウ</t>
    </rPh>
    <rPh sb="223" eb="225">
      <t>ショウライ</t>
    </rPh>
    <rPh sb="225" eb="227">
      <t>フタン</t>
    </rPh>
    <rPh sb="227" eb="229">
      <t>ヒリツ</t>
    </rPh>
    <rPh sb="242" eb="244">
      <t>スイイ</t>
    </rPh>
    <rPh sb="247" eb="249">
      <t>リュウイ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</si>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</sst>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vertical="center" shrinkToFit="1"/>
      <protection locked="0"/>
    </xf>
    <xf numFmtId="177" fontId="29" fillId="8" borderId="18" xfId="12" applyNumberFormat="1" applyFont="1" applyFill="1" applyBorder="1" applyAlignment="1" applyProtection="1">
      <alignment vertical="center" shrinkToFit="1"/>
      <protection locked="0"/>
    </xf>
    <xf numFmtId="177" fontId="29" fillId="8" borderId="43" xfId="12" applyNumberFormat="1" applyFont="1" applyFill="1" applyBorder="1" applyAlignment="1" applyProtection="1">
      <alignmen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5"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36" fillId="0" borderId="40" xfId="16" applyFont="1" applyBorder="1" applyAlignment="1" applyProtection="1">
      <alignment horizontal="left" vertical="top" wrapText="1"/>
      <protection locked="0"/>
    </xf>
    <xf numFmtId="0" fontId="36" fillId="0" borderId="52" xfId="16" applyFont="1" applyBorder="1" applyAlignment="1" applyProtection="1">
      <alignment horizontal="left" vertical="top" wrapText="1"/>
      <protection locked="0"/>
    </xf>
    <xf numFmtId="0" fontId="36" fillId="0" borderId="37" xfId="16" applyFont="1" applyBorder="1" applyAlignment="1" applyProtection="1">
      <alignment horizontal="left" vertical="top" wrapText="1"/>
      <protection locked="0"/>
    </xf>
    <xf numFmtId="0" fontId="36" fillId="0" borderId="38" xfId="16" applyFont="1" applyBorder="1" applyAlignment="1" applyProtection="1">
      <alignment horizontal="left" vertical="top" wrapText="1"/>
      <protection locked="0"/>
    </xf>
    <xf numFmtId="0" fontId="36" fillId="0" borderId="0" xfId="16" applyFont="1" applyAlignment="1" applyProtection="1">
      <alignment horizontal="left" vertical="top" wrapText="1"/>
      <protection locked="0"/>
    </xf>
    <xf numFmtId="0" fontId="36" fillId="0" borderId="62" xfId="16" applyFont="1" applyBorder="1" applyAlignment="1" applyProtection="1">
      <alignment horizontal="left" vertical="top" wrapText="1"/>
      <protection locked="0"/>
    </xf>
    <xf numFmtId="0" fontId="36" fillId="0" borderId="46" xfId="16" applyFont="1" applyBorder="1" applyAlignment="1" applyProtection="1">
      <alignment horizontal="left" vertical="top" wrapText="1"/>
      <protection locked="0"/>
    </xf>
    <xf numFmtId="0" fontId="36" fillId="0" borderId="12" xfId="16" applyFont="1" applyBorder="1" applyAlignment="1" applyProtection="1">
      <alignment horizontal="left" vertical="top" wrapText="1"/>
      <protection locked="0"/>
    </xf>
    <xf numFmtId="0" fontId="3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4"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2" fillId="0" borderId="40"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1" xfId="16" applyFont="1" applyBorder="1" applyAlignment="1" applyProtection="1">
      <alignment horizontal="left" vertical="top" wrapText="1"/>
      <protection locked="0"/>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840B-4FD0-8D7C-0F4096AC8C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49782</c:v>
                </c:pt>
                <c:pt idx="1">
                  <c:v>47548</c:v>
                </c:pt>
                <c:pt idx="2">
                  <c:v>58470</c:v>
                </c:pt>
                <c:pt idx="3">
                  <c:v>58178</c:v>
                </c:pt>
                <c:pt idx="4">
                  <c:v>54167</c:v>
                </c:pt>
              </c:numCache>
            </c:numRef>
          </c:val>
          <c:smooth val="0"/>
          <c:extLst>
            <c:ext xmlns:c16="http://schemas.microsoft.com/office/drawing/2014/chart" uri="{C3380CC4-5D6E-409C-BE32-E72D297353CC}">
              <c16:uniqueId val="{00000001-840B-4FD0-8D7C-0F4096AC8C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2.23</c:v>
                </c:pt>
                <c:pt idx="1">
                  <c:v>1.3</c:v>
                </c:pt>
                <c:pt idx="2">
                  <c:v>1.59</c:v>
                </c:pt>
                <c:pt idx="3">
                  <c:v>1</c:v>
                </c:pt>
                <c:pt idx="4">
                  <c:v>1.39</c:v>
                </c:pt>
              </c:numCache>
            </c:numRef>
          </c:val>
          <c:extLst>
            <c:ext xmlns:c16="http://schemas.microsoft.com/office/drawing/2014/chart" uri="{C3380CC4-5D6E-409C-BE32-E72D297353CC}">
              <c16:uniqueId val="{00000000-A96C-4640-A21A-2FF0FCF8C9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2.2999999999999998</c:v>
                </c:pt>
                <c:pt idx="1">
                  <c:v>2.31</c:v>
                </c:pt>
                <c:pt idx="2">
                  <c:v>2.84</c:v>
                </c:pt>
                <c:pt idx="3">
                  <c:v>2.12</c:v>
                </c:pt>
                <c:pt idx="4">
                  <c:v>2.8</c:v>
                </c:pt>
              </c:numCache>
            </c:numRef>
          </c:val>
          <c:extLst>
            <c:ext xmlns:c16="http://schemas.microsoft.com/office/drawing/2014/chart" uri="{C3380CC4-5D6E-409C-BE32-E72D297353CC}">
              <c16:uniqueId val="{00000001-A96C-4640-A21A-2FF0FCF8C9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1.89</c:v>
                </c:pt>
                <c:pt idx="1">
                  <c:v>-1.39</c:v>
                </c:pt>
                <c:pt idx="2">
                  <c:v>0.64</c:v>
                </c:pt>
                <c:pt idx="3">
                  <c:v>-1.65</c:v>
                </c:pt>
                <c:pt idx="4">
                  <c:v>1.33</c:v>
                </c:pt>
              </c:numCache>
            </c:numRef>
          </c:val>
          <c:smooth val="0"/>
          <c:extLst>
            <c:ext xmlns:c16="http://schemas.microsoft.com/office/drawing/2014/chart" uri="{C3380CC4-5D6E-409C-BE32-E72D297353CC}">
              <c16:uniqueId val="{00000002-A96C-4640-A21A-2FF0FCF8C9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1.36</c:v>
                </c:pt>
                <c:pt idx="2">
                  <c:v>#N/A</c:v>
                </c:pt>
                <c:pt idx="3">
                  <c:v>1.21</c:v>
                </c:pt>
                <c:pt idx="4">
                  <c:v>#N/A</c:v>
                </c:pt>
                <c:pt idx="5">
                  <c:v>1.04</c:v>
                </c:pt>
                <c:pt idx="6">
                  <c:v>#N/A</c:v>
                </c:pt>
                <c:pt idx="7">
                  <c:v>0.88</c:v>
                </c:pt>
                <c:pt idx="8">
                  <c:v>#N/A</c:v>
                </c:pt>
                <c:pt idx="9">
                  <c:v>0.69</c:v>
                </c:pt>
              </c:numCache>
            </c:numRef>
          </c:val>
          <c:extLst>
            <c:ext xmlns:c16="http://schemas.microsoft.com/office/drawing/2014/chart" uri="{C3380CC4-5D6E-409C-BE32-E72D297353CC}">
              <c16:uniqueId val="{00000000-DF0B-4AD7-B9E5-4160409DA5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0B-4AD7-B9E5-4160409DA568}"/>
            </c:ext>
          </c:extLst>
        </c:ser>
        <c:ser>
          <c:idx val="2"/>
          <c:order val="2"/>
          <c:tx>
            <c:strRef>
              <c:f>データシート!$A$29</c:f>
              <c:strCache>
                <c:ptCount val="1"/>
                <c:pt idx="0">
                  <c:v>介護保険事業費会計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0.26</c:v>
                </c:pt>
                <c:pt idx="2">
                  <c:v>#N/A</c:v>
                </c:pt>
                <c:pt idx="3">
                  <c:v>0.56999999999999995</c:v>
                </c:pt>
                <c:pt idx="4">
                  <c:v>#N/A</c:v>
                </c:pt>
                <c:pt idx="5">
                  <c:v>0.55000000000000004</c:v>
                </c:pt>
                <c:pt idx="6">
                  <c:v>#N/A</c:v>
                </c:pt>
                <c:pt idx="7">
                  <c:v>1.3</c:v>
                </c:pt>
                <c:pt idx="8">
                  <c:v>#N/A</c:v>
                </c:pt>
                <c:pt idx="9">
                  <c:v>0.28999999999999998</c:v>
                </c:pt>
              </c:numCache>
            </c:numRef>
          </c:val>
          <c:extLst>
            <c:ext xmlns:c16="http://schemas.microsoft.com/office/drawing/2014/chart" uri="{C3380CC4-5D6E-409C-BE32-E72D297353CC}">
              <c16:uniqueId val="{00000002-DF0B-4AD7-B9E5-4160409DA568}"/>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0.43</c:v>
                </c:pt>
                <c:pt idx="2">
                  <c:v>#N/A</c:v>
                </c:pt>
                <c:pt idx="3">
                  <c:v>0.44</c:v>
                </c:pt>
                <c:pt idx="4">
                  <c:v>#N/A</c:v>
                </c:pt>
                <c:pt idx="5">
                  <c:v>0.5</c:v>
                </c:pt>
                <c:pt idx="6">
                  <c:v>#N/A</c:v>
                </c:pt>
                <c:pt idx="7">
                  <c:v>0.55000000000000004</c:v>
                </c:pt>
                <c:pt idx="8">
                  <c:v>#N/A</c:v>
                </c:pt>
                <c:pt idx="9">
                  <c:v>0.52</c:v>
                </c:pt>
              </c:numCache>
            </c:numRef>
          </c:val>
          <c:extLst>
            <c:ext xmlns:c16="http://schemas.microsoft.com/office/drawing/2014/chart" uri="{C3380CC4-5D6E-409C-BE32-E72D297353CC}">
              <c16:uniqueId val="{00000003-DF0B-4AD7-B9E5-4160409DA568}"/>
            </c:ext>
          </c:extLst>
        </c:ser>
        <c:ser>
          <c:idx val="4"/>
          <c:order val="4"/>
          <c:tx>
            <c:strRef>
              <c:f>データシート!$A$31</c:f>
              <c:strCache>
                <c:ptCount val="1"/>
                <c:pt idx="0">
                  <c:v>自動車事業会計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c:v>
                </c:pt>
                <c:pt idx="2">
                  <c:v>#N/A</c:v>
                </c:pt>
                <c:pt idx="3">
                  <c:v>0.78</c:v>
                </c:pt>
                <c:pt idx="4">
                  <c:v>#N/A</c:v>
                </c:pt>
                <c:pt idx="5">
                  <c:v>0.82</c:v>
                </c:pt>
                <c:pt idx="6">
                  <c:v>#N/A</c:v>
                </c:pt>
                <c:pt idx="7">
                  <c:v>0.86</c:v>
                </c:pt>
                <c:pt idx="8">
                  <c:v>#N/A</c:v>
                </c:pt>
                <c:pt idx="9">
                  <c:v>0.7</c:v>
                </c:pt>
              </c:numCache>
            </c:numRef>
          </c:val>
          <c:extLst>
            <c:ext xmlns:c16="http://schemas.microsoft.com/office/drawing/2014/chart" uri="{C3380CC4-5D6E-409C-BE32-E72D297353CC}">
              <c16:uniqueId val="{00000004-DF0B-4AD7-B9E5-4160409DA56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0.91</c:v>
                </c:pt>
                <c:pt idx="2">
                  <c:v>#N/A</c:v>
                </c:pt>
                <c:pt idx="3">
                  <c:v>0.36</c:v>
                </c:pt>
                <c:pt idx="4">
                  <c:v>#N/A</c:v>
                </c:pt>
                <c:pt idx="5">
                  <c:v>0.74</c:v>
                </c:pt>
                <c:pt idx="6">
                  <c:v>#N/A</c:v>
                </c:pt>
                <c:pt idx="7">
                  <c:v>0.3</c:v>
                </c:pt>
                <c:pt idx="8">
                  <c:v>#N/A</c:v>
                </c:pt>
                <c:pt idx="9">
                  <c:v>0.77</c:v>
                </c:pt>
              </c:numCache>
            </c:numRef>
          </c:val>
          <c:extLst>
            <c:ext xmlns:c16="http://schemas.microsoft.com/office/drawing/2014/chart" uri="{C3380CC4-5D6E-409C-BE32-E72D297353CC}">
              <c16:uniqueId val="{00000005-DF0B-4AD7-B9E5-4160409DA568}"/>
            </c:ext>
          </c:extLst>
        </c:ser>
        <c:ser>
          <c:idx val="6"/>
          <c:order val="6"/>
          <c:tx>
            <c:strRef>
              <c:f>データシート!$A$33</c:f>
              <c:strCache>
                <c:ptCount val="1"/>
                <c:pt idx="0">
                  <c:v>高速鉄道事業会計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0.68</c:v>
                </c:pt>
                <c:pt idx="2">
                  <c:v>#N/A</c:v>
                </c:pt>
                <c:pt idx="3">
                  <c:v>0.81</c:v>
                </c:pt>
                <c:pt idx="4">
                  <c:v>#N/A</c:v>
                </c:pt>
                <c:pt idx="5">
                  <c:v>0.64</c:v>
                </c:pt>
                <c:pt idx="6">
                  <c:v>#N/A</c:v>
                </c:pt>
                <c:pt idx="7">
                  <c:v>1.03</c:v>
                </c:pt>
                <c:pt idx="8">
                  <c:v>#N/A</c:v>
                </c:pt>
                <c:pt idx="9">
                  <c:v>0.9</c:v>
                </c:pt>
              </c:numCache>
            </c:numRef>
          </c:val>
          <c:extLst>
            <c:ext xmlns:c16="http://schemas.microsoft.com/office/drawing/2014/chart" uri="{C3380CC4-5D6E-409C-BE32-E72D297353CC}">
              <c16:uniqueId val="{00000006-DF0B-4AD7-B9E5-4160409DA568}"/>
            </c:ext>
          </c:extLst>
        </c:ser>
        <c:ser>
          <c:idx val="7"/>
          <c:order val="7"/>
          <c:tx>
            <c:strRef>
              <c:f>データシート!$A$34</c:f>
              <c:strCache>
                <c:ptCount val="1"/>
                <c:pt idx="0">
                  <c:v>国民健康保険事業費会計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1.41</c:v>
                </c:pt>
                <c:pt idx="2">
                  <c:v>#N/A</c:v>
                </c:pt>
                <c:pt idx="3">
                  <c:v>1.98</c:v>
                </c:pt>
                <c:pt idx="4">
                  <c:v>#N/A</c:v>
                </c:pt>
                <c:pt idx="5">
                  <c:v>1.44</c:v>
                </c:pt>
                <c:pt idx="6">
                  <c:v>#N/A</c:v>
                </c:pt>
                <c:pt idx="7">
                  <c:v>1.22</c:v>
                </c:pt>
                <c:pt idx="8">
                  <c:v>#N/A</c:v>
                </c:pt>
                <c:pt idx="9">
                  <c:v>1.4</c:v>
                </c:pt>
              </c:numCache>
            </c:numRef>
          </c:val>
          <c:extLst>
            <c:ext xmlns:c16="http://schemas.microsoft.com/office/drawing/2014/chart" uri="{C3380CC4-5D6E-409C-BE32-E72D297353CC}">
              <c16:uniqueId val="{00000007-DF0B-4AD7-B9E5-4160409DA56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3.39</c:v>
                </c:pt>
                <c:pt idx="2">
                  <c:v>#N/A</c:v>
                </c:pt>
                <c:pt idx="3">
                  <c:v>2.96</c:v>
                </c:pt>
                <c:pt idx="4">
                  <c:v>#N/A</c:v>
                </c:pt>
                <c:pt idx="5">
                  <c:v>2.9</c:v>
                </c:pt>
                <c:pt idx="6">
                  <c:v>#N/A</c:v>
                </c:pt>
                <c:pt idx="7">
                  <c:v>3.12</c:v>
                </c:pt>
                <c:pt idx="8">
                  <c:v>#N/A</c:v>
                </c:pt>
                <c:pt idx="9">
                  <c:v>2.46</c:v>
                </c:pt>
              </c:numCache>
            </c:numRef>
          </c:val>
          <c:extLst>
            <c:ext xmlns:c16="http://schemas.microsoft.com/office/drawing/2014/chart" uri="{C3380CC4-5D6E-409C-BE32-E72D297353CC}">
              <c16:uniqueId val="{00000008-DF0B-4AD7-B9E5-4160409DA568}"/>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1.46</c:v>
                </c:pt>
                <c:pt idx="2">
                  <c:v>#N/A</c:v>
                </c:pt>
                <c:pt idx="3">
                  <c:v>1.73</c:v>
                </c:pt>
                <c:pt idx="4">
                  <c:v>#N/A</c:v>
                </c:pt>
                <c:pt idx="5">
                  <c:v>2.16</c:v>
                </c:pt>
                <c:pt idx="6">
                  <c:v>#N/A</c:v>
                </c:pt>
                <c:pt idx="7">
                  <c:v>3.49</c:v>
                </c:pt>
                <c:pt idx="8">
                  <c:v>#N/A</c:v>
                </c:pt>
                <c:pt idx="9">
                  <c:v>3.78</c:v>
                </c:pt>
              </c:numCache>
            </c:numRef>
          </c:val>
          <c:extLst>
            <c:ext xmlns:c16="http://schemas.microsoft.com/office/drawing/2014/chart" uri="{C3380CC4-5D6E-409C-BE32-E72D297353CC}">
              <c16:uniqueId val="{00000009-DF0B-4AD7-B9E5-4160409DA5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178200</c:v>
                </c:pt>
                <c:pt idx="5">
                  <c:v>172440</c:v>
                </c:pt>
                <c:pt idx="8">
                  <c:v>178901</c:v>
                </c:pt>
                <c:pt idx="11">
                  <c:v>179633</c:v>
                </c:pt>
                <c:pt idx="14">
                  <c:v>179831</c:v>
                </c:pt>
              </c:numCache>
            </c:numRef>
          </c:val>
          <c:extLst>
            <c:ext xmlns:c16="http://schemas.microsoft.com/office/drawing/2014/chart" uri="{C3380CC4-5D6E-409C-BE32-E72D297353CC}">
              <c16:uniqueId val="{00000000-FD8B-499E-A4E0-AEE2537177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8B-499E-A4E0-AEE2537177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1649</c:v>
                </c:pt>
                <c:pt idx="3">
                  <c:v>1650</c:v>
                </c:pt>
                <c:pt idx="6">
                  <c:v>1652</c:v>
                </c:pt>
                <c:pt idx="9">
                  <c:v>1653</c:v>
                </c:pt>
                <c:pt idx="12">
                  <c:v>1654</c:v>
                </c:pt>
              </c:numCache>
            </c:numRef>
          </c:val>
          <c:extLst>
            <c:ext xmlns:c16="http://schemas.microsoft.com/office/drawing/2014/chart" uri="{C3380CC4-5D6E-409C-BE32-E72D297353CC}">
              <c16:uniqueId val="{00000002-FD8B-499E-A4E0-AEE2537177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8B-499E-A4E0-AEE2537177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63039</c:v>
                </c:pt>
                <c:pt idx="3">
                  <c:v>62735</c:v>
                </c:pt>
                <c:pt idx="6">
                  <c:v>59166</c:v>
                </c:pt>
                <c:pt idx="9">
                  <c:v>57351</c:v>
                </c:pt>
                <c:pt idx="12">
                  <c:v>56443</c:v>
                </c:pt>
              </c:numCache>
            </c:numRef>
          </c:val>
          <c:extLst>
            <c:ext xmlns:c16="http://schemas.microsoft.com/office/drawing/2014/chart" uri="{C3380CC4-5D6E-409C-BE32-E72D297353CC}">
              <c16:uniqueId val="{00000004-FD8B-499E-A4E0-AEE2537177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78841</c:v>
                </c:pt>
                <c:pt idx="3">
                  <c:v>78853</c:v>
                </c:pt>
                <c:pt idx="6">
                  <c:v>78757</c:v>
                </c:pt>
                <c:pt idx="9">
                  <c:v>74182</c:v>
                </c:pt>
                <c:pt idx="12">
                  <c:v>69842</c:v>
                </c:pt>
              </c:numCache>
            </c:numRef>
          </c:val>
          <c:extLst>
            <c:ext xmlns:c16="http://schemas.microsoft.com/office/drawing/2014/chart" uri="{C3380CC4-5D6E-409C-BE32-E72D297353CC}">
              <c16:uniqueId val="{00000005-FD8B-499E-A4E0-AEE2537177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47405</c:v>
                </c:pt>
                <c:pt idx="3">
                  <c:v>52758</c:v>
                </c:pt>
                <c:pt idx="6">
                  <c:v>47442</c:v>
                </c:pt>
                <c:pt idx="9">
                  <c:v>42139</c:v>
                </c:pt>
                <c:pt idx="12">
                  <c:v>29184</c:v>
                </c:pt>
              </c:numCache>
            </c:numRef>
          </c:val>
          <c:extLst>
            <c:ext xmlns:c16="http://schemas.microsoft.com/office/drawing/2014/chart" uri="{C3380CC4-5D6E-409C-BE32-E72D297353CC}">
              <c16:uniqueId val="{00000006-FD8B-499E-A4E0-AEE2537177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98626</c:v>
                </c:pt>
                <c:pt idx="3">
                  <c:v>111412</c:v>
                </c:pt>
                <c:pt idx="6">
                  <c:v>104527</c:v>
                </c:pt>
                <c:pt idx="9">
                  <c:v>106090</c:v>
                </c:pt>
                <c:pt idx="12">
                  <c:v>102444</c:v>
                </c:pt>
              </c:numCache>
            </c:numRef>
          </c:val>
          <c:extLst>
            <c:ext xmlns:c16="http://schemas.microsoft.com/office/drawing/2014/chart" uri="{C3380CC4-5D6E-409C-BE32-E72D297353CC}">
              <c16:uniqueId val="{00000007-FD8B-499E-A4E0-AEE2537177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111360</c:v>
                </c:pt>
                <c:pt idx="2">
                  <c:v>#N/A</c:v>
                </c:pt>
                <c:pt idx="3">
                  <c:v>#N/A</c:v>
                </c:pt>
                <c:pt idx="4">
                  <c:v>134968</c:v>
                </c:pt>
                <c:pt idx="5">
                  <c:v>#N/A</c:v>
                </c:pt>
                <c:pt idx="6">
                  <c:v>#N/A</c:v>
                </c:pt>
                <c:pt idx="7">
                  <c:v>112643</c:v>
                </c:pt>
                <c:pt idx="8">
                  <c:v>#N/A</c:v>
                </c:pt>
                <c:pt idx="9">
                  <c:v>#N/A</c:v>
                </c:pt>
                <c:pt idx="10">
                  <c:v>101782</c:v>
                </c:pt>
                <c:pt idx="11">
                  <c:v>#N/A</c:v>
                </c:pt>
                <c:pt idx="12">
                  <c:v>#N/A</c:v>
                </c:pt>
                <c:pt idx="13">
                  <c:v>79736</c:v>
                </c:pt>
                <c:pt idx="14">
                  <c:v>#N/A</c:v>
                </c:pt>
              </c:numCache>
            </c:numRef>
          </c:val>
          <c:smooth val="0"/>
          <c:extLst>
            <c:ext xmlns:c16="http://schemas.microsoft.com/office/drawing/2014/chart" uri="{C3380CC4-5D6E-409C-BE32-E72D297353CC}">
              <c16:uniqueId val="{00000008-FD8B-499E-A4E0-AEE2537177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1400502</c:v>
                </c:pt>
                <c:pt idx="5">
                  <c:v>1401034</c:v>
                </c:pt>
                <c:pt idx="8">
                  <c:v>1406770</c:v>
                </c:pt>
                <c:pt idx="11">
                  <c:v>1403720</c:v>
                </c:pt>
                <c:pt idx="14">
                  <c:v>1392552</c:v>
                </c:pt>
              </c:numCache>
            </c:numRef>
          </c:val>
          <c:extLst>
            <c:ext xmlns:c16="http://schemas.microsoft.com/office/drawing/2014/chart" uri="{C3380CC4-5D6E-409C-BE32-E72D297353CC}">
              <c16:uniqueId val="{00000000-8BA6-4D30-8A34-28071A258D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695267</c:v>
                </c:pt>
                <c:pt idx="5">
                  <c:v>658715</c:v>
                </c:pt>
                <c:pt idx="8">
                  <c:v>646672</c:v>
                </c:pt>
                <c:pt idx="11">
                  <c:v>706008</c:v>
                </c:pt>
                <c:pt idx="14">
                  <c:v>715000</c:v>
                </c:pt>
              </c:numCache>
            </c:numRef>
          </c:val>
          <c:extLst>
            <c:ext xmlns:c16="http://schemas.microsoft.com/office/drawing/2014/chart" uri="{C3380CC4-5D6E-409C-BE32-E72D297353CC}">
              <c16:uniqueId val="{00000001-8BA6-4D30-8A34-28071A258D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158910</c:v>
                </c:pt>
                <c:pt idx="5">
                  <c:v>142221</c:v>
                </c:pt>
                <c:pt idx="8">
                  <c:v>139041</c:v>
                </c:pt>
                <c:pt idx="11">
                  <c:v>132395</c:v>
                </c:pt>
                <c:pt idx="14">
                  <c:v>155643</c:v>
                </c:pt>
              </c:numCache>
            </c:numRef>
          </c:val>
          <c:extLst>
            <c:ext xmlns:c16="http://schemas.microsoft.com/office/drawing/2014/chart" uri="{C3380CC4-5D6E-409C-BE32-E72D297353CC}">
              <c16:uniqueId val="{00000002-8BA6-4D30-8A34-28071A258D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1503</c:v>
                </c:pt>
                <c:pt idx="3">
                  <c:v>0</c:v>
                </c:pt>
                <c:pt idx="6">
                  <c:v>0</c:v>
                </c:pt>
                <c:pt idx="9">
                  <c:v>0</c:v>
                </c:pt>
                <c:pt idx="12">
                  <c:v>0</c:v>
                </c:pt>
              </c:numCache>
            </c:numRef>
          </c:val>
          <c:extLst>
            <c:ext xmlns:c16="http://schemas.microsoft.com/office/drawing/2014/chart" uri="{C3380CC4-5D6E-409C-BE32-E72D297353CC}">
              <c16:uniqueId val="{00000003-8BA6-4D30-8A34-28071A258D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A6-4D30-8A34-28071A258D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81409</c:v>
                </c:pt>
                <c:pt idx="3">
                  <c:v>76211</c:v>
                </c:pt>
                <c:pt idx="6">
                  <c:v>70388</c:v>
                </c:pt>
                <c:pt idx="9">
                  <c:v>64639</c:v>
                </c:pt>
                <c:pt idx="12">
                  <c:v>57500</c:v>
                </c:pt>
              </c:numCache>
            </c:numRef>
          </c:val>
          <c:extLst>
            <c:ext xmlns:c16="http://schemas.microsoft.com/office/drawing/2014/chart" uri="{C3380CC4-5D6E-409C-BE32-E72D297353CC}">
              <c16:uniqueId val="{00000005-8BA6-4D30-8A34-28071A258D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169247</c:v>
                </c:pt>
                <c:pt idx="3">
                  <c:v>156632</c:v>
                </c:pt>
                <c:pt idx="6">
                  <c:v>146890</c:v>
                </c:pt>
                <c:pt idx="9">
                  <c:v>143758</c:v>
                </c:pt>
                <c:pt idx="12">
                  <c:v>227722</c:v>
                </c:pt>
              </c:numCache>
            </c:numRef>
          </c:val>
          <c:extLst>
            <c:ext xmlns:c16="http://schemas.microsoft.com/office/drawing/2014/chart" uri="{C3380CC4-5D6E-409C-BE32-E72D297353CC}">
              <c16:uniqueId val="{00000006-8BA6-4D30-8A34-28071A258D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2043</c:v>
                </c:pt>
                <c:pt idx="3">
                  <c:v>1479</c:v>
                </c:pt>
                <c:pt idx="6">
                  <c:v>983</c:v>
                </c:pt>
                <c:pt idx="9">
                  <c:v>590</c:v>
                </c:pt>
                <c:pt idx="12">
                  <c:v>296</c:v>
                </c:pt>
              </c:numCache>
            </c:numRef>
          </c:val>
          <c:extLst>
            <c:ext xmlns:c16="http://schemas.microsoft.com/office/drawing/2014/chart" uri="{C3380CC4-5D6E-409C-BE32-E72D297353CC}">
              <c16:uniqueId val="{00000007-8BA6-4D30-8A34-28071A258D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745137</c:v>
                </c:pt>
                <c:pt idx="3">
                  <c:v>637032</c:v>
                </c:pt>
                <c:pt idx="6">
                  <c:v>601221</c:v>
                </c:pt>
                <c:pt idx="9">
                  <c:v>572183</c:v>
                </c:pt>
                <c:pt idx="12">
                  <c:v>552351</c:v>
                </c:pt>
              </c:numCache>
            </c:numRef>
          </c:val>
          <c:extLst>
            <c:ext xmlns:c16="http://schemas.microsoft.com/office/drawing/2014/chart" uri="{C3380CC4-5D6E-409C-BE32-E72D297353CC}">
              <c16:uniqueId val="{00000008-8BA6-4D30-8A34-28071A258D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15704</c:v>
                </c:pt>
                <c:pt idx="3">
                  <c:v>14154</c:v>
                </c:pt>
                <c:pt idx="6">
                  <c:v>12603</c:v>
                </c:pt>
                <c:pt idx="9">
                  <c:v>11072</c:v>
                </c:pt>
                <c:pt idx="12">
                  <c:v>27605</c:v>
                </c:pt>
              </c:numCache>
            </c:numRef>
          </c:val>
          <c:extLst>
            <c:ext xmlns:c16="http://schemas.microsoft.com/office/drawing/2014/chart" uri="{C3380CC4-5D6E-409C-BE32-E72D297353CC}">
              <c16:uniqueId val="{00000009-8BA6-4D30-8A34-28071A258D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2623876</c:v>
                </c:pt>
                <c:pt idx="3">
                  <c:v>2596234</c:v>
                </c:pt>
                <c:pt idx="6">
                  <c:v>2598085</c:v>
                </c:pt>
                <c:pt idx="9">
                  <c:v>2587859</c:v>
                </c:pt>
                <c:pt idx="12">
                  <c:v>2599222</c:v>
                </c:pt>
              </c:numCache>
            </c:numRef>
          </c:val>
          <c:extLst>
            <c:ext xmlns:c16="http://schemas.microsoft.com/office/drawing/2014/chart" uri="{C3380CC4-5D6E-409C-BE32-E72D297353CC}">
              <c16:uniqueId val="{0000000A-8BA6-4D30-8A34-28071A258D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1384238</c:v>
                </c:pt>
                <c:pt idx="2">
                  <c:v>#N/A</c:v>
                </c:pt>
                <c:pt idx="3">
                  <c:v>#N/A</c:v>
                </c:pt>
                <c:pt idx="4">
                  <c:v>1279770</c:v>
                </c:pt>
                <c:pt idx="5">
                  <c:v>#N/A</c:v>
                </c:pt>
                <c:pt idx="6">
                  <c:v>#N/A</c:v>
                </c:pt>
                <c:pt idx="7">
                  <c:v>1237688</c:v>
                </c:pt>
                <c:pt idx="8">
                  <c:v>#N/A</c:v>
                </c:pt>
                <c:pt idx="9">
                  <c:v>#N/A</c:v>
                </c:pt>
                <c:pt idx="10">
                  <c:v>1137979</c:v>
                </c:pt>
                <c:pt idx="11">
                  <c:v>#N/A</c:v>
                </c:pt>
                <c:pt idx="12">
                  <c:v>#N/A</c:v>
                </c:pt>
                <c:pt idx="13">
                  <c:v>1201501</c:v>
                </c:pt>
                <c:pt idx="14">
                  <c:v>#N/A</c:v>
                </c:pt>
              </c:numCache>
            </c:numRef>
          </c:val>
          <c:smooth val="0"/>
          <c:extLst>
            <c:ext xmlns:c16="http://schemas.microsoft.com/office/drawing/2014/chart" uri="{C3380CC4-5D6E-409C-BE32-E72D297353CC}">
              <c16:uniqueId val="{0000000B-8BA6-4D30-8A34-28071A258D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23124</c:v>
                </c:pt>
                <c:pt idx="1">
                  <c:v>17357</c:v>
                </c:pt>
                <c:pt idx="2">
                  <c:v>26247</c:v>
                </c:pt>
              </c:numCache>
            </c:numRef>
          </c:val>
          <c:extLst>
            <c:ext xmlns:c16="http://schemas.microsoft.com/office/drawing/2014/chart" uri="{C3380CC4-5D6E-409C-BE32-E72D297353CC}">
              <c16:uniqueId val="{00000000-5D31-4304-8740-60ECD68144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D31-4304-8740-60ECD68144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14842</c:v>
                </c:pt>
                <c:pt idx="1">
                  <c:v>14646</c:v>
                </c:pt>
                <c:pt idx="2">
                  <c:v>15367</c:v>
                </c:pt>
              </c:numCache>
            </c:numRef>
          </c:val>
          <c:extLst>
            <c:ext xmlns:c16="http://schemas.microsoft.com/office/drawing/2014/chart" uri="{C3380CC4-5D6E-409C-BE32-E72D297353CC}">
              <c16:uniqueId val="{00000002-5D31-4304-8740-60ECD68144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{8DAB8489-2C51-4567-B630-FD730808F1EF}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ECA-4677-8CAC-33DF2C8367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{E3763FD3-05C0-4B62-A7ED-429C9ABC6317}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CA-4677-8CAC-33DF2C8367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{EE4E479C-86FE-4302-AB0C-D0BC8AC336CE}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CA-4677-8CAC-33DF2C8367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{07CA5C31-2A2A-405D-83BD-A656FEAF0104}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CA-4677-8CAC-33DF2C8367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{F85D8E42-D9EA-4F4B-9117-3F4EC344C33A}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CA-4677-8CAC-33DF2C8367E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{316308C9-588D-4A7C-95BE-AE46863821BD}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ECA-4677-8CAC-33DF2C8367E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{7CBD4601-D692-4D4E-B852-CE3ABC72F9DA}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ECA-4677-8CAC-33DF2C8367E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{1A187005-FDBF-4AFA-97EE-10881CC1FE24}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ECA-4677-8CAC-33DF2C8367E6}"/>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{185E652F-761C-442A-834D-BADBAA1E5E37}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ECA-4677-8CAC-33DF2C8367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54.5</c:v>
                </c:pt>
                <c:pt idx="32">
                  <c:v>55.2</c:v>
                </c:pt>
              </c:numCache>
            </c:numRef>
          </c:xVal>
          <c:yVal>
            <c:numRef>
              <c:f>公会計指標分析・財政指標組合せ分析表!$BP$51:$DC$51</c:f>
              <c:numCache>
                <c:formatCode>#,##0.0;"▲ "#,##0.0</c:formatCode>
                <c:ptCount val="40"/>
                <c:pt idx="24">
                  <c:v>160.69999999999999</c:v>
                </c:pt>
                <c:pt idx="32">
                  <c:v>145.6</c:v>
                </c:pt>
              </c:numCache>
            </c:numRef>
          </c:yVal>
          <c:smooth val="0"/>
          <c:extLst>
            <c:ext xmlns:c16="http://schemas.microsoft.com/office/drawing/2014/chart" uri="{C3380CC4-5D6E-409C-BE32-E72D297353CC}">
              <c16:uniqueId val="{00000009-EECA-4677-8CAC-33DF2C8367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{A48D55A4-A552-4272-89F4-F4947E34EFAC}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ECA-4677-8CAC-33DF2C8367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{C7456E20-9E5C-45DC-B394-5DECFD7B7326}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CA-4677-8CAC-33DF2C8367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{37CD7D0A-1725-4B0C-8067-4C88D1474105}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CA-4677-8CAC-33DF2C8367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{12E82CF1-1B24-4195-B159-CEE51EB3B2F9}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CA-4677-8CAC-33DF2C8367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{C6ACE662-772D-46B7-909F-3A07F6362117}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CA-4677-8CAC-33DF2C8367E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{17CE7878-E7C7-4108-8F79-98DE498BE095}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ECA-4677-8CAC-33DF2C8367E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{F1A0AE98-91E6-4E3F-81D0-E5FF4D38B0F1}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ECA-4677-8CAC-33DF2C8367E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{5727F868-03DC-488E-BCEA-4E1EAEF15CAB}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ECA-4677-8CAC-33DF2C8367E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{A8892A53-E8C1-48F9-8F1A-BB22C1D7262E}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ECA-4677-8CAC-33DF2C8367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c:v>
                </c:pt>
                <c:pt idx="32">
                  <c:v>62</c:v>
                </c:pt>
              </c:numCache>
            </c:numRef>
          </c:xVal>
          <c:yVal>
            <c:numRef>
              <c:f>公会計指標分析・財政指標組合せ分析表!$BP$55:$DC$55</c:f>
              <c:numCache>
                <c:formatCode>#,##0.0;"▲ "#,##0.0</c:formatCode>
                <c:ptCount val="40"/>
                <c:pt idx="24">
                  <c:v>115.7</c:v>
                </c:pt>
                <c:pt idx="32">
                  <c:v>106</c:v>
                </c:pt>
              </c:numCache>
            </c:numRef>
          </c:yVal>
          <c:smooth val="0"/>
          <c:extLst>
            <c:ext xmlns:c16="http://schemas.microsoft.com/office/drawing/2014/chart" uri="{C3380CC4-5D6E-409C-BE32-E72D297353CC}">
              <c16:uniqueId val="{00000013-EECA-4677-8CAC-33DF2C8367E6}"/>
            </c:ext>
          </c:extLst>
        </c:ser>
        <c:dLbls>
          <c:showLegendKey val="0"/>
          <c:showVal val="1"/>
          <c:showCatName val="0"/>
          <c:showSerName val="0"/>
          <c:showPercent val="0"/>
          <c:showBubbleSize val="0"/>
        </c:dLbls>
        <c:axId val="255581592"/>
        <c:axId val="255619256"/>
      </c:scatterChart>
      <c:valAx>
        <c:axId val="255581592"/>
        <c:scaling>
          <c:orientation val="minMax"/>
          <c:max val="62.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619256"/>
        <c:crosses val="autoZero"/>
        <c:crossBetween val="midCat"/>
      </c:valAx>
      <c:valAx>
        <c:axId val="255619256"/>
        <c:scaling>
          <c:orientation val="minMax"/>
          <c:max val="170"/>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581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{AA350FFF-D5C2-46E1-8BFA-EB786CAF58AB}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D67-47F7-A86A-7603676143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{D933A432-E89A-4DFD-92A0-7175FC233157}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67-47F7-A86A-7603676143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{2428113B-548D-4A73-9BC8-87E5A6E338E4}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67-47F7-A86A-7603676143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{FF60C3E9-FBEF-4683-96A3-372B95E04850}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67-47F7-A86A-7603676143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{06415E28-DE43-4560-B1EA-8253BD577136}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67-47F7-A86A-7603676143F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{E419DF66-B6D2-44A7-BF91-59E78B4CF54D}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D67-47F7-A86A-7603676143F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{A5AA0E0C-E8BB-4125-A1CC-5D8BB7892BCC}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D67-47F7-A86A-7603676143F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{BAC49C6E-9856-4BF1-A119-9613AB37A7E8}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D67-47F7-A86A-7603676143F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{7C8C8B51-0C7E-4F05-8933-984E1DCE0D88}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D67-47F7-A86A-7603676143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16.899999999999999</c:v>
                </c:pt>
                <c:pt idx="16">
                  <c:v>17</c:v>
                </c:pt>
                <c:pt idx="24">
                  <c:v>16.5</c:v>
                </c:pt>
                <c:pt idx="32">
                  <c:v>13.3</c:v>
                </c:pt>
              </c:numCache>
            </c:numRef>
          </c:xVal>
          <c:yVal>
            <c:numRef>
              <c:f>公会計指標分析・財政指標組合せ分析表!$BP$73:$DC$73</c:f>
              <c:numCache>
                <c:formatCode>#,##0.0;"▲ "#,##0.0</c:formatCode>
                <c:ptCount val="40"/>
                <c:pt idx="0">
                  <c:v>198.7</c:v>
                </c:pt>
                <c:pt idx="8">
                  <c:v>182.5</c:v>
                </c:pt>
                <c:pt idx="16">
                  <c:v>175.6</c:v>
                </c:pt>
                <c:pt idx="24">
                  <c:v>160.69999999999999</c:v>
                </c:pt>
                <c:pt idx="32">
                  <c:v>145.6</c:v>
                </c:pt>
              </c:numCache>
            </c:numRef>
          </c:yVal>
          <c:smooth val="0"/>
          <c:extLst>
            <c:ext xmlns:c16="http://schemas.microsoft.com/office/drawing/2014/chart" uri="{C3380CC4-5D6E-409C-BE32-E72D297353CC}">
              <c16:uniqueId val="{00000009-FD67-47F7-A86A-7603676143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{571CF4EF-5A87-4197-BA45-950E803EF30E}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D67-47F7-A86A-7603676143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{0D027B04-6037-4253-8F78-E07944B4D46A}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67-47F7-A86A-7603676143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{084F7065-B602-4E8A-90A7-E126B15D270A}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67-47F7-A86A-7603676143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{F659782C-9756-4C17-9963-C5725530691D}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67-47F7-A86A-7603676143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{E2189617-6A43-40DD-AD42-78575424E64D}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67-47F7-A86A-7603676143F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{484A6550-58AB-43CA-A20E-30406662D3A2}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D67-47F7-A86A-7603676143F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{F47D9963-A898-4876-9067-6D478B14D80E}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D67-47F7-A86A-7603676143F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{65DD6EC1-9CEF-4582-B512-445510926086}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D67-47F7-A86A-7603676143F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{04B36126-83C4-4FA0-BC11-91DAB0817954}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D67-47F7-A86A-7603676143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FD67-47F7-A86A-7603676143FE}"/>
            </c:ext>
          </c:extLst>
        </c:ser>
        <c:dLbls>
          <c:showLegendKey val="0"/>
          <c:showVal val="1"/>
          <c:showCatName val="0"/>
          <c:showSerName val="0"/>
          <c:showPercent val="0"/>
          <c:showBubbleSize val="0"/>
        </c:dLbls>
        <c:axId val="255864680"/>
        <c:axId val="255777416"/>
      </c:scatterChart>
      <c:valAx>
        <c:axId val="255864680"/>
        <c:scaling>
          <c:orientation val="minMax"/>
          <c:max val="17.70000000000000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777416"/>
        <c:crosses val="autoZero"/>
        <c:crossBetween val="midCat"/>
      </c:valAx>
      <c:valAx>
        <c:axId val="255777416"/>
        <c:scaling>
          <c:orientation val="minMax"/>
          <c:max val="215"/>
          <c:min val="9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8646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3,737,845
3,646,405
437.56
1,705,235,891
1,682,028,520
13,056,042
936,031,148
2,364,112,005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県費負担教職員」の給与負担事務が県より権限移譲されたことにより、基準財政需要額・基準財政収入額ともに、大幅な増額となりました。その他、基準財政需要額では、社会福祉費や高齢者保健福祉費などの社会保障関係費が増えた影響で増額となり、基準財政収入額でも、固定資産税や法人市民税が増額算定された影響で増額となっていますが、</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年度の財政力指数は前年と変わらず「</a:t>
          </a:r>
          <a:r>
            <a:rPr kumimoji="1" lang="en-US" altLang="ja-JP" sz="1100">
              <a:latin typeface="ＭＳ Ｐゴシック" panose="020B0600070205080204" pitchFamily="50" charset="-128"/>
              <a:ea typeface="ＭＳ Ｐゴシック" panose="020B0600070205080204" pitchFamily="50" charset="-128"/>
            </a:rPr>
            <a:t>0.97</a:t>
          </a:r>
          <a:r>
            <a:rPr kumimoji="1" lang="ja-JP" altLang="en-US" sz="1100">
              <a:latin typeface="ＭＳ Ｐゴシック" panose="020B0600070205080204" pitchFamily="50" charset="-128"/>
              <a:ea typeface="ＭＳ Ｐゴシック" panose="020B0600070205080204" pitchFamily="50" charset="-128"/>
            </a:rPr>
            <a:t>」となっており、類似団体比較においても比較的高い水準で推移しています。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62230</xdr:rowOff>
    </xdr:from>
    <xdr:to>
      <xdr:col>23</xdr:col>
      <xdr:colOff>133350</xdr:colOff>
      <xdr:row>37</xdr:row>
      <xdr:rowOff>62230</xdr:rowOff>
    </xdr:to>
    <xdr:cxnSp macro="">
      <xdr:nvCxnSpPr>
        <xdr:cNvPr id="67" name="直線コネクタ 66"/>
        <xdr:cNvCxnSpPr/>
      </xdr:nvCxnSpPr>
      <xdr:spPr>
        <a:xfrm>
          <a:off x="4114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62230</xdr:rowOff>
    </xdr:from>
    <xdr:to>
      <xdr:col>19</xdr:col>
      <xdr:colOff>133350</xdr:colOff>
      <xdr:row>37</xdr:row>
      <xdr:rowOff>62230</xdr:rowOff>
    </xdr:to>
    <xdr:cxnSp macro="">
      <xdr:nvCxnSpPr>
        <xdr:cNvPr id="70" name="直線コネクタ 69"/>
        <xdr:cNvCxnSpPr/>
      </xdr:nvCxnSpPr>
      <xdr:spPr>
        <a:xfrm>
          <a:off x="3225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62230</xdr:rowOff>
    </xdr:from>
    <xdr:to>
      <xdr:col>15</xdr:col>
      <xdr:colOff>82550</xdr:colOff>
      <xdr:row>37</xdr:row>
      <xdr:rowOff>110490</xdr:rowOff>
    </xdr:to>
    <xdr:cxnSp macro="">
      <xdr:nvCxnSpPr>
        <xdr:cNvPr id="73" name="直線コネクタ 72"/>
        <xdr:cNvCxnSpPr/>
      </xdr:nvCxnSpPr>
      <xdr:spPr>
        <a:xfrm flipV="1">
          <a:off x="2336800" y="640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110490</xdr:rowOff>
    </xdr:from>
    <xdr:to>
      <xdr:col>11</xdr:col>
      <xdr:colOff>31750</xdr:colOff>
      <xdr:row>37</xdr:row>
      <xdr:rowOff>110490</xdr:rowOff>
    </xdr:to>
    <xdr:cxnSp macro="">
      <xdr:nvCxnSpPr>
        <xdr:cNvPr id="76" name="直線コネクタ 75"/>
        <xdr:cNvCxnSpPr/>
      </xdr:nvCxnSpPr>
      <xdr:spPr>
        <a:xfrm>
          <a:off x="14478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11430</xdr:rowOff>
    </xdr:from>
    <xdr:to>
      <xdr:col>23</xdr:col>
      <xdr:colOff>184150</xdr:colOff>
      <xdr:row>37</xdr:row>
      <xdr:rowOff>113030</xdr:rowOff>
    </xdr:to>
    <xdr:sp macro="" textlink="">
      <xdr:nvSpPr>
        <xdr:cNvPr id="86" name="楕円 85"/>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27957</xdr:rowOff>
    </xdr:from>
    <xdr:ext cx="762000" cy="259045"/>
    <xdr:sp macro="" textlink="">
      <xdr:nvSpPr>
        <xdr:cNvPr id="87" name="財政力該当値テキスト"/>
        <xdr:cNvSpPr txBox="1"/>
      </xdr:nvSpPr>
      <xdr:spPr>
        <a:xfrm>
          <a:off x="5041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11430</xdr:rowOff>
    </xdr:from>
    <xdr:to>
      <xdr:col>19</xdr:col>
      <xdr:colOff>184150</xdr:colOff>
      <xdr:row>37</xdr:row>
      <xdr:rowOff>113030</xdr:rowOff>
    </xdr:to>
    <xdr:sp macro="" textlink="">
      <xdr:nvSpPr>
        <xdr:cNvPr id="88" name="楕円 87"/>
        <xdr:cNvSpPr/>
      </xdr:nvSpPr>
      <xdr:spPr>
        <a:xfrm>
          <a:off x="406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123207</xdr:rowOff>
    </xdr:from>
    <xdr:ext cx="736600" cy="259045"/>
    <xdr:sp macro="" textlink="">
      <xdr:nvSpPr>
        <xdr:cNvPr id="89" name="テキスト ボックス 88"/>
        <xdr:cNvSpPr txBox="1"/>
      </xdr:nvSpPr>
      <xdr:spPr>
        <a:xfrm>
          <a:off x="3733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11430</xdr:rowOff>
    </xdr:from>
    <xdr:to>
      <xdr:col>15</xdr:col>
      <xdr:colOff>133350</xdr:colOff>
      <xdr:row>37</xdr:row>
      <xdr:rowOff>113030</xdr:rowOff>
    </xdr:to>
    <xdr:sp macro="" textlink="">
      <xdr:nvSpPr>
        <xdr:cNvPr id="90" name="楕円 89"/>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123207</xdr:rowOff>
    </xdr:from>
    <xdr:ext cx="762000" cy="259045"/>
    <xdr:sp macro="" textlink="">
      <xdr:nvSpPr>
        <xdr:cNvPr id="91" name="テキスト ボックス 90"/>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59690</xdr:rowOff>
    </xdr:from>
    <xdr:to>
      <xdr:col>11</xdr:col>
      <xdr:colOff>82550</xdr:colOff>
      <xdr:row>37</xdr:row>
      <xdr:rowOff>161290</xdr:rowOff>
    </xdr:to>
    <xdr:sp macro="" textlink="">
      <xdr:nvSpPr>
        <xdr:cNvPr id="92" name="楕円 91"/>
        <xdr:cNvSpPr/>
      </xdr:nvSpPr>
      <xdr:spPr>
        <a:xfrm>
          <a:off x="2286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17</xdr:rowOff>
    </xdr:from>
    <xdr:ext cx="762000" cy="259045"/>
    <xdr:sp macro="" textlink="">
      <xdr:nvSpPr>
        <xdr:cNvPr id="93" name="テキスト ボックス 92"/>
        <xdr:cNvSpPr txBox="1"/>
      </xdr:nvSpPr>
      <xdr:spPr>
        <a:xfrm>
          <a:off x="1955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59690</xdr:rowOff>
    </xdr:from>
    <xdr:to>
      <xdr:col>7</xdr:col>
      <xdr:colOff>31750</xdr:colOff>
      <xdr:row>37</xdr:row>
      <xdr:rowOff>161290</xdr:rowOff>
    </xdr:to>
    <xdr:sp macro="" textlink="">
      <xdr:nvSpPr>
        <xdr:cNvPr id="94" name="楕円 93"/>
        <xdr:cNvSpPr/>
      </xdr:nvSpPr>
      <xdr:spPr>
        <a:xfrm>
          <a:off x="1397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17</xdr:rowOff>
    </xdr:from>
    <xdr:ext cx="762000" cy="259045"/>
    <xdr:sp macro="" textlink="">
      <xdr:nvSpPr>
        <xdr:cNvPr id="95" name="テキスト ボックス 94"/>
        <xdr:cNvSpPr txBox="1"/>
      </xdr:nvSpPr>
      <xdr:spPr>
        <a:xfrm>
          <a:off x="1066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％台に上昇し、その後は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％台で推移しています。扶助費が年々増加する中で、それ以外の経費や経常一般財源等の状況により、比率が増減しています。平成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年度は、扶助費の増や三セク債の元金償還が始まったことなどによる公債費の増等のため、上昇しました。平成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年度は、子ども・子育て支援新制度開始に伴う市費負担減等により、扶助費に充当する一般財源が減少したことなどにより改善しました。平成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年度は、地方消費税交付金などの県税交付金や臨時財政対策債等の減による経常一般財源の減、扶助費や繰出金の増等により、上昇しました。平成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年度は、扶助費等の増加はあったものの、企業収益の改善になどによる市税収入の増や県税交付金の増による経常一般財源等が増えたことにより、前年度と比べて改善しています。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76905</xdr:rowOff>
    </xdr:from>
    <xdr:to>
      <xdr:col>23</xdr:col>
      <xdr:colOff>133350</xdr:colOff>
      <xdr:row>65</xdr:row>
      <xdr:rowOff>39511</xdr:rowOff>
    </xdr:to>
    <xdr:cxnSp macro="">
      <xdr:nvCxnSpPr>
        <xdr:cNvPr id="130" name="直線コネクタ 129"/>
        <xdr:cNvCxnSpPr/>
      </xdr:nvCxnSpPr>
      <xdr:spPr>
        <a:xfrm flipV="1">
          <a:off x="4114800" y="1104970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57855</xdr:rowOff>
    </xdr:from>
    <xdr:to>
      <xdr:col>19</xdr:col>
      <xdr:colOff>133350</xdr:colOff>
      <xdr:row>65</xdr:row>
      <xdr:rowOff>39511</xdr:rowOff>
    </xdr:to>
    <xdr:cxnSp macro="">
      <xdr:nvCxnSpPr>
        <xdr:cNvPr id="133" name="直線コネクタ 132"/>
        <xdr:cNvCxnSpPr/>
      </xdr:nvCxnSpPr>
      <xdr:spPr>
        <a:xfrm>
          <a:off x="3225800" y="10687755"/>
          <a:ext cx="8890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57855</xdr:rowOff>
    </xdr:from>
    <xdr:to>
      <xdr:col>15</xdr:col>
      <xdr:colOff>82550</xdr:colOff>
      <xdr:row>64</xdr:row>
      <xdr:rowOff>9878</xdr:rowOff>
    </xdr:to>
    <xdr:cxnSp macro="">
      <xdr:nvCxnSpPr>
        <xdr:cNvPr id="136" name="直線コネクタ 135"/>
        <xdr:cNvCxnSpPr/>
      </xdr:nvCxnSpPr>
      <xdr:spPr>
        <a:xfrm flipV="1">
          <a:off x="2336800" y="106877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38" name="テキスト ボックス 137"/>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108655</xdr:rowOff>
    </xdr:from>
    <xdr:to>
      <xdr:col>11</xdr:col>
      <xdr:colOff>31750</xdr:colOff>
      <xdr:row>64</xdr:row>
      <xdr:rowOff>9878</xdr:rowOff>
    </xdr:to>
    <xdr:cxnSp macro="">
      <xdr:nvCxnSpPr>
        <xdr:cNvPr id="139" name="直線コネクタ 138"/>
        <xdr:cNvCxnSpPr/>
      </xdr:nvCxnSpPr>
      <xdr:spPr>
        <a:xfrm>
          <a:off x="1447800" y="10567105"/>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26105</xdr:rowOff>
    </xdr:from>
    <xdr:to>
      <xdr:col>23</xdr:col>
      <xdr:colOff>184150</xdr:colOff>
      <xdr:row>64</xdr:row>
      <xdr:rowOff>127705</xdr:rowOff>
    </xdr:to>
    <xdr:sp macro="" textlink="">
      <xdr:nvSpPr>
        <xdr:cNvPr id="149" name="楕円 148"/>
        <xdr:cNvSpPr/>
      </xdr:nvSpPr>
      <xdr:spPr>
        <a:xfrm>
          <a:off x="49022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169632</xdr:rowOff>
    </xdr:from>
    <xdr:ext cx="762000" cy="259045"/>
    <xdr:sp macro="" textlink="">
      <xdr:nvSpPr>
        <xdr:cNvPr id="150" name="財政構造の弾力性該当値テキスト"/>
        <xdr:cNvSpPr txBox="1"/>
      </xdr:nvSpPr>
      <xdr:spPr>
        <a:xfrm>
          <a:off x="5041900" y="1097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160161</xdr:rowOff>
    </xdr:from>
    <xdr:to>
      <xdr:col>19</xdr:col>
      <xdr:colOff>184150</xdr:colOff>
      <xdr:row>65</xdr:row>
      <xdr:rowOff>90311</xdr:rowOff>
    </xdr:to>
    <xdr:sp macro="" textlink="">
      <xdr:nvSpPr>
        <xdr:cNvPr id="151" name="楕円 150"/>
        <xdr:cNvSpPr/>
      </xdr:nvSpPr>
      <xdr:spPr>
        <a:xfrm>
          <a:off x="4064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75088</xdr:rowOff>
    </xdr:from>
    <xdr:ext cx="736600" cy="259045"/>
    <xdr:sp macro="" textlink="">
      <xdr:nvSpPr>
        <xdr:cNvPr id="152" name="テキスト ボックス 151"/>
        <xdr:cNvSpPr txBox="1"/>
      </xdr:nvSpPr>
      <xdr:spPr>
        <a:xfrm>
          <a:off x="3733800" y="1121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7055</xdr:rowOff>
    </xdr:from>
    <xdr:to>
      <xdr:col>15</xdr:col>
      <xdr:colOff>133350</xdr:colOff>
      <xdr:row>62</xdr:row>
      <xdr:rowOff>108655</xdr:rowOff>
    </xdr:to>
    <xdr:sp macro="" textlink="">
      <xdr:nvSpPr>
        <xdr:cNvPr id="153" name="楕円 152"/>
        <xdr:cNvSpPr/>
      </xdr:nvSpPr>
      <xdr:spPr>
        <a:xfrm>
          <a:off x="31750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118832</xdr:rowOff>
    </xdr:from>
    <xdr:ext cx="762000" cy="259045"/>
    <xdr:sp macro="" textlink="">
      <xdr:nvSpPr>
        <xdr:cNvPr id="154" name="テキスト ボックス 153"/>
        <xdr:cNvSpPr txBox="1"/>
      </xdr:nvSpPr>
      <xdr:spPr>
        <a:xfrm>
          <a:off x="2844800" y="1040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130528</xdr:rowOff>
    </xdr:from>
    <xdr:to>
      <xdr:col>11</xdr:col>
      <xdr:colOff>82550</xdr:colOff>
      <xdr:row>64</xdr:row>
      <xdr:rowOff>60678</xdr:rowOff>
    </xdr:to>
    <xdr:sp macro="" textlink="">
      <xdr:nvSpPr>
        <xdr:cNvPr id="155" name="楕円 154"/>
        <xdr:cNvSpPr/>
      </xdr:nvSpPr>
      <xdr:spPr>
        <a:xfrm>
          <a:off x="2286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45455</xdr:rowOff>
    </xdr:from>
    <xdr:ext cx="762000" cy="259045"/>
    <xdr:sp macro="" textlink="">
      <xdr:nvSpPr>
        <xdr:cNvPr id="156" name="テキスト ボックス 155"/>
        <xdr:cNvSpPr txBox="1"/>
      </xdr:nvSpPr>
      <xdr:spPr>
        <a:xfrm>
          <a:off x="1955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57855</xdr:rowOff>
    </xdr:from>
    <xdr:to>
      <xdr:col>7</xdr:col>
      <xdr:colOff>31750</xdr:colOff>
      <xdr:row>61</xdr:row>
      <xdr:rowOff>159455</xdr:rowOff>
    </xdr:to>
    <xdr:sp macro="" textlink="">
      <xdr:nvSpPr>
        <xdr:cNvPr id="157" name="楕円 156"/>
        <xdr:cNvSpPr/>
      </xdr:nvSpPr>
      <xdr:spPr>
        <a:xfrm>
          <a:off x="1397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169632</xdr:rowOff>
    </xdr:from>
    <xdr:ext cx="762000" cy="259045"/>
    <xdr:sp macro="" textlink="">
      <xdr:nvSpPr>
        <xdr:cNvPr id="158" name="テキスト ボックス 157"/>
        <xdr:cNvSpPr txBox="1"/>
      </xdr:nvSpPr>
      <xdr:spPr>
        <a:xfrm>
          <a:off x="1066800"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「横浜市中期４か年計画」（</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増大する行政へのニーズに対応しつつ、スクラップ・アンド・ビルドにより職員定数を抑制するという目標を掲げ、効果的・効率的な執行体制の構築を進めました。そのため、人口１人あたりの人件費は</a:t>
          </a:r>
          <a:r>
            <a:rPr kumimoji="1" lang="en-US" altLang="ja-JP" sz="1100">
              <a:latin typeface="ＭＳ Ｐゴシック" panose="020B0600070205080204" pitchFamily="50" charset="-128"/>
              <a:ea typeface="ＭＳ Ｐゴシック" panose="020B0600070205080204" pitchFamily="50" charset="-128"/>
            </a:rPr>
            <a:t>93,188</a:t>
          </a:r>
          <a:r>
            <a:rPr kumimoji="1" lang="ja-JP" altLang="en-US" sz="1100">
              <a:latin typeface="ＭＳ Ｐゴシック" panose="020B0600070205080204" pitchFamily="50" charset="-128"/>
              <a:ea typeface="ＭＳ Ｐゴシック" panose="020B0600070205080204" pitchFamily="50" charset="-128"/>
            </a:rPr>
            <a:t>円となっており、類似団体平均を下回っています（（</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）市町村性質別歳出決算分析表参照）。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年度は、給与改定措置による人件費の増、平成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年度は、定期予防接種事業や県費負担教職員の本市移管の準備による物件費の増などにより、上昇しました。平成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年度は、県費負担教職員の本市移管による人件費の増や県費負担教職員に係るシステム経費の増に伴う物件費の増により、上昇しています。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88" name="直線コネクタ 187"/>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89" name="人件費・物件費等の状況最小値テキスト"/>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0" name="直線コネクタ 189"/>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1" name="人件費・物件費等の状況最大値テキスト"/>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2" name="直線コネクタ 191"/>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169831</xdr:rowOff>
    </xdr:from>
    <xdr:to>
      <xdr:col>23</xdr:col>
      <xdr:colOff>133350</xdr:colOff>
      <xdr:row>83</xdr:row>
      <xdr:rowOff>147721</xdr:rowOff>
    </xdr:to>
    <xdr:cxnSp macro="">
      <xdr:nvCxnSpPr>
        <xdr:cNvPr id="193" name="直線コネクタ 192"/>
        <xdr:cNvCxnSpPr/>
      </xdr:nvCxnSpPr>
      <xdr:spPr>
        <a:xfrm>
          <a:off x="4114800" y="13885831"/>
          <a:ext cx="838200" cy="4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133365</xdr:rowOff>
    </xdr:from>
    <xdr:ext cx="762000" cy="259045"/>
    <xdr:sp macro="" textlink="">
      <xdr:nvSpPr>
        <xdr:cNvPr id="194" name="人件費・物件費等の状況平均値テキスト"/>
        <xdr:cNvSpPr txBox="1"/>
      </xdr:nvSpPr>
      <xdr:spPr>
        <a:xfrm>
          <a:off x="5041900" y="1453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5" name="フローチャート: 判断 194"/>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166038</xdr:rowOff>
    </xdr:from>
    <xdr:to>
      <xdr:col>19</xdr:col>
      <xdr:colOff>133350</xdr:colOff>
      <xdr:row>80</xdr:row>
      <xdr:rowOff>169831</xdr:rowOff>
    </xdr:to>
    <xdr:cxnSp macro="">
      <xdr:nvCxnSpPr>
        <xdr:cNvPr id="196" name="直線コネクタ 195"/>
        <xdr:cNvCxnSpPr/>
      </xdr:nvCxnSpPr>
      <xdr:spPr>
        <a:xfrm>
          <a:off x="3225800" y="13882038"/>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7" name="フローチャート: 判断 196"/>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80939</xdr:rowOff>
    </xdr:from>
    <xdr:ext cx="736600" cy="259045"/>
    <xdr:sp macro="" textlink="">
      <xdr:nvSpPr>
        <xdr:cNvPr id="198" name="テキスト ボックス 197"/>
        <xdr:cNvSpPr txBox="1"/>
      </xdr:nvSpPr>
      <xdr:spPr>
        <a:xfrm>
          <a:off x="3733800" y="1413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155756</xdr:rowOff>
    </xdr:from>
    <xdr:to>
      <xdr:col>15</xdr:col>
      <xdr:colOff>82550</xdr:colOff>
      <xdr:row>80</xdr:row>
      <xdr:rowOff>166038</xdr:rowOff>
    </xdr:to>
    <xdr:cxnSp macro="">
      <xdr:nvCxnSpPr>
        <xdr:cNvPr id="199" name="直線コネクタ 198"/>
        <xdr:cNvCxnSpPr/>
      </xdr:nvCxnSpPr>
      <xdr:spPr>
        <a:xfrm>
          <a:off x="2336800" y="13871756"/>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0" name="フローチャート: 判断 199"/>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1" name="テキスト ボックス 200"/>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111049</xdr:rowOff>
    </xdr:from>
    <xdr:to>
      <xdr:col>11</xdr:col>
      <xdr:colOff>31750</xdr:colOff>
      <xdr:row>80</xdr:row>
      <xdr:rowOff>155756</xdr:rowOff>
    </xdr:to>
    <xdr:cxnSp macro="">
      <xdr:nvCxnSpPr>
        <xdr:cNvPr id="202" name="直線コネクタ 201"/>
        <xdr:cNvCxnSpPr/>
      </xdr:nvCxnSpPr>
      <xdr:spPr>
        <a:xfrm>
          <a:off x="1447800" y="13827049"/>
          <a:ext cx="8890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3" name="フローチャート: 判断 202"/>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4" name="テキスト ボックス 203"/>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5" name="フローチャート: 判断 204"/>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6" name="テキスト ボックス 205"/>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96921</xdr:rowOff>
    </xdr:from>
    <xdr:to>
      <xdr:col>23</xdr:col>
      <xdr:colOff>184150</xdr:colOff>
      <xdr:row>84</xdr:row>
      <xdr:rowOff>27071</xdr:rowOff>
    </xdr:to>
    <xdr:sp macro="" textlink="">
      <xdr:nvSpPr>
        <xdr:cNvPr id="212" name="楕円 211"/>
        <xdr:cNvSpPr/>
      </xdr:nvSpPr>
      <xdr:spPr>
        <a:xfrm>
          <a:off x="4902200" y="143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18198</xdr:rowOff>
    </xdr:from>
    <xdr:ext cx="762000" cy="259045"/>
    <xdr:sp macro="" textlink="">
      <xdr:nvSpPr>
        <xdr:cNvPr id="213" name="人件費・物件費等の状況該当値テキスト"/>
        <xdr:cNvSpPr txBox="1"/>
      </xdr:nvSpPr>
      <xdr:spPr>
        <a:xfrm>
          <a:off x="5041900" y="1424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119031</xdr:rowOff>
    </xdr:from>
    <xdr:to>
      <xdr:col>19</xdr:col>
      <xdr:colOff>184150</xdr:colOff>
      <xdr:row>81</xdr:row>
      <xdr:rowOff>49181</xdr:rowOff>
    </xdr:to>
    <xdr:sp macro="" textlink="">
      <xdr:nvSpPr>
        <xdr:cNvPr id="214" name="楕円 213"/>
        <xdr:cNvSpPr/>
      </xdr:nvSpPr>
      <xdr:spPr>
        <a:xfrm>
          <a:off x="4064000" y="138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59358</xdr:rowOff>
    </xdr:from>
    <xdr:ext cx="736600" cy="259045"/>
    <xdr:sp macro="" textlink="">
      <xdr:nvSpPr>
        <xdr:cNvPr id="215" name="テキスト ボックス 214"/>
        <xdr:cNvSpPr txBox="1"/>
      </xdr:nvSpPr>
      <xdr:spPr>
        <a:xfrm>
          <a:off x="3733800" y="1360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115238</xdr:rowOff>
    </xdr:from>
    <xdr:to>
      <xdr:col>15</xdr:col>
      <xdr:colOff>133350</xdr:colOff>
      <xdr:row>81</xdr:row>
      <xdr:rowOff>45388</xdr:rowOff>
    </xdr:to>
    <xdr:sp macro="" textlink="">
      <xdr:nvSpPr>
        <xdr:cNvPr id="216" name="楕円 215"/>
        <xdr:cNvSpPr/>
      </xdr:nvSpPr>
      <xdr:spPr>
        <a:xfrm>
          <a:off x="3175000" y="138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55565</xdr:rowOff>
    </xdr:from>
    <xdr:ext cx="762000" cy="259045"/>
    <xdr:sp macro="" textlink="">
      <xdr:nvSpPr>
        <xdr:cNvPr id="217" name="テキスト ボックス 216"/>
        <xdr:cNvSpPr txBox="1"/>
      </xdr:nvSpPr>
      <xdr:spPr>
        <a:xfrm>
          <a:off x="2844800" y="136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104956</xdr:rowOff>
    </xdr:from>
    <xdr:to>
      <xdr:col>11</xdr:col>
      <xdr:colOff>82550</xdr:colOff>
      <xdr:row>81</xdr:row>
      <xdr:rowOff>35106</xdr:rowOff>
    </xdr:to>
    <xdr:sp macro="" textlink="">
      <xdr:nvSpPr>
        <xdr:cNvPr id="218" name="楕円 217"/>
        <xdr:cNvSpPr/>
      </xdr:nvSpPr>
      <xdr:spPr>
        <a:xfrm>
          <a:off x="2286000" y="138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45283</xdr:rowOff>
    </xdr:from>
    <xdr:ext cx="762000" cy="259045"/>
    <xdr:sp macro="" textlink="">
      <xdr:nvSpPr>
        <xdr:cNvPr id="219" name="テキスト ボックス 218"/>
        <xdr:cNvSpPr txBox="1"/>
      </xdr:nvSpPr>
      <xdr:spPr>
        <a:xfrm>
          <a:off x="1955800" y="1358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60249</xdr:rowOff>
    </xdr:from>
    <xdr:to>
      <xdr:col>7</xdr:col>
      <xdr:colOff>31750</xdr:colOff>
      <xdr:row>80</xdr:row>
      <xdr:rowOff>161849</xdr:rowOff>
    </xdr:to>
    <xdr:sp macro="" textlink="">
      <xdr:nvSpPr>
        <xdr:cNvPr id="220" name="楕円 219"/>
        <xdr:cNvSpPr/>
      </xdr:nvSpPr>
      <xdr:spPr>
        <a:xfrm>
          <a:off x="1397000" y="137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576</xdr:rowOff>
    </xdr:from>
    <xdr:ext cx="762000" cy="259045"/>
    <xdr:sp macro="" textlink="">
      <xdr:nvSpPr>
        <xdr:cNvPr id="221" name="テキスト ボックス 220"/>
        <xdr:cNvSpPr txBox="1"/>
      </xdr:nvSpPr>
      <xdr:spPr>
        <a:xfrm>
          <a:off x="1066800" y="1354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年度は、給与制度の総合的見直しを実施し、給料表の引下げ改定（平均▲</a:t>
          </a:r>
          <a:r>
            <a:rPr kumimoji="1" lang="en-US" altLang="ja-JP" sz="1100">
              <a:latin typeface="ＭＳ Ｐゴシック" panose="020B0600070205080204" pitchFamily="50" charset="-128"/>
              <a:ea typeface="ＭＳ Ｐゴシック" panose="020B0600070205080204" pitchFamily="50" charset="-128"/>
            </a:rPr>
            <a:t>3.25%</a:t>
          </a:r>
          <a:r>
            <a:rPr kumimoji="1" lang="ja-JP" altLang="en-US" sz="1100">
              <a:latin typeface="ＭＳ Ｐゴシック" panose="020B0600070205080204" pitchFamily="50" charset="-128"/>
              <a:ea typeface="ＭＳ Ｐゴシック" panose="020B0600070205080204" pitchFamily="50" charset="-128"/>
            </a:rPr>
            <a:t>）により、前年度と比較して低下しました。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年度の数値（平成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日現在）は、国が給料表の引き上げ改定を行ったのに対し、本市は給料表改定を行わなかったため、前年度と比較して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低下しました。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作成時点において給与実態調査が未公表のため、</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については前年度の数字を引用</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2" name="直線コネクタ 251"/>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7" name="直線コネクタ 256"/>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58"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153307</xdr:rowOff>
    </xdr:to>
    <xdr:cxnSp macro="">
      <xdr:nvCxnSpPr>
        <xdr:cNvPr id="260" name="直線コネクタ 259"/>
        <xdr:cNvCxnSpPr/>
      </xdr:nvCxnSpPr>
      <xdr:spPr>
        <a:xfrm flipV="1">
          <a:off x="15290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89</xdr:row>
      <xdr:rowOff>104321</xdr:rowOff>
    </xdr:to>
    <xdr:cxnSp macro="">
      <xdr:nvCxnSpPr>
        <xdr:cNvPr id="263" name="直線コネクタ 262"/>
        <xdr:cNvCxnSpPr/>
      </xdr:nvCxnSpPr>
      <xdr:spPr>
        <a:xfrm flipV="1">
          <a:off x="14401800" y="14898007"/>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89</xdr:row>
      <xdr:rowOff>104321</xdr:rowOff>
    </xdr:to>
    <xdr:cxnSp macro="">
      <xdr:nvCxnSpPr>
        <xdr:cNvPr id="266" name="直線コネクタ 265"/>
        <xdr:cNvCxnSpPr/>
      </xdr:nvCxnSpPr>
      <xdr:spPr>
        <a:xfrm>
          <a:off x="13512800" y="15363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2" name="楕円 281"/>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3" name="テキスト ボックス 282"/>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4" name="楕円 283"/>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5" name="テキスト ボックス 284"/>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「横浜市中期４か年計画」（</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年度）において、増大する行政へのニーズに対応しつつ、スクラップ・アンド・ビルドにより職員定数を抑制するという目標を掲げ、効率的・効果的な執行体制の構築を進めました。</a:t>
          </a:r>
        </a:p>
        <a:p>
          <a:r>
            <a:rPr kumimoji="1" lang="ja-JP" altLang="en-US" sz="1100">
              <a:latin typeface="ＭＳ Ｐゴシック" panose="020B0600070205080204" pitchFamily="50" charset="-128"/>
              <a:ea typeface="ＭＳ Ｐゴシック" panose="020B0600070205080204" pitchFamily="50" charset="-128"/>
            </a:rPr>
            <a:t>　人口千人当たりの職員数は、類似団体の平均を大きく下回っています。</a:t>
          </a:r>
        </a:p>
        <a:p>
          <a:r>
            <a:rPr kumimoji="1" lang="ja-JP" altLang="en-US" sz="1100">
              <a:latin typeface="ＭＳ Ｐゴシック" panose="020B0600070205080204" pitchFamily="50" charset="-128"/>
              <a:ea typeface="ＭＳ Ｐゴシック" panose="020B0600070205080204" pitchFamily="50" charset="-128"/>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a:p>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作成時点において給与実態調査が未公表のため、</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については前年度の数字を引用</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105728</xdr:rowOff>
    </xdr:from>
    <xdr:to>
      <xdr:col>81</xdr:col>
      <xdr:colOff>44450</xdr:colOff>
      <xdr:row>67</xdr:row>
      <xdr:rowOff>166476</xdr:rowOff>
    </xdr:to>
    <xdr:cxnSp macro="">
      <xdr:nvCxnSpPr>
        <xdr:cNvPr id="315" name="直線コネクタ 314"/>
        <xdr:cNvCxnSpPr/>
      </xdr:nvCxnSpPr>
      <xdr:spPr>
        <a:xfrm flipV="1">
          <a:off x="17018000" y="11078528"/>
          <a:ext cx="0" cy="575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138553</xdr:rowOff>
    </xdr:from>
    <xdr:ext cx="762000" cy="259045"/>
    <xdr:sp macro="" textlink="">
      <xdr:nvSpPr>
        <xdr:cNvPr id="316" name="定員管理の状況最小値テキスト"/>
        <xdr:cNvSpPr txBox="1"/>
      </xdr:nvSpPr>
      <xdr:spPr>
        <a:xfrm>
          <a:off x="17106900" y="1162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166476</xdr:rowOff>
    </xdr:from>
    <xdr:to>
      <xdr:col>81</xdr:col>
      <xdr:colOff>133350</xdr:colOff>
      <xdr:row>67</xdr:row>
      <xdr:rowOff>166476</xdr:rowOff>
    </xdr:to>
    <xdr:cxnSp macro="">
      <xdr:nvCxnSpPr>
        <xdr:cNvPr id="317" name="直線コネクタ 316"/>
        <xdr:cNvCxnSpPr/>
      </xdr:nvCxnSpPr>
      <xdr:spPr>
        <a:xfrm>
          <a:off x="16929100" y="11653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20655</xdr:rowOff>
    </xdr:from>
    <xdr:ext cx="762000" cy="259045"/>
    <xdr:sp macro="" textlink="">
      <xdr:nvSpPr>
        <xdr:cNvPr id="318" name="定員管理の状況最大値テキスト"/>
        <xdr:cNvSpPr txBox="1"/>
      </xdr:nvSpPr>
      <xdr:spPr>
        <a:xfrm>
          <a:off x="17106900" y="1082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105728</xdr:rowOff>
    </xdr:from>
    <xdr:to>
      <xdr:col>81</xdr:col>
      <xdr:colOff>133350</xdr:colOff>
      <xdr:row>64</xdr:row>
      <xdr:rowOff>105728</xdr:rowOff>
    </xdr:to>
    <xdr:cxnSp macro="">
      <xdr:nvCxnSpPr>
        <xdr:cNvPr id="319" name="直線コネクタ 318"/>
        <xdr:cNvCxnSpPr/>
      </xdr:nvCxnSpPr>
      <xdr:spPr>
        <a:xfrm>
          <a:off x="16929100" y="110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149966</xdr:rowOff>
    </xdr:from>
    <xdr:to>
      <xdr:col>81</xdr:col>
      <xdr:colOff>44450</xdr:colOff>
      <xdr:row>64</xdr:row>
      <xdr:rowOff>149966</xdr:rowOff>
    </xdr:to>
    <xdr:cxnSp macro="">
      <xdr:nvCxnSpPr>
        <xdr:cNvPr id="320" name="直線コネクタ 319"/>
        <xdr:cNvCxnSpPr/>
      </xdr:nvCxnSpPr>
      <xdr:spPr>
        <a:xfrm>
          <a:off x="16179800" y="11122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120984</xdr:rowOff>
    </xdr:from>
    <xdr:ext cx="762000" cy="259045"/>
    <xdr:sp macro="" textlink="">
      <xdr:nvSpPr>
        <xdr:cNvPr id="321" name="定員管理の状況平均値テキスト"/>
        <xdr:cNvSpPr txBox="1"/>
      </xdr:nvSpPr>
      <xdr:spPr>
        <a:xfrm>
          <a:off x="17106900" y="1126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148907</xdr:rowOff>
    </xdr:from>
    <xdr:to>
      <xdr:col>81</xdr:col>
      <xdr:colOff>95250</xdr:colOff>
      <xdr:row>66</xdr:row>
      <xdr:rowOff>79057</xdr:rowOff>
    </xdr:to>
    <xdr:sp macro="" textlink="">
      <xdr:nvSpPr>
        <xdr:cNvPr id="322" name="フローチャート: 判断 321"/>
        <xdr:cNvSpPr/>
      </xdr:nvSpPr>
      <xdr:spPr>
        <a:xfrm>
          <a:off x="169672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170709</xdr:rowOff>
    </xdr:from>
    <xdr:to>
      <xdr:col>77</xdr:col>
      <xdr:colOff>44450</xdr:colOff>
      <xdr:row>64</xdr:row>
      <xdr:rowOff>149966</xdr:rowOff>
    </xdr:to>
    <xdr:cxnSp macro="">
      <xdr:nvCxnSpPr>
        <xdr:cNvPr id="323" name="直線コネクタ 322"/>
        <xdr:cNvCxnSpPr/>
      </xdr:nvCxnSpPr>
      <xdr:spPr>
        <a:xfrm>
          <a:off x="15290800" y="10286259"/>
          <a:ext cx="889000" cy="8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152929</xdr:rowOff>
    </xdr:from>
    <xdr:to>
      <xdr:col>77</xdr:col>
      <xdr:colOff>95250</xdr:colOff>
      <xdr:row>66</xdr:row>
      <xdr:rowOff>83079</xdr:rowOff>
    </xdr:to>
    <xdr:sp macro="" textlink="">
      <xdr:nvSpPr>
        <xdr:cNvPr id="324" name="フローチャート: 判断 323"/>
        <xdr:cNvSpPr/>
      </xdr:nvSpPr>
      <xdr:spPr>
        <a:xfrm>
          <a:off x="16129000" y="1129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67856</xdr:rowOff>
    </xdr:from>
    <xdr:ext cx="736600" cy="259045"/>
    <xdr:sp macro="" textlink="">
      <xdr:nvSpPr>
        <xdr:cNvPr id="325" name="テキスト ボックス 324"/>
        <xdr:cNvSpPr txBox="1"/>
      </xdr:nvSpPr>
      <xdr:spPr>
        <a:xfrm>
          <a:off x="15798800" y="1138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156633</xdr:rowOff>
    </xdr:from>
    <xdr:to>
      <xdr:col>72</xdr:col>
      <xdr:colOff>203200</xdr:colOff>
      <xdr:row>59</xdr:row>
      <xdr:rowOff>170709</xdr:rowOff>
    </xdr:to>
    <xdr:cxnSp macro="">
      <xdr:nvCxnSpPr>
        <xdr:cNvPr id="326" name="直線コネクタ 325"/>
        <xdr:cNvCxnSpPr/>
      </xdr:nvCxnSpPr>
      <xdr:spPr>
        <a:xfrm>
          <a:off x="14401800" y="1027218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163619</xdr:rowOff>
    </xdr:from>
    <xdr:to>
      <xdr:col>73</xdr:col>
      <xdr:colOff>44450</xdr:colOff>
      <xdr:row>61</xdr:row>
      <xdr:rowOff>93769</xdr:rowOff>
    </xdr:to>
    <xdr:sp macro="" textlink="">
      <xdr:nvSpPr>
        <xdr:cNvPr id="327" name="フローチャート: 判断 326"/>
        <xdr:cNvSpPr/>
      </xdr:nvSpPr>
      <xdr:spPr>
        <a:xfrm>
          <a:off x="15240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78546</xdr:rowOff>
    </xdr:from>
    <xdr:ext cx="762000" cy="259045"/>
    <xdr:sp macro="" textlink="">
      <xdr:nvSpPr>
        <xdr:cNvPr id="328" name="テキスト ボックス 327"/>
        <xdr:cNvSpPr txBox="1"/>
      </xdr:nvSpPr>
      <xdr:spPr>
        <a:xfrm>
          <a:off x="14909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156633</xdr:rowOff>
    </xdr:to>
    <xdr:cxnSp macro="">
      <xdr:nvCxnSpPr>
        <xdr:cNvPr id="329" name="直線コネクタ 328"/>
        <xdr:cNvCxnSpPr/>
      </xdr:nvCxnSpPr>
      <xdr:spPr>
        <a:xfrm>
          <a:off x="13512800" y="1026011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165629</xdr:rowOff>
    </xdr:from>
    <xdr:to>
      <xdr:col>68</xdr:col>
      <xdr:colOff>203200</xdr:colOff>
      <xdr:row>61</xdr:row>
      <xdr:rowOff>95779</xdr:rowOff>
    </xdr:to>
    <xdr:sp macro="" textlink="">
      <xdr:nvSpPr>
        <xdr:cNvPr id="330" name="フローチャート: 判断 329"/>
        <xdr:cNvSpPr/>
      </xdr:nvSpPr>
      <xdr:spPr>
        <a:xfrm>
          <a:off x="143510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80556</xdr:rowOff>
    </xdr:from>
    <xdr:ext cx="762000" cy="259045"/>
    <xdr:sp macro="" textlink="">
      <xdr:nvSpPr>
        <xdr:cNvPr id="331" name="テキスト ボックス 330"/>
        <xdr:cNvSpPr txBox="1"/>
      </xdr:nvSpPr>
      <xdr:spPr>
        <a:xfrm>
          <a:off x="140208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2222</xdr:rowOff>
    </xdr:from>
    <xdr:to>
      <xdr:col>64</xdr:col>
      <xdr:colOff>152400</xdr:colOff>
      <xdr:row>61</xdr:row>
      <xdr:rowOff>103822</xdr:rowOff>
    </xdr:to>
    <xdr:sp macro="" textlink="">
      <xdr:nvSpPr>
        <xdr:cNvPr id="332" name="フローチャート: 判断 331"/>
        <xdr:cNvSpPr/>
      </xdr:nvSpPr>
      <xdr:spPr>
        <a:xfrm>
          <a:off x="13462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88599</xdr:rowOff>
    </xdr:from>
    <xdr:ext cx="762000" cy="259045"/>
    <xdr:sp macro="" textlink="">
      <xdr:nvSpPr>
        <xdr:cNvPr id="333" name="テキスト ボックス 332"/>
        <xdr:cNvSpPr txBox="1"/>
      </xdr:nvSpPr>
      <xdr:spPr>
        <a:xfrm>
          <a:off x="13131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99166</xdr:rowOff>
    </xdr:from>
    <xdr:to>
      <xdr:col>81</xdr:col>
      <xdr:colOff>95250</xdr:colOff>
      <xdr:row>65</xdr:row>
      <xdr:rowOff>29316</xdr:rowOff>
    </xdr:to>
    <xdr:sp macro="" textlink="">
      <xdr:nvSpPr>
        <xdr:cNvPr id="339" name="楕円 338"/>
        <xdr:cNvSpPr/>
      </xdr:nvSpPr>
      <xdr:spPr>
        <a:xfrm>
          <a:off x="16967200" y="11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20443</xdr:rowOff>
    </xdr:from>
    <xdr:ext cx="762000" cy="259045"/>
    <xdr:sp macro="" textlink="">
      <xdr:nvSpPr>
        <xdr:cNvPr id="340" name="定員管理の状況該当値テキスト"/>
        <xdr:cNvSpPr txBox="1"/>
      </xdr:nvSpPr>
      <xdr:spPr>
        <a:xfrm>
          <a:off x="17106900" y="109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99166</xdr:rowOff>
    </xdr:from>
    <xdr:to>
      <xdr:col>77</xdr:col>
      <xdr:colOff>95250</xdr:colOff>
      <xdr:row>65</xdr:row>
      <xdr:rowOff>29316</xdr:rowOff>
    </xdr:to>
    <xdr:sp macro="" textlink="">
      <xdr:nvSpPr>
        <xdr:cNvPr id="341" name="楕円 340"/>
        <xdr:cNvSpPr/>
      </xdr:nvSpPr>
      <xdr:spPr>
        <a:xfrm>
          <a:off x="16129000" y="11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39493</xdr:rowOff>
    </xdr:from>
    <xdr:ext cx="736600" cy="259045"/>
    <xdr:sp macro="" textlink="">
      <xdr:nvSpPr>
        <xdr:cNvPr id="342" name="テキスト ボックス 341"/>
        <xdr:cNvSpPr txBox="1"/>
      </xdr:nvSpPr>
      <xdr:spPr>
        <a:xfrm>
          <a:off x="15798800" y="10840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119909</xdr:rowOff>
    </xdr:from>
    <xdr:to>
      <xdr:col>73</xdr:col>
      <xdr:colOff>44450</xdr:colOff>
      <xdr:row>60</xdr:row>
      <xdr:rowOff>50059</xdr:rowOff>
    </xdr:to>
    <xdr:sp macro="" textlink="">
      <xdr:nvSpPr>
        <xdr:cNvPr id="343" name="楕円 342"/>
        <xdr:cNvSpPr/>
      </xdr:nvSpPr>
      <xdr:spPr>
        <a:xfrm>
          <a:off x="15240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60236</xdr:rowOff>
    </xdr:from>
    <xdr:ext cx="762000" cy="259045"/>
    <xdr:sp macro="" textlink="">
      <xdr:nvSpPr>
        <xdr:cNvPr id="344" name="テキスト ボックス 343"/>
        <xdr:cNvSpPr txBox="1"/>
      </xdr:nvSpPr>
      <xdr:spPr>
        <a:xfrm>
          <a:off x="14909800" y="100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5" name="楕円 344"/>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6" name="テキスト ボックス 345"/>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7" name="楕円 346"/>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48" name="テキスト ボックス 347"/>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平成初期に計画に基づき行った公共投資のための市債の返済に係る公債費負担が大きいことなどの影響により、類似団体の中で高い水準となっています。</a:t>
          </a:r>
        </a:p>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年度は、分子である減債基金積立不足算定額等が減少し、また、県費負担教職員の本市移管に伴い分母である標準財政規模が増加したことにより、前年度と比較してポイントは低下しました。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0" name="直線コネクタ 379"/>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1"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2" name="直線コネクタ 381"/>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3"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4" name="直線コネクタ 383"/>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44</xdr:row>
      <xdr:rowOff>130628</xdr:rowOff>
    </xdr:to>
    <xdr:cxnSp macro="">
      <xdr:nvCxnSpPr>
        <xdr:cNvPr id="385" name="直線コネクタ 384"/>
        <xdr:cNvCxnSpPr/>
      </xdr:nvCxnSpPr>
      <xdr:spPr>
        <a:xfrm flipV="1">
          <a:off x="16179800" y="7306733"/>
          <a:ext cx="8382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91820</xdr:rowOff>
    </xdr:from>
    <xdr:ext cx="762000" cy="259045"/>
    <xdr:sp macro="" textlink="">
      <xdr:nvSpPr>
        <xdr:cNvPr id="386"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7" name="フローチャート: 判断 386"/>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130628</xdr:rowOff>
    </xdr:from>
    <xdr:to>
      <xdr:col>77</xdr:col>
      <xdr:colOff>44450</xdr:colOff>
      <xdr:row>45</xdr:row>
      <xdr:rowOff>16631</xdr:rowOff>
    </xdr:to>
    <xdr:cxnSp macro="">
      <xdr:nvCxnSpPr>
        <xdr:cNvPr id="388" name="直線コネクタ 387"/>
        <xdr:cNvCxnSpPr/>
      </xdr:nvCxnSpPr>
      <xdr:spPr>
        <a:xfrm flipV="1">
          <a:off x="15290800" y="76744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5141</xdr:rowOff>
    </xdr:from>
    <xdr:to>
      <xdr:col>72</xdr:col>
      <xdr:colOff>203200</xdr:colOff>
      <xdr:row>45</xdr:row>
      <xdr:rowOff>16631</xdr:rowOff>
    </xdr:to>
    <xdr:cxnSp macro="">
      <xdr:nvCxnSpPr>
        <xdr:cNvPr id="391" name="直線コネクタ 390"/>
        <xdr:cNvCxnSpPr/>
      </xdr:nvCxnSpPr>
      <xdr:spPr>
        <a:xfrm>
          <a:off x="14401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2" name="フローチャート: 判断 391"/>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393" name="テキスト ボックス 392"/>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45</xdr:row>
      <xdr:rowOff>5141</xdr:rowOff>
    </xdr:to>
    <xdr:cxnSp macro="">
      <xdr:nvCxnSpPr>
        <xdr:cNvPr id="394" name="直線コネクタ 393"/>
        <xdr:cNvCxnSpPr/>
      </xdr:nvCxnSpPr>
      <xdr:spPr>
        <a:xfrm>
          <a:off x="13512800" y="7548033"/>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5" name="フローチャート: 判断 394"/>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6" name="テキスト ボックス 395"/>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8" name="テキスト ボックス 397"/>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4" name="楕円 403"/>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5"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79828</xdr:rowOff>
    </xdr:from>
    <xdr:to>
      <xdr:col>77</xdr:col>
      <xdr:colOff>95250</xdr:colOff>
      <xdr:row>45</xdr:row>
      <xdr:rowOff>9978</xdr:rowOff>
    </xdr:to>
    <xdr:sp macro="" textlink="">
      <xdr:nvSpPr>
        <xdr:cNvPr id="406" name="楕円 405"/>
        <xdr:cNvSpPr/>
      </xdr:nvSpPr>
      <xdr:spPr>
        <a:xfrm>
          <a:off x="16129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166205</xdr:rowOff>
    </xdr:from>
    <xdr:ext cx="736600" cy="259045"/>
    <xdr:sp macro="" textlink="">
      <xdr:nvSpPr>
        <xdr:cNvPr id="407" name="テキスト ボックス 406"/>
        <xdr:cNvSpPr txBox="1"/>
      </xdr:nvSpPr>
      <xdr:spPr>
        <a:xfrm>
          <a:off x="15798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137281</xdr:rowOff>
    </xdr:from>
    <xdr:to>
      <xdr:col>73</xdr:col>
      <xdr:colOff>44450</xdr:colOff>
      <xdr:row>45</xdr:row>
      <xdr:rowOff>67431</xdr:rowOff>
    </xdr:to>
    <xdr:sp macro="" textlink="">
      <xdr:nvSpPr>
        <xdr:cNvPr id="408" name="楕円 407"/>
        <xdr:cNvSpPr/>
      </xdr:nvSpPr>
      <xdr:spPr>
        <a:xfrm>
          <a:off x="15240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52208</xdr:rowOff>
    </xdr:from>
    <xdr:ext cx="762000" cy="259045"/>
    <xdr:sp macro="" textlink="">
      <xdr:nvSpPr>
        <xdr:cNvPr id="409" name="テキスト ボックス 408"/>
        <xdr:cNvSpPr txBox="1"/>
      </xdr:nvSpPr>
      <xdr:spPr>
        <a:xfrm>
          <a:off x="14909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125791</xdr:rowOff>
    </xdr:from>
    <xdr:to>
      <xdr:col>68</xdr:col>
      <xdr:colOff>203200</xdr:colOff>
      <xdr:row>45</xdr:row>
      <xdr:rowOff>55941</xdr:rowOff>
    </xdr:to>
    <xdr:sp macro="" textlink="">
      <xdr:nvSpPr>
        <xdr:cNvPr id="410" name="楕円 409"/>
        <xdr:cNvSpPr/>
      </xdr:nvSpPr>
      <xdr:spPr>
        <a:xfrm>
          <a:off x="14351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40718</xdr:rowOff>
    </xdr:from>
    <xdr:ext cx="762000" cy="259045"/>
    <xdr:sp macro="" textlink="">
      <xdr:nvSpPr>
        <xdr:cNvPr id="411" name="テキスト ボックス 410"/>
        <xdr:cNvSpPr txBox="1"/>
      </xdr:nvSpPr>
      <xdr:spPr>
        <a:xfrm>
          <a:off x="14020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2" name="楕円 411"/>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3" name="テキスト ボックス 412"/>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一般会計等・公営企業会計の地方債の残高や外郭団体等の借入金残高を減らしてきたことにより、比率は年々減少しています。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本市移管による退職手当負担見込額の増加のほか、一般会計等に係る地方債の現在高及び債務負担行為に基づく支出予定額が増加した一方で、県費負担教職員の本市移管に伴い分母である標準財政規模も増えたため、前年度と比較してポイントは改善しました。</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2" name="直線コネクタ 441"/>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3"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4" name="直線コネクタ 443"/>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112776</xdr:rowOff>
    </xdr:from>
    <xdr:to>
      <xdr:col>81</xdr:col>
      <xdr:colOff>44450</xdr:colOff>
      <xdr:row>21</xdr:row>
      <xdr:rowOff>62780</xdr:rowOff>
    </xdr:to>
    <xdr:cxnSp macro="">
      <xdr:nvCxnSpPr>
        <xdr:cNvPr id="447" name="直線コネクタ 446"/>
        <xdr:cNvCxnSpPr/>
      </xdr:nvCxnSpPr>
      <xdr:spPr>
        <a:xfrm flipV="1">
          <a:off x="16179800" y="3541776"/>
          <a:ext cx="8382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102887</xdr:rowOff>
    </xdr:from>
    <xdr:ext cx="762000" cy="259045"/>
    <xdr:sp macro="" textlink="">
      <xdr:nvSpPr>
        <xdr:cNvPr id="448" name="将来負担の状況平均値テキスト"/>
        <xdr:cNvSpPr txBox="1"/>
      </xdr:nvSpPr>
      <xdr:spPr>
        <a:xfrm>
          <a:off x="17106900" y="301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9" name="フローチャート: 判断 448"/>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62780</xdr:rowOff>
    </xdr:from>
    <xdr:to>
      <xdr:col>77</xdr:col>
      <xdr:colOff>44450</xdr:colOff>
      <xdr:row>22</xdr:row>
      <xdr:rowOff>11176</xdr:rowOff>
    </xdr:to>
    <xdr:cxnSp macro="">
      <xdr:nvCxnSpPr>
        <xdr:cNvPr id="450" name="直線コネクタ 449"/>
        <xdr:cNvCxnSpPr/>
      </xdr:nvCxnSpPr>
      <xdr:spPr>
        <a:xfrm flipV="1">
          <a:off x="15290800" y="3663230"/>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1" name="フローチャート: 判断 450"/>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52" name="テキスト ボックス 451"/>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11176</xdr:rowOff>
    </xdr:from>
    <xdr:to>
      <xdr:col>72</xdr:col>
      <xdr:colOff>203200</xdr:colOff>
      <xdr:row>22</xdr:row>
      <xdr:rowOff>66675</xdr:rowOff>
    </xdr:to>
    <xdr:cxnSp macro="">
      <xdr:nvCxnSpPr>
        <xdr:cNvPr id="453" name="直線コネクタ 452"/>
        <xdr:cNvCxnSpPr/>
      </xdr:nvCxnSpPr>
      <xdr:spPr>
        <a:xfrm flipV="1">
          <a:off x="14401800" y="378307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4" name="フローチャート: 判断 453"/>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1626</xdr:rowOff>
    </xdr:from>
    <xdr:ext cx="762000" cy="259045"/>
    <xdr:sp macro="" textlink="">
      <xdr:nvSpPr>
        <xdr:cNvPr id="455" name="テキスト ボックス 454"/>
        <xdr:cNvSpPr txBox="1"/>
      </xdr:nvSpPr>
      <xdr:spPr>
        <a:xfrm>
          <a:off x="14909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66675</xdr:rowOff>
    </xdr:from>
    <xdr:to>
      <xdr:col>68</xdr:col>
      <xdr:colOff>152400</xdr:colOff>
      <xdr:row>23</xdr:row>
      <xdr:rowOff>25527</xdr:rowOff>
    </xdr:to>
    <xdr:cxnSp macro="">
      <xdr:nvCxnSpPr>
        <xdr:cNvPr id="456" name="直線コネクタ 455"/>
        <xdr:cNvCxnSpPr/>
      </xdr:nvCxnSpPr>
      <xdr:spPr>
        <a:xfrm flipV="1">
          <a:off x="13512800" y="383857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7" name="フローチャート: 判断 456"/>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67581</xdr:rowOff>
    </xdr:from>
    <xdr:ext cx="762000" cy="259045"/>
    <xdr:sp macro="" textlink="">
      <xdr:nvSpPr>
        <xdr:cNvPr id="458" name="テキスト ボックス 457"/>
        <xdr:cNvSpPr txBox="1"/>
      </xdr:nvSpPr>
      <xdr:spPr>
        <a:xfrm>
          <a:off x="14020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9" name="フローチャート: 判断 458"/>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120667</xdr:rowOff>
    </xdr:from>
    <xdr:ext cx="762000" cy="259045"/>
    <xdr:sp macro="" textlink="">
      <xdr:nvSpPr>
        <xdr:cNvPr id="460" name="テキスト ボックス 459"/>
        <xdr:cNvSpPr txBox="1"/>
      </xdr:nvSpPr>
      <xdr:spPr>
        <a:xfrm>
          <a:off x="13131800" y="320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61976</xdr:rowOff>
    </xdr:from>
    <xdr:to>
      <xdr:col>81</xdr:col>
      <xdr:colOff>95250</xdr:colOff>
      <xdr:row>20</xdr:row>
      <xdr:rowOff>163576</xdr:rowOff>
    </xdr:to>
    <xdr:sp macro="" textlink="">
      <xdr:nvSpPr>
        <xdr:cNvPr id="466" name="楕円 465"/>
        <xdr:cNvSpPr/>
      </xdr:nvSpPr>
      <xdr:spPr>
        <a:xfrm>
          <a:off x="169672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34053</xdr:rowOff>
    </xdr:from>
    <xdr:ext cx="762000" cy="259045"/>
    <xdr:sp macro="" textlink="">
      <xdr:nvSpPr>
        <xdr:cNvPr id="467" name="将来負担の状況該当値テキスト"/>
        <xdr:cNvSpPr txBox="1"/>
      </xdr:nvSpPr>
      <xdr:spPr>
        <a:xfrm>
          <a:off x="17106900" y="34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11980</xdr:rowOff>
    </xdr:from>
    <xdr:to>
      <xdr:col>77</xdr:col>
      <xdr:colOff>95250</xdr:colOff>
      <xdr:row>21</xdr:row>
      <xdr:rowOff>113580</xdr:rowOff>
    </xdr:to>
    <xdr:sp macro="" textlink="">
      <xdr:nvSpPr>
        <xdr:cNvPr id="468" name="楕円 467"/>
        <xdr:cNvSpPr/>
      </xdr:nvSpPr>
      <xdr:spPr>
        <a:xfrm>
          <a:off x="16129000" y="36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98357</xdr:rowOff>
    </xdr:from>
    <xdr:ext cx="736600" cy="259045"/>
    <xdr:sp macro="" textlink="">
      <xdr:nvSpPr>
        <xdr:cNvPr id="469" name="テキスト ボックス 468"/>
        <xdr:cNvSpPr txBox="1"/>
      </xdr:nvSpPr>
      <xdr:spPr>
        <a:xfrm>
          <a:off x="15798800" y="3698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131826</xdr:rowOff>
    </xdr:from>
    <xdr:to>
      <xdr:col>73</xdr:col>
      <xdr:colOff>44450</xdr:colOff>
      <xdr:row>22</xdr:row>
      <xdr:rowOff>61976</xdr:rowOff>
    </xdr:to>
    <xdr:sp macro="" textlink="">
      <xdr:nvSpPr>
        <xdr:cNvPr id="470" name="楕円 469"/>
        <xdr:cNvSpPr/>
      </xdr:nvSpPr>
      <xdr:spPr>
        <a:xfrm>
          <a:off x="15240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46753</xdr:rowOff>
    </xdr:from>
    <xdr:ext cx="762000" cy="259045"/>
    <xdr:sp macro="" textlink="">
      <xdr:nvSpPr>
        <xdr:cNvPr id="471" name="テキスト ボックス 470"/>
        <xdr:cNvSpPr txBox="1"/>
      </xdr:nvSpPr>
      <xdr:spPr>
        <a:xfrm>
          <a:off x="14909800" y="38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15875</xdr:rowOff>
    </xdr:from>
    <xdr:to>
      <xdr:col>68</xdr:col>
      <xdr:colOff>203200</xdr:colOff>
      <xdr:row>22</xdr:row>
      <xdr:rowOff>117475</xdr:rowOff>
    </xdr:to>
    <xdr:sp macro="" textlink="">
      <xdr:nvSpPr>
        <xdr:cNvPr id="472" name="楕円 471"/>
        <xdr:cNvSpPr/>
      </xdr:nvSpPr>
      <xdr:spPr>
        <a:xfrm>
          <a:off x="14351000" y="37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102252</xdr:rowOff>
    </xdr:from>
    <xdr:ext cx="762000" cy="259045"/>
    <xdr:sp macro="" textlink="">
      <xdr:nvSpPr>
        <xdr:cNvPr id="473" name="テキスト ボックス 472"/>
        <xdr:cNvSpPr txBox="1"/>
      </xdr:nvSpPr>
      <xdr:spPr>
        <a:xfrm>
          <a:off x="14020800" y="387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146177</xdr:rowOff>
    </xdr:from>
    <xdr:to>
      <xdr:col>64</xdr:col>
      <xdr:colOff>152400</xdr:colOff>
      <xdr:row>23</xdr:row>
      <xdr:rowOff>76327</xdr:rowOff>
    </xdr:to>
    <xdr:sp macro="" textlink="">
      <xdr:nvSpPr>
        <xdr:cNvPr id="474" name="楕円 473"/>
        <xdr:cNvSpPr/>
      </xdr:nvSpPr>
      <xdr:spPr>
        <a:xfrm>
          <a:off x="13462000" y="39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61104</xdr:rowOff>
    </xdr:from>
    <xdr:ext cx="762000" cy="259045"/>
    <xdr:sp macro="" textlink="">
      <xdr:nvSpPr>
        <xdr:cNvPr id="475" name="テキスト ボックス 474"/>
        <xdr:cNvSpPr txBox="1"/>
      </xdr:nvSpPr>
      <xdr:spPr>
        <a:xfrm>
          <a:off x="13131800" y="40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3,737,845
3,646,405
437.56
1,705,235,891
1,682,028,520
13,056,042
936,031,148
2,364,112,005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「横浜市中期４か年計画」（</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おいて、増大する行政へのニーズに対応しつつ、スクラップ・アンド・ビルドにより職員定数を抑制するという目標を掲げ、効果的・効率的な執行体制の構築を進めてきました。そのため、人件費が類似団体平均に比べ大きく下回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年度及び平成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年度は、給与改定措置などにより上昇しています。また、平成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年度は県費負担教職員の本市移管により上昇しており、人件費の割合の増加に伴いその他の経費は低下しています。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113284</xdr:rowOff>
    </xdr:from>
    <xdr:to>
      <xdr:col>24</xdr:col>
      <xdr:colOff>25400</xdr:colOff>
      <xdr:row>41</xdr:row>
      <xdr:rowOff>152146</xdr:rowOff>
    </xdr:to>
    <xdr:cxnSp macro="">
      <xdr:nvCxnSpPr>
        <xdr:cNvPr id="59" name="直線コネクタ 58"/>
        <xdr:cNvCxnSpPr/>
      </xdr:nvCxnSpPr>
      <xdr:spPr>
        <a:xfrm flipV="1">
          <a:off x="4826000" y="6285484"/>
          <a:ext cx="0" cy="8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28211</xdr:rowOff>
    </xdr:from>
    <xdr:ext cx="762000" cy="259045"/>
    <xdr:sp macro="" textlink="">
      <xdr:nvSpPr>
        <xdr:cNvPr id="62" name="人件費最大値テキスト"/>
        <xdr:cNvSpPr txBox="1"/>
      </xdr:nvSpPr>
      <xdr:spPr>
        <a:xfrm>
          <a:off x="4914900" y="602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113284</xdr:rowOff>
    </xdr:from>
    <xdr:to>
      <xdr:col>24</xdr:col>
      <xdr:colOff>114300</xdr:colOff>
      <xdr:row>36</xdr:row>
      <xdr:rowOff>113284</xdr:rowOff>
    </xdr:to>
    <xdr:cxnSp macro="">
      <xdr:nvCxnSpPr>
        <xdr:cNvPr id="63" name="直線コネクタ 62"/>
        <xdr:cNvCxnSpPr/>
      </xdr:nvCxnSpPr>
      <xdr:spPr>
        <a:xfrm>
          <a:off x="4737100" y="62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38</xdr:row>
      <xdr:rowOff>163576</xdr:rowOff>
    </xdr:to>
    <xdr:cxnSp macro="">
      <xdr:nvCxnSpPr>
        <xdr:cNvPr id="64" name="直線コネクタ 63"/>
        <xdr:cNvCxnSpPr/>
      </xdr:nvCxnSpPr>
      <xdr:spPr>
        <a:xfrm>
          <a:off x="3987800" y="5864860"/>
          <a:ext cx="838200" cy="8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23131</xdr:rowOff>
    </xdr:from>
    <xdr:ext cx="762000" cy="259045"/>
    <xdr:sp macro="" textlink="">
      <xdr:nvSpPr>
        <xdr:cNvPr id="65" name="人件費平均値テキスト"/>
        <xdr:cNvSpPr txBox="1"/>
      </xdr:nvSpPr>
      <xdr:spPr>
        <a:xfrm>
          <a:off x="4914900" y="6709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51054</xdr:rowOff>
    </xdr:from>
    <xdr:to>
      <xdr:col>24</xdr:col>
      <xdr:colOff>76200</xdr:colOff>
      <xdr:row>39</xdr:row>
      <xdr:rowOff>152654</xdr:rowOff>
    </xdr:to>
    <xdr:sp macro="" textlink="">
      <xdr:nvSpPr>
        <xdr:cNvPr id="66" name="フローチャート: 判断 65"/>
        <xdr:cNvSpPr/>
      </xdr:nvSpPr>
      <xdr:spPr>
        <a:xfrm>
          <a:off x="4775200" y="67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170434</xdr:rowOff>
    </xdr:from>
    <xdr:to>
      <xdr:col>19</xdr:col>
      <xdr:colOff>187325</xdr:colOff>
      <xdr:row>34</xdr:row>
      <xdr:rowOff>35560</xdr:rowOff>
    </xdr:to>
    <xdr:cxnSp macro="">
      <xdr:nvCxnSpPr>
        <xdr:cNvPr id="67" name="直線コネクタ 66"/>
        <xdr:cNvCxnSpPr/>
      </xdr:nvCxnSpPr>
      <xdr:spPr>
        <a:xfrm>
          <a:off x="3098800" y="58282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5334</xdr:rowOff>
    </xdr:from>
    <xdr:to>
      <xdr:col>20</xdr:col>
      <xdr:colOff>38100</xdr:colOff>
      <xdr:row>35</xdr:row>
      <xdr:rowOff>106934</xdr:rowOff>
    </xdr:to>
    <xdr:sp macro="" textlink="">
      <xdr:nvSpPr>
        <xdr:cNvPr id="68" name="フローチャート: 判断 67"/>
        <xdr:cNvSpPr/>
      </xdr:nvSpPr>
      <xdr:spPr>
        <a:xfrm>
          <a:off x="3937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91711</xdr:rowOff>
    </xdr:from>
    <xdr:ext cx="736600" cy="259045"/>
    <xdr:sp macro="" textlink="">
      <xdr:nvSpPr>
        <xdr:cNvPr id="69" name="テキスト ボックス 68"/>
        <xdr:cNvSpPr txBox="1"/>
      </xdr:nvSpPr>
      <xdr:spPr>
        <a:xfrm>
          <a:off x="3606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152146</xdr:rowOff>
    </xdr:from>
    <xdr:to>
      <xdr:col>15</xdr:col>
      <xdr:colOff>98425</xdr:colOff>
      <xdr:row>33</xdr:row>
      <xdr:rowOff>170434</xdr:rowOff>
    </xdr:to>
    <xdr:cxnSp macro="">
      <xdr:nvCxnSpPr>
        <xdr:cNvPr id="70" name="直線コネクタ 69"/>
        <xdr:cNvCxnSpPr/>
      </xdr:nvCxnSpPr>
      <xdr:spPr>
        <a:xfrm>
          <a:off x="2209800" y="5809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140208</xdr:rowOff>
    </xdr:from>
    <xdr:to>
      <xdr:col>15</xdr:col>
      <xdr:colOff>149225</xdr:colOff>
      <xdr:row>35</xdr:row>
      <xdr:rowOff>70358</xdr:rowOff>
    </xdr:to>
    <xdr:sp macro="" textlink="">
      <xdr:nvSpPr>
        <xdr:cNvPr id="71" name="フローチャート: 判断 70"/>
        <xdr:cNvSpPr/>
      </xdr:nvSpPr>
      <xdr:spPr>
        <a:xfrm>
          <a:off x="3048000" y="59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55135</xdr:rowOff>
    </xdr:from>
    <xdr:ext cx="762000" cy="259045"/>
    <xdr:sp macro="" textlink="">
      <xdr:nvSpPr>
        <xdr:cNvPr id="72" name="テキスト ボックス 71"/>
        <xdr:cNvSpPr txBox="1"/>
      </xdr:nvSpPr>
      <xdr:spPr>
        <a:xfrm>
          <a:off x="2717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152146</xdr:rowOff>
    </xdr:to>
    <xdr:cxnSp macro="">
      <xdr:nvCxnSpPr>
        <xdr:cNvPr id="73" name="直線コネクタ 72"/>
        <xdr:cNvCxnSpPr/>
      </xdr:nvCxnSpPr>
      <xdr:spPr>
        <a:xfrm>
          <a:off x="1320800" y="57734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5334</xdr:rowOff>
    </xdr:from>
    <xdr:to>
      <xdr:col>11</xdr:col>
      <xdr:colOff>60325</xdr:colOff>
      <xdr:row>35</xdr:row>
      <xdr:rowOff>106934</xdr:rowOff>
    </xdr:to>
    <xdr:sp macro="" textlink="">
      <xdr:nvSpPr>
        <xdr:cNvPr id="74" name="フローチャート: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91711</xdr:rowOff>
    </xdr:from>
    <xdr:ext cx="762000" cy="259045"/>
    <xdr:sp macro="" textlink="">
      <xdr:nvSpPr>
        <xdr:cNvPr id="75" name="テキスト ボックス 74"/>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76" name="フローチャート: 判断 75"/>
        <xdr:cNvSpPr/>
      </xdr:nvSpPr>
      <xdr:spPr>
        <a:xfrm>
          <a:off x="1270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77" name="テキスト ボックス 76"/>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112776</xdr:rowOff>
    </xdr:from>
    <xdr:to>
      <xdr:col>24</xdr:col>
      <xdr:colOff>76200</xdr:colOff>
      <xdr:row>39</xdr:row>
      <xdr:rowOff>42926</xdr:rowOff>
    </xdr:to>
    <xdr:sp macro="" textlink="">
      <xdr:nvSpPr>
        <xdr:cNvPr id="83" name="楕円 82"/>
        <xdr:cNvSpPr/>
      </xdr:nvSpPr>
      <xdr:spPr>
        <a:xfrm>
          <a:off x="4775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129303</xdr:rowOff>
    </xdr:from>
    <xdr:ext cx="762000" cy="259045"/>
    <xdr:sp macro="" textlink="">
      <xdr:nvSpPr>
        <xdr:cNvPr id="84" name="人件費該当値テキスト"/>
        <xdr:cNvSpPr txBox="1"/>
      </xdr:nvSpPr>
      <xdr:spPr>
        <a:xfrm>
          <a:off x="4914900" y="647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5" name="楕円 84"/>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86" name="テキスト ボックス 85"/>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119634</xdr:rowOff>
    </xdr:from>
    <xdr:to>
      <xdr:col>15</xdr:col>
      <xdr:colOff>149225</xdr:colOff>
      <xdr:row>34</xdr:row>
      <xdr:rowOff>49784</xdr:rowOff>
    </xdr:to>
    <xdr:sp macro="" textlink="">
      <xdr:nvSpPr>
        <xdr:cNvPr id="87" name="楕円 86"/>
        <xdr:cNvSpPr/>
      </xdr:nvSpPr>
      <xdr:spPr>
        <a:xfrm>
          <a:off x="3048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59961</xdr:rowOff>
    </xdr:from>
    <xdr:ext cx="762000" cy="259045"/>
    <xdr:sp macro="" textlink="">
      <xdr:nvSpPr>
        <xdr:cNvPr id="88" name="テキスト ボックス 87"/>
        <xdr:cNvSpPr txBox="1"/>
      </xdr:nvSpPr>
      <xdr:spPr>
        <a:xfrm>
          <a:off x="2717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101346</xdr:rowOff>
    </xdr:from>
    <xdr:to>
      <xdr:col>11</xdr:col>
      <xdr:colOff>60325</xdr:colOff>
      <xdr:row>34</xdr:row>
      <xdr:rowOff>31496</xdr:rowOff>
    </xdr:to>
    <xdr:sp macro="" textlink="">
      <xdr:nvSpPr>
        <xdr:cNvPr id="89" name="楕円 88"/>
        <xdr:cNvSpPr/>
      </xdr:nvSpPr>
      <xdr:spPr>
        <a:xfrm>
          <a:off x="2159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41673</xdr:rowOff>
    </xdr:from>
    <xdr:ext cx="762000" cy="259045"/>
    <xdr:sp macro="" textlink="">
      <xdr:nvSpPr>
        <xdr:cNvPr id="90" name="テキスト ボックス 89"/>
        <xdr:cNvSpPr txBox="1"/>
      </xdr:nvSpPr>
      <xdr:spPr>
        <a:xfrm>
          <a:off x="1828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91" name="楕円 90"/>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5097</xdr:rowOff>
    </xdr:from>
    <xdr:ext cx="762000" cy="259045"/>
    <xdr:sp macro="" textlink="">
      <xdr:nvSpPr>
        <xdr:cNvPr id="92" name="テキスト ボックス 91"/>
        <xdr:cNvSpPr txBox="1"/>
      </xdr:nvSpPr>
      <xdr:spPr>
        <a:xfrm>
          <a:off x="939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年度は、定期予防接種事業等の増により上昇、平成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年度は、定期予防接種事業や県費負担教職員の本市移管の準備経費の増などにより上昇しました。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の本市移管によるシステム経費の増などにより経常経費充当一般財源が増加しましたが、人件費の増の影響で割合が下がったことや、市税収入及び県税交付金の増等による経常一般財源等の増により比率が低下してい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0" name="直線コネクタ 119"/>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1"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2" name="直線コネクタ 121"/>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3"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4" name="直線コネクタ 123"/>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95250</xdr:rowOff>
    </xdr:from>
    <xdr:to>
      <xdr:col>82</xdr:col>
      <xdr:colOff>107950</xdr:colOff>
      <xdr:row>18</xdr:row>
      <xdr:rowOff>139700</xdr:rowOff>
    </xdr:to>
    <xdr:cxnSp macro="">
      <xdr:nvCxnSpPr>
        <xdr:cNvPr id="125" name="直線コネクタ 124"/>
        <xdr:cNvCxnSpPr/>
      </xdr:nvCxnSpPr>
      <xdr:spPr>
        <a:xfrm flipV="1">
          <a:off x="15671800" y="30099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7" name="フローチャート: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76200</xdr:rowOff>
    </xdr:from>
    <xdr:to>
      <xdr:col>78</xdr:col>
      <xdr:colOff>69850</xdr:colOff>
      <xdr:row>18</xdr:row>
      <xdr:rowOff>139700</xdr:rowOff>
    </xdr:to>
    <xdr:cxnSp macro="">
      <xdr:nvCxnSpPr>
        <xdr:cNvPr id="128" name="直線コネクタ 127"/>
        <xdr:cNvCxnSpPr/>
      </xdr:nvCxnSpPr>
      <xdr:spPr>
        <a:xfrm>
          <a:off x="14782800" y="316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9" name="フローチャート: 判断 128"/>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0" name="テキスト ボックス 129"/>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18</xdr:row>
      <xdr:rowOff>76200</xdr:rowOff>
    </xdr:to>
    <xdr:cxnSp macro="">
      <xdr:nvCxnSpPr>
        <xdr:cNvPr id="131" name="直線コネクタ 130"/>
        <xdr:cNvCxnSpPr/>
      </xdr:nvCxnSpPr>
      <xdr:spPr>
        <a:xfrm>
          <a:off x="13893800" y="316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2" name="フローチャート: 判断 131"/>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3" name="テキスト ボックス 132"/>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158750</xdr:rowOff>
    </xdr:from>
    <xdr:to>
      <xdr:col>69</xdr:col>
      <xdr:colOff>92075</xdr:colOff>
      <xdr:row>18</xdr:row>
      <xdr:rowOff>76200</xdr:rowOff>
    </xdr:to>
    <xdr:cxnSp macro="">
      <xdr:nvCxnSpPr>
        <xdr:cNvPr id="134" name="直線コネクタ 133"/>
        <xdr:cNvCxnSpPr/>
      </xdr:nvCxnSpPr>
      <xdr:spPr>
        <a:xfrm>
          <a:off x="13004800" y="3073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5" name="フローチャート: 判断 134"/>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6" name="テキスト ボックス 135"/>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7" name="フローチャート: 判断 136"/>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8" name="テキスト ボックス 137"/>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44" name="楕円 143"/>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16527</xdr:rowOff>
    </xdr:from>
    <xdr:ext cx="762000" cy="259045"/>
    <xdr:sp macro="" textlink="">
      <xdr:nvSpPr>
        <xdr:cNvPr id="145"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88900</xdr:rowOff>
    </xdr:from>
    <xdr:to>
      <xdr:col>78</xdr:col>
      <xdr:colOff>120650</xdr:colOff>
      <xdr:row>19</xdr:row>
      <xdr:rowOff>19050</xdr:rowOff>
    </xdr:to>
    <xdr:sp macro="" textlink="">
      <xdr:nvSpPr>
        <xdr:cNvPr id="146" name="楕円 145"/>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47" name="テキスト ボックス 146"/>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48" name="楕円 147"/>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111777</xdr:rowOff>
    </xdr:from>
    <xdr:ext cx="762000" cy="259045"/>
    <xdr:sp macro="" textlink="">
      <xdr:nvSpPr>
        <xdr:cNvPr id="149" name="テキスト ボックス 148"/>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0" name="楕円 149"/>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1" name="テキスト ボックス 150"/>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107950</xdr:rowOff>
    </xdr:from>
    <xdr:to>
      <xdr:col>65</xdr:col>
      <xdr:colOff>53975</xdr:colOff>
      <xdr:row>18</xdr:row>
      <xdr:rowOff>38100</xdr:rowOff>
    </xdr:to>
    <xdr:sp macro="" textlink="">
      <xdr:nvSpPr>
        <xdr:cNvPr id="152" name="楕円 151"/>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22877</xdr:rowOff>
    </xdr:from>
    <xdr:ext cx="762000" cy="259045"/>
    <xdr:sp macro="" textlink="">
      <xdr:nvSpPr>
        <xdr:cNvPr id="153" name="テキスト ボックス 152"/>
        <xdr:cNvSpPr txBox="1"/>
      </xdr:nvSpPr>
      <xdr:spPr>
        <a:xfrm>
          <a:off x="12623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950">
              <a:latin typeface="ＭＳ Ｐゴシック" panose="020B0600070205080204" pitchFamily="50" charset="-128"/>
              <a:ea typeface="ＭＳ Ｐゴシック" panose="020B0600070205080204" pitchFamily="50" charset="-128"/>
            </a:rPr>
            <a:t>待機児童対策などの子育て支援施策の増、生活保護受給者の増、障害者支援施設の増加や施設利用者数の増などにより、扶助費は上昇傾向にあります。</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baseline="0">
              <a:latin typeface="ＭＳ Ｐゴシック" panose="020B0600070205080204" pitchFamily="50" charset="-128"/>
              <a:ea typeface="ＭＳ Ｐゴシック" panose="020B0600070205080204" pitchFamily="50" charset="-128"/>
            </a:rPr>
            <a:t>　</a:t>
          </a:r>
          <a:r>
            <a:rPr kumimoji="1" lang="ja-JP" altLang="en-US" sz="950">
              <a:latin typeface="ＭＳ Ｐゴシック" panose="020B0600070205080204" pitchFamily="50" charset="-128"/>
              <a:ea typeface="ＭＳ Ｐゴシック" panose="020B0600070205080204" pitchFamily="50" charset="-128"/>
            </a:rPr>
            <a:t>各年度の主な増加要因をみると、平成</a:t>
          </a:r>
          <a:r>
            <a:rPr kumimoji="1" lang="en-US" altLang="ja-JP" sz="950">
              <a:latin typeface="ＭＳ Ｐゴシック" panose="020B0600070205080204" pitchFamily="50" charset="-128"/>
              <a:ea typeface="ＭＳ Ｐゴシック" panose="020B0600070205080204" pitchFamily="50" charset="-128"/>
            </a:rPr>
            <a:t>26</a:t>
          </a:r>
          <a:r>
            <a:rPr kumimoji="1" lang="ja-JP" altLang="en-US" sz="950">
              <a:latin typeface="ＭＳ Ｐゴシック" panose="020B0600070205080204" pitchFamily="50" charset="-128"/>
              <a:ea typeface="ＭＳ Ｐゴシック" panose="020B0600070205080204" pitchFamily="50" charset="-128"/>
            </a:rPr>
            <a:t>年度は平成</a:t>
          </a:r>
          <a:r>
            <a:rPr kumimoji="1" lang="en-US" altLang="ja-JP" sz="950">
              <a:latin typeface="ＭＳ Ｐゴシック" panose="020B0600070205080204" pitchFamily="50" charset="-128"/>
              <a:ea typeface="ＭＳ Ｐゴシック" panose="020B0600070205080204" pitchFamily="50" charset="-128"/>
            </a:rPr>
            <a:t>26</a:t>
          </a:r>
          <a:r>
            <a:rPr kumimoji="1" lang="ja-JP" altLang="en-US" sz="950">
              <a:latin typeface="ＭＳ Ｐゴシック" panose="020B0600070205080204" pitchFamily="50" charset="-128"/>
              <a:ea typeface="ＭＳ Ｐゴシック" panose="020B0600070205080204" pitchFamily="50" charset="-128"/>
            </a:rPr>
            <a:t>年</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月からの消費税率の引上げに伴う臨時福祉給付金の支給や、子育て施策に対する経費などの増により上昇しています。平成</a:t>
          </a:r>
          <a:r>
            <a:rPr kumimoji="1" lang="en-US" altLang="ja-JP" sz="950">
              <a:latin typeface="ＭＳ Ｐゴシック" panose="020B0600070205080204" pitchFamily="50" charset="-128"/>
              <a:ea typeface="ＭＳ Ｐゴシック" panose="020B0600070205080204" pitchFamily="50" charset="-128"/>
            </a:rPr>
            <a:t>27</a:t>
          </a:r>
          <a:r>
            <a:rPr kumimoji="1" lang="ja-JP" altLang="en-US" sz="950">
              <a:latin typeface="ＭＳ Ｐゴシック" panose="020B0600070205080204" pitchFamily="50" charset="-128"/>
              <a:ea typeface="ＭＳ Ｐゴシック" panose="020B0600070205080204" pitchFamily="50" charset="-128"/>
            </a:rPr>
            <a:t>年度は、子ども・子育て支援新制度開始に伴う市費負担減により低下しましたが、平成</a:t>
          </a:r>
          <a:r>
            <a:rPr kumimoji="1" lang="en-US" altLang="ja-JP" sz="950">
              <a:latin typeface="ＭＳ Ｐゴシック" panose="020B0600070205080204" pitchFamily="50" charset="-128"/>
              <a:ea typeface="ＭＳ Ｐゴシック" panose="020B0600070205080204" pitchFamily="50" charset="-128"/>
            </a:rPr>
            <a:t>28</a:t>
          </a:r>
          <a:r>
            <a:rPr kumimoji="1" lang="ja-JP" altLang="en-US" sz="950">
              <a:latin typeface="ＭＳ Ｐゴシック" panose="020B0600070205080204" pitchFamily="50" charset="-128"/>
              <a:ea typeface="ＭＳ Ｐゴシック" panose="020B0600070205080204" pitchFamily="50" charset="-128"/>
            </a:rPr>
            <a:t>年度は、子育て施策に対する経費、障害者施設等自立支援給付費の増などにより上昇しています。　　</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平成</a:t>
          </a:r>
          <a:r>
            <a:rPr kumimoji="1" lang="en-US" altLang="ja-JP" sz="950">
              <a:latin typeface="ＭＳ Ｐゴシック" panose="020B0600070205080204" pitchFamily="50" charset="-128"/>
              <a:ea typeface="ＭＳ Ｐゴシック" panose="020B0600070205080204" pitchFamily="50" charset="-128"/>
            </a:rPr>
            <a:t>29</a:t>
          </a:r>
          <a:r>
            <a:rPr kumimoji="1" lang="ja-JP" altLang="en-US" sz="950">
              <a:latin typeface="ＭＳ Ｐゴシック" panose="020B0600070205080204" pitchFamily="50" charset="-128"/>
              <a:ea typeface="ＭＳ Ｐゴシック" panose="020B0600070205080204" pitchFamily="50" charset="-128"/>
            </a:rPr>
            <a:t>年度は、施設型給付費の増などにより、経常経費充当一般財源は増加しましたが、県費負担教職員の本市移管による人件費の増の影響で割合が下がったことや、市税収入及び県税交付金の増等による経常一般財源等の増により比率が低下しています。</a:t>
          </a:r>
        </a:p>
        <a:p>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60</xdr:row>
      <xdr:rowOff>110672</xdr:rowOff>
    </xdr:to>
    <xdr:cxnSp macro="">
      <xdr:nvCxnSpPr>
        <xdr:cNvPr id="183" name="直線コネクタ 182"/>
        <xdr:cNvCxnSpPr/>
      </xdr:nvCxnSpPr>
      <xdr:spPr>
        <a:xfrm flipV="1">
          <a:off x="4826000" y="90750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4" name="扶助費最小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5" name="直線コネクタ 184"/>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6"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7" name="直線コネクタ 186"/>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61</xdr:row>
      <xdr:rowOff>167822</xdr:rowOff>
    </xdr:to>
    <xdr:cxnSp macro="">
      <xdr:nvCxnSpPr>
        <xdr:cNvPr id="188" name="直線コネクタ 187"/>
        <xdr:cNvCxnSpPr/>
      </xdr:nvCxnSpPr>
      <xdr:spPr>
        <a:xfrm flipV="1">
          <a:off x="3987800" y="10234385"/>
          <a:ext cx="8382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89" name="扶助費平均値テキスト"/>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167822</xdr:rowOff>
    </xdr:to>
    <xdr:cxnSp macro="">
      <xdr:nvCxnSpPr>
        <xdr:cNvPr id="191" name="直線コネクタ 190"/>
        <xdr:cNvCxnSpPr/>
      </xdr:nvCxnSpPr>
      <xdr:spPr>
        <a:xfrm>
          <a:off x="3098800" y="104140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2" name="フローチャート: 判断 191"/>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4535</xdr:rowOff>
    </xdr:to>
    <xdr:cxnSp macro="">
      <xdr:nvCxnSpPr>
        <xdr:cNvPr id="194" name="直線コネクタ 193"/>
        <xdr:cNvCxnSpPr/>
      </xdr:nvCxnSpPr>
      <xdr:spPr>
        <a:xfrm flipV="1">
          <a:off x="2209800" y="10414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5" name="フローチャート: 判断 194"/>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199</xdr:rowOff>
    </xdr:from>
    <xdr:ext cx="762000" cy="259045"/>
    <xdr:sp macro="" textlink="">
      <xdr:nvSpPr>
        <xdr:cNvPr id="196" name="テキスト ボックス 195"/>
        <xdr:cNvSpPr txBox="1"/>
      </xdr:nvSpPr>
      <xdr:spPr>
        <a:xfrm>
          <a:off x="2717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61</xdr:row>
      <xdr:rowOff>4535</xdr:rowOff>
    </xdr:to>
    <xdr:cxnSp macro="">
      <xdr:nvCxnSpPr>
        <xdr:cNvPr id="197" name="直線コネクタ 196"/>
        <xdr:cNvCxnSpPr/>
      </xdr:nvCxnSpPr>
      <xdr:spPr>
        <a:xfrm>
          <a:off x="1320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125185</xdr:rowOff>
    </xdr:from>
    <xdr:to>
      <xdr:col>11</xdr:col>
      <xdr:colOff>60325</xdr:colOff>
      <xdr:row>59</xdr:row>
      <xdr:rowOff>55335</xdr:rowOff>
    </xdr:to>
    <xdr:sp macro="" textlink="">
      <xdr:nvSpPr>
        <xdr:cNvPr id="198" name="フローチャート: 判断 197"/>
        <xdr:cNvSpPr/>
      </xdr:nvSpPr>
      <xdr:spPr>
        <a:xfrm>
          <a:off x="2159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65512</xdr:rowOff>
    </xdr:from>
    <xdr:ext cx="762000" cy="259045"/>
    <xdr:sp macro="" textlink="">
      <xdr:nvSpPr>
        <xdr:cNvPr id="199" name="テキスト ボックス 198"/>
        <xdr:cNvSpPr txBox="1"/>
      </xdr:nvSpPr>
      <xdr:spPr>
        <a:xfrm>
          <a:off x="1828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0" name="フローチャート: 判断 199"/>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1" name="テキスト ボックス 200"/>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7" name="楕円 206"/>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8"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117022</xdr:rowOff>
    </xdr:from>
    <xdr:to>
      <xdr:col>20</xdr:col>
      <xdr:colOff>38100</xdr:colOff>
      <xdr:row>62</xdr:row>
      <xdr:rowOff>47172</xdr:rowOff>
    </xdr:to>
    <xdr:sp macro="" textlink="">
      <xdr:nvSpPr>
        <xdr:cNvPr id="209" name="楕円 208"/>
        <xdr:cNvSpPr/>
      </xdr:nvSpPr>
      <xdr:spPr>
        <a:xfrm>
          <a:off x="3937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31949</xdr:rowOff>
    </xdr:from>
    <xdr:ext cx="736600" cy="259045"/>
    <xdr:sp macro="" textlink="">
      <xdr:nvSpPr>
        <xdr:cNvPr id="210" name="テキスト ボックス 209"/>
        <xdr:cNvSpPr txBox="1"/>
      </xdr:nvSpPr>
      <xdr:spPr>
        <a:xfrm>
          <a:off x="3606800" y="1066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1" name="楕円 210"/>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2" name="テキスト ボックス 211"/>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3" name="楕円 212"/>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4" name="テキスト ボックス 213"/>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5" name="楕円 214"/>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16" name="テキスト ボックス 215"/>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高齢化に伴い、介護保険事業費会計や後期高齢者医療費会計の繰出金の増加などにより、数値は上昇傾向にありますが、類似団体平均を下回っています。要因としては、補助費等の比率が他の団体より高いことから、相対的に低くなっていると考えられます。</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56</xdr:row>
      <xdr:rowOff>12700</xdr:rowOff>
    </xdr:to>
    <xdr:cxnSp macro="">
      <xdr:nvCxnSpPr>
        <xdr:cNvPr id="249" name="直線コネクタ 248"/>
        <xdr:cNvCxnSpPr/>
      </xdr:nvCxnSpPr>
      <xdr:spPr>
        <a:xfrm flipV="1">
          <a:off x="15671800" y="9309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67327</xdr:rowOff>
    </xdr:from>
    <xdr:ext cx="762000" cy="259045"/>
    <xdr:sp macro="" textlink="">
      <xdr:nvSpPr>
        <xdr:cNvPr id="250"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12700</xdr:rowOff>
    </xdr:to>
    <xdr:cxnSp macro="">
      <xdr:nvCxnSpPr>
        <xdr:cNvPr id="252" name="直線コネクタ 251"/>
        <xdr:cNvCxnSpPr/>
      </xdr:nvCxnSpPr>
      <xdr:spPr>
        <a:xfrm>
          <a:off x="14782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4" name="テキスト ボックス 253"/>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88900</xdr:rowOff>
    </xdr:to>
    <xdr:cxnSp macro="">
      <xdr:nvCxnSpPr>
        <xdr:cNvPr id="255" name="直線コネクタ 254"/>
        <xdr:cNvCxnSpPr/>
      </xdr:nvCxnSpPr>
      <xdr:spPr>
        <a:xfrm flipV="1">
          <a:off x="13893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57" name="テキスト ボックス 256"/>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88900</xdr:rowOff>
    </xdr:to>
    <xdr:cxnSp macro="">
      <xdr:nvCxnSpPr>
        <xdr:cNvPr id="258" name="直線コネクタ 257"/>
        <xdr:cNvCxnSpPr/>
      </xdr:nvCxnSpPr>
      <xdr:spPr>
        <a:xfrm>
          <a:off x="13004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0" name="テキスト ボックス 259"/>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2" name="テキスト ボックス 261"/>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8" name="楕円 267"/>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9"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2" name="楕円 271"/>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3" name="テキスト ボックス 272"/>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4" name="楕円 273"/>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149877</xdr:rowOff>
    </xdr:from>
    <xdr:ext cx="762000" cy="259045"/>
    <xdr:sp macro="" textlink="">
      <xdr:nvSpPr>
        <xdr:cNvPr id="275" name="テキスト ボックス 274"/>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6" name="楕円 275"/>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7" name="テキスト ボックス 276"/>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横浜市では、運営する地下鉄、病院、下水道等の公営企業会計への繰出しが多額になっており、類似団体の中で最大となっています。</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年度までは、維持管理費の節減等による下水道事業会計への繰出金の減により、全体が低下傾向にありましたが、</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年度は、その傾向に加え、施設整備等に伴う横浜市立大学への運営交付金の増などにより上昇しました。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　県費負担教職員の本市移管による人件費の増の影響で割合が下がったことや、市税収入及び県税交付金の増等による経常一般財源等の増により比率が低下しています。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159657</xdr:rowOff>
    </xdr:from>
    <xdr:to>
      <xdr:col>82</xdr:col>
      <xdr:colOff>107950</xdr:colOff>
      <xdr:row>40</xdr:row>
      <xdr:rowOff>45357</xdr:rowOff>
    </xdr:to>
    <xdr:cxnSp macro="">
      <xdr:nvCxnSpPr>
        <xdr:cNvPr id="307" name="直線コネクタ 306"/>
        <xdr:cNvCxnSpPr/>
      </xdr:nvCxnSpPr>
      <xdr:spPr>
        <a:xfrm flipV="1">
          <a:off x="16510000" y="56460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17434</xdr:rowOff>
    </xdr:from>
    <xdr:ext cx="762000" cy="259045"/>
    <xdr:sp macro="" textlink="">
      <xdr:nvSpPr>
        <xdr:cNvPr id="308" name="補助費等最小値テキスト"/>
        <xdr:cNvSpPr txBox="1"/>
      </xdr:nvSpPr>
      <xdr:spPr>
        <a:xfrm>
          <a:off x="165989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45357</xdr:rowOff>
    </xdr:from>
    <xdr:to>
      <xdr:col>82</xdr:col>
      <xdr:colOff>196850</xdr:colOff>
      <xdr:row>40</xdr:row>
      <xdr:rowOff>45357</xdr:rowOff>
    </xdr:to>
    <xdr:cxnSp macro="">
      <xdr:nvCxnSpPr>
        <xdr:cNvPr id="309" name="直線コネクタ 308"/>
        <xdr:cNvCxnSpPr/>
      </xdr:nvCxnSpPr>
      <xdr:spPr>
        <a:xfrm>
          <a:off x="16421100" y="690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74584</xdr:rowOff>
    </xdr:from>
    <xdr:ext cx="762000" cy="259045"/>
    <xdr:sp macro="" textlink="">
      <xdr:nvSpPr>
        <xdr:cNvPr id="310"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159657</xdr:rowOff>
    </xdr:from>
    <xdr:to>
      <xdr:col>82</xdr:col>
      <xdr:colOff>196850</xdr:colOff>
      <xdr:row>32</xdr:row>
      <xdr:rowOff>159657</xdr:rowOff>
    </xdr:to>
    <xdr:cxnSp macro="">
      <xdr:nvCxnSpPr>
        <xdr:cNvPr id="311" name="直線コネクタ 310"/>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45357</xdr:rowOff>
    </xdr:from>
    <xdr:to>
      <xdr:col>82</xdr:col>
      <xdr:colOff>107950</xdr:colOff>
      <xdr:row>42</xdr:row>
      <xdr:rowOff>12700</xdr:rowOff>
    </xdr:to>
    <xdr:cxnSp macro="">
      <xdr:nvCxnSpPr>
        <xdr:cNvPr id="312" name="直線コネクタ 311"/>
        <xdr:cNvCxnSpPr/>
      </xdr:nvCxnSpPr>
      <xdr:spPr>
        <a:xfrm flipV="1">
          <a:off x="15671800" y="690335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125384</xdr:rowOff>
    </xdr:from>
    <xdr:ext cx="762000" cy="259045"/>
    <xdr:sp macro="" textlink="">
      <xdr:nvSpPr>
        <xdr:cNvPr id="313" name="補助費等平均値テキスト"/>
        <xdr:cNvSpPr txBox="1"/>
      </xdr:nvSpPr>
      <xdr:spPr>
        <a:xfrm>
          <a:off x="16598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14" name="フローチャート: 判断 313"/>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53522</xdr:rowOff>
    </xdr:from>
    <xdr:to>
      <xdr:col>78</xdr:col>
      <xdr:colOff>69850</xdr:colOff>
      <xdr:row>42</xdr:row>
      <xdr:rowOff>12700</xdr:rowOff>
    </xdr:to>
    <xdr:cxnSp macro="">
      <xdr:nvCxnSpPr>
        <xdr:cNvPr id="315" name="直線コネクタ 314"/>
        <xdr:cNvCxnSpPr/>
      </xdr:nvCxnSpPr>
      <xdr:spPr>
        <a:xfrm>
          <a:off x="14782800" y="7082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7" name="テキスト ボックス 316"/>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53522</xdr:rowOff>
    </xdr:from>
    <xdr:to>
      <xdr:col>73</xdr:col>
      <xdr:colOff>180975</xdr:colOff>
      <xdr:row>41</xdr:row>
      <xdr:rowOff>151493</xdr:rowOff>
    </xdr:to>
    <xdr:cxnSp macro="">
      <xdr:nvCxnSpPr>
        <xdr:cNvPr id="318" name="直線コネクタ 317"/>
        <xdr:cNvCxnSpPr/>
      </xdr:nvCxnSpPr>
      <xdr:spPr>
        <a:xfrm flipV="1">
          <a:off x="13893800" y="7082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117022</xdr:rowOff>
    </xdr:from>
    <xdr:to>
      <xdr:col>74</xdr:col>
      <xdr:colOff>31750</xdr:colOff>
      <xdr:row>38</xdr:row>
      <xdr:rowOff>47172</xdr:rowOff>
    </xdr:to>
    <xdr:sp macro="" textlink="">
      <xdr:nvSpPr>
        <xdr:cNvPr id="319" name="フローチャート: 判断 318"/>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57349</xdr:rowOff>
    </xdr:from>
    <xdr:ext cx="762000" cy="259045"/>
    <xdr:sp macro="" textlink="">
      <xdr:nvSpPr>
        <xdr:cNvPr id="320" name="テキスト ボックス 319"/>
        <xdr:cNvSpPr txBox="1"/>
      </xdr:nvSpPr>
      <xdr:spPr>
        <a:xfrm>
          <a:off x="14401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151493</xdr:rowOff>
    </xdr:from>
    <xdr:to>
      <xdr:col>69</xdr:col>
      <xdr:colOff>92075</xdr:colOff>
      <xdr:row>41</xdr:row>
      <xdr:rowOff>151493</xdr:rowOff>
    </xdr:to>
    <xdr:cxnSp macro="">
      <xdr:nvCxnSpPr>
        <xdr:cNvPr id="321" name="直線コネクタ 320"/>
        <xdr:cNvCxnSpPr/>
      </xdr:nvCxnSpPr>
      <xdr:spPr>
        <a:xfrm>
          <a:off x="13004800" y="7180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166007</xdr:rowOff>
    </xdr:from>
    <xdr:to>
      <xdr:col>69</xdr:col>
      <xdr:colOff>142875</xdr:colOff>
      <xdr:row>38</xdr:row>
      <xdr:rowOff>96157</xdr:rowOff>
    </xdr:to>
    <xdr:sp macro="" textlink="">
      <xdr:nvSpPr>
        <xdr:cNvPr id="322" name="フローチャート: 判断 321"/>
        <xdr:cNvSpPr/>
      </xdr:nvSpPr>
      <xdr:spPr>
        <a:xfrm>
          <a:off x="13843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106334</xdr:rowOff>
    </xdr:from>
    <xdr:ext cx="762000" cy="259045"/>
    <xdr:sp macro="" textlink="">
      <xdr:nvSpPr>
        <xdr:cNvPr id="323" name="テキスト ボックス 322"/>
        <xdr:cNvSpPr txBox="1"/>
      </xdr:nvSpPr>
      <xdr:spPr>
        <a:xfrm>
          <a:off x="13512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166007</xdr:rowOff>
    </xdr:from>
    <xdr:to>
      <xdr:col>65</xdr:col>
      <xdr:colOff>53975</xdr:colOff>
      <xdr:row>38</xdr:row>
      <xdr:rowOff>96157</xdr:rowOff>
    </xdr:to>
    <xdr:sp macro="" textlink="">
      <xdr:nvSpPr>
        <xdr:cNvPr id="324" name="フローチャート: 判断 323"/>
        <xdr:cNvSpPr/>
      </xdr:nvSpPr>
      <xdr:spPr>
        <a:xfrm>
          <a:off x="12954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106334</xdr:rowOff>
    </xdr:from>
    <xdr:ext cx="762000" cy="259045"/>
    <xdr:sp macro="" textlink="">
      <xdr:nvSpPr>
        <xdr:cNvPr id="325" name="テキスト ボックス 324"/>
        <xdr:cNvSpPr txBox="1"/>
      </xdr:nvSpPr>
      <xdr:spPr>
        <a:xfrm>
          <a:off x="12623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166007</xdr:rowOff>
    </xdr:from>
    <xdr:to>
      <xdr:col>82</xdr:col>
      <xdr:colOff>158750</xdr:colOff>
      <xdr:row>40</xdr:row>
      <xdr:rowOff>96157</xdr:rowOff>
    </xdr:to>
    <xdr:sp macro="" textlink="">
      <xdr:nvSpPr>
        <xdr:cNvPr id="331" name="楕円 330"/>
        <xdr:cNvSpPr/>
      </xdr:nvSpPr>
      <xdr:spPr>
        <a:xfrm>
          <a:off x="16459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74584</xdr:rowOff>
    </xdr:from>
    <xdr:ext cx="762000" cy="259045"/>
    <xdr:sp macro="" textlink="">
      <xdr:nvSpPr>
        <xdr:cNvPr id="332" name="補助費等該当値テキスト"/>
        <xdr:cNvSpPr txBox="1"/>
      </xdr:nvSpPr>
      <xdr:spPr>
        <a:xfrm>
          <a:off x="165989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133350</xdr:rowOff>
    </xdr:from>
    <xdr:to>
      <xdr:col>78</xdr:col>
      <xdr:colOff>120650</xdr:colOff>
      <xdr:row>42</xdr:row>
      <xdr:rowOff>63500</xdr:rowOff>
    </xdr:to>
    <xdr:sp macro="" textlink="">
      <xdr:nvSpPr>
        <xdr:cNvPr id="333" name="楕円 332"/>
        <xdr:cNvSpPr/>
      </xdr:nvSpPr>
      <xdr:spPr>
        <a:xfrm>
          <a:off x="15621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48277</xdr:rowOff>
    </xdr:from>
    <xdr:ext cx="736600" cy="259045"/>
    <xdr:sp macro="" textlink="">
      <xdr:nvSpPr>
        <xdr:cNvPr id="334" name="テキスト ボックス 333"/>
        <xdr:cNvSpPr txBox="1"/>
      </xdr:nvSpPr>
      <xdr:spPr>
        <a:xfrm>
          <a:off x="15290800" y="724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2722</xdr:rowOff>
    </xdr:from>
    <xdr:to>
      <xdr:col>74</xdr:col>
      <xdr:colOff>31750</xdr:colOff>
      <xdr:row>41</xdr:row>
      <xdr:rowOff>104322</xdr:rowOff>
    </xdr:to>
    <xdr:sp macro="" textlink="">
      <xdr:nvSpPr>
        <xdr:cNvPr id="335" name="楕円 334"/>
        <xdr:cNvSpPr/>
      </xdr:nvSpPr>
      <xdr:spPr>
        <a:xfrm>
          <a:off x="14732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89099</xdr:rowOff>
    </xdr:from>
    <xdr:ext cx="762000" cy="259045"/>
    <xdr:sp macro="" textlink="">
      <xdr:nvSpPr>
        <xdr:cNvPr id="336" name="テキスト ボックス 335"/>
        <xdr:cNvSpPr txBox="1"/>
      </xdr:nvSpPr>
      <xdr:spPr>
        <a:xfrm>
          <a:off x="14401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100693</xdr:rowOff>
    </xdr:from>
    <xdr:to>
      <xdr:col>69</xdr:col>
      <xdr:colOff>142875</xdr:colOff>
      <xdr:row>42</xdr:row>
      <xdr:rowOff>30843</xdr:rowOff>
    </xdr:to>
    <xdr:sp macro="" textlink="">
      <xdr:nvSpPr>
        <xdr:cNvPr id="337" name="楕円 336"/>
        <xdr:cNvSpPr/>
      </xdr:nvSpPr>
      <xdr:spPr>
        <a:xfrm>
          <a:off x="13843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15620</xdr:rowOff>
    </xdr:from>
    <xdr:ext cx="762000" cy="259045"/>
    <xdr:sp macro="" textlink="">
      <xdr:nvSpPr>
        <xdr:cNvPr id="338" name="テキスト ボックス 337"/>
        <xdr:cNvSpPr txBox="1"/>
      </xdr:nvSpPr>
      <xdr:spPr>
        <a:xfrm>
          <a:off x="13512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100693</xdr:rowOff>
    </xdr:from>
    <xdr:to>
      <xdr:col>65</xdr:col>
      <xdr:colOff>53975</xdr:colOff>
      <xdr:row>42</xdr:row>
      <xdr:rowOff>30843</xdr:rowOff>
    </xdr:to>
    <xdr:sp macro="" textlink="">
      <xdr:nvSpPr>
        <xdr:cNvPr id="339" name="楕円 338"/>
        <xdr:cNvSpPr/>
      </xdr:nvSpPr>
      <xdr:spPr>
        <a:xfrm>
          <a:off x="12954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15620</xdr:rowOff>
    </xdr:from>
    <xdr:ext cx="762000" cy="259045"/>
    <xdr:sp macro="" textlink="">
      <xdr:nvSpPr>
        <xdr:cNvPr id="340" name="テキスト ボックス 339"/>
        <xdr:cNvSpPr txBox="1"/>
      </xdr:nvSpPr>
      <xdr:spPr>
        <a:xfrm>
          <a:off x="12623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償還到来の減に伴い元金が減少したことや、利率低下に伴う利子の減少により、公債費自体は減少したものの、土地売払収入などの公債費充当特定財源の減により公債費における経常経費充当一般財源は増加しています。一方で、比率については、県費負担教職員の本市移管による人件費の増の影響で割合が下がったことや、市税収入及び県税交付金の増等による経常一般財源等の増により低下してい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8" name="直線コネクタ 367"/>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9"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0" name="直線コネクタ 369"/>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38100</xdr:rowOff>
    </xdr:from>
    <xdr:to>
      <xdr:col>24</xdr:col>
      <xdr:colOff>25400</xdr:colOff>
      <xdr:row>75</xdr:row>
      <xdr:rowOff>158750</xdr:rowOff>
    </xdr:to>
    <xdr:cxnSp macro="">
      <xdr:nvCxnSpPr>
        <xdr:cNvPr id="373" name="直線コネクタ 372"/>
        <xdr:cNvCxnSpPr/>
      </xdr:nvCxnSpPr>
      <xdr:spPr>
        <a:xfrm flipV="1">
          <a:off x="3987800" y="127254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4"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5" name="フローチャート: 判断 374"/>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158750</xdr:rowOff>
    </xdr:to>
    <xdr:cxnSp macro="">
      <xdr:nvCxnSpPr>
        <xdr:cNvPr id="376" name="直線コネクタ 375"/>
        <xdr:cNvCxnSpPr/>
      </xdr:nvCxnSpPr>
      <xdr:spPr>
        <a:xfrm>
          <a:off x="3098800" y="1300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7" name="フローチャート: 判断 376"/>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8" name="テキスト ボックス 377"/>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152400</xdr:rowOff>
    </xdr:to>
    <xdr:cxnSp macro="">
      <xdr:nvCxnSpPr>
        <xdr:cNvPr id="379" name="直線コネクタ 378"/>
        <xdr:cNvCxnSpPr/>
      </xdr:nvCxnSpPr>
      <xdr:spPr>
        <a:xfrm flipV="1">
          <a:off x="2209800" y="13004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0" name="フローチャート: 判断 379"/>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1" name="テキスト ボックス 380"/>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25400</xdr:rowOff>
    </xdr:from>
    <xdr:to>
      <xdr:col>11</xdr:col>
      <xdr:colOff>9525</xdr:colOff>
      <xdr:row>76</xdr:row>
      <xdr:rowOff>152400</xdr:rowOff>
    </xdr:to>
    <xdr:cxnSp macro="">
      <xdr:nvCxnSpPr>
        <xdr:cNvPr id="382" name="直線コネクタ 381"/>
        <xdr:cNvCxnSpPr/>
      </xdr:nvCxnSpPr>
      <xdr:spPr>
        <a:xfrm>
          <a:off x="1320800" y="1305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3" name="フローチャート: 判断 382"/>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4" name="テキスト ボックス 383"/>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5" name="フローチャート: 判断 384"/>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6" name="テキスト ボックス 38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158750</xdr:rowOff>
    </xdr:from>
    <xdr:to>
      <xdr:col>24</xdr:col>
      <xdr:colOff>76200</xdr:colOff>
      <xdr:row>74</xdr:row>
      <xdr:rowOff>88900</xdr:rowOff>
    </xdr:to>
    <xdr:sp macro="" textlink="">
      <xdr:nvSpPr>
        <xdr:cNvPr id="392" name="楕円 391"/>
        <xdr:cNvSpPr/>
      </xdr:nvSpPr>
      <xdr:spPr>
        <a:xfrm>
          <a:off x="47752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3827</xdr:rowOff>
    </xdr:from>
    <xdr:ext cx="762000" cy="259045"/>
    <xdr:sp macro="" textlink="">
      <xdr:nvSpPr>
        <xdr:cNvPr id="393" name="公債費該当値テキスト"/>
        <xdr:cNvSpPr txBox="1"/>
      </xdr:nvSpPr>
      <xdr:spPr>
        <a:xfrm>
          <a:off x="4914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107950</xdr:rowOff>
    </xdr:from>
    <xdr:to>
      <xdr:col>20</xdr:col>
      <xdr:colOff>38100</xdr:colOff>
      <xdr:row>76</xdr:row>
      <xdr:rowOff>38100</xdr:rowOff>
    </xdr:to>
    <xdr:sp macro="" textlink="">
      <xdr:nvSpPr>
        <xdr:cNvPr id="394" name="楕円 393"/>
        <xdr:cNvSpPr/>
      </xdr:nvSpPr>
      <xdr:spPr>
        <a:xfrm>
          <a:off x="3937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48277</xdr:rowOff>
    </xdr:from>
    <xdr:ext cx="736600" cy="259045"/>
    <xdr:sp macro="" textlink="">
      <xdr:nvSpPr>
        <xdr:cNvPr id="395" name="テキスト ボックス 394"/>
        <xdr:cNvSpPr txBox="1"/>
      </xdr:nvSpPr>
      <xdr:spPr>
        <a:xfrm>
          <a:off x="3606800" y="1273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6" name="楕円 395"/>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7" name="テキスト ボックス 396"/>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101600</xdr:rowOff>
    </xdr:from>
    <xdr:to>
      <xdr:col>11</xdr:col>
      <xdr:colOff>60325</xdr:colOff>
      <xdr:row>77</xdr:row>
      <xdr:rowOff>31750</xdr:rowOff>
    </xdr:to>
    <xdr:sp macro="" textlink="">
      <xdr:nvSpPr>
        <xdr:cNvPr id="398" name="楕円 397"/>
        <xdr:cNvSpPr/>
      </xdr:nvSpPr>
      <xdr:spPr>
        <a:xfrm>
          <a:off x="2159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41927</xdr:rowOff>
    </xdr:from>
    <xdr:ext cx="762000" cy="259045"/>
    <xdr:sp macro="" textlink="">
      <xdr:nvSpPr>
        <xdr:cNvPr id="399" name="テキスト ボックス 398"/>
        <xdr:cNvSpPr txBox="1"/>
      </xdr:nvSpPr>
      <xdr:spPr>
        <a:xfrm>
          <a:off x="1828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146050</xdr:rowOff>
    </xdr:from>
    <xdr:to>
      <xdr:col>6</xdr:col>
      <xdr:colOff>171450</xdr:colOff>
      <xdr:row>76</xdr:row>
      <xdr:rowOff>76200</xdr:rowOff>
    </xdr:to>
    <xdr:sp macro="" textlink="">
      <xdr:nvSpPr>
        <xdr:cNvPr id="400" name="楕円 399"/>
        <xdr:cNvSpPr/>
      </xdr:nvSpPr>
      <xdr:spPr>
        <a:xfrm>
          <a:off x="1270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86377</xdr:rowOff>
    </xdr:from>
    <xdr:ext cx="762000" cy="259045"/>
    <xdr:sp macro="" textlink="">
      <xdr:nvSpPr>
        <xdr:cNvPr id="401" name="テキスト ボックス 400"/>
        <xdr:cNvSpPr txBox="1"/>
      </xdr:nvSpPr>
      <xdr:spPr>
        <a:xfrm>
          <a:off x="939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公債費以外の経費は、上昇傾向にあります。割合の高い扶助費と、同様の傾向になっています。平成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年度は、子ども・子育て新制度開始に伴う市費負担減により低下しましたが、平成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年度は、主に子育て施策に対する経費、障害者施設等自立給付費などが増加したため、公債費以外の経費も増加しました。平成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年度は、県費負担教職員の本市移管の影響で人件費が増加したことが、比率を上昇させる主な要因となっています。</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1" name="直線コネクタ 430"/>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2"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3" name="直線コネクタ 432"/>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4"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97064</xdr:rowOff>
    </xdr:from>
    <xdr:to>
      <xdr:col>82</xdr:col>
      <xdr:colOff>107950</xdr:colOff>
      <xdr:row>80</xdr:row>
      <xdr:rowOff>67129</xdr:rowOff>
    </xdr:to>
    <xdr:cxnSp macro="">
      <xdr:nvCxnSpPr>
        <xdr:cNvPr id="436" name="直線コネクタ 435"/>
        <xdr:cNvCxnSpPr/>
      </xdr:nvCxnSpPr>
      <xdr:spPr>
        <a:xfrm>
          <a:off x="15671800" y="1364161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7"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8" name="フローチャート: 判断 437"/>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48079</xdr:rowOff>
    </xdr:from>
    <xdr:to>
      <xdr:col>78</xdr:col>
      <xdr:colOff>69850</xdr:colOff>
      <xdr:row>79</xdr:row>
      <xdr:rowOff>97064</xdr:rowOff>
    </xdr:to>
    <xdr:cxnSp macro="">
      <xdr:nvCxnSpPr>
        <xdr:cNvPr id="439" name="直線コネクタ 438"/>
        <xdr:cNvCxnSpPr/>
      </xdr:nvCxnSpPr>
      <xdr:spPr>
        <a:xfrm>
          <a:off x="14782800" y="132497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0" name="フローチャート: 判断 439"/>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21970</xdr:rowOff>
    </xdr:from>
    <xdr:ext cx="736600" cy="259045"/>
    <xdr:sp macro="" textlink="">
      <xdr:nvSpPr>
        <xdr:cNvPr id="441" name="テキスト ボックス 440"/>
        <xdr:cNvSpPr txBox="1"/>
      </xdr:nvSpPr>
      <xdr:spPr>
        <a:xfrm>
          <a:off x="15290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48079</xdr:rowOff>
    </xdr:from>
    <xdr:to>
      <xdr:col>73</xdr:col>
      <xdr:colOff>180975</xdr:colOff>
      <xdr:row>77</xdr:row>
      <xdr:rowOff>135164</xdr:rowOff>
    </xdr:to>
    <xdr:cxnSp macro="">
      <xdr:nvCxnSpPr>
        <xdr:cNvPr id="442" name="直線コネクタ 441"/>
        <xdr:cNvCxnSpPr/>
      </xdr:nvCxnSpPr>
      <xdr:spPr>
        <a:xfrm flipV="1">
          <a:off x="13893800" y="13249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3" name="フローチャート: 判断 442"/>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4" name="テキスト ボックス 443"/>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78014</xdr:rowOff>
    </xdr:from>
    <xdr:to>
      <xdr:col>69</xdr:col>
      <xdr:colOff>92075</xdr:colOff>
      <xdr:row>77</xdr:row>
      <xdr:rowOff>135164</xdr:rowOff>
    </xdr:to>
    <xdr:cxnSp macro="">
      <xdr:nvCxnSpPr>
        <xdr:cNvPr id="445" name="直線コネクタ 444"/>
        <xdr:cNvCxnSpPr/>
      </xdr:nvCxnSpPr>
      <xdr:spPr>
        <a:xfrm>
          <a:off x="13004800" y="131082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6" name="フローチャート: 判断 445"/>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7" name="テキスト ボックス 446"/>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8" name="フローチャート: 判断 447"/>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49" name="テキスト ボックス 448"/>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16329</xdr:rowOff>
    </xdr:from>
    <xdr:to>
      <xdr:col>82</xdr:col>
      <xdr:colOff>158750</xdr:colOff>
      <xdr:row>80</xdr:row>
      <xdr:rowOff>117929</xdr:rowOff>
    </xdr:to>
    <xdr:sp macro="" textlink="">
      <xdr:nvSpPr>
        <xdr:cNvPr id="455" name="楕円 454"/>
        <xdr:cNvSpPr/>
      </xdr:nvSpPr>
      <xdr:spPr>
        <a:xfrm>
          <a:off x="164592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159856</xdr:rowOff>
    </xdr:from>
    <xdr:ext cx="762000" cy="259045"/>
    <xdr:sp macro="" textlink="">
      <xdr:nvSpPr>
        <xdr:cNvPr id="456" name="公債費以外該当値テキスト"/>
        <xdr:cNvSpPr txBox="1"/>
      </xdr:nvSpPr>
      <xdr:spPr>
        <a:xfrm>
          <a:off x="16598900" y="1370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46264</xdr:rowOff>
    </xdr:from>
    <xdr:to>
      <xdr:col>78</xdr:col>
      <xdr:colOff>120650</xdr:colOff>
      <xdr:row>79</xdr:row>
      <xdr:rowOff>147864</xdr:rowOff>
    </xdr:to>
    <xdr:sp macro="" textlink="">
      <xdr:nvSpPr>
        <xdr:cNvPr id="457" name="楕円 456"/>
        <xdr:cNvSpPr/>
      </xdr:nvSpPr>
      <xdr:spPr>
        <a:xfrm>
          <a:off x="15621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132641</xdr:rowOff>
    </xdr:from>
    <xdr:ext cx="736600" cy="259045"/>
    <xdr:sp macro="" textlink="">
      <xdr:nvSpPr>
        <xdr:cNvPr id="458" name="テキスト ボックス 457"/>
        <xdr:cNvSpPr txBox="1"/>
      </xdr:nvSpPr>
      <xdr:spPr>
        <a:xfrm>
          <a:off x="15290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168729</xdr:rowOff>
    </xdr:from>
    <xdr:to>
      <xdr:col>74</xdr:col>
      <xdr:colOff>31750</xdr:colOff>
      <xdr:row>77</xdr:row>
      <xdr:rowOff>98879</xdr:rowOff>
    </xdr:to>
    <xdr:sp macro="" textlink="">
      <xdr:nvSpPr>
        <xdr:cNvPr id="459" name="楕円 458"/>
        <xdr:cNvSpPr/>
      </xdr:nvSpPr>
      <xdr:spPr>
        <a:xfrm>
          <a:off x="14732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83656</xdr:rowOff>
    </xdr:from>
    <xdr:ext cx="762000" cy="259045"/>
    <xdr:sp macro="" textlink="">
      <xdr:nvSpPr>
        <xdr:cNvPr id="460" name="テキスト ボックス 459"/>
        <xdr:cNvSpPr txBox="1"/>
      </xdr:nvSpPr>
      <xdr:spPr>
        <a:xfrm>
          <a:off x="14401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84364</xdr:rowOff>
    </xdr:from>
    <xdr:to>
      <xdr:col>69</xdr:col>
      <xdr:colOff>142875</xdr:colOff>
      <xdr:row>78</xdr:row>
      <xdr:rowOff>14514</xdr:rowOff>
    </xdr:to>
    <xdr:sp macro="" textlink="">
      <xdr:nvSpPr>
        <xdr:cNvPr id="461" name="楕円 460"/>
        <xdr:cNvSpPr/>
      </xdr:nvSpPr>
      <xdr:spPr>
        <a:xfrm>
          <a:off x="13843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62" name="テキスト ボックス 461"/>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63" name="楕円 462"/>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113591</xdr:rowOff>
    </xdr:from>
    <xdr:ext cx="762000" cy="259045"/>
    <xdr:sp macro="" textlink="">
      <xdr:nvSpPr>
        <xdr:cNvPr id="464" name="テキスト ボックス 463"/>
        <xdr:cNvSpPr txBox="1"/>
      </xdr:nvSpPr>
      <xdr:spPr>
        <a:xfrm>
          <a:off x="12623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151193</xdr:rowOff>
    </xdr:from>
    <xdr:to>
      <xdr:col>29</xdr:col>
      <xdr:colOff>127000</xdr:colOff>
      <xdr:row>15</xdr:row>
      <xdr:rowOff>136316</xdr:rowOff>
    </xdr:to>
    <xdr:cxnSp macro="">
      <xdr:nvCxnSpPr>
        <xdr:cNvPr id="45" name="直線コネクタ 44"/>
        <xdr:cNvCxnSpPr/>
      </xdr:nvCxnSpPr>
      <xdr:spPr bwMode="auto">
        <a:xfrm flipV="1">
          <a:off x="5651500" y="2084768"/>
          <a:ext cx="0" cy="6709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108393</xdr:rowOff>
    </xdr:from>
    <xdr:ext cx="762000" cy="259045"/>
    <xdr:sp macro="" textlink="">
      <xdr:nvSpPr>
        <xdr:cNvPr id="46" name="人口1人当たり決算額の推移最小値テキスト130"/>
        <xdr:cNvSpPr txBox="1"/>
      </xdr:nvSpPr>
      <xdr:spPr>
        <a:xfrm>
          <a:off x="5740400" y="272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136316</xdr:rowOff>
    </xdr:from>
    <xdr:to>
      <xdr:col>30</xdr:col>
      <xdr:colOff>25400</xdr:colOff>
      <xdr:row>15</xdr:row>
      <xdr:rowOff>136316</xdr:rowOff>
    </xdr:to>
    <xdr:cxnSp macro="">
      <xdr:nvCxnSpPr>
        <xdr:cNvPr id="47" name="直線コネクタ 46"/>
        <xdr:cNvCxnSpPr/>
      </xdr:nvCxnSpPr>
      <xdr:spPr bwMode="auto">
        <a:xfrm>
          <a:off x="5562600" y="27556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66120</xdr:rowOff>
    </xdr:from>
    <xdr:ext cx="762000" cy="259045"/>
    <xdr:sp macro="" textlink="">
      <xdr:nvSpPr>
        <xdr:cNvPr id="48" name="人口1人当たり決算額の推移最大値テキスト130"/>
        <xdr:cNvSpPr txBox="1"/>
      </xdr:nvSpPr>
      <xdr:spPr>
        <a:xfrm>
          <a:off x="5740400" y="18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151193</xdr:rowOff>
    </xdr:from>
    <xdr:to>
      <xdr:col>30</xdr:col>
      <xdr:colOff>25400</xdr:colOff>
      <xdr:row>11</xdr:row>
      <xdr:rowOff>151193</xdr:rowOff>
    </xdr:to>
    <xdr:cxnSp macro="">
      <xdr:nvCxnSpPr>
        <xdr:cNvPr id="49" name="直線コネクタ 48"/>
        <xdr:cNvCxnSpPr/>
      </xdr:nvCxnSpPr>
      <xdr:spPr bwMode="auto">
        <a:xfrm>
          <a:off x="5562600" y="2084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123076</xdr:rowOff>
    </xdr:from>
    <xdr:to>
      <xdr:col>29</xdr:col>
      <xdr:colOff>127000</xdr:colOff>
      <xdr:row>18</xdr:row>
      <xdr:rowOff>137668</xdr:rowOff>
    </xdr:to>
    <xdr:cxnSp macro="">
      <xdr:nvCxnSpPr>
        <xdr:cNvPr id="50" name="直線コネクタ 49"/>
        <xdr:cNvCxnSpPr/>
      </xdr:nvCxnSpPr>
      <xdr:spPr bwMode="auto">
        <a:xfrm flipV="1">
          <a:off x="5003800" y="2571001"/>
          <a:ext cx="647700" cy="700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83164</xdr:rowOff>
    </xdr:from>
    <xdr:ext cx="762000" cy="259045"/>
    <xdr:sp macro="" textlink="">
      <xdr:nvSpPr>
        <xdr:cNvPr id="51" name="人口1人当たり決算額の推移平均値テキスト130"/>
        <xdr:cNvSpPr txBox="1"/>
      </xdr:nvSpPr>
      <xdr:spPr>
        <a:xfrm>
          <a:off x="5740400" y="2188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66637</xdr:rowOff>
    </xdr:from>
    <xdr:to>
      <xdr:col>29</xdr:col>
      <xdr:colOff>177800</xdr:colOff>
      <xdr:row>13</xdr:row>
      <xdr:rowOff>168237</xdr:rowOff>
    </xdr:to>
    <xdr:sp macro="" textlink="">
      <xdr:nvSpPr>
        <xdr:cNvPr id="52" name="フローチャート: 判断 51"/>
        <xdr:cNvSpPr/>
      </xdr:nvSpPr>
      <xdr:spPr bwMode="auto">
        <a:xfrm>
          <a:off x="56007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136087</xdr:rowOff>
    </xdr:from>
    <xdr:to>
      <xdr:col>26</xdr:col>
      <xdr:colOff>50800</xdr:colOff>
      <xdr:row>18</xdr:row>
      <xdr:rowOff>137668</xdr:rowOff>
    </xdr:to>
    <xdr:cxnSp macro="">
      <xdr:nvCxnSpPr>
        <xdr:cNvPr id="53" name="直線コネクタ 52"/>
        <xdr:cNvCxnSpPr/>
      </xdr:nvCxnSpPr>
      <xdr:spPr bwMode="auto">
        <a:xfrm>
          <a:off x="4305300" y="3269812"/>
          <a:ext cx="698500" cy="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94374</xdr:rowOff>
    </xdr:from>
    <xdr:to>
      <xdr:col>26</xdr:col>
      <xdr:colOff>101600</xdr:colOff>
      <xdr:row>18</xdr:row>
      <xdr:rowOff>24524</xdr:rowOff>
    </xdr:to>
    <xdr:sp macro="" textlink="">
      <xdr:nvSpPr>
        <xdr:cNvPr id="54" name="フローチャート: 判断 53"/>
        <xdr:cNvSpPr/>
      </xdr:nvSpPr>
      <xdr:spPr bwMode="auto">
        <a:xfrm>
          <a:off x="49530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34701</xdr:rowOff>
    </xdr:from>
    <xdr:ext cx="736600" cy="259045"/>
    <xdr:sp macro="" textlink="">
      <xdr:nvSpPr>
        <xdr:cNvPr id="55" name="テキスト ボックス 54"/>
        <xdr:cNvSpPr txBox="1"/>
      </xdr:nvSpPr>
      <xdr:spPr>
        <a:xfrm>
          <a:off x="4622800" y="282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136087</xdr:rowOff>
    </xdr:from>
    <xdr:to>
      <xdr:col>22</xdr:col>
      <xdr:colOff>114300</xdr:colOff>
      <xdr:row>18</xdr:row>
      <xdr:rowOff>159195</xdr:rowOff>
    </xdr:to>
    <xdr:cxnSp macro="">
      <xdr:nvCxnSpPr>
        <xdr:cNvPr id="56" name="直線コネクタ 55"/>
        <xdr:cNvCxnSpPr/>
      </xdr:nvCxnSpPr>
      <xdr:spPr bwMode="auto">
        <a:xfrm flipV="1">
          <a:off x="3606800" y="3269812"/>
          <a:ext cx="6985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87801</xdr:rowOff>
    </xdr:from>
    <xdr:to>
      <xdr:col>22</xdr:col>
      <xdr:colOff>165100</xdr:colOff>
      <xdr:row>18</xdr:row>
      <xdr:rowOff>17951</xdr:rowOff>
    </xdr:to>
    <xdr:sp macro="" textlink="">
      <xdr:nvSpPr>
        <xdr:cNvPr id="57" name="フローチャート: 判断 56"/>
        <xdr:cNvSpPr/>
      </xdr:nvSpPr>
      <xdr:spPr bwMode="auto">
        <a:xfrm>
          <a:off x="42545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28128</xdr:rowOff>
    </xdr:from>
    <xdr:ext cx="762000" cy="259045"/>
    <xdr:sp macro="" textlink="">
      <xdr:nvSpPr>
        <xdr:cNvPr id="58" name="テキスト ボックス 57"/>
        <xdr:cNvSpPr txBox="1"/>
      </xdr:nvSpPr>
      <xdr:spPr>
        <a:xfrm>
          <a:off x="39243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159195</xdr:rowOff>
    </xdr:from>
    <xdr:to>
      <xdr:col>18</xdr:col>
      <xdr:colOff>177800</xdr:colOff>
      <xdr:row>19</xdr:row>
      <xdr:rowOff>15424</xdr:rowOff>
    </xdr:to>
    <xdr:cxnSp macro="">
      <xdr:nvCxnSpPr>
        <xdr:cNvPr id="59" name="直線コネクタ 58"/>
        <xdr:cNvCxnSpPr/>
      </xdr:nvCxnSpPr>
      <xdr:spPr bwMode="auto">
        <a:xfrm flipV="1">
          <a:off x="2908300" y="3292920"/>
          <a:ext cx="698500" cy="2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94240</xdr:rowOff>
    </xdr:from>
    <xdr:to>
      <xdr:col>19</xdr:col>
      <xdr:colOff>38100</xdr:colOff>
      <xdr:row>18</xdr:row>
      <xdr:rowOff>24390</xdr:rowOff>
    </xdr:to>
    <xdr:sp macro="" textlink="">
      <xdr:nvSpPr>
        <xdr:cNvPr id="60" name="フローチャート: 判断 59"/>
        <xdr:cNvSpPr/>
      </xdr:nvSpPr>
      <xdr:spPr bwMode="auto">
        <a:xfrm>
          <a:off x="3556000" y="3056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34567</xdr:rowOff>
    </xdr:from>
    <xdr:ext cx="762000" cy="259045"/>
    <xdr:sp macro="" textlink="">
      <xdr:nvSpPr>
        <xdr:cNvPr id="61" name="テキスト ボックス 60"/>
        <xdr:cNvSpPr txBox="1"/>
      </xdr:nvSpPr>
      <xdr:spPr>
        <a:xfrm>
          <a:off x="3225800" y="28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116243</xdr:rowOff>
    </xdr:from>
    <xdr:to>
      <xdr:col>15</xdr:col>
      <xdr:colOff>101600</xdr:colOff>
      <xdr:row>18</xdr:row>
      <xdr:rowOff>46393</xdr:rowOff>
    </xdr:to>
    <xdr:sp macro="" textlink="">
      <xdr:nvSpPr>
        <xdr:cNvPr id="62" name="フローチャート: 判断 61"/>
        <xdr:cNvSpPr/>
      </xdr:nvSpPr>
      <xdr:spPr bwMode="auto">
        <a:xfrm>
          <a:off x="2857500" y="3078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56570</xdr:rowOff>
    </xdr:from>
    <xdr:ext cx="762000" cy="259045"/>
    <xdr:sp macro="" textlink="">
      <xdr:nvSpPr>
        <xdr:cNvPr id="63" name="テキスト ボックス 62"/>
        <xdr:cNvSpPr txBox="1"/>
      </xdr:nvSpPr>
      <xdr:spPr>
        <a:xfrm>
          <a:off x="2527300" y="28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72276</xdr:rowOff>
    </xdr:from>
    <xdr:to>
      <xdr:col>29</xdr:col>
      <xdr:colOff>177800</xdr:colOff>
      <xdr:row>15</xdr:row>
      <xdr:rowOff>2426</xdr:rowOff>
    </xdr:to>
    <xdr:sp macro="" textlink="">
      <xdr:nvSpPr>
        <xdr:cNvPr id="69" name="楕円 68"/>
        <xdr:cNvSpPr/>
      </xdr:nvSpPr>
      <xdr:spPr bwMode="auto">
        <a:xfrm>
          <a:off x="5600700" y="2520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44353</xdr:rowOff>
    </xdr:from>
    <xdr:ext cx="762000" cy="259045"/>
    <xdr:sp macro="" textlink="">
      <xdr:nvSpPr>
        <xdr:cNvPr id="70" name="人口1人当たり決算額の推移該当値テキスト130"/>
        <xdr:cNvSpPr txBox="1"/>
      </xdr:nvSpPr>
      <xdr:spPr>
        <a:xfrm>
          <a:off x="5740400" y="24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86868</xdr:rowOff>
    </xdr:from>
    <xdr:to>
      <xdr:col>26</xdr:col>
      <xdr:colOff>101600</xdr:colOff>
      <xdr:row>19</xdr:row>
      <xdr:rowOff>17018</xdr:rowOff>
    </xdr:to>
    <xdr:sp macro="" textlink="">
      <xdr:nvSpPr>
        <xdr:cNvPr id="71" name="楕円 70"/>
        <xdr:cNvSpPr/>
      </xdr:nvSpPr>
      <xdr:spPr bwMode="auto">
        <a:xfrm>
          <a:off x="4953000" y="322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1795</xdr:rowOff>
    </xdr:from>
    <xdr:ext cx="736600" cy="259045"/>
    <xdr:sp macro="" textlink="">
      <xdr:nvSpPr>
        <xdr:cNvPr id="72" name="テキスト ボックス 71"/>
        <xdr:cNvSpPr txBox="1"/>
      </xdr:nvSpPr>
      <xdr:spPr>
        <a:xfrm>
          <a:off x="4622800" y="3306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85287</xdr:rowOff>
    </xdr:from>
    <xdr:to>
      <xdr:col>22</xdr:col>
      <xdr:colOff>165100</xdr:colOff>
      <xdr:row>19</xdr:row>
      <xdr:rowOff>15437</xdr:rowOff>
    </xdr:to>
    <xdr:sp macro="" textlink="">
      <xdr:nvSpPr>
        <xdr:cNvPr id="73" name="楕円 72"/>
        <xdr:cNvSpPr/>
      </xdr:nvSpPr>
      <xdr:spPr bwMode="auto">
        <a:xfrm>
          <a:off x="4254500" y="321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214</xdr:rowOff>
    </xdr:from>
    <xdr:ext cx="762000" cy="259045"/>
    <xdr:sp macro="" textlink="">
      <xdr:nvSpPr>
        <xdr:cNvPr id="74" name="テキスト ボックス 73"/>
        <xdr:cNvSpPr txBox="1"/>
      </xdr:nvSpPr>
      <xdr:spPr>
        <a:xfrm>
          <a:off x="3924300" y="330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108395</xdr:rowOff>
    </xdr:from>
    <xdr:to>
      <xdr:col>19</xdr:col>
      <xdr:colOff>38100</xdr:colOff>
      <xdr:row>19</xdr:row>
      <xdr:rowOff>38545</xdr:rowOff>
    </xdr:to>
    <xdr:sp macro="" textlink="">
      <xdr:nvSpPr>
        <xdr:cNvPr id="75" name="楕円 74"/>
        <xdr:cNvSpPr/>
      </xdr:nvSpPr>
      <xdr:spPr bwMode="auto">
        <a:xfrm>
          <a:off x="3556000" y="324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23322</xdr:rowOff>
    </xdr:from>
    <xdr:ext cx="762000" cy="259045"/>
    <xdr:sp macro="" textlink="">
      <xdr:nvSpPr>
        <xdr:cNvPr id="76" name="テキスト ボックス 75"/>
        <xdr:cNvSpPr txBox="1"/>
      </xdr:nvSpPr>
      <xdr:spPr>
        <a:xfrm>
          <a:off x="3225800" y="33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136074</xdr:rowOff>
    </xdr:from>
    <xdr:to>
      <xdr:col>15</xdr:col>
      <xdr:colOff>101600</xdr:colOff>
      <xdr:row>19</xdr:row>
      <xdr:rowOff>66224</xdr:rowOff>
    </xdr:to>
    <xdr:sp macro="" textlink="">
      <xdr:nvSpPr>
        <xdr:cNvPr id="77" name="楕円 76"/>
        <xdr:cNvSpPr/>
      </xdr:nvSpPr>
      <xdr:spPr bwMode="auto">
        <a:xfrm>
          <a:off x="2857500" y="326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51001</xdr:rowOff>
    </xdr:from>
    <xdr:ext cx="762000" cy="259045"/>
    <xdr:sp macro="" textlink="">
      <xdr:nvSpPr>
        <xdr:cNvPr id="78" name="テキスト ボックス 77"/>
        <xdr:cNvSpPr txBox="1"/>
      </xdr:nvSpPr>
      <xdr:spPr>
        <a:xfrm>
          <a:off x="2527300" y="33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114313</xdr:rowOff>
    </xdr:from>
    <xdr:to>
      <xdr:col>29</xdr:col>
      <xdr:colOff>127000</xdr:colOff>
      <xdr:row>37</xdr:row>
      <xdr:rowOff>274104</xdr:rowOff>
    </xdr:to>
    <xdr:cxnSp macro="">
      <xdr:nvCxnSpPr>
        <xdr:cNvPr id="107" name="直線コネクタ 106"/>
        <xdr:cNvCxnSpPr/>
      </xdr:nvCxnSpPr>
      <xdr:spPr bwMode="auto">
        <a:xfrm flipV="1">
          <a:off x="5651500" y="6381763"/>
          <a:ext cx="0" cy="10170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246181</xdr:rowOff>
    </xdr:from>
    <xdr:ext cx="762000" cy="259045"/>
    <xdr:sp macro="" textlink="">
      <xdr:nvSpPr>
        <xdr:cNvPr id="108" name="人口1人当たり決算額の推移最小値テキスト445"/>
        <xdr:cNvSpPr txBox="1"/>
      </xdr:nvSpPr>
      <xdr:spPr>
        <a:xfrm>
          <a:off x="5740400" y="73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274104</xdr:rowOff>
    </xdr:from>
    <xdr:to>
      <xdr:col>30</xdr:col>
      <xdr:colOff>25400</xdr:colOff>
      <xdr:row>37</xdr:row>
      <xdr:rowOff>274104</xdr:rowOff>
    </xdr:to>
    <xdr:cxnSp macro="">
      <xdr:nvCxnSpPr>
        <xdr:cNvPr id="109" name="直線コネクタ 108"/>
        <xdr:cNvCxnSpPr/>
      </xdr:nvCxnSpPr>
      <xdr:spPr bwMode="auto">
        <a:xfrm>
          <a:off x="5562600" y="7398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200690</xdr:rowOff>
    </xdr:from>
    <xdr:ext cx="762000" cy="259045"/>
    <xdr:sp macro="" textlink="">
      <xdr:nvSpPr>
        <xdr:cNvPr id="110" name="人口1人当たり決算額の推移最大値テキスト445"/>
        <xdr:cNvSpPr txBox="1"/>
      </xdr:nvSpPr>
      <xdr:spPr>
        <a:xfrm>
          <a:off x="5740400" y="61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114313</xdr:rowOff>
    </xdr:from>
    <xdr:to>
      <xdr:col>30</xdr:col>
      <xdr:colOff>25400</xdr:colOff>
      <xdr:row>34</xdr:row>
      <xdr:rowOff>114313</xdr:rowOff>
    </xdr:to>
    <xdr:cxnSp macro="">
      <xdr:nvCxnSpPr>
        <xdr:cNvPr id="111" name="直線コネクタ 110"/>
        <xdr:cNvCxnSpPr/>
      </xdr:nvCxnSpPr>
      <xdr:spPr bwMode="auto">
        <a:xfrm>
          <a:off x="5562600" y="6381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251054</xdr:rowOff>
    </xdr:from>
    <xdr:to>
      <xdr:col>29</xdr:col>
      <xdr:colOff>127000</xdr:colOff>
      <xdr:row>35</xdr:row>
      <xdr:rowOff>133401</xdr:rowOff>
    </xdr:to>
    <xdr:cxnSp macro="">
      <xdr:nvCxnSpPr>
        <xdr:cNvPr id="112" name="直線コネクタ 111"/>
        <xdr:cNvCxnSpPr/>
      </xdr:nvCxnSpPr>
      <xdr:spPr bwMode="auto">
        <a:xfrm>
          <a:off x="5003800" y="6518504"/>
          <a:ext cx="647700" cy="225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224871</xdr:rowOff>
    </xdr:from>
    <xdr:ext cx="762000" cy="259045"/>
    <xdr:sp macro="" textlink="">
      <xdr:nvSpPr>
        <xdr:cNvPr id="113" name="人口1人当たり決算額の推移平均値テキスト445"/>
        <xdr:cNvSpPr txBox="1"/>
      </xdr:nvSpPr>
      <xdr:spPr>
        <a:xfrm>
          <a:off x="5740400" y="6835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252794</xdr:rowOff>
    </xdr:from>
    <xdr:to>
      <xdr:col>29</xdr:col>
      <xdr:colOff>177800</xdr:colOff>
      <xdr:row>36</xdr:row>
      <xdr:rowOff>11494</xdr:rowOff>
    </xdr:to>
    <xdr:sp macro="" textlink="">
      <xdr:nvSpPr>
        <xdr:cNvPr id="114" name="フローチャート: 判断 113"/>
        <xdr:cNvSpPr/>
      </xdr:nvSpPr>
      <xdr:spPr bwMode="auto">
        <a:xfrm>
          <a:off x="5600700" y="6863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138278</xdr:rowOff>
    </xdr:from>
    <xdr:to>
      <xdr:col>26</xdr:col>
      <xdr:colOff>50800</xdr:colOff>
      <xdr:row>34</xdr:row>
      <xdr:rowOff>251054</xdr:rowOff>
    </xdr:to>
    <xdr:cxnSp macro="">
      <xdr:nvCxnSpPr>
        <xdr:cNvPr id="115" name="直線コネクタ 114"/>
        <xdr:cNvCxnSpPr/>
      </xdr:nvCxnSpPr>
      <xdr:spPr bwMode="auto">
        <a:xfrm>
          <a:off x="4305300" y="6405728"/>
          <a:ext cx="698500" cy="11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170574</xdr:rowOff>
    </xdr:from>
    <xdr:to>
      <xdr:col>26</xdr:col>
      <xdr:colOff>101600</xdr:colOff>
      <xdr:row>35</xdr:row>
      <xdr:rowOff>272174</xdr:rowOff>
    </xdr:to>
    <xdr:sp macro="" textlink="">
      <xdr:nvSpPr>
        <xdr:cNvPr id="116" name="フローチャート: 判断 115"/>
        <xdr:cNvSpPr/>
      </xdr:nvSpPr>
      <xdr:spPr bwMode="auto">
        <a:xfrm>
          <a:off x="4953000" y="6780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256951</xdr:rowOff>
    </xdr:from>
    <xdr:ext cx="736600" cy="259045"/>
    <xdr:sp macro="" textlink="">
      <xdr:nvSpPr>
        <xdr:cNvPr id="117" name="テキスト ボックス 116"/>
        <xdr:cNvSpPr txBox="1"/>
      </xdr:nvSpPr>
      <xdr:spPr>
        <a:xfrm>
          <a:off x="4622800" y="68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250444</xdr:rowOff>
    </xdr:from>
    <xdr:to>
      <xdr:col>22</xdr:col>
      <xdr:colOff>114300</xdr:colOff>
      <xdr:row>34</xdr:row>
      <xdr:rowOff>138278</xdr:rowOff>
    </xdr:to>
    <xdr:cxnSp macro="">
      <xdr:nvCxnSpPr>
        <xdr:cNvPr id="118" name="直線コネクタ 117"/>
        <xdr:cNvCxnSpPr/>
      </xdr:nvCxnSpPr>
      <xdr:spPr bwMode="auto">
        <a:xfrm>
          <a:off x="3606800" y="6174994"/>
          <a:ext cx="698500" cy="230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106032</xdr:rowOff>
    </xdr:from>
    <xdr:to>
      <xdr:col>22</xdr:col>
      <xdr:colOff>165100</xdr:colOff>
      <xdr:row>35</xdr:row>
      <xdr:rowOff>207632</xdr:rowOff>
    </xdr:to>
    <xdr:sp macro="" textlink="">
      <xdr:nvSpPr>
        <xdr:cNvPr id="119" name="フローチャート: 判断 118"/>
        <xdr:cNvSpPr/>
      </xdr:nvSpPr>
      <xdr:spPr bwMode="auto">
        <a:xfrm>
          <a:off x="42545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192409</xdr:rowOff>
    </xdr:from>
    <xdr:ext cx="762000" cy="259045"/>
    <xdr:sp macro="" textlink="">
      <xdr:nvSpPr>
        <xdr:cNvPr id="120" name="テキスト ボックス 119"/>
        <xdr:cNvSpPr txBox="1"/>
      </xdr:nvSpPr>
      <xdr:spPr>
        <a:xfrm>
          <a:off x="3924300" y="680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250444</xdr:rowOff>
    </xdr:from>
    <xdr:to>
      <xdr:col>18</xdr:col>
      <xdr:colOff>177800</xdr:colOff>
      <xdr:row>34</xdr:row>
      <xdr:rowOff>146736</xdr:rowOff>
    </xdr:to>
    <xdr:cxnSp macro="">
      <xdr:nvCxnSpPr>
        <xdr:cNvPr id="121" name="直線コネクタ 120"/>
        <xdr:cNvCxnSpPr/>
      </xdr:nvCxnSpPr>
      <xdr:spPr bwMode="auto">
        <a:xfrm flipV="1">
          <a:off x="2908300" y="6174994"/>
          <a:ext cx="698500" cy="23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40501</xdr:rowOff>
    </xdr:from>
    <xdr:to>
      <xdr:col>19</xdr:col>
      <xdr:colOff>38100</xdr:colOff>
      <xdr:row>35</xdr:row>
      <xdr:rowOff>142101</xdr:rowOff>
    </xdr:to>
    <xdr:sp macro="" textlink="">
      <xdr:nvSpPr>
        <xdr:cNvPr id="122" name="フローチャート: 判断 121"/>
        <xdr:cNvSpPr/>
      </xdr:nvSpPr>
      <xdr:spPr bwMode="auto">
        <a:xfrm>
          <a:off x="3556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126878</xdr:rowOff>
    </xdr:from>
    <xdr:ext cx="762000" cy="259045"/>
    <xdr:sp macro="" textlink="">
      <xdr:nvSpPr>
        <xdr:cNvPr id="123" name="テキスト ボックス 122"/>
        <xdr:cNvSpPr txBox="1"/>
      </xdr:nvSpPr>
      <xdr:spPr>
        <a:xfrm>
          <a:off x="3225800" y="67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56312</xdr:rowOff>
    </xdr:from>
    <xdr:to>
      <xdr:col>15</xdr:col>
      <xdr:colOff>101600</xdr:colOff>
      <xdr:row>35</xdr:row>
      <xdr:rowOff>157912</xdr:rowOff>
    </xdr:to>
    <xdr:sp macro="" textlink="">
      <xdr:nvSpPr>
        <xdr:cNvPr id="124" name="フローチャート: 判断 123"/>
        <xdr:cNvSpPr/>
      </xdr:nvSpPr>
      <xdr:spPr bwMode="auto">
        <a:xfrm>
          <a:off x="2857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142689</xdr:rowOff>
    </xdr:from>
    <xdr:ext cx="762000" cy="259045"/>
    <xdr:sp macro="" textlink="">
      <xdr:nvSpPr>
        <xdr:cNvPr id="125" name="テキスト ボックス 124"/>
        <xdr:cNvSpPr txBox="1"/>
      </xdr:nvSpPr>
      <xdr:spPr>
        <a:xfrm>
          <a:off x="2527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82601</xdr:rowOff>
    </xdr:from>
    <xdr:to>
      <xdr:col>29</xdr:col>
      <xdr:colOff>177800</xdr:colOff>
      <xdr:row>35</xdr:row>
      <xdr:rowOff>184201</xdr:rowOff>
    </xdr:to>
    <xdr:sp macro="" textlink="">
      <xdr:nvSpPr>
        <xdr:cNvPr id="131" name="楕円 130"/>
        <xdr:cNvSpPr/>
      </xdr:nvSpPr>
      <xdr:spPr bwMode="auto">
        <a:xfrm>
          <a:off x="5600700" y="669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270578</xdr:rowOff>
    </xdr:from>
    <xdr:ext cx="762000" cy="259045"/>
    <xdr:sp macro="" textlink="">
      <xdr:nvSpPr>
        <xdr:cNvPr id="132" name="人口1人当たり決算額の推移該当値テキスト445"/>
        <xdr:cNvSpPr txBox="1"/>
      </xdr:nvSpPr>
      <xdr:spPr>
        <a:xfrm>
          <a:off x="5740400" y="653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200254</xdr:rowOff>
    </xdr:from>
    <xdr:to>
      <xdr:col>26</xdr:col>
      <xdr:colOff>101600</xdr:colOff>
      <xdr:row>34</xdr:row>
      <xdr:rowOff>301854</xdr:rowOff>
    </xdr:to>
    <xdr:sp macro="" textlink="">
      <xdr:nvSpPr>
        <xdr:cNvPr id="133" name="楕円 132"/>
        <xdr:cNvSpPr/>
      </xdr:nvSpPr>
      <xdr:spPr bwMode="auto">
        <a:xfrm>
          <a:off x="4953000" y="646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312031</xdr:rowOff>
    </xdr:from>
    <xdr:ext cx="736600" cy="259045"/>
    <xdr:sp macro="" textlink="">
      <xdr:nvSpPr>
        <xdr:cNvPr id="134" name="テキスト ボックス 133"/>
        <xdr:cNvSpPr txBox="1"/>
      </xdr:nvSpPr>
      <xdr:spPr>
        <a:xfrm>
          <a:off x="4622800" y="6236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87478</xdr:rowOff>
    </xdr:from>
    <xdr:to>
      <xdr:col>22</xdr:col>
      <xdr:colOff>165100</xdr:colOff>
      <xdr:row>34</xdr:row>
      <xdr:rowOff>189078</xdr:rowOff>
    </xdr:to>
    <xdr:sp macro="" textlink="">
      <xdr:nvSpPr>
        <xdr:cNvPr id="135" name="楕円 134"/>
        <xdr:cNvSpPr/>
      </xdr:nvSpPr>
      <xdr:spPr bwMode="auto">
        <a:xfrm>
          <a:off x="4254500" y="635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199255</xdr:rowOff>
    </xdr:from>
    <xdr:ext cx="762000" cy="259045"/>
    <xdr:sp macro="" textlink="">
      <xdr:nvSpPr>
        <xdr:cNvPr id="136" name="テキスト ボックス 135"/>
        <xdr:cNvSpPr txBox="1"/>
      </xdr:nvSpPr>
      <xdr:spPr>
        <a:xfrm>
          <a:off x="3924300" y="61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199644</xdr:rowOff>
    </xdr:from>
    <xdr:to>
      <xdr:col>19</xdr:col>
      <xdr:colOff>38100</xdr:colOff>
      <xdr:row>33</xdr:row>
      <xdr:rowOff>301244</xdr:rowOff>
    </xdr:to>
    <xdr:sp macro="" textlink="">
      <xdr:nvSpPr>
        <xdr:cNvPr id="137" name="楕円 136"/>
        <xdr:cNvSpPr/>
      </xdr:nvSpPr>
      <xdr:spPr bwMode="auto">
        <a:xfrm>
          <a:off x="3556000" y="612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139971</xdr:rowOff>
    </xdr:from>
    <xdr:ext cx="762000" cy="259045"/>
    <xdr:sp macro="" textlink="">
      <xdr:nvSpPr>
        <xdr:cNvPr id="138" name="テキスト ボックス 137"/>
        <xdr:cNvSpPr txBox="1"/>
      </xdr:nvSpPr>
      <xdr:spPr>
        <a:xfrm>
          <a:off x="3225800" y="589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95936</xdr:rowOff>
    </xdr:from>
    <xdr:to>
      <xdr:col>15</xdr:col>
      <xdr:colOff>101600</xdr:colOff>
      <xdr:row>34</xdr:row>
      <xdr:rowOff>197536</xdr:rowOff>
    </xdr:to>
    <xdr:sp macro="" textlink="">
      <xdr:nvSpPr>
        <xdr:cNvPr id="139" name="楕円 138"/>
        <xdr:cNvSpPr/>
      </xdr:nvSpPr>
      <xdr:spPr bwMode="auto">
        <a:xfrm>
          <a:off x="2857500" y="636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207713</xdr:rowOff>
    </xdr:from>
    <xdr:ext cx="762000" cy="259045"/>
    <xdr:sp macro="" textlink="">
      <xdr:nvSpPr>
        <xdr:cNvPr id="140" name="テキスト ボックス 139"/>
        <xdr:cNvSpPr txBox="1"/>
      </xdr:nvSpPr>
      <xdr:spPr>
        <a:xfrm>
          <a:off x="2527300" y="61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3,737,845
3,646,405
437.56
1,705,235,891
1,682,028,520
13,056,042
936,031,148
2,364,112,005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59062</xdr:rowOff>
    </xdr:from>
    <xdr:to>
      <xdr:col>24</xdr:col>
      <xdr:colOff>62865</xdr:colOff>
      <xdr:row>34</xdr:row>
      <xdr:rowOff>65958</xdr:rowOff>
    </xdr:to>
    <xdr:cxnSp macro="">
      <xdr:nvCxnSpPr>
        <xdr:cNvPr id="56" name="直線コネクタ 55"/>
        <xdr:cNvCxnSpPr/>
      </xdr:nvCxnSpPr>
      <xdr:spPr>
        <a:xfrm flipV="1">
          <a:off x="4633595" y="5202562"/>
          <a:ext cx="1270" cy="692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69785</xdr:rowOff>
    </xdr:from>
    <xdr:ext cx="534377" cy="259045"/>
    <xdr:sp macro="" textlink="">
      <xdr:nvSpPr>
        <xdr:cNvPr id="57" name="人件費最小値テキスト"/>
        <xdr:cNvSpPr txBox="1"/>
      </xdr:nvSpPr>
      <xdr:spPr>
        <a:xfrm>
          <a:off x="4686300" y="589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65958</xdr:rowOff>
    </xdr:from>
    <xdr:to>
      <xdr:col>24</xdr:col>
      <xdr:colOff>152400</xdr:colOff>
      <xdr:row>34</xdr:row>
      <xdr:rowOff>65958</xdr:rowOff>
    </xdr:to>
    <xdr:cxnSp macro="">
      <xdr:nvCxnSpPr>
        <xdr:cNvPr id="58" name="直線コネクタ 57"/>
        <xdr:cNvCxnSpPr/>
      </xdr:nvCxnSpPr>
      <xdr:spPr>
        <a:xfrm>
          <a:off x="4546600" y="589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5739</xdr:rowOff>
    </xdr:from>
    <xdr:ext cx="599010" cy="259045"/>
    <xdr:sp macro="" textlink="">
      <xdr:nvSpPr>
        <xdr:cNvPr id="59" name="人件費最大値テキスト"/>
        <xdr:cNvSpPr txBox="1"/>
      </xdr:nvSpPr>
      <xdr:spPr>
        <a:xfrm>
          <a:off x="4686300" y="497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59062</xdr:rowOff>
    </xdr:from>
    <xdr:to>
      <xdr:col>24</xdr:col>
      <xdr:colOff>152400</xdr:colOff>
      <xdr:row>30</xdr:row>
      <xdr:rowOff>59062</xdr:rowOff>
    </xdr:to>
    <xdr:cxnSp macro="">
      <xdr:nvCxnSpPr>
        <xdr:cNvPr id="60" name="直線コネクタ 59"/>
        <xdr:cNvCxnSpPr/>
      </xdr:nvCxnSpPr>
      <xdr:spPr>
        <a:xfrm>
          <a:off x="4546600" y="520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59918</xdr:rowOff>
    </xdr:from>
    <xdr:to>
      <xdr:col>24</xdr:col>
      <xdr:colOff>63500</xdr:colOff>
      <xdr:row>37</xdr:row>
      <xdr:rowOff>133509</xdr:rowOff>
    </xdr:to>
    <xdr:cxnSp macro="">
      <xdr:nvCxnSpPr>
        <xdr:cNvPr id="61" name="直線コネクタ 60"/>
        <xdr:cNvCxnSpPr/>
      </xdr:nvCxnSpPr>
      <xdr:spPr>
        <a:xfrm flipV="1">
          <a:off x="3797300" y="5717768"/>
          <a:ext cx="838200" cy="7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11974</xdr:rowOff>
    </xdr:from>
    <xdr:ext cx="599010" cy="259045"/>
    <xdr:sp macro="" textlink="">
      <xdr:nvSpPr>
        <xdr:cNvPr id="62" name="人件費平均値テキスト"/>
        <xdr:cNvSpPr txBox="1"/>
      </xdr:nvSpPr>
      <xdr:spPr>
        <a:xfrm>
          <a:off x="4686300" y="5326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160547</xdr:rowOff>
    </xdr:from>
    <xdr:to>
      <xdr:col>24</xdr:col>
      <xdr:colOff>114300</xdr:colOff>
      <xdr:row>32</xdr:row>
      <xdr:rowOff>90697</xdr:rowOff>
    </xdr:to>
    <xdr:sp macro="" textlink="">
      <xdr:nvSpPr>
        <xdr:cNvPr id="63" name="フローチャート: 判断 62"/>
        <xdr:cNvSpPr/>
      </xdr:nvSpPr>
      <xdr:spPr>
        <a:xfrm>
          <a:off x="45847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123527</xdr:rowOff>
    </xdr:from>
    <xdr:to>
      <xdr:col>19</xdr:col>
      <xdr:colOff>177800</xdr:colOff>
      <xdr:row>37</xdr:row>
      <xdr:rowOff>133509</xdr:rowOff>
    </xdr:to>
    <xdr:cxnSp macro="">
      <xdr:nvCxnSpPr>
        <xdr:cNvPr id="64" name="直線コネクタ 63"/>
        <xdr:cNvCxnSpPr/>
      </xdr:nvCxnSpPr>
      <xdr:spPr>
        <a:xfrm>
          <a:off x="2908300" y="6467177"/>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80289</xdr:rowOff>
    </xdr:from>
    <xdr:to>
      <xdr:col>20</xdr:col>
      <xdr:colOff>38100</xdr:colOff>
      <xdr:row>37</xdr:row>
      <xdr:rowOff>10439</xdr:rowOff>
    </xdr:to>
    <xdr:sp macro="" textlink="">
      <xdr:nvSpPr>
        <xdr:cNvPr id="65" name="フローチャート: 判断 64"/>
        <xdr:cNvSpPr/>
      </xdr:nvSpPr>
      <xdr:spPr>
        <a:xfrm>
          <a:off x="3746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26966</xdr:rowOff>
    </xdr:from>
    <xdr:ext cx="534377" cy="259045"/>
    <xdr:sp macro="" textlink="">
      <xdr:nvSpPr>
        <xdr:cNvPr id="66" name="テキスト ボックス 65"/>
        <xdr:cNvSpPr txBox="1"/>
      </xdr:nvSpPr>
      <xdr:spPr>
        <a:xfrm>
          <a:off x="3530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123527</xdr:rowOff>
    </xdr:from>
    <xdr:to>
      <xdr:col>15</xdr:col>
      <xdr:colOff>50800</xdr:colOff>
      <xdr:row>37</xdr:row>
      <xdr:rowOff>140805</xdr:rowOff>
    </xdr:to>
    <xdr:cxnSp macro="">
      <xdr:nvCxnSpPr>
        <xdr:cNvPr id="67" name="直線コネクタ 66"/>
        <xdr:cNvCxnSpPr/>
      </xdr:nvCxnSpPr>
      <xdr:spPr>
        <a:xfrm flipV="1">
          <a:off x="2019300" y="6467177"/>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65050</xdr:rowOff>
    </xdr:from>
    <xdr:to>
      <xdr:col>15</xdr:col>
      <xdr:colOff>101600</xdr:colOff>
      <xdr:row>36</xdr:row>
      <xdr:rowOff>166650</xdr:rowOff>
    </xdr:to>
    <xdr:sp macro="" textlink="">
      <xdr:nvSpPr>
        <xdr:cNvPr id="68" name="フローチャート: 判断 67"/>
        <xdr:cNvSpPr/>
      </xdr:nvSpPr>
      <xdr:spPr>
        <a:xfrm>
          <a:off x="2857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11727</xdr:rowOff>
    </xdr:from>
    <xdr:ext cx="534377" cy="259045"/>
    <xdr:sp macro="" textlink="">
      <xdr:nvSpPr>
        <xdr:cNvPr id="69" name="テキスト ボックス 68"/>
        <xdr:cNvSpPr txBox="1"/>
      </xdr:nvSpPr>
      <xdr:spPr>
        <a:xfrm>
          <a:off x="2641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140805</xdr:rowOff>
    </xdr:from>
    <xdr:to>
      <xdr:col>10</xdr:col>
      <xdr:colOff>114300</xdr:colOff>
      <xdr:row>37</xdr:row>
      <xdr:rowOff>167799</xdr:rowOff>
    </xdr:to>
    <xdr:cxnSp macro="">
      <xdr:nvCxnSpPr>
        <xdr:cNvPr id="70" name="直線コネクタ 69"/>
        <xdr:cNvCxnSpPr/>
      </xdr:nvCxnSpPr>
      <xdr:spPr>
        <a:xfrm flipV="1">
          <a:off x="1130300" y="6484455"/>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67812</xdr:rowOff>
    </xdr:from>
    <xdr:to>
      <xdr:col>10</xdr:col>
      <xdr:colOff>165100</xdr:colOff>
      <xdr:row>36</xdr:row>
      <xdr:rowOff>169412</xdr:rowOff>
    </xdr:to>
    <xdr:sp macro="" textlink="">
      <xdr:nvSpPr>
        <xdr:cNvPr id="71" name="フローチャート: 判断 70"/>
        <xdr:cNvSpPr/>
      </xdr:nvSpPr>
      <xdr:spPr>
        <a:xfrm>
          <a:off x="1968500" y="624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14489</xdr:rowOff>
    </xdr:from>
    <xdr:ext cx="534377" cy="259045"/>
    <xdr:sp macro="" textlink="">
      <xdr:nvSpPr>
        <xdr:cNvPr id="72" name="テキスト ボックス 71"/>
        <xdr:cNvSpPr txBox="1"/>
      </xdr:nvSpPr>
      <xdr:spPr>
        <a:xfrm>
          <a:off x="1752111" y="60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81356</xdr:rowOff>
    </xdr:from>
    <xdr:to>
      <xdr:col>6</xdr:col>
      <xdr:colOff>38100</xdr:colOff>
      <xdr:row>37</xdr:row>
      <xdr:rowOff>11506</xdr:rowOff>
    </xdr:to>
    <xdr:sp macro="" textlink="">
      <xdr:nvSpPr>
        <xdr:cNvPr id="73" name="フローチャート: 判断 72"/>
        <xdr:cNvSpPr/>
      </xdr:nvSpPr>
      <xdr:spPr>
        <a:xfrm>
          <a:off x="1079500" y="6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28033</xdr:rowOff>
    </xdr:from>
    <xdr:ext cx="534377" cy="259045"/>
    <xdr:sp macro="" textlink="">
      <xdr:nvSpPr>
        <xdr:cNvPr id="74" name="テキスト ボックス 73"/>
        <xdr:cNvSpPr txBox="1"/>
      </xdr:nvSpPr>
      <xdr:spPr>
        <a:xfrm>
          <a:off x="863111" y="6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9118</xdr:rowOff>
    </xdr:from>
    <xdr:to>
      <xdr:col>24</xdr:col>
      <xdr:colOff>114300</xdr:colOff>
      <xdr:row>33</xdr:row>
      <xdr:rowOff>110718</xdr:rowOff>
    </xdr:to>
    <xdr:sp macro="" textlink="">
      <xdr:nvSpPr>
        <xdr:cNvPr id="80" name="楕円 79"/>
        <xdr:cNvSpPr/>
      </xdr:nvSpPr>
      <xdr:spPr>
        <a:xfrm>
          <a:off x="4584700" y="56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158995</xdr:rowOff>
    </xdr:from>
    <xdr:ext cx="534377" cy="259045"/>
    <xdr:sp macro="" textlink="">
      <xdr:nvSpPr>
        <xdr:cNvPr id="81" name="人件費該当値テキスト"/>
        <xdr:cNvSpPr txBox="1"/>
      </xdr:nvSpPr>
      <xdr:spPr>
        <a:xfrm>
          <a:off x="4686300" y="56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82709</xdr:rowOff>
    </xdr:from>
    <xdr:to>
      <xdr:col>20</xdr:col>
      <xdr:colOff>38100</xdr:colOff>
      <xdr:row>38</xdr:row>
      <xdr:rowOff>12859</xdr:rowOff>
    </xdr:to>
    <xdr:sp macro="" textlink="">
      <xdr:nvSpPr>
        <xdr:cNvPr id="82" name="楕円 81"/>
        <xdr:cNvSpPr/>
      </xdr:nvSpPr>
      <xdr:spPr>
        <a:xfrm>
          <a:off x="3746500" y="64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3986</xdr:rowOff>
    </xdr:from>
    <xdr:ext cx="534377" cy="259045"/>
    <xdr:sp macro="" textlink="">
      <xdr:nvSpPr>
        <xdr:cNvPr id="83" name="テキスト ボックス 82"/>
        <xdr:cNvSpPr txBox="1"/>
      </xdr:nvSpPr>
      <xdr:spPr>
        <a:xfrm>
          <a:off x="3530111" y="65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72727</xdr:rowOff>
    </xdr:from>
    <xdr:to>
      <xdr:col>15</xdr:col>
      <xdr:colOff>101600</xdr:colOff>
      <xdr:row>38</xdr:row>
      <xdr:rowOff>2877</xdr:rowOff>
    </xdr:to>
    <xdr:sp macro="" textlink="">
      <xdr:nvSpPr>
        <xdr:cNvPr id="84" name="楕円 83"/>
        <xdr:cNvSpPr/>
      </xdr:nvSpPr>
      <xdr:spPr>
        <a:xfrm>
          <a:off x="2857500" y="64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165454</xdr:rowOff>
    </xdr:from>
    <xdr:ext cx="534377" cy="259045"/>
    <xdr:sp macro="" textlink="">
      <xdr:nvSpPr>
        <xdr:cNvPr id="85" name="テキスト ボックス 84"/>
        <xdr:cNvSpPr txBox="1"/>
      </xdr:nvSpPr>
      <xdr:spPr>
        <a:xfrm>
          <a:off x="2641111" y="6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90005</xdr:rowOff>
    </xdr:from>
    <xdr:to>
      <xdr:col>10</xdr:col>
      <xdr:colOff>165100</xdr:colOff>
      <xdr:row>38</xdr:row>
      <xdr:rowOff>20155</xdr:rowOff>
    </xdr:to>
    <xdr:sp macro="" textlink="">
      <xdr:nvSpPr>
        <xdr:cNvPr id="86" name="楕円 85"/>
        <xdr:cNvSpPr/>
      </xdr:nvSpPr>
      <xdr:spPr>
        <a:xfrm>
          <a:off x="1968500" y="64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11282</xdr:rowOff>
    </xdr:from>
    <xdr:ext cx="534377" cy="259045"/>
    <xdr:sp macro="" textlink="">
      <xdr:nvSpPr>
        <xdr:cNvPr id="87" name="テキスト ボックス 86"/>
        <xdr:cNvSpPr txBox="1"/>
      </xdr:nvSpPr>
      <xdr:spPr>
        <a:xfrm>
          <a:off x="1752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116999</xdr:rowOff>
    </xdr:from>
    <xdr:to>
      <xdr:col>6</xdr:col>
      <xdr:colOff>38100</xdr:colOff>
      <xdr:row>38</xdr:row>
      <xdr:rowOff>47149</xdr:rowOff>
    </xdr:to>
    <xdr:sp macro="" textlink="">
      <xdr:nvSpPr>
        <xdr:cNvPr id="88" name="楕円 87"/>
        <xdr:cNvSpPr/>
      </xdr:nvSpPr>
      <xdr:spPr>
        <a:xfrm>
          <a:off x="1079500" y="64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38276</xdr:rowOff>
    </xdr:from>
    <xdr:ext cx="534377" cy="259045"/>
    <xdr:sp macro="" textlink="">
      <xdr:nvSpPr>
        <xdr:cNvPr id="89" name="テキスト ボックス 88"/>
        <xdr:cNvSpPr txBox="1"/>
      </xdr:nvSpPr>
      <xdr:spPr>
        <a:xfrm>
          <a:off x="863111" y="65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2" name="直線コネクタ 111"/>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3"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4" name="直線コネクタ 113"/>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5"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6" name="直線コネクタ 115"/>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89294</xdr:rowOff>
    </xdr:from>
    <xdr:to>
      <xdr:col>24</xdr:col>
      <xdr:colOff>63500</xdr:colOff>
      <xdr:row>58</xdr:row>
      <xdr:rowOff>89888</xdr:rowOff>
    </xdr:to>
    <xdr:cxnSp macro="">
      <xdr:nvCxnSpPr>
        <xdr:cNvPr id="117" name="直線コネクタ 116"/>
        <xdr:cNvCxnSpPr/>
      </xdr:nvCxnSpPr>
      <xdr:spPr>
        <a:xfrm>
          <a:off x="3797300" y="10033394"/>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8" name="物件費平均値テキスト"/>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9" name="フローチャート: 判断 118"/>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89294</xdr:rowOff>
    </xdr:from>
    <xdr:to>
      <xdr:col>19</xdr:col>
      <xdr:colOff>177800</xdr:colOff>
      <xdr:row>58</xdr:row>
      <xdr:rowOff>105799</xdr:rowOff>
    </xdr:to>
    <xdr:cxnSp macro="">
      <xdr:nvCxnSpPr>
        <xdr:cNvPr id="120" name="直線コネクタ 119"/>
        <xdr:cNvCxnSpPr/>
      </xdr:nvCxnSpPr>
      <xdr:spPr>
        <a:xfrm flipV="1">
          <a:off x="2908300" y="10033394"/>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21" name="フローチャート: 判断 120"/>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2" name="テキスト ボックス 121"/>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105799</xdr:rowOff>
    </xdr:from>
    <xdr:to>
      <xdr:col>15</xdr:col>
      <xdr:colOff>50800</xdr:colOff>
      <xdr:row>58</xdr:row>
      <xdr:rowOff>107604</xdr:rowOff>
    </xdr:to>
    <xdr:cxnSp macro="">
      <xdr:nvCxnSpPr>
        <xdr:cNvPr id="123" name="直線コネクタ 122"/>
        <xdr:cNvCxnSpPr/>
      </xdr:nvCxnSpPr>
      <xdr:spPr>
        <a:xfrm flipV="1">
          <a:off x="2019300" y="10049899"/>
          <a:ext cx="8890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4" name="フローチャート: 判断 123"/>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5" name="テキスト ボックス 124"/>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107604</xdr:rowOff>
    </xdr:from>
    <xdr:to>
      <xdr:col>10</xdr:col>
      <xdr:colOff>114300</xdr:colOff>
      <xdr:row>58</xdr:row>
      <xdr:rowOff>155885</xdr:rowOff>
    </xdr:to>
    <xdr:cxnSp macro="">
      <xdr:nvCxnSpPr>
        <xdr:cNvPr id="126" name="直線コネクタ 125"/>
        <xdr:cNvCxnSpPr/>
      </xdr:nvCxnSpPr>
      <xdr:spPr>
        <a:xfrm flipV="1">
          <a:off x="1130300" y="10051704"/>
          <a:ext cx="8890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7" name="フローチャート: 判断 126"/>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8" name="テキスト ボックス 127"/>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9" name="フローチャート: 判断 128"/>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30" name="テキスト ボックス 129"/>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39088</xdr:rowOff>
    </xdr:from>
    <xdr:to>
      <xdr:col>24</xdr:col>
      <xdr:colOff>114300</xdr:colOff>
      <xdr:row>58</xdr:row>
      <xdr:rowOff>140688</xdr:rowOff>
    </xdr:to>
    <xdr:sp macro="" textlink="">
      <xdr:nvSpPr>
        <xdr:cNvPr id="136" name="楕円 135"/>
        <xdr:cNvSpPr/>
      </xdr:nvSpPr>
      <xdr:spPr>
        <a:xfrm>
          <a:off x="4584700" y="9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125465</xdr:rowOff>
    </xdr:from>
    <xdr:ext cx="534377" cy="259045"/>
    <xdr:sp macro="" textlink="">
      <xdr:nvSpPr>
        <xdr:cNvPr id="137" name="物件費該当値テキスト"/>
        <xdr:cNvSpPr txBox="1"/>
      </xdr:nvSpPr>
      <xdr:spPr>
        <a:xfrm>
          <a:off x="4686300" y="98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38494</xdr:rowOff>
    </xdr:from>
    <xdr:to>
      <xdr:col>20</xdr:col>
      <xdr:colOff>38100</xdr:colOff>
      <xdr:row>58</xdr:row>
      <xdr:rowOff>140094</xdr:rowOff>
    </xdr:to>
    <xdr:sp macro="" textlink="">
      <xdr:nvSpPr>
        <xdr:cNvPr id="138" name="楕円 137"/>
        <xdr:cNvSpPr/>
      </xdr:nvSpPr>
      <xdr:spPr>
        <a:xfrm>
          <a:off x="3746500" y="99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131221</xdr:rowOff>
    </xdr:from>
    <xdr:ext cx="534377" cy="259045"/>
    <xdr:sp macro="" textlink="">
      <xdr:nvSpPr>
        <xdr:cNvPr id="139" name="テキスト ボックス 138"/>
        <xdr:cNvSpPr txBox="1"/>
      </xdr:nvSpPr>
      <xdr:spPr>
        <a:xfrm>
          <a:off x="3530111" y="1007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54999</xdr:rowOff>
    </xdr:from>
    <xdr:to>
      <xdr:col>15</xdr:col>
      <xdr:colOff>101600</xdr:colOff>
      <xdr:row>58</xdr:row>
      <xdr:rowOff>156599</xdr:rowOff>
    </xdr:to>
    <xdr:sp macro="" textlink="">
      <xdr:nvSpPr>
        <xdr:cNvPr id="140" name="楕円 139"/>
        <xdr:cNvSpPr/>
      </xdr:nvSpPr>
      <xdr:spPr>
        <a:xfrm>
          <a:off x="2857500" y="99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147726</xdr:rowOff>
    </xdr:from>
    <xdr:ext cx="534377" cy="259045"/>
    <xdr:sp macro="" textlink="">
      <xdr:nvSpPr>
        <xdr:cNvPr id="141" name="テキスト ボックス 140"/>
        <xdr:cNvSpPr txBox="1"/>
      </xdr:nvSpPr>
      <xdr:spPr>
        <a:xfrm>
          <a:off x="2641111" y="100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56804</xdr:rowOff>
    </xdr:from>
    <xdr:to>
      <xdr:col>10</xdr:col>
      <xdr:colOff>165100</xdr:colOff>
      <xdr:row>58</xdr:row>
      <xdr:rowOff>158404</xdr:rowOff>
    </xdr:to>
    <xdr:sp macro="" textlink="">
      <xdr:nvSpPr>
        <xdr:cNvPr id="142" name="楕円 141"/>
        <xdr:cNvSpPr/>
      </xdr:nvSpPr>
      <xdr:spPr>
        <a:xfrm>
          <a:off x="1968500" y="100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149531</xdr:rowOff>
    </xdr:from>
    <xdr:ext cx="534377" cy="259045"/>
    <xdr:sp macro="" textlink="">
      <xdr:nvSpPr>
        <xdr:cNvPr id="143" name="テキスト ボックス 142"/>
        <xdr:cNvSpPr txBox="1"/>
      </xdr:nvSpPr>
      <xdr:spPr>
        <a:xfrm>
          <a:off x="1752111" y="1009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105085</xdr:rowOff>
    </xdr:from>
    <xdr:to>
      <xdr:col>6</xdr:col>
      <xdr:colOff>38100</xdr:colOff>
      <xdr:row>59</xdr:row>
      <xdr:rowOff>35235</xdr:rowOff>
    </xdr:to>
    <xdr:sp macro="" textlink="">
      <xdr:nvSpPr>
        <xdr:cNvPr id="144" name="楕円 143"/>
        <xdr:cNvSpPr/>
      </xdr:nvSpPr>
      <xdr:spPr>
        <a:xfrm>
          <a:off x="1079500" y="100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26362</xdr:rowOff>
    </xdr:from>
    <xdr:ext cx="534377" cy="259045"/>
    <xdr:sp macro="" textlink="">
      <xdr:nvSpPr>
        <xdr:cNvPr id="145" name="テキスト ボックス 144"/>
        <xdr:cNvSpPr txBox="1"/>
      </xdr:nvSpPr>
      <xdr:spPr>
        <a:xfrm>
          <a:off x="863111" y="101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3" name="直線コネクタ 172"/>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4"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5" name="直線コネクタ 174"/>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6"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7" name="直線コネクタ 176"/>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23876</xdr:rowOff>
    </xdr:from>
    <xdr:to>
      <xdr:col>24</xdr:col>
      <xdr:colOff>63500</xdr:colOff>
      <xdr:row>78</xdr:row>
      <xdr:rowOff>28924</xdr:rowOff>
    </xdr:to>
    <xdr:cxnSp macro="">
      <xdr:nvCxnSpPr>
        <xdr:cNvPr id="178" name="直線コネクタ 177"/>
        <xdr:cNvCxnSpPr/>
      </xdr:nvCxnSpPr>
      <xdr:spPr>
        <a:xfrm>
          <a:off x="3797300" y="13396976"/>
          <a:ext cx="8382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9"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80" name="フローチャート: 判断 179"/>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9398</xdr:rowOff>
    </xdr:from>
    <xdr:to>
      <xdr:col>19</xdr:col>
      <xdr:colOff>177800</xdr:colOff>
      <xdr:row>78</xdr:row>
      <xdr:rowOff>23876</xdr:rowOff>
    </xdr:to>
    <xdr:cxnSp macro="">
      <xdr:nvCxnSpPr>
        <xdr:cNvPr id="181" name="直線コネクタ 180"/>
        <xdr:cNvCxnSpPr/>
      </xdr:nvCxnSpPr>
      <xdr:spPr>
        <a:xfrm>
          <a:off x="2908300" y="133824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2" name="フローチャート: 判断 181"/>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3" name="テキスト ボックス 182"/>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142653</xdr:rowOff>
    </xdr:from>
    <xdr:to>
      <xdr:col>15</xdr:col>
      <xdr:colOff>50800</xdr:colOff>
      <xdr:row>78</xdr:row>
      <xdr:rowOff>9398</xdr:rowOff>
    </xdr:to>
    <xdr:cxnSp macro="">
      <xdr:nvCxnSpPr>
        <xdr:cNvPr id="184" name="直線コネクタ 183"/>
        <xdr:cNvCxnSpPr/>
      </xdr:nvCxnSpPr>
      <xdr:spPr>
        <a:xfrm>
          <a:off x="2019300" y="13344303"/>
          <a:ext cx="889000" cy="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5" name="フローチャート: 判断 184"/>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6" name="テキスト ボックス 185"/>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83883</xdr:rowOff>
    </xdr:from>
    <xdr:to>
      <xdr:col>10</xdr:col>
      <xdr:colOff>114300</xdr:colOff>
      <xdr:row>77</xdr:row>
      <xdr:rowOff>142653</xdr:rowOff>
    </xdr:to>
    <xdr:cxnSp macro="">
      <xdr:nvCxnSpPr>
        <xdr:cNvPr id="187" name="直線コネクタ 186"/>
        <xdr:cNvCxnSpPr/>
      </xdr:nvCxnSpPr>
      <xdr:spPr>
        <a:xfrm>
          <a:off x="1130300" y="13285533"/>
          <a:ext cx="889000" cy="5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8" name="フローチャート: 判断 187"/>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9" name="テキスト ボックス 188"/>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90" name="フローチャート: 判断 189"/>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91" name="テキスト ボックス 190"/>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149574</xdr:rowOff>
    </xdr:from>
    <xdr:to>
      <xdr:col>24</xdr:col>
      <xdr:colOff>114300</xdr:colOff>
      <xdr:row>78</xdr:row>
      <xdr:rowOff>79724</xdr:rowOff>
    </xdr:to>
    <xdr:sp macro="" textlink="">
      <xdr:nvSpPr>
        <xdr:cNvPr id="197" name="楕円 196"/>
        <xdr:cNvSpPr/>
      </xdr:nvSpPr>
      <xdr:spPr>
        <a:xfrm>
          <a:off x="4584700" y="133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64501</xdr:rowOff>
    </xdr:from>
    <xdr:ext cx="469744" cy="259045"/>
    <xdr:sp macro="" textlink="">
      <xdr:nvSpPr>
        <xdr:cNvPr id="198" name="維持補修費該当値テキスト"/>
        <xdr:cNvSpPr txBox="1"/>
      </xdr:nvSpPr>
      <xdr:spPr>
        <a:xfrm>
          <a:off x="4686300" y="1326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144526</xdr:rowOff>
    </xdr:from>
    <xdr:to>
      <xdr:col>20</xdr:col>
      <xdr:colOff>38100</xdr:colOff>
      <xdr:row>78</xdr:row>
      <xdr:rowOff>74676</xdr:rowOff>
    </xdr:to>
    <xdr:sp macro="" textlink="">
      <xdr:nvSpPr>
        <xdr:cNvPr id="199" name="楕円 198"/>
        <xdr:cNvSpPr/>
      </xdr:nvSpPr>
      <xdr:spPr>
        <a:xfrm>
          <a:off x="3746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65803</xdr:rowOff>
    </xdr:from>
    <xdr:ext cx="469744" cy="259045"/>
    <xdr:sp macro="" textlink="">
      <xdr:nvSpPr>
        <xdr:cNvPr id="200" name="テキスト ボックス 199"/>
        <xdr:cNvSpPr txBox="1"/>
      </xdr:nvSpPr>
      <xdr:spPr>
        <a:xfrm>
          <a:off x="3562428"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130048</xdr:rowOff>
    </xdr:from>
    <xdr:to>
      <xdr:col>15</xdr:col>
      <xdr:colOff>101600</xdr:colOff>
      <xdr:row>78</xdr:row>
      <xdr:rowOff>60198</xdr:rowOff>
    </xdr:to>
    <xdr:sp macro="" textlink="">
      <xdr:nvSpPr>
        <xdr:cNvPr id="201" name="楕円 200"/>
        <xdr:cNvSpPr/>
      </xdr:nvSpPr>
      <xdr:spPr>
        <a:xfrm>
          <a:off x="28575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51325</xdr:rowOff>
    </xdr:from>
    <xdr:ext cx="469744" cy="259045"/>
    <xdr:sp macro="" textlink="">
      <xdr:nvSpPr>
        <xdr:cNvPr id="202" name="テキスト ボックス 201"/>
        <xdr:cNvSpPr txBox="1"/>
      </xdr:nvSpPr>
      <xdr:spPr>
        <a:xfrm>
          <a:off x="2673428" y="134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91853</xdr:rowOff>
    </xdr:from>
    <xdr:to>
      <xdr:col>10</xdr:col>
      <xdr:colOff>165100</xdr:colOff>
      <xdr:row>78</xdr:row>
      <xdr:rowOff>22003</xdr:rowOff>
    </xdr:to>
    <xdr:sp macro="" textlink="">
      <xdr:nvSpPr>
        <xdr:cNvPr id="203" name="楕円 202"/>
        <xdr:cNvSpPr/>
      </xdr:nvSpPr>
      <xdr:spPr>
        <a:xfrm>
          <a:off x="1968500" y="132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13130</xdr:rowOff>
    </xdr:from>
    <xdr:ext cx="469744" cy="259045"/>
    <xdr:sp macro="" textlink="">
      <xdr:nvSpPr>
        <xdr:cNvPr id="204" name="テキスト ボックス 203"/>
        <xdr:cNvSpPr txBox="1"/>
      </xdr:nvSpPr>
      <xdr:spPr>
        <a:xfrm>
          <a:off x="1784428" y="133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33083</xdr:rowOff>
    </xdr:from>
    <xdr:to>
      <xdr:col>6</xdr:col>
      <xdr:colOff>38100</xdr:colOff>
      <xdr:row>77</xdr:row>
      <xdr:rowOff>134683</xdr:rowOff>
    </xdr:to>
    <xdr:sp macro="" textlink="">
      <xdr:nvSpPr>
        <xdr:cNvPr id="205" name="楕円 204"/>
        <xdr:cNvSpPr/>
      </xdr:nvSpPr>
      <xdr:spPr>
        <a:xfrm>
          <a:off x="1079500" y="132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125810</xdr:rowOff>
    </xdr:from>
    <xdr:ext cx="469744" cy="259045"/>
    <xdr:sp macro="" textlink="">
      <xdr:nvSpPr>
        <xdr:cNvPr id="206" name="テキスト ボックス 205"/>
        <xdr:cNvSpPr txBox="1"/>
      </xdr:nvSpPr>
      <xdr:spPr>
        <a:xfrm>
          <a:off x="895428" y="133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31" name="直線コネクタ 230"/>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2"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3" name="直線コネクタ 232"/>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4"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5" name="直線コネクタ 234"/>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18681</xdr:rowOff>
    </xdr:from>
    <xdr:to>
      <xdr:col>24</xdr:col>
      <xdr:colOff>63500</xdr:colOff>
      <xdr:row>97</xdr:row>
      <xdr:rowOff>51181</xdr:rowOff>
    </xdr:to>
    <xdr:cxnSp macro="">
      <xdr:nvCxnSpPr>
        <xdr:cNvPr id="236" name="直線コネクタ 235"/>
        <xdr:cNvCxnSpPr/>
      </xdr:nvCxnSpPr>
      <xdr:spPr>
        <a:xfrm flipV="1">
          <a:off x="3797300" y="16649331"/>
          <a:ext cx="8382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6405</xdr:rowOff>
    </xdr:from>
    <xdr:ext cx="599010" cy="259045"/>
    <xdr:sp macro="" textlink="">
      <xdr:nvSpPr>
        <xdr:cNvPr id="237" name="扶助費平均値テキスト"/>
        <xdr:cNvSpPr txBox="1"/>
      </xdr:nvSpPr>
      <xdr:spPr>
        <a:xfrm>
          <a:off x="4686300" y="1629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8" name="フローチャート: 判断 237"/>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51181</xdr:rowOff>
    </xdr:from>
    <xdr:to>
      <xdr:col>19</xdr:col>
      <xdr:colOff>177800</xdr:colOff>
      <xdr:row>97</xdr:row>
      <xdr:rowOff>134201</xdr:rowOff>
    </xdr:to>
    <xdr:cxnSp macro="">
      <xdr:nvCxnSpPr>
        <xdr:cNvPr id="239" name="直線コネクタ 238"/>
        <xdr:cNvCxnSpPr/>
      </xdr:nvCxnSpPr>
      <xdr:spPr>
        <a:xfrm flipV="1">
          <a:off x="2908300" y="16681831"/>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40" name="フローチャート: 判断 239"/>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133938</xdr:rowOff>
    </xdr:from>
    <xdr:ext cx="599010" cy="259045"/>
    <xdr:sp macro="" textlink="">
      <xdr:nvSpPr>
        <xdr:cNvPr id="241" name="テキスト ボックス 240"/>
        <xdr:cNvSpPr txBox="1"/>
      </xdr:nvSpPr>
      <xdr:spPr>
        <a:xfrm>
          <a:off x="3497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134201</xdr:rowOff>
    </xdr:from>
    <xdr:to>
      <xdr:col>15</xdr:col>
      <xdr:colOff>50800</xdr:colOff>
      <xdr:row>98</xdr:row>
      <xdr:rowOff>30544</xdr:rowOff>
    </xdr:to>
    <xdr:cxnSp macro="">
      <xdr:nvCxnSpPr>
        <xdr:cNvPr id="242" name="直線コネクタ 241"/>
        <xdr:cNvCxnSpPr/>
      </xdr:nvCxnSpPr>
      <xdr:spPr>
        <a:xfrm flipV="1">
          <a:off x="2019300" y="16764851"/>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3" name="フローチャート: 判断 242"/>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29354</xdr:rowOff>
    </xdr:from>
    <xdr:ext cx="599010" cy="259045"/>
    <xdr:sp macro="" textlink="">
      <xdr:nvSpPr>
        <xdr:cNvPr id="244" name="テキスト ボックス 243"/>
        <xdr:cNvSpPr txBox="1"/>
      </xdr:nvSpPr>
      <xdr:spPr>
        <a:xfrm>
          <a:off x="2608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30544</xdr:rowOff>
    </xdr:from>
    <xdr:to>
      <xdr:col>10</xdr:col>
      <xdr:colOff>114300</xdr:colOff>
      <xdr:row>98</xdr:row>
      <xdr:rowOff>110770</xdr:rowOff>
    </xdr:to>
    <xdr:cxnSp macro="">
      <xdr:nvCxnSpPr>
        <xdr:cNvPr id="245" name="直線コネクタ 244"/>
        <xdr:cNvCxnSpPr/>
      </xdr:nvCxnSpPr>
      <xdr:spPr>
        <a:xfrm flipV="1">
          <a:off x="1130300" y="16832644"/>
          <a:ext cx="889000" cy="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6" name="フローチャート: 判断 245"/>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77347</xdr:rowOff>
    </xdr:from>
    <xdr:ext cx="599010" cy="259045"/>
    <xdr:sp macro="" textlink="">
      <xdr:nvSpPr>
        <xdr:cNvPr id="247" name="テキスト ボックス 246"/>
        <xdr:cNvSpPr txBox="1"/>
      </xdr:nvSpPr>
      <xdr:spPr>
        <a:xfrm>
          <a:off x="1719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8" name="フローチャート: 判断 247"/>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153547</xdr:rowOff>
    </xdr:from>
    <xdr:ext cx="599010" cy="259045"/>
    <xdr:sp macro="" textlink="">
      <xdr:nvSpPr>
        <xdr:cNvPr id="249" name="テキスト ボックス 248"/>
        <xdr:cNvSpPr txBox="1"/>
      </xdr:nvSpPr>
      <xdr:spPr>
        <a:xfrm>
          <a:off x="830795" y="16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139331</xdr:rowOff>
    </xdr:from>
    <xdr:to>
      <xdr:col>24</xdr:col>
      <xdr:colOff>114300</xdr:colOff>
      <xdr:row>97</xdr:row>
      <xdr:rowOff>69481</xdr:rowOff>
    </xdr:to>
    <xdr:sp macro="" textlink="">
      <xdr:nvSpPr>
        <xdr:cNvPr id="255" name="楕円 254"/>
        <xdr:cNvSpPr/>
      </xdr:nvSpPr>
      <xdr:spPr>
        <a:xfrm>
          <a:off x="4584700" y="16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117758</xdr:rowOff>
    </xdr:from>
    <xdr:ext cx="599010" cy="259045"/>
    <xdr:sp macro="" textlink="">
      <xdr:nvSpPr>
        <xdr:cNvPr id="256" name="扶助費該当値テキスト"/>
        <xdr:cNvSpPr txBox="1"/>
      </xdr:nvSpPr>
      <xdr:spPr>
        <a:xfrm>
          <a:off x="4686300" y="1657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381</xdr:rowOff>
    </xdr:from>
    <xdr:to>
      <xdr:col>20</xdr:col>
      <xdr:colOff>38100</xdr:colOff>
      <xdr:row>97</xdr:row>
      <xdr:rowOff>101981</xdr:rowOff>
    </xdr:to>
    <xdr:sp macro="" textlink="">
      <xdr:nvSpPr>
        <xdr:cNvPr id="257" name="楕円 256"/>
        <xdr:cNvSpPr/>
      </xdr:nvSpPr>
      <xdr:spPr>
        <a:xfrm>
          <a:off x="3746500" y="166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93108</xdr:rowOff>
    </xdr:from>
    <xdr:ext cx="599010" cy="259045"/>
    <xdr:sp macro="" textlink="">
      <xdr:nvSpPr>
        <xdr:cNvPr id="258" name="テキスト ボックス 257"/>
        <xdr:cNvSpPr txBox="1"/>
      </xdr:nvSpPr>
      <xdr:spPr>
        <a:xfrm>
          <a:off x="3497795" y="1672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83401</xdr:rowOff>
    </xdr:from>
    <xdr:to>
      <xdr:col>15</xdr:col>
      <xdr:colOff>101600</xdr:colOff>
      <xdr:row>98</xdr:row>
      <xdr:rowOff>13551</xdr:rowOff>
    </xdr:to>
    <xdr:sp macro="" textlink="">
      <xdr:nvSpPr>
        <xdr:cNvPr id="259" name="楕円 258"/>
        <xdr:cNvSpPr/>
      </xdr:nvSpPr>
      <xdr:spPr>
        <a:xfrm>
          <a:off x="2857500" y="167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4678</xdr:rowOff>
    </xdr:from>
    <xdr:ext cx="599010" cy="259045"/>
    <xdr:sp macro="" textlink="">
      <xdr:nvSpPr>
        <xdr:cNvPr id="260" name="テキスト ボックス 259"/>
        <xdr:cNvSpPr txBox="1"/>
      </xdr:nvSpPr>
      <xdr:spPr>
        <a:xfrm>
          <a:off x="2608795" y="1680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151194</xdr:rowOff>
    </xdr:from>
    <xdr:to>
      <xdr:col>10</xdr:col>
      <xdr:colOff>165100</xdr:colOff>
      <xdr:row>98</xdr:row>
      <xdr:rowOff>81344</xdr:rowOff>
    </xdr:to>
    <xdr:sp macro="" textlink="">
      <xdr:nvSpPr>
        <xdr:cNvPr id="261" name="楕円 260"/>
        <xdr:cNvSpPr/>
      </xdr:nvSpPr>
      <xdr:spPr>
        <a:xfrm>
          <a:off x="1968500" y="167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72471</xdr:rowOff>
    </xdr:from>
    <xdr:ext cx="599010" cy="259045"/>
    <xdr:sp macro="" textlink="">
      <xdr:nvSpPr>
        <xdr:cNvPr id="262" name="テキスト ボックス 261"/>
        <xdr:cNvSpPr txBox="1"/>
      </xdr:nvSpPr>
      <xdr:spPr>
        <a:xfrm>
          <a:off x="1719795" y="1687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59970</xdr:rowOff>
    </xdr:from>
    <xdr:to>
      <xdr:col>6</xdr:col>
      <xdr:colOff>38100</xdr:colOff>
      <xdr:row>98</xdr:row>
      <xdr:rowOff>161570</xdr:rowOff>
    </xdr:to>
    <xdr:sp macro="" textlink="">
      <xdr:nvSpPr>
        <xdr:cNvPr id="263" name="楕円 262"/>
        <xdr:cNvSpPr/>
      </xdr:nvSpPr>
      <xdr:spPr>
        <a:xfrm>
          <a:off x="1079500" y="168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152697</xdr:rowOff>
    </xdr:from>
    <xdr:ext cx="534377" cy="259045"/>
    <xdr:sp macro="" textlink="">
      <xdr:nvSpPr>
        <xdr:cNvPr id="264" name="テキスト ボックス 263"/>
        <xdr:cNvSpPr txBox="1"/>
      </xdr:nvSpPr>
      <xdr:spPr>
        <a:xfrm>
          <a:off x="863111" y="169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98392</xdr:rowOff>
    </xdr:from>
    <xdr:to>
      <xdr:col>54</xdr:col>
      <xdr:colOff>189865</xdr:colOff>
      <xdr:row>39</xdr:row>
      <xdr:rowOff>42316</xdr:rowOff>
    </xdr:to>
    <xdr:cxnSp macro="">
      <xdr:nvCxnSpPr>
        <xdr:cNvPr id="287" name="直線コネクタ 286"/>
        <xdr:cNvCxnSpPr/>
      </xdr:nvCxnSpPr>
      <xdr:spPr>
        <a:xfrm flipV="1">
          <a:off x="10475595" y="6099142"/>
          <a:ext cx="1270" cy="62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46143</xdr:rowOff>
    </xdr:from>
    <xdr:ext cx="534377" cy="259045"/>
    <xdr:sp macro="" textlink="">
      <xdr:nvSpPr>
        <xdr:cNvPr id="288" name="補助費等最小値テキスト"/>
        <xdr:cNvSpPr txBox="1"/>
      </xdr:nvSpPr>
      <xdr:spPr>
        <a:xfrm>
          <a:off x="10528300" y="673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42316</xdr:rowOff>
    </xdr:from>
    <xdr:to>
      <xdr:col>55</xdr:col>
      <xdr:colOff>88900</xdr:colOff>
      <xdr:row>39</xdr:row>
      <xdr:rowOff>42316</xdr:rowOff>
    </xdr:to>
    <xdr:cxnSp macro="">
      <xdr:nvCxnSpPr>
        <xdr:cNvPr id="289" name="直線コネクタ 288"/>
        <xdr:cNvCxnSpPr/>
      </xdr:nvCxnSpPr>
      <xdr:spPr>
        <a:xfrm>
          <a:off x="10388600" y="672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45069</xdr:rowOff>
    </xdr:from>
    <xdr:ext cx="534377" cy="259045"/>
    <xdr:sp macro="" textlink="">
      <xdr:nvSpPr>
        <xdr:cNvPr id="290" name="補助費等最大値テキスト"/>
        <xdr:cNvSpPr txBox="1"/>
      </xdr:nvSpPr>
      <xdr:spPr>
        <a:xfrm>
          <a:off x="10528300" y="58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98392</xdr:rowOff>
    </xdr:from>
    <xdr:to>
      <xdr:col>55</xdr:col>
      <xdr:colOff>88900</xdr:colOff>
      <xdr:row>35</xdr:row>
      <xdr:rowOff>98392</xdr:rowOff>
    </xdr:to>
    <xdr:cxnSp macro="">
      <xdr:nvCxnSpPr>
        <xdr:cNvPr id="291" name="直線コネクタ 290"/>
        <xdr:cNvCxnSpPr/>
      </xdr:nvCxnSpPr>
      <xdr:spPr>
        <a:xfrm>
          <a:off x="10388600" y="609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73589</xdr:rowOff>
    </xdr:from>
    <xdr:to>
      <xdr:col>55</xdr:col>
      <xdr:colOff>0</xdr:colOff>
      <xdr:row>36</xdr:row>
      <xdr:rowOff>78069</xdr:rowOff>
    </xdr:to>
    <xdr:cxnSp macro="">
      <xdr:nvCxnSpPr>
        <xdr:cNvPr id="292" name="直線コネクタ 291"/>
        <xdr:cNvCxnSpPr/>
      </xdr:nvCxnSpPr>
      <xdr:spPr>
        <a:xfrm>
          <a:off x="9639300" y="6245789"/>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67990</xdr:rowOff>
    </xdr:from>
    <xdr:ext cx="534377" cy="259045"/>
    <xdr:sp macro="" textlink="">
      <xdr:nvSpPr>
        <xdr:cNvPr id="293" name="補助費等平均値テキスト"/>
        <xdr:cNvSpPr txBox="1"/>
      </xdr:nvSpPr>
      <xdr:spPr>
        <a:xfrm>
          <a:off x="10528300" y="624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89563</xdr:rowOff>
    </xdr:from>
    <xdr:to>
      <xdr:col>55</xdr:col>
      <xdr:colOff>50800</xdr:colOff>
      <xdr:row>37</xdr:row>
      <xdr:rowOff>19713</xdr:rowOff>
    </xdr:to>
    <xdr:sp macro="" textlink="">
      <xdr:nvSpPr>
        <xdr:cNvPr id="294" name="フローチャート: 判断 293"/>
        <xdr:cNvSpPr/>
      </xdr:nvSpPr>
      <xdr:spPr>
        <a:xfrm>
          <a:off x="10426700" y="626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73589</xdr:rowOff>
    </xdr:from>
    <xdr:to>
      <xdr:col>50</xdr:col>
      <xdr:colOff>114300</xdr:colOff>
      <xdr:row>36</xdr:row>
      <xdr:rowOff>88219</xdr:rowOff>
    </xdr:to>
    <xdr:cxnSp macro="">
      <xdr:nvCxnSpPr>
        <xdr:cNvPr id="295" name="直線コネクタ 294"/>
        <xdr:cNvCxnSpPr/>
      </xdr:nvCxnSpPr>
      <xdr:spPr>
        <a:xfrm flipV="1">
          <a:off x="8750300" y="624578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82431</xdr:rowOff>
    </xdr:from>
    <xdr:to>
      <xdr:col>50</xdr:col>
      <xdr:colOff>165100</xdr:colOff>
      <xdr:row>37</xdr:row>
      <xdr:rowOff>12581</xdr:rowOff>
    </xdr:to>
    <xdr:sp macro="" textlink="">
      <xdr:nvSpPr>
        <xdr:cNvPr id="296" name="フローチャート: 判断 295"/>
        <xdr:cNvSpPr/>
      </xdr:nvSpPr>
      <xdr:spPr>
        <a:xfrm>
          <a:off x="9588500" y="625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3708</xdr:rowOff>
    </xdr:from>
    <xdr:ext cx="534377" cy="259045"/>
    <xdr:sp macro="" textlink="">
      <xdr:nvSpPr>
        <xdr:cNvPr id="297" name="テキスト ボックス 296"/>
        <xdr:cNvSpPr txBox="1"/>
      </xdr:nvSpPr>
      <xdr:spPr>
        <a:xfrm>
          <a:off x="9372111" y="63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85613</xdr:rowOff>
    </xdr:from>
    <xdr:to>
      <xdr:col>45</xdr:col>
      <xdr:colOff>177800</xdr:colOff>
      <xdr:row>36</xdr:row>
      <xdr:rowOff>88219</xdr:rowOff>
    </xdr:to>
    <xdr:cxnSp macro="">
      <xdr:nvCxnSpPr>
        <xdr:cNvPr id="298" name="直線コネクタ 297"/>
        <xdr:cNvCxnSpPr/>
      </xdr:nvCxnSpPr>
      <xdr:spPr>
        <a:xfrm>
          <a:off x="7861300" y="625781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68692</xdr:rowOff>
    </xdr:from>
    <xdr:to>
      <xdr:col>46</xdr:col>
      <xdr:colOff>38100</xdr:colOff>
      <xdr:row>36</xdr:row>
      <xdr:rowOff>170292</xdr:rowOff>
    </xdr:to>
    <xdr:sp macro="" textlink="">
      <xdr:nvSpPr>
        <xdr:cNvPr id="299" name="フローチャート: 判断 298"/>
        <xdr:cNvSpPr/>
      </xdr:nvSpPr>
      <xdr:spPr>
        <a:xfrm>
          <a:off x="8699500" y="624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161419</xdr:rowOff>
    </xdr:from>
    <xdr:ext cx="534377" cy="259045"/>
    <xdr:sp macro="" textlink="">
      <xdr:nvSpPr>
        <xdr:cNvPr id="300" name="テキスト ボックス 299"/>
        <xdr:cNvSpPr txBox="1"/>
      </xdr:nvSpPr>
      <xdr:spPr>
        <a:xfrm>
          <a:off x="8483111" y="633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101432</xdr:rowOff>
    </xdr:from>
    <xdr:to>
      <xdr:col>41</xdr:col>
      <xdr:colOff>50800</xdr:colOff>
      <xdr:row>36</xdr:row>
      <xdr:rowOff>85613</xdr:rowOff>
    </xdr:to>
    <xdr:cxnSp macro="">
      <xdr:nvCxnSpPr>
        <xdr:cNvPr id="301" name="直線コネクタ 300"/>
        <xdr:cNvCxnSpPr/>
      </xdr:nvCxnSpPr>
      <xdr:spPr>
        <a:xfrm>
          <a:off x="6972300" y="5416382"/>
          <a:ext cx="889000" cy="8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84991</xdr:rowOff>
    </xdr:from>
    <xdr:to>
      <xdr:col>41</xdr:col>
      <xdr:colOff>101600</xdr:colOff>
      <xdr:row>37</xdr:row>
      <xdr:rowOff>15141</xdr:rowOff>
    </xdr:to>
    <xdr:sp macro="" textlink="">
      <xdr:nvSpPr>
        <xdr:cNvPr id="302" name="フローチャート: 判断 301"/>
        <xdr:cNvSpPr/>
      </xdr:nvSpPr>
      <xdr:spPr>
        <a:xfrm>
          <a:off x="7810500" y="62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6268</xdr:rowOff>
    </xdr:from>
    <xdr:ext cx="534377" cy="259045"/>
    <xdr:sp macro="" textlink="">
      <xdr:nvSpPr>
        <xdr:cNvPr id="303" name="テキスト ボックス 302"/>
        <xdr:cNvSpPr txBox="1"/>
      </xdr:nvSpPr>
      <xdr:spPr>
        <a:xfrm>
          <a:off x="7594111" y="63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116378</xdr:rowOff>
    </xdr:from>
    <xdr:to>
      <xdr:col>36</xdr:col>
      <xdr:colOff>165100</xdr:colOff>
      <xdr:row>36</xdr:row>
      <xdr:rowOff>46528</xdr:rowOff>
    </xdr:to>
    <xdr:sp macro="" textlink="">
      <xdr:nvSpPr>
        <xdr:cNvPr id="304" name="フローチャート: 判断 303"/>
        <xdr:cNvSpPr/>
      </xdr:nvSpPr>
      <xdr:spPr>
        <a:xfrm>
          <a:off x="6921500" y="61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37655</xdr:rowOff>
    </xdr:from>
    <xdr:ext cx="534377" cy="259045"/>
    <xdr:sp macro="" textlink="">
      <xdr:nvSpPr>
        <xdr:cNvPr id="305" name="テキスト ボックス 304"/>
        <xdr:cNvSpPr txBox="1"/>
      </xdr:nvSpPr>
      <xdr:spPr>
        <a:xfrm>
          <a:off x="6705111" y="62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27269</xdr:rowOff>
    </xdr:from>
    <xdr:to>
      <xdr:col>55</xdr:col>
      <xdr:colOff>50800</xdr:colOff>
      <xdr:row>36</xdr:row>
      <xdr:rowOff>128869</xdr:rowOff>
    </xdr:to>
    <xdr:sp macro="" textlink="">
      <xdr:nvSpPr>
        <xdr:cNvPr id="311" name="楕円 310"/>
        <xdr:cNvSpPr/>
      </xdr:nvSpPr>
      <xdr:spPr>
        <a:xfrm>
          <a:off x="10426700" y="61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50146</xdr:rowOff>
    </xdr:from>
    <xdr:ext cx="534377" cy="259045"/>
    <xdr:sp macro="" textlink="">
      <xdr:nvSpPr>
        <xdr:cNvPr id="312" name="補助費等該当値テキスト"/>
        <xdr:cNvSpPr txBox="1"/>
      </xdr:nvSpPr>
      <xdr:spPr>
        <a:xfrm>
          <a:off x="10528300" y="605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22789</xdr:rowOff>
    </xdr:from>
    <xdr:to>
      <xdr:col>50</xdr:col>
      <xdr:colOff>165100</xdr:colOff>
      <xdr:row>36</xdr:row>
      <xdr:rowOff>124389</xdr:rowOff>
    </xdr:to>
    <xdr:sp macro="" textlink="">
      <xdr:nvSpPr>
        <xdr:cNvPr id="313" name="楕円 312"/>
        <xdr:cNvSpPr/>
      </xdr:nvSpPr>
      <xdr:spPr>
        <a:xfrm>
          <a:off x="9588500" y="61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140916</xdr:rowOff>
    </xdr:from>
    <xdr:ext cx="534377" cy="259045"/>
    <xdr:sp macro="" textlink="">
      <xdr:nvSpPr>
        <xdr:cNvPr id="314" name="テキスト ボックス 313"/>
        <xdr:cNvSpPr txBox="1"/>
      </xdr:nvSpPr>
      <xdr:spPr>
        <a:xfrm>
          <a:off x="9372111" y="59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37419</xdr:rowOff>
    </xdr:from>
    <xdr:to>
      <xdr:col>46</xdr:col>
      <xdr:colOff>38100</xdr:colOff>
      <xdr:row>36</xdr:row>
      <xdr:rowOff>139019</xdr:rowOff>
    </xdr:to>
    <xdr:sp macro="" textlink="">
      <xdr:nvSpPr>
        <xdr:cNvPr id="315" name="楕円 314"/>
        <xdr:cNvSpPr/>
      </xdr:nvSpPr>
      <xdr:spPr>
        <a:xfrm>
          <a:off x="8699500" y="62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155546</xdr:rowOff>
    </xdr:from>
    <xdr:ext cx="534377" cy="259045"/>
    <xdr:sp macro="" textlink="">
      <xdr:nvSpPr>
        <xdr:cNvPr id="316" name="テキスト ボックス 315"/>
        <xdr:cNvSpPr txBox="1"/>
      </xdr:nvSpPr>
      <xdr:spPr>
        <a:xfrm>
          <a:off x="8483111" y="598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34813</xdr:rowOff>
    </xdr:from>
    <xdr:to>
      <xdr:col>41</xdr:col>
      <xdr:colOff>101600</xdr:colOff>
      <xdr:row>36</xdr:row>
      <xdr:rowOff>136413</xdr:rowOff>
    </xdr:to>
    <xdr:sp macro="" textlink="">
      <xdr:nvSpPr>
        <xdr:cNvPr id="317" name="楕円 316"/>
        <xdr:cNvSpPr/>
      </xdr:nvSpPr>
      <xdr:spPr>
        <a:xfrm>
          <a:off x="7810500" y="62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152940</xdr:rowOff>
    </xdr:from>
    <xdr:ext cx="534377" cy="259045"/>
    <xdr:sp macro="" textlink="">
      <xdr:nvSpPr>
        <xdr:cNvPr id="318" name="テキスト ボックス 317"/>
        <xdr:cNvSpPr txBox="1"/>
      </xdr:nvSpPr>
      <xdr:spPr>
        <a:xfrm>
          <a:off x="7594111" y="598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50632</xdr:rowOff>
    </xdr:from>
    <xdr:to>
      <xdr:col>36</xdr:col>
      <xdr:colOff>165100</xdr:colOff>
      <xdr:row>31</xdr:row>
      <xdr:rowOff>152232</xdr:rowOff>
    </xdr:to>
    <xdr:sp macro="" textlink="">
      <xdr:nvSpPr>
        <xdr:cNvPr id="319" name="楕円 318"/>
        <xdr:cNvSpPr/>
      </xdr:nvSpPr>
      <xdr:spPr>
        <a:xfrm>
          <a:off x="6921500" y="53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168759</xdr:rowOff>
    </xdr:from>
    <xdr:ext cx="534377" cy="259045"/>
    <xdr:sp macro="" textlink="">
      <xdr:nvSpPr>
        <xdr:cNvPr id="320" name="テキスト ボックス 319"/>
        <xdr:cNvSpPr txBox="1"/>
      </xdr:nvSpPr>
      <xdr:spPr>
        <a:xfrm>
          <a:off x="6705111" y="51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52244</xdr:rowOff>
    </xdr:from>
    <xdr:to>
      <xdr:col>55</xdr:col>
      <xdr:colOff>0</xdr:colOff>
      <xdr:row>53</xdr:row>
      <xdr:rowOff>11782</xdr:rowOff>
    </xdr:to>
    <xdr:cxnSp macro="">
      <xdr:nvCxnSpPr>
        <xdr:cNvPr id="352" name="直線コネクタ 351"/>
        <xdr:cNvCxnSpPr/>
      </xdr:nvCxnSpPr>
      <xdr:spPr>
        <a:xfrm>
          <a:off x="9639300" y="8967644"/>
          <a:ext cx="8382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3"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42708</xdr:rowOff>
    </xdr:from>
    <xdr:to>
      <xdr:col>50</xdr:col>
      <xdr:colOff>114300</xdr:colOff>
      <xdr:row>52</xdr:row>
      <xdr:rowOff>52244</xdr:rowOff>
    </xdr:to>
    <xdr:cxnSp macro="">
      <xdr:nvCxnSpPr>
        <xdr:cNvPr id="355" name="直線コネクタ 354"/>
        <xdr:cNvCxnSpPr/>
      </xdr:nvCxnSpPr>
      <xdr:spPr>
        <a:xfrm>
          <a:off x="8750300" y="8958108"/>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134797</xdr:rowOff>
    </xdr:from>
    <xdr:ext cx="534377" cy="259045"/>
    <xdr:sp macro="" textlink="">
      <xdr:nvSpPr>
        <xdr:cNvPr id="357" name="テキスト ボックス 356"/>
        <xdr:cNvSpPr txBox="1"/>
      </xdr:nvSpPr>
      <xdr:spPr>
        <a:xfrm>
          <a:off x="9372111" y="92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42708</xdr:rowOff>
    </xdr:from>
    <xdr:to>
      <xdr:col>45</xdr:col>
      <xdr:colOff>177800</xdr:colOff>
      <xdr:row>54</xdr:row>
      <xdr:rowOff>56490</xdr:rowOff>
    </xdr:to>
    <xdr:cxnSp macro="">
      <xdr:nvCxnSpPr>
        <xdr:cNvPr id="358" name="直線コネクタ 357"/>
        <xdr:cNvCxnSpPr/>
      </xdr:nvCxnSpPr>
      <xdr:spPr>
        <a:xfrm flipV="1">
          <a:off x="7861300" y="8958108"/>
          <a:ext cx="889000" cy="3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127808</xdr:rowOff>
    </xdr:from>
    <xdr:ext cx="534377" cy="259045"/>
    <xdr:sp macro="" textlink="">
      <xdr:nvSpPr>
        <xdr:cNvPr id="360" name="テキスト ボックス 359"/>
        <xdr:cNvSpPr txBox="1"/>
      </xdr:nvSpPr>
      <xdr:spPr>
        <a:xfrm>
          <a:off x="8483111" y="92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154984</xdr:rowOff>
    </xdr:from>
    <xdr:to>
      <xdr:col>41</xdr:col>
      <xdr:colOff>50800</xdr:colOff>
      <xdr:row>54</xdr:row>
      <xdr:rowOff>56490</xdr:rowOff>
    </xdr:to>
    <xdr:cxnSp macro="">
      <xdr:nvCxnSpPr>
        <xdr:cNvPr id="361" name="直線コネクタ 360"/>
        <xdr:cNvCxnSpPr/>
      </xdr:nvCxnSpPr>
      <xdr:spPr>
        <a:xfrm>
          <a:off x="6972300" y="9241834"/>
          <a:ext cx="889000" cy="7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98540</xdr:rowOff>
    </xdr:from>
    <xdr:ext cx="534377" cy="259045"/>
    <xdr:sp macro="" textlink="">
      <xdr:nvSpPr>
        <xdr:cNvPr id="363" name="テキスト ボックス 362"/>
        <xdr:cNvSpPr txBox="1"/>
      </xdr:nvSpPr>
      <xdr:spPr>
        <a:xfrm>
          <a:off x="7594111" y="88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5" name="テキスト ボックス 364"/>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132432</xdr:rowOff>
    </xdr:from>
    <xdr:to>
      <xdr:col>55</xdr:col>
      <xdr:colOff>50800</xdr:colOff>
      <xdr:row>53</xdr:row>
      <xdr:rowOff>62582</xdr:rowOff>
    </xdr:to>
    <xdr:sp macro="" textlink="">
      <xdr:nvSpPr>
        <xdr:cNvPr id="371" name="楕円 370"/>
        <xdr:cNvSpPr/>
      </xdr:nvSpPr>
      <xdr:spPr>
        <a:xfrm>
          <a:off x="10426700" y="9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155309</xdr:rowOff>
    </xdr:from>
    <xdr:ext cx="534377" cy="259045"/>
    <xdr:sp macro="" textlink="">
      <xdr:nvSpPr>
        <xdr:cNvPr id="372" name="普通建設事業費該当値テキスト"/>
        <xdr:cNvSpPr txBox="1"/>
      </xdr:nvSpPr>
      <xdr:spPr>
        <a:xfrm>
          <a:off x="10528300" y="889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1444</xdr:rowOff>
    </xdr:from>
    <xdr:to>
      <xdr:col>50</xdr:col>
      <xdr:colOff>165100</xdr:colOff>
      <xdr:row>52</xdr:row>
      <xdr:rowOff>103044</xdr:rowOff>
    </xdr:to>
    <xdr:sp macro="" textlink="">
      <xdr:nvSpPr>
        <xdr:cNvPr id="373" name="楕円 372"/>
        <xdr:cNvSpPr/>
      </xdr:nvSpPr>
      <xdr:spPr>
        <a:xfrm>
          <a:off x="9588500" y="89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119571</xdr:rowOff>
    </xdr:from>
    <xdr:ext cx="534377" cy="259045"/>
    <xdr:sp macro="" textlink="">
      <xdr:nvSpPr>
        <xdr:cNvPr id="374" name="テキスト ボックス 373"/>
        <xdr:cNvSpPr txBox="1"/>
      </xdr:nvSpPr>
      <xdr:spPr>
        <a:xfrm>
          <a:off x="9372111" y="869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163358</xdr:rowOff>
    </xdr:from>
    <xdr:to>
      <xdr:col>46</xdr:col>
      <xdr:colOff>38100</xdr:colOff>
      <xdr:row>52</xdr:row>
      <xdr:rowOff>93508</xdr:rowOff>
    </xdr:to>
    <xdr:sp macro="" textlink="">
      <xdr:nvSpPr>
        <xdr:cNvPr id="375" name="楕円 374"/>
        <xdr:cNvSpPr/>
      </xdr:nvSpPr>
      <xdr:spPr>
        <a:xfrm>
          <a:off x="8699500" y="89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110035</xdr:rowOff>
    </xdr:from>
    <xdr:ext cx="534377" cy="259045"/>
    <xdr:sp macro="" textlink="">
      <xdr:nvSpPr>
        <xdr:cNvPr id="376" name="テキスト ボックス 375"/>
        <xdr:cNvSpPr txBox="1"/>
      </xdr:nvSpPr>
      <xdr:spPr>
        <a:xfrm>
          <a:off x="8483111" y="86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5690</xdr:rowOff>
    </xdr:from>
    <xdr:to>
      <xdr:col>41</xdr:col>
      <xdr:colOff>101600</xdr:colOff>
      <xdr:row>54</xdr:row>
      <xdr:rowOff>107290</xdr:rowOff>
    </xdr:to>
    <xdr:sp macro="" textlink="">
      <xdr:nvSpPr>
        <xdr:cNvPr id="377" name="楕円 376"/>
        <xdr:cNvSpPr/>
      </xdr:nvSpPr>
      <xdr:spPr>
        <a:xfrm>
          <a:off x="7810500" y="92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98417</xdr:rowOff>
    </xdr:from>
    <xdr:ext cx="534377" cy="259045"/>
    <xdr:sp macro="" textlink="">
      <xdr:nvSpPr>
        <xdr:cNvPr id="378" name="テキスト ボックス 377"/>
        <xdr:cNvSpPr txBox="1"/>
      </xdr:nvSpPr>
      <xdr:spPr>
        <a:xfrm>
          <a:off x="7594111" y="93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104184</xdr:rowOff>
    </xdr:from>
    <xdr:to>
      <xdr:col>36</xdr:col>
      <xdr:colOff>165100</xdr:colOff>
      <xdr:row>54</xdr:row>
      <xdr:rowOff>34334</xdr:rowOff>
    </xdr:to>
    <xdr:sp macro="" textlink="">
      <xdr:nvSpPr>
        <xdr:cNvPr id="379" name="楕円 378"/>
        <xdr:cNvSpPr/>
      </xdr:nvSpPr>
      <xdr:spPr>
        <a:xfrm>
          <a:off x="6921500" y="91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25461</xdr:rowOff>
    </xdr:from>
    <xdr:ext cx="534377" cy="259045"/>
    <xdr:sp macro="" textlink="">
      <xdr:nvSpPr>
        <xdr:cNvPr id="380" name="テキスト ボックス 379"/>
        <xdr:cNvSpPr txBox="1"/>
      </xdr:nvSpPr>
      <xdr:spPr>
        <a:xfrm>
          <a:off x="6705111" y="92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145415</xdr:rowOff>
    </xdr:from>
    <xdr:to>
      <xdr:col>55</xdr:col>
      <xdr:colOff>0</xdr:colOff>
      <xdr:row>72</xdr:row>
      <xdr:rowOff>67371</xdr:rowOff>
    </xdr:to>
    <xdr:cxnSp macro="">
      <xdr:nvCxnSpPr>
        <xdr:cNvPr id="407" name="直線コネクタ 406"/>
        <xdr:cNvCxnSpPr/>
      </xdr:nvCxnSpPr>
      <xdr:spPr>
        <a:xfrm>
          <a:off x="9639300" y="12318365"/>
          <a:ext cx="8382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144822</xdr:rowOff>
    </xdr:from>
    <xdr:ext cx="534377" cy="259045"/>
    <xdr:sp macro="" textlink="">
      <xdr:nvSpPr>
        <xdr:cNvPr id="408" name="普通建設事業費 （ うち新規整備　）平均値テキスト"/>
        <xdr:cNvSpPr txBox="1"/>
      </xdr:nvSpPr>
      <xdr:spPr>
        <a:xfrm>
          <a:off x="10528300" y="12660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94118</xdr:rowOff>
    </xdr:from>
    <xdr:to>
      <xdr:col>50</xdr:col>
      <xdr:colOff>114300</xdr:colOff>
      <xdr:row>71</xdr:row>
      <xdr:rowOff>145415</xdr:rowOff>
    </xdr:to>
    <xdr:cxnSp macro="">
      <xdr:nvCxnSpPr>
        <xdr:cNvPr id="410" name="直線コネクタ 409"/>
        <xdr:cNvCxnSpPr/>
      </xdr:nvCxnSpPr>
      <xdr:spPr>
        <a:xfrm>
          <a:off x="8750300" y="12267068"/>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153921</xdr:rowOff>
    </xdr:from>
    <xdr:ext cx="534377" cy="259045"/>
    <xdr:sp macro="" textlink="">
      <xdr:nvSpPr>
        <xdr:cNvPr id="412" name="テキスト ボックス 411"/>
        <xdr:cNvSpPr txBox="1"/>
      </xdr:nvSpPr>
      <xdr:spPr>
        <a:xfrm>
          <a:off x="9372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94118</xdr:rowOff>
    </xdr:from>
    <xdr:to>
      <xdr:col>45</xdr:col>
      <xdr:colOff>177800</xdr:colOff>
      <xdr:row>72</xdr:row>
      <xdr:rowOff>116840</xdr:rowOff>
    </xdr:to>
    <xdr:cxnSp macro="">
      <xdr:nvCxnSpPr>
        <xdr:cNvPr id="413" name="直線コネクタ 412"/>
        <xdr:cNvCxnSpPr/>
      </xdr:nvCxnSpPr>
      <xdr:spPr>
        <a:xfrm flipV="1">
          <a:off x="7861300" y="12267068"/>
          <a:ext cx="889000" cy="19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88770</xdr:rowOff>
    </xdr:from>
    <xdr:ext cx="534377" cy="259045"/>
    <xdr:sp macro="" textlink="">
      <xdr:nvSpPr>
        <xdr:cNvPr id="415" name="テキスト ボックス 414"/>
        <xdr:cNvSpPr txBox="1"/>
      </xdr:nvSpPr>
      <xdr:spPr>
        <a:xfrm>
          <a:off x="8483111" y="126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51325</xdr:rowOff>
    </xdr:from>
    <xdr:ext cx="534377" cy="259045"/>
    <xdr:sp macro="" textlink="">
      <xdr:nvSpPr>
        <xdr:cNvPr id="417" name="テキスト ボックス 416"/>
        <xdr:cNvSpPr txBox="1"/>
      </xdr:nvSpPr>
      <xdr:spPr>
        <a:xfrm>
          <a:off x="7594111" y="125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16571</xdr:rowOff>
    </xdr:from>
    <xdr:to>
      <xdr:col>55</xdr:col>
      <xdr:colOff>50800</xdr:colOff>
      <xdr:row>72</xdr:row>
      <xdr:rowOff>118171</xdr:rowOff>
    </xdr:to>
    <xdr:sp macro="" textlink="">
      <xdr:nvSpPr>
        <xdr:cNvPr id="423" name="楕円 422"/>
        <xdr:cNvSpPr/>
      </xdr:nvSpPr>
      <xdr:spPr>
        <a:xfrm>
          <a:off x="10426700" y="123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39448</xdr:rowOff>
    </xdr:from>
    <xdr:ext cx="534377" cy="259045"/>
    <xdr:sp macro="" textlink="">
      <xdr:nvSpPr>
        <xdr:cNvPr id="424" name="普通建設事業費 （ うち新規整備　）該当値テキスト"/>
        <xdr:cNvSpPr txBox="1"/>
      </xdr:nvSpPr>
      <xdr:spPr>
        <a:xfrm>
          <a:off x="10528300" y="122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94615</xdr:rowOff>
    </xdr:from>
    <xdr:to>
      <xdr:col>50</xdr:col>
      <xdr:colOff>165100</xdr:colOff>
      <xdr:row>72</xdr:row>
      <xdr:rowOff>24765</xdr:rowOff>
    </xdr:to>
    <xdr:sp macro="" textlink="">
      <xdr:nvSpPr>
        <xdr:cNvPr id="425" name="楕円 424"/>
        <xdr:cNvSpPr/>
      </xdr:nvSpPr>
      <xdr:spPr>
        <a:xfrm>
          <a:off x="9588500" y="122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41292</xdr:rowOff>
    </xdr:from>
    <xdr:ext cx="534377" cy="259045"/>
    <xdr:sp macro="" textlink="">
      <xdr:nvSpPr>
        <xdr:cNvPr id="426" name="テキスト ボックス 425"/>
        <xdr:cNvSpPr txBox="1"/>
      </xdr:nvSpPr>
      <xdr:spPr>
        <a:xfrm>
          <a:off x="9372111" y="120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43318</xdr:rowOff>
    </xdr:from>
    <xdr:to>
      <xdr:col>46</xdr:col>
      <xdr:colOff>38100</xdr:colOff>
      <xdr:row>71</xdr:row>
      <xdr:rowOff>144918</xdr:rowOff>
    </xdr:to>
    <xdr:sp macro="" textlink="">
      <xdr:nvSpPr>
        <xdr:cNvPr id="427" name="楕円 426"/>
        <xdr:cNvSpPr/>
      </xdr:nvSpPr>
      <xdr:spPr>
        <a:xfrm>
          <a:off x="8699500" y="122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161445</xdr:rowOff>
    </xdr:from>
    <xdr:ext cx="534377" cy="259045"/>
    <xdr:sp macro="" textlink="">
      <xdr:nvSpPr>
        <xdr:cNvPr id="428" name="テキスト ボックス 427"/>
        <xdr:cNvSpPr txBox="1"/>
      </xdr:nvSpPr>
      <xdr:spPr>
        <a:xfrm>
          <a:off x="8483111" y="119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66040</xdr:rowOff>
    </xdr:from>
    <xdr:to>
      <xdr:col>41</xdr:col>
      <xdr:colOff>101600</xdr:colOff>
      <xdr:row>72</xdr:row>
      <xdr:rowOff>167640</xdr:rowOff>
    </xdr:to>
    <xdr:sp macro="" textlink="">
      <xdr:nvSpPr>
        <xdr:cNvPr id="429" name="楕円 428"/>
        <xdr:cNvSpPr/>
      </xdr:nvSpPr>
      <xdr:spPr>
        <a:xfrm>
          <a:off x="7810500" y="124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12717</xdr:rowOff>
    </xdr:from>
    <xdr:ext cx="534377" cy="259045"/>
    <xdr:sp macro="" textlink="">
      <xdr:nvSpPr>
        <xdr:cNvPr id="430" name="テキスト ボックス 429"/>
        <xdr:cNvSpPr txBox="1"/>
      </xdr:nvSpPr>
      <xdr:spPr>
        <a:xfrm>
          <a:off x="7594111" y="1218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150749</xdr:rowOff>
    </xdr:from>
    <xdr:to>
      <xdr:col>55</xdr:col>
      <xdr:colOff>0</xdr:colOff>
      <xdr:row>95</xdr:row>
      <xdr:rowOff>157645</xdr:rowOff>
    </xdr:to>
    <xdr:cxnSp macro="">
      <xdr:nvCxnSpPr>
        <xdr:cNvPr id="459" name="直線コネクタ 458"/>
        <xdr:cNvCxnSpPr/>
      </xdr:nvCxnSpPr>
      <xdr:spPr>
        <a:xfrm flipV="1">
          <a:off x="9639300" y="16438499"/>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150944</xdr:rowOff>
    </xdr:from>
    <xdr:ext cx="534377" cy="259045"/>
    <xdr:sp macro="" textlink="">
      <xdr:nvSpPr>
        <xdr:cNvPr id="460" name="普通建設事業費 （ うち更新整備　）平均値テキスト"/>
        <xdr:cNvSpPr txBox="1"/>
      </xdr:nvSpPr>
      <xdr:spPr>
        <a:xfrm>
          <a:off x="10528300" y="1592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157645</xdr:rowOff>
    </xdr:from>
    <xdr:to>
      <xdr:col>50</xdr:col>
      <xdr:colOff>114300</xdr:colOff>
      <xdr:row>96</xdr:row>
      <xdr:rowOff>67120</xdr:rowOff>
    </xdr:to>
    <xdr:cxnSp macro="">
      <xdr:nvCxnSpPr>
        <xdr:cNvPr id="462" name="直線コネクタ 461"/>
        <xdr:cNvCxnSpPr/>
      </xdr:nvCxnSpPr>
      <xdr:spPr>
        <a:xfrm flipV="1">
          <a:off x="8750300" y="16445395"/>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107700</xdr:rowOff>
    </xdr:from>
    <xdr:ext cx="534377" cy="259045"/>
    <xdr:sp macro="" textlink="">
      <xdr:nvSpPr>
        <xdr:cNvPr id="464" name="テキスト ボックス 463"/>
        <xdr:cNvSpPr txBox="1"/>
      </xdr:nvSpPr>
      <xdr:spPr>
        <a:xfrm>
          <a:off x="9372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67120</xdr:rowOff>
    </xdr:from>
    <xdr:to>
      <xdr:col>45</xdr:col>
      <xdr:colOff>177800</xdr:colOff>
      <xdr:row>96</xdr:row>
      <xdr:rowOff>156693</xdr:rowOff>
    </xdr:to>
    <xdr:cxnSp macro="">
      <xdr:nvCxnSpPr>
        <xdr:cNvPr id="465" name="直線コネクタ 464"/>
        <xdr:cNvCxnSpPr/>
      </xdr:nvCxnSpPr>
      <xdr:spPr>
        <a:xfrm flipV="1">
          <a:off x="7861300" y="16526320"/>
          <a:ext cx="8890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88803</xdr:rowOff>
    </xdr:from>
    <xdr:ext cx="534377" cy="259045"/>
    <xdr:sp macro="" textlink="">
      <xdr:nvSpPr>
        <xdr:cNvPr id="467" name="テキスト ボックス 466"/>
        <xdr:cNvSpPr txBox="1"/>
      </xdr:nvSpPr>
      <xdr:spPr>
        <a:xfrm>
          <a:off x="8483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77221</xdr:rowOff>
    </xdr:from>
    <xdr:ext cx="534377" cy="259045"/>
    <xdr:sp macro="" textlink="">
      <xdr:nvSpPr>
        <xdr:cNvPr id="469" name="テキスト ボックス 468"/>
        <xdr:cNvSpPr txBox="1"/>
      </xdr:nvSpPr>
      <xdr:spPr>
        <a:xfrm>
          <a:off x="7594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99949</xdr:rowOff>
    </xdr:from>
    <xdr:to>
      <xdr:col>55</xdr:col>
      <xdr:colOff>50800</xdr:colOff>
      <xdr:row>96</xdr:row>
      <xdr:rowOff>30099</xdr:rowOff>
    </xdr:to>
    <xdr:sp macro="" textlink="">
      <xdr:nvSpPr>
        <xdr:cNvPr id="475" name="楕円 474"/>
        <xdr:cNvSpPr/>
      </xdr:nvSpPr>
      <xdr:spPr>
        <a:xfrm>
          <a:off x="10426700" y="163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78376</xdr:rowOff>
    </xdr:from>
    <xdr:ext cx="534377" cy="259045"/>
    <xdr:sp macro="" textlink="">
      <xdr:nvSpPr>
        <xdr:cNvPr id="476" name="普通建設事業費 （ うち更新整備　）該当値テキスト"/>
        <xdr:cNvSpPr txBox="1"/>
      </xdr:nvSpPr>
      <xdr:spPr>
        <a:xfrm>
          <a:off x="10528300" y="1636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106845</xdr:rowOff>
    </xdr:from>
    <xdr:to>
      <xdr:col>50</xdr:col>
      <xdr:colOff>165100</xdr:colOff>
      <xdr:row>96</xdr:row>
      <xdr:rowOff>36995</xdr:rowOff>
    </xdr:to>
    <xdr:sp macro="" textlink="">
      <xdr:nvSpPr>
        <xdr:cNvPr id="477" name="楕円 476"/>
        <xdr:cNvSpPr/>
      </xdr:nvSpPr>
      <xdr:spPr>
        <a:xfrm>
          <a:off x="9588500" y="163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28122</xdr:rowOff>
    </xdr:from>
    <xdr:ext cx="534377" cy="259045"/>
    <xdr:sp macro="" textlink="">
      <xdr:nvSpPr>
        <xdr:cNvPr id="478" name="テキスト ボックス 477"/>
        <xdr:cNvSpPr txBox="1"/>
      </xdr:nvSpPr>
      <xdr:spPr>
        <a:xfrm>
          <a:off x="9372111" y="16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16320</xdr:rowOff>
    </xdr:from>
    <xdr:to>
      <xdr:col>46</xdr:col>
      <xdr:colOff>38100</xdr:colOff>
      <xdr:row>96</xdr:row>
      <xdr:rowOff>117920</xdr:rowOff>
    </xdr:to>
    <xdr:sp macro="" textlink="">
      <xdr:nvSpPr>
        <xdr:cNvPr id="479" name="楕円 478"/>
        <xdr:cNvSpPr/>
      </xdr:nvSpPr>
      <xdr:spPr>
        <a:xfrm>
          <a:off x="8699500" y="16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109047</xdr:rowOff>
    </xdr:from>
    <xdr:ext cx="534377" cy="259045"/>
    <xdr:sp macro="" textlink="">
      <xdr:nvSpPr>
        <xdr:cNvPr id="480" name="テキスト ボックス 479"/>
        <xdr:cNvSpPr txBox="1"/>
      </xdr:nvSpPr>
      <xdr:spPr>
        <a:xfrm>
          <a:off x="8483111" y="165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105893</xdr:rowOff>
    </xdr:from>
    <xdr:to>
      <xdr:col>41</xdr:col>
      <xdr:colOff>101600</xdr:colOff>
      <xdr:row>97</xdr:row>
      <xdr:rowOff>36043</xdr:rowOff>
    </xdr:to>
    <xdr:sp macro="" textlink="">
      <xdr:nvSpPr>
        <xdr:cNvPr id="481" name="楕円 480"/>
        <xdr:cNvSpPr/>
      </xdr:nvSpPr>
      <xdr:spPr>
        <a:xfrm>
          <a:off x="7810500" y="165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27170</xdr:rowOff>
    </xdr:from>
    <xdr:ext cx="534377" cy="259045"/>
    <xdr:sp macro="" textlink="">
      <xdr:nvSpPr>
        <xdr:cNvPr id="482" name="テキスト ボックス 481"/>
        <xdr:cNvSpPr txBox="1"/>
      </xdr:nvSpPr>
      <xdr:spPr>
        <a:xfrm>
          <a:off x="7594111" y="166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7" name="直線コネクタ 50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0" name="直線コネクタ 50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3" name="直線コネクタ 51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5" name="テキスト ボックス 514"/>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6" name="直線コネクタ 51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6" name="楕円 52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249299" cy="259045"/>
    <xdr:sp macro="" textlink="">
      <xdr:nvSpPr>
        <xdr:cNvPr id="527" name="災害復旧事業費該当値テキスト"/>
        <xdr:cNvSpPr txBox="1"/>
      </xdr:nvSpPr>
      <xdr:spPr>
        <a:xfrm>
          <a:off x="16370300" y="6421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8" name="楕円 52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9" name="テキスト ボックス 528"/>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0" name="楕円 52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1" name="テキスト ボックス 530"/>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2" name="楕円 53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3" name="テキスト ボックス 532"/>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4" name="楕円 53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5" name="テキスト ボックス 534"/>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28829</xdr:rowOff>
    </xdr:from>
    <xdr:to>
      <xdr:col>85</xdr:col>
      <xdr:colOff>127000</xdr:colOff>
      <xdr:row>77</xdr:row>
      <xdr:rowOff>103307</xdr:rowOff>
    </xdr:to>
    <xdr:cxnSp macro="">
      <xdr:nvCxnSpPr>
        <xdr:cNvPr id="612" name="直線コネクタ 611"/>
        <xdr:cNvCxnSpPr/>
      </xdr:nvCxnSpPr>
      <xdr:spPr>
        <a:xfrm>
          <a:off x="15481300" y="13230479"/>
          <a:ext cx="8382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3"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28829</xdr:rowOff>
    </xdr:from>
    <xdr:to>
      <xdr:col>81</xdr:col>
      <xdr:colOff>50800</xdr:colOff>
      <xdr:row>77</xdr:row>
      <xdr:rowOff>79738</xdr:rowOff>
    </xdr:to>
    <xdr:cxnSp macro="">
      <xdr:nvCxnSpPr>
        <xdr:cNvPr id="615" name="直線コネクタ 614"/>
        <xdr:cNvCxnSpPr/>
      </xdr:nvCxnSpPr>
      <xdr:spPr>
        <a:xfrm flipV="1">
          <a:off x="14592300" y="13230479"/>
          <a:ext cx="889000" cy="5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7" name="テキスト ボックス 616"/>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45174</xdr:rowOff>
    </xdr:from>
    <xdr:to>
      <xdr:col>76</xdr:col>
      <xdr:colOff>114300</xdr:colOff>
      <xdr:row>77</xdr:row>
      <xdr:rowOff>79738</xdr:rowOff>
    </xdr:to>
    <xdr:cxnSp macro="">
      <xdr:nvCxnSpPr>
        <xdr:cNvPr id="618" name="直線コネクタ 617"/>
        <xdr:cNvCxnSpPr/>
      </xdr:nvCxnSpPr>
      <xdr:spPr>
        <a:xfrm>
          <a:off x="13703300" y="13246824"/>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0" name="テキスト ボックス 619"/>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45174</xdr:rowOff>
    </xdr:from>
    <xdr:to>
      <xdr:col>71</xdr:col>
      <xdr:colOff>177800</xdr:colOff>
      <xdr:row>77</xdr:row>
      <xdr:rowOff>126647</xdr:rowOff>
    </xdr:to>
    <xdr:cxnSp macro="">
      <xdr:nvCxnSpPr>
        <xdr:cNvPr id="621" name="直線コネクタ 620"/>
        <xdr:cNvCxnSpPr/>
      </xdr:nvCxnSpPr>
      <xdr:spPr>
        <a:xfrm flipV="1">
          <a:off x="12814300" y="13246824"/>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3" name="テキスト ボックス 622"/>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5" name="テキスト ボックス 624"/>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52507</xdr:rowOff>
    </xdr:from>
    <xdr:to>
      <xdr:col>85</xdr:col>
      <xdr:colOff>177800</xdr:colOff>
      <xdr:row>77</xdr:row>
      <xdr:rowOff>154107</xdr:rowOff>
    </xdr:to>
    <xdr:sp macro="" textlink="">
      <xdr:nvSpPr>
        <xdr:cNvPr id="631" name="楕円 630"/>
        <xdr:cNvSpPr/>
      </xdr:nvSpPr>
      <xdr:spPr>
        <a:xfrm>
          <a:off x="16268700" y="132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30934</xdr:rowOff>
    </xdr:from>
    <xdr:ext cx="534377" cy="259045"/>
    <xdr:sp macro="" textlink="">
      <xdr:nvSpPr>
        <xdr:cNvPr id="632" name="公債費該当値テキスト"/>
        <xdr:cNvSpPr txBox="1"/>
      </xdr:nvSpPr>
      <xdr:spPr>
        <a:xfrm>
          <a:off x="16370300" y="132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149479</xdr:rowOff>
    </xdr:from>
    <xdr:to>
      <xdr:col>81</xdr:col>
      <xdr:colOff>101600</xdr:colOff>
      <xdr:row>77</xdr:row>
      <xdr:rowOff>79629</xdr:rowOff>
    </xdr:to>
    <xdr:sp macro="" textlink="">
      <xdr:nvSpPr>
        <xdr:cNvPr id="633" name="楕円 632"/>
        <xdr:cNvSpPr/>
      </xdr:nvSpPr>
      <xdr:spPr>
        <a:xfrm>
          <a:off x="15430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70756</xdr:rowOff>
    </xdr:from>
    <xdr:ext cx="534377" cy="259045"/>
    <xdr:sp macro="" textlink="">
      <xdr:nvSpPr>
        <xdr:cNvPr id="634" name="テキスト ボックス 633"/>
        <xdr:cNvSpPr txBox="1"/>
      </xdr:nvSpPr>
      <xdr:spPr>
        <a:xfrm>
          <a:off x="15214111" y="132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28938</xdr:rowOff>
    </xdr:from>
    <xdr:to>
      <xdr:col>76</xdr:col>
      <xdr:colOff>165100</xdr:colOff>
      <xdr:row>77</xdr:row>
      <xdr:rowOff>130538</xdr:rowOff>
    </xdr:to>
    <xdr:sp macro="" textlink="">
      <xdr:nvSpPr>
        <xdr:cNvPr id="635" name="楕円 634"/>
        <xdr:cNvSpPr/>
      </xdr:nvSpPr>
      <xdr:spPr>
        <a:xfrm>
          <a:off x="14541500" y="132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121665</xdr:rowOff>
    </xdr:from>
    <xdr:ext cx="534377" cy="259045"/>
    <xdr:sp macro="" textlink="">
      <xdr:nvSpPr>
        <xdr:cNvPr id="636" name="テキスト ボックス 635"/>
        <xdr:cNvSpPr txBox="1"/>
      </xdr:nvSpPr>
      <xdr:spPr>
        <a:xfrm>
          <a:off x="14325111" y="1332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165824</xdr:rowOff>
    </xdr:from>
    <xdr:to>
      <xdr:col>72</xdr:col>
      <xdr:colOff>38100</xdr:colOff>
      <xdr:row>77</xdr:row>
      <xdr:rowOff>95974</xdr:rowOff>
    </xdr:to>
    <xdr:sp macro="" textlink="">
      <xdr:nvSpPr>
        <xdr:cNvPr id="637" name="楕円 636"/>
        <xdr:cNvSpPr/>
      </xdr:nvSpPr>
      <xdr:spPr>
        <a:xfrm>
          <a:off x="13652500" y="131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87101</xdr:rowOff>
    </xdr:from>
    <xdr:ext cx="534377" cy="259045"/>
    <xdr:sp macro="" textlink="">
      <xdr:nvSpPr>
        <xdr:cNvPr id="638" name="テキスト ボックス 637"/>
        <xdr:cNvSpPr txBox="1"/>
      </xdr:nvSpPr>
      <xdr:spPr>
        <a:xfrm>
          <a:off x="13436111" y="132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75847</xdr:rowOff>
    </xdr:from>
    <xdr:to>
      <xdr:col>67</xdr:col>
      <xdr:colOff>101600</xdr:colOff>
      <xdr:row>78</xdr:row>
      <xdr:rowOff>5997</xdr:rowOff>
    </xdr:to>
    <xdr:sp macro="" textlink="">
      <xdr:nvSpPr>
        <xdr:cNvPr id="639" name="楕円 638"/>
        <xdr:cNvSpPr/>
      </xdr:nvSpPr>
      <xdr:spPr>
        <a:xfrm>
          <a:off x="12763500" y="132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168574</xdr:rowOff>
    </xdr:from>
    <xdr:ext cx="534377" cy="259045"/>
    <xdr:sp macro="" textlink="">
      <xdr:nvSpPr>
        <xdr:cNvPr id="640" name="テキスト ボックス 639"/>
        <xdr:cNvSpPr txBox="1"/>
      </xdr:nvSpPr>
      <xdr:spPr>
        <a:xfrm>
          <a:off x="12547111" y="1337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134519</xdr:rowOff>
    </xdr:from>
    <xdr:to>
      <xdr:col>85</xdr:col>
      <xdr:colOff>127000</xdr:colOff>
      <xdr:row>98</xdr:row>
      <xdr:rowOff>28220</xdr:rowOff>
    </xdr:to>
    <xdr:cxnSp macro="">
      <xdr:nvCxnSpPr>
        <xdr:cNvPr id="669" name="直線コネクタ 668"/>
        <xdr:cNvCxnSpPr/>
      </xdr:nvCxnSpPr>
      <xdr:spPr>
        <a:xfrm flipV="1">
          <a:off x="15481300" y="16593719"/>
          <a:ext cx="8382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0"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83007</xdr:rowOff>
    </xdr:from>
    <xdr:to>
      <xdr:col>81</xdr:col>
      <xdr:colOff>50800</xdr:colOff>
      <xdr:row>98</xdr:row>
      <xdr:rowOff>28220</xdr:rowOff>
    </xdr:to>
    <xdr:cxnSp macro="">
      <xdr:nvCxnSpPr>
        <xdr:cNvPr id="672" name="直線コネクタ 671"/>
        <xdr:cNvCxnSpPr/>
      </xdr:nvCxnSpPr>
      <xdr:spPr>
        <a:xfrm>
          <a:off x="14592300" y="16713657"/>
          <a:ext cx="889000" cy="1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4" name="テキスト ボックス 673"/>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83007</xdr:rowOff>
    </xdr:from>
    <xdr:to>
      <xdr:col>76</xdr:col>
      <xdr:colOff>114300</xdr:colOff>
      <xdr:row>98</xdr:row>
      <xdr:rowOff>26924</xdr:rowOff>
    </xdr:to>
    <xdr:cxnSp macro="">
      <xdr:nvCxnSpPr>
        <xdr:cNvPr id="675" name="直線コネクタ 674"/>
        <xdr:cNvCxnSpPr/>
      </xdr:nvCxnSpPr>
      <xdr:spPr>
        <a:xfrm flipV="1">
          <a:off x="13703300" y="16713657"/>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7" name="テキスト ボックス 676"/>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112040</xdr:rowOff>
    </xdr:from>
    <xdr:to>
      <xdr:col>71</xdr:col>
      <xdr:colOff>177800</xdr:colOff>
      <xdr:row>98</xdr:row>
      <xdr:rowOff>26924</xdr:rowOff>
    </xdr:to>
    <xdr:cxnSp macro="">
      <xdr:nvCxnSpPr>
        <xdr:cNvPr id="678" name="直線コネクタ 677"/>
        <xdr:cNvCxnSpPr/>
      </xdr:nvCxnSpPr>
      <xdr:spPr>
        <a:xfrm>
          <a:off x="12814300" y="16742690"/>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0" name="テキスト ボックス 679"/>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83719</xdr:rowOff>
    </xdr:from>
    <xdr:to>
      <xdr:col>85</xdr:col>
      <xdr:colOff>177800</xdr:colOff>
      <xdr:row>97</xdr:row>
      <xdr:rowOff>13869</xdr:rowOff>
    </xdr:to>
    <xdr:sp macro="" textlink="">
      <xdr:nvSpPr>
        <xdr:cNvPr id="688" name="楕円 687"/>
        <xdr:cNvSpPr/>
      </xdr:nvSpPr>
      <xdr:spPr>
        <a:xfrm>
          <a:off x="16268700" y="165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62146</xdr:rowOff>
    </xdr:from>
    <xdr:ext cx="469744" cy="259045"/>
    <xdr:sp macro="" textlink="">
      <xdr:nvSpPr>
        <xdr:cNvPr id="689" name="積立金該当値テキスト"/>
        <xdr:cNvSpPr txBox="1"/>
      </xdr:nvSpPr>
      <xdr:spPr>
        <a:xfrm>
          <a:off x="16370300" y="1652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148870</xdr:rowOff>
    </xdr:from>
    <xdr:to>
      <xdr:col>81</xdr:col>
      <xdr:colOff>101600</xdr:colOff>
      <xdr:row>98</xdr:row>
      <xdr:rowOff>79020</xdr:rowOff>
    </xdr:to>
    <xdr:sp macro="" textlink="">
      <xdr:nvSpPr>
        <xdr:cNvPr id="690" name="楕円 689"/>
        <xdr:cNvSpPr/>
      </xdr:nvSpPr>
      <xdr:spPr>
        <a:xfrm>
          <a:off x="15430500" y="167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70147</xdr:rowOff>
    </xdr:from>
    <xdr:ext cx="469744" cy="259045"/>
    <xdr:sp macro="" textlink="">
      <xdr:nvSpPr>
        <xdr:cNvPr id="691" name="テキスト ボックス 690"/>
        <xdr:cNvSpPr txBox="1"/>
      </xdr:nvSpPr>
      <xdr:spPr>
        <a:xfrm>
          <a:off x="15246428" y="168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32207</xdr:rowOff>
    </xdr:from>
    <xdr:to>
      <xdr:col>76</xdr:col>
      <xdr:colOff>165100</xdr:colOff>
      <xdr:row>97</xdr:row>
      <xdr:rowOff>133807</xdr:rowOff>
    </xdr:to>
    <xdr:sp macro="" textlink="">
      <xdr:nvSpPr>
        <xdr:cNvPr id="692" name="楕円 691"/>
        <xdr:cNvSpPr/>
      </xdr:nvSpPr>
      <xdr:spPr>
        <a:xfrm>
          <a:off x="14541500" y="166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124934</xdr:rowOff>
    </xdr:from>
    <xdr:ext cx="469744" cy="259045"/>
    <xdr:sp macro="" textlink="">
      <xdr:nvSpPr>
        <xdr:cNvPr id="693" name="テキスト ボックス 692"/>
        <xdr:cNvSpPr txBox="1"/>
      </xdr:nvSpPr>
      <xdr:spPr>
        <a:xfrm>
          <a:off x="14357428" y="1675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147574</xdr:rowOff>
    </xdr:from>
    <xdr:to>
      <xdr:col>72</xdr:col>
      <xdr:colOff>38100</xdr:colOff>
      <xdr:row>98</xdr:row>
      <xdr:rowOff>77724</xdr:rowOff>
    </xdr:to>
    <xdr:sp macro="" textlink="">
      <xdr:nvSpPr>
        <xdr:cNvPr id="694" name="楕円 693"/>
        <xdr:cNvSpPr/>
      </xdr:nvSpPr>
      <xdr:spPr>
        <a:xfrm>
          <a:off x="13652500" y="167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68851</xdr:rowOff>
    </xdr:from>
    <xdr:ext cx="469744" cy="259045"/>
    <xdr:sp macro="" textlink="">
      <xdr:nvSpPr>
        <xdr:cNvPr id="695" name="テキスト ボックス 694"/>
        <xdr:cNvSpPr txBox="1"/>
      </xdr:nvSpPr>
      <xdr:spPr>
        <a:xfrm>
          <a:off x="13468428" y="1687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61240</xdr:rowOff>
    </xdr:from>
    <xdr:to>
      <xdr:col>67</xdr:col>
      <xdr:colOff>101600</xdr:colOff>
      <xdr:row>97</xdr:row>
      <xdr:rowOff>162840</xdr:rowOff>
    </xdr:to>
    <xdr:sp macro="" textlink="">
      <xdr:nvSpPr>
        <xdr:cNvPr id="696" name="楕円 695"/>
        <xdr:cNvSpPr/>
      </xdr:nvSpPr>
      <xdr:spPr>
        <a:xfrm>
          <a:off x="12763500" y="166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153967</xdr:rowOff>
    </xdr:from>
    <xdr:ext cx="469744" cy="259045"/>
    <xdr:sp macro="" textlink="">
      <xdr:nvSpPr>
        <xdr:cNvPr id="697" name="テキスト ボックス 696"/>
        <xdr:cNvSpPr txBox="1"/>
      </xdr:nvSpPr>
      <xdr:spPr>
        <a:xfrm>
          <a:off x="12579428" y="1678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1" name="直線コネクタ 720"/>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2"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3" name="直線コネクタ 722"/>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4"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5" name="直線コネクタ 724"/>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42926</xdr:rowOff>
    </xdr:from>
    <xdr:to>
      <xdr:col>116</xdr:col>
      <xdr:colOff>63500</xdr:colOff>
      <xdr:row>36</xdr:row>
      <xdr:rowOff>114173</xdr:rowOff>
    </xdr:to>
    <xdr:cxnSp macro="">
      <xdr:nvCxnSpPr>
        <xdr:cNvPr id="726" name="直線コネクタ 725"/>
        <xdr:cNvCxnSpPr/>
      </xdr:nvCxnSpPr>
      <xdr:spPr>
        <a:xfrm>
          <a:off x="21323300" y="6043676"/>
          <a:ext cx="838200" cy="2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61803</xdr:rowOff>
    </xdr:from>
    <xdr:ext cx="469744" cy="259045"/>
    <xdr:sp macro="" textlink="">
      <xdr:nvSpPr>
        <xdr:cNvPr id="727" name="投資及び出資金平均値テキスト"/>
        <xdr:cNvSpPr txBox="1"/>
      </xdr:nvSpPr>
      <xdr:spPr>
        <a:xfrm>
          <a:off x="22212300" y="6234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28" name="フローチャート: 判断 727"/>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42926</xdr:rowOff>
    </xdr:from>
    <xdr:to>
      <xdr:col>111</xdr:col>
      <xdr:colOff>177800</xdr:colOff>
      <xdr:row>36</xdr:row>
      <xdr:rowOff>14541</xdr:rowOff>
    </xdr:to>
    <xdr:cxnSp macro="">
      <xdr:nvCxnSpPr>
        <xdr:cNvPr id="729" name="直線コネクタ 728"/>
        <xdr:cNvCxnSpPr/>
      </xdr:nvCxnSpPr>
      <xdr:spPr>
        <a:xfrm flipV="1">
          <a:off x="20434300" y="6043676"/>
          <a:ext cx="889000" cy="1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0" name="フローチャート: 判断 729"/>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142003</xdr:rowOff>
    </xdr:from>
    <xdr:ext cx="469744" cy="259045"/>
    <xdr:sp macro="" textlink="">
      <xdr:nvSpPr>
        <xdr:cNvPr id="731" name="テキスト ボックス 730"/>
        <xdr:cNvSpPr txBox="1"/>
      </xdr:nvSpPr>
      <xdr:spPr>
        <a:xfrm>
          <a:off x="21088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14541</xdr:rowOff>
    </xdr:from>
    <xdr:to>
      <xdr:col>107</xdr:col>
      <xdr:colOff>50800</xdr:colOff>
      <xdr:row>36</xdr:row>
      <xdr:rowOff>124841</xdr:rowOff>
    </xdr:to>
    <xdr:cxnSp macro="">
      <xdr:nvCxnSpPr>
        <xdr:cNvPr id="732" name="直線コネクタ 731"/>
        <xdr:cNvCxnSpPr/>
      </xdr:nvCxnSpPr>
      <xdr:spPr>
        <a:xfrm flipV="1">
          <a:off x="19545300" y="6186741"/>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3" name="フローチャート: 判断 732"/>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60850</xdr:rowOff>
    </xdr:from>
    <xdr:ext cx="469744" cy="259045"/>
    <xdr:sp macro="" textlink="">
      <xdr:nvSpPr>
        <xdr:cNvPr id="734" name="テキスト ボックス 733"/>
        <xdr:cNvSpPr txBox="1"/>
      </xdr:nvSpPr>
      <xdr:spPr>
        <a:xfrm>
          <a:off x="20199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34734</xdr:rowOff>
    </xdr:from>
    <xdr:to>
      <xdr:col>102</xdr:col>
      <xdr:colOff>114300</xdr:colOff>
      <xdr:row>36</xdr:row>
      <xdr:rowOff>124841</xdr:rowOff>
    </xdr:to>
    <xdr:cxnSp macro="">
      <xdr:nvCxnSpPr>
        <xdr:cNvPr id="735" name="直線コネクタ 734"/>
        <xdr:cNvCxnSpPr/>
      </xdr:nvCxnSpPr>
      <xdr:spPr>
        <a:xfrm>
          <a:off x="18656300" y="6206934"/>
          <a:ext cx="889000" cy="9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6" name="フローチャート: 判断 735"/>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7" name="テキスト ボックス 736"/>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38" name="フローチャート: 判断 737"/>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39" name="テキスト ボックス 738"/>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63373</xdr:rowOff>
    </xdr:from>
    <xdr:to>
      <xdr:col>116</xdr:col>
      <xdr:colOff>114300</xdr:colOff>
      <xdr:row>36</xdr:row>
      <xdr:rowOff>164973</xdr:rowOff>
    </xdr:to>
    <xdr:sp macro="" textlink="">
      <xdr:nvSpPr>
        <xdr:cNvPr id="745" name="楕円 744"/>
        <xdr:cNvSpPr/>
      </xdr:nvSpPr>
      <xdr:spPr>
        <a:xfrm>
          <a:off x="22110700" y="62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86250</xdr:rowOff>
    </xdr:from>
    <xdr:ext cx="469744" cy="259045"/>
    <xdr:sp macro="" textlink="">
      <xdr:nvSpPr>
        <xdr:cNvPr id="746" name="投資及び出資金該当値テキスト"/>
        <xdr:cNvSpPr txBox="1"/>
      </xdr:nvSpPr>
      <xdr:spPr>
        <a:xfrm>
          <a:off x="22212300" y="608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163576</xdr:rowOff>
    </xdr:from>
    <xdr:to>
      <xdr:col>112</xdr:col>
      <xdr:colOff>38100</xdr:colOff>
      <xdr:row>35</xdr:row>
      <xdr:rowOff>93726</xdr:rowOff>
    </xdr:to>
    <xdr:sp macro="" textlink="">
      <xdr:nvSpPr>
        <xdr:cNvPr id="747" name="楕円 746"/>
        <xdr:cNvSpPr/>
      </xdr:nvSpPr>
      <xdr:spPr>
        <a:xfrm>
          <a:off x="21272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110253</xdr:rowOff>
    </xdr:from>
    <xdr:ext cx="469744" cy="259045"/>
    <xdr:sp macro="" textlink="">
      <xdr:nvSpPr>
        <xdr:cNvPr id="748" name="テキスト ボックス 747"/>
        <xdr:cNvSpPr txBox="1"/>
      </xdr:nvSpPr>
      <xdr:spPr>
        <a:xfrm>
          <a:off x="21088428"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135191</xdr:rowOff>
    </xdr:from>
    <xdr:to>
      <xdr:col>107</xdr:col>
      <xdr:colOff>101600</xdr:colOff>
      <xdr:row>36</xdr:row>
      <xdr:rowOff>65341</xdr:rowOff>
    </xdr:to>
    <xdr:sp macro="" textlink="">
      <xdr:nvSpPr>
        <xdr:cNvPr id="749" name="楕円 748"/>
        <xdr:cNvSpPr/>
      </xdr:nvSpPr>
      <xdr:spPr>
        <a:xfrm>
          <a:off x="20383500" y="61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81868</xdr:rowOff>
    </xdr:from>
    <xdr:ext cx="469744" cy="259045"/>
    <xdr:sp macro="" textlink="">
      <xdr:nvSpPr>
        <xdr:cNvPr id="750" name="テキスト ボックス 749"/>
        <xdr:cNvSpPr txBox="1"/>
      </xdr:nvSpPr>
      <xdr:spPr>
        <a:xfrm>
          <a:off x="20199428" y="591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74041</xdr:rowOff>
    </xdr:from>
    <xdr:to>
      <xdr:col>102</xdr:col>
      <xdr:colOff>165100</xdr:colOff>
      <xdr:row>37</xdr:row>
      <xdr:rowOff>4191</xdr:rowOff>
    </xdr:to>
    <xdr:sp macro="" textlink="">
      <xdr:nvSpPr>
        <xdr:cNvPr id="751" name="楕円 750"/>
        <xdr:cNvSpPr/>
      </xdr:nvSpPr>
      <xdr:spPr>
        <a:xfrm>
          <a:off x="19494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166768</xdr:rowOff>
    </xdr:from>
    <xdr:ext cx="469744" cy="259045"/>
    <xdr:sp macro="" textlink="">
      <xdr:nvSpPr>
        <xdr:cNvPr id="752" name="テキスト ボックス 751"/>
        <xdr:cNvSpPr txBox="1"/>
      </xdr:nvSpPr>
      <xdr:spPr>
        <a:xfrm>
          <a:off x="19310428" y="6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155384</xdr:rowOff>
    </xdr:from>
    <xdr:to>
      <xdr:col>98</xdr:col>
      <xdr:colOff>38100</xdr:colOff>
      <xdr:row>36</xdr:row>
      <xdr:rowOff>85534</xdr:rowOff>
    </xdr:to>
    <xdr:sp macro="" textlink="">
      <xdr:nvSpPr>
        <xdr:cNvPr id="753" name="楕円 752"/>
        <xdr:cNvSpPr/>
      </xdr:nvSpPr>
      <xdr:spPr>
        <a:xfrm>
          <a:off x="18605500" y="6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76661</xdr:rowOff>
    </xdr:from>
    <xdr:ext cx="469744" cy="259045"/>
    <xdr:sp macro="" textlink="">
      <xdr:nvSpPr>
        <xdr:cNvPr id="754" name="テキスト ボックス 753"/>
        <xdr:cNvSpPr txBox="1"/>
      </xdr:nvSpPr>
      <xdr:spPr>
        <a:xfrm>
          <a:off x="18421428" y="62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6" name="直線コネクタ 775"/>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7"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8" name="直線コネクタ 777"/>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9"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0" name="直線コネクタ 779"/>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40442</xdr:rowOff>
    </xdr:from>
    <xdr:to>
      <xdr:col>116</xdr:col>
      <xdr:colOff>63500</xdr:colOff>
      <xdr:row>57</xdr:row>
      <xdr:rowOff>46271</xdr:rowOff>
    </xdr:to>
    <xdr:cxnSp macro="">
      <xdr:nvCxnSpPr>
        <xdr:cNvPr id="781" name="直線コネクタ 780"/>
        <xdr:cNvCxnSpPr/>
      </xdr:nvCxnSpPr>
      <xdr:spPr>
        <a:xfrm flipV="1">
          <a:off x="21323300" y="9813092"/>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2"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3" name="フローチャート: 判断 782"/>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46271</xdr:rowOff>
    </xdr:from>
    <xdr:to>
      <xdr:col>111</xdr:col>
      <xdr:colOff>177800</xdr:colOff>
      <xdr:row>57</xdr:row>
      <xdr:rowOff>49129</xdr:rowOff>
    </xdr:to>
    <xdr:cxnSp macro="">
      <xdr:nvCxnSpPr>
        <xdr:cNvPr id="784" name="直線コネクタ 783"/>
        <xdr:cNvCxnSpPr/>
      </xdr:nvCxnSpPr>
      <xdr:spPr>
        <a:xfrm flipV="1">
          <a:off x="20434300" y="981892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5" name="フローチャート: 判断 784"/>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6" name="テキスト ボックス 785"/>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140</xdr:rowOff>
    </xdr:from>
    <xdr:to>
      <xdr:col>107</xdr:col>
      <xdr:colOff>50800</xdr:colOff>
      <xdr:row>57</xdr:row>
      <xdr:rowOff>49129</xdr:rowOff>
    </xdr:to>
    <xdr:cxnSp macro="">
      <xdr:nvCxnSpPr>
        <xdr:cNvPr id="787" name="直線コネクタ 786"/>
        <xdr:cNvCxnSpPr/>
      </xdr:nvCxnSpPr>
      <xdr:spPr>
        <a:xfrm>
          <a:off x="19545300" y="9772790"/>
          <a:ext cx="8890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8" name="フローチャート: 判断 787"/>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89" name="テキスト ボックス 788"/>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44579</xdr:rowOff>
    </xdr:from>
    <xdr:to>
      <xdr:col>102</xdr:col>
      <xdr:colOff>114300</xdr:colOff>
      <xdr:row>57</xdr:row>
      <xdr:rowOff>140</xdr:rowOff>
    </xdr:to>
    <xdr:cxnSp macro="">
      <xdr:nvCxnSpPr>
        <xdr:cNvPr id="790" name="直線コネクタ 789"/>
        <xdr:cNvCxnSpPr/>
      </xdr:nvCxnSpPr>
      <xdr:spPr>
        <a:xfrm>
          <a:off x="18656300" y="9645779"/>
          <a:ext cx="889000" cy="12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1" name="フローチャート: 判断 790"/>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2" name="テキスト ボックス 791"/>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3" name="フローチャート: 判断 792"/>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4" name="テキスト ボックス 793"/>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161092</xdr:rowOff>
    </xdr:from>
    <xdr:to>
      <xdr:col>116</xdr:col>
      <xdr:colOff>114300</xdr:colOff>
      <xdr:row>57</xdr:row>
      <xdr:rowOff>91242</xdr:rowOff>
    </xdr:to>
    <xdr:sp macro="" textlink="">
      <xdr:nvSpPr>
        <xdr:cNvPr id="800" name="楕円 799"/>
        <xdr:cNvSpPr/>
      </xdr:nvSpPr>
      <xdr:spPr>
        <a:xfrm>
          <a:off x="22110700" y="97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139519</xdr:rowOff>
    </xdr:from>
    <xdr:ext cx="534377" cy="259045"/>
    <xdr:sp macro="" textlink="">
      <xdr:nvSpPr>
        <xdr:cNvPr id="801" name="貸付金該当値テキスト"/>
        <xdr:cNvSpPr txBox="1"/>
      </xdr:nvSpPr>
      <xdr:spPr>
        <a:xfrm>
          <a:off x="22212300" y="974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166921</xdr:rowOff>
    </xdr:from>
    <xdr:to>
      <xdr:col>112</xdr:col>
      <xdr:colOff>38100</xdr:colOff>
      <xdr:row>57</xdr:row>
      <xdr:rowOff>97071</xdr:rowOff>
    </xdr:to>
    <xdr:sp macro="" textlink="">
      <xdr:nvSpPr>
        <xdr:cNvPr id="802" name="楕円 801"/>
        <xdr:cNvSpPr/>
      </xdr:nvSpPr>
      <xdr:spPr>
        <a:xfrm>
          <a:off x="21272500" y="97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88198</xdr:rowOff>
    </xdr:from>
    <xdr:ext cx="534377" cy="259045"/>
    <xdr:sp macro="" textlink="">
      <xdr:nvSpPr>
        <xdr:cNvPr id="803" name="テキスト ボックス 802"/>
        <xdr:cNvSpPr txBox="1"/>
      </xdr:nvSpPr>
      <xdr:spPr>
        <a:xfrm>
          <a:off x="21056111" y="986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169779</xdr:rowOff>
    </xdr:from>
    <xdr:to>
      <xdr:col>107</xdr:col>
      <xdr:colOff>101600</xdr:colOff>
      <xdr:row>57</xdr:row>
      <xdr:rowOff>99929</xdr:rowOff>
    </xdr:to>
    <xdr:sp macro="" textlink="">
      <xdr:nvSpPr>
        <xdr:cNvPr id="804" name="楕円 803"/>
        <xdr:cNvSpPr/>
      </xdr:nvSpPr>
      <xdr:spPr>
        <a:xfrm>
          <a:off x="20383500" y="97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91056</xdr:rowOff>
    </xdr:from>
    <xdr:ext cx="534377" cy="259045"/>
    <xdr:sp macro="" textlink="">
      <xdr:nvSpPr>
        <xdr:cNvPr id="805" name="テキスト ボックス 804"/>
        <xdr:cNvSpPr txBox="1"/>
      </xdr:nvSpPr>
      <xdr:spPr>
        <a:xfrm>
          <a:off x="20167111" y="98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120790</xdr:rowOff>
    </xdr:from>
    <xdr:to>
      <xdr:col>102</xdr:col>
      <xdr:colOff>165100</xdr:colOff>
      <xdr:row>57</xdr:row>
      <xdr:rowOff>50940</xdr:rowOff>
    </xdr:to>
    <xdr:sp macro="" textlink="">
      <xdr:nvSpPr>
        <xdr:cNvPr id="806" name="楕円 805"/>
        <xdr:cNvSpPr/>
      </xdr:nvSpPr>
      <xdr:spPr>
        <a:xfrm>
          <a:off x="194945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42067</xdr:rowOff>
    </xdr:from>
    <xdr:ext cx="534377" cy="259045"/>
    <xdr:sp macro="" textlink="">
      <xdr:nvSpPr>
        <xdr:cNvPr id="807" name="テキスト ボックス 806"/>
        <xdr:cNvSpPr txBox="1"/>
      </xdr:nvSpPr>
      <xdr:spPr>
        <a:xfrm>
          <a:off x="19278111" y="98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165229</xdr:rowOff>
    </xdr:from>
    <xdr:to>
      <xdr:col>98</xdr:col>
      <xdr:colOff>38100</xdr:colOff>
      <xdr:row>56</xdr:row>
      <xdr:rowOff>95379</xdr:rowOff>
    </xdr:to>
    <xdr:sp macro="" textlink="">
      <xdr:nvSpPr>
        <xdr:cNvPr id="808" name="楕円 807"/>
        <xdr:cNvSpPr/>
      </xdr:nvSpPr>
      <xdr:spPr>
        <a:xfrm>
          <a:off x="18605500" y="95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86506</xdr:rowOff>
    </xdr:from>
    <xdr:ext cx="534377" cy="259045"/>
    <xdr:sp macro="" textlink="">
      <xdr:nvSpPr>
        <xdr:cNvPr id="809" name="テキスト ボックス 808"/>
        <xdr:cNvSpPr txBox="1"/>
      </xdr:nvSpPr>
      <xdr:spPr>
        <a:xfrm>
          <a:off x="18389111" y="96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2" name="テキスト ボックス 82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4" name="テキスト ボックス 82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6" name="テキスト ボックス 82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8" name="テキスト ボックス 82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2" name="直線コネクタ 831"/>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3"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4" name="直線コネクタ 833"/>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5"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6" name="直線コネクタ 835"/>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108107</xdr:rowOff>
    </xdr:from>
    <xdr:to>
      <xdr:col>116</xdr:col>
      <xdr:colOff>63500</xdr:colOff>
      <xdr:row>75</xdr:row>
      <xdr:rowOff>126670</xdr:rowOff>
    </xdr:to>
    <xdr:cxnSp macro="">
      <xdr:nvCxnSpPr>
        <xdr:cNvPr id="837" name="直線コネクタ 836"/>
        <xdr:cNvCxnSpPr/>
      </xdr:nvCxnSpPr>
      <xdr:spPr>
        <a:xfrm flipV="1">
          <a:off x="21323300" y="12966857"/>
          <a:ext cx="8382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38"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39" name="フローチャート: 判断 838"/>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126670</xdr:rowOff>
    </xdr:from>
    <xdr:to>
      <xdr:col>111</xdr:col>
      <xdr:colOff>177800</xdr:colOff>
      <xdr:row>76</xdr:row>
      <xdr:rowOff>26863</xdr:rowOff>
    </xdr:to>
    <xdr:cxnSp macro="">
      <xdr:nvCxnSpPr>
        <xdr:cNvPr id="840" name="直線コネクタ 839"/>
        <xdr:cNvCxnSpPr/>
      </xdr:nvCxnSpPr>
      <xdr:spPr>
        <a:xfrm flipV="1">
          <a:off x="20434300" y="12985420"/>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1" name="フローチャート: 判断 840"/>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2" name="テキスト ボックス 841"/>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10953</xdr:rowOff>
    </xdr:from>
    <xdr:to>
      <xdr:col>107</xdr:col>
      <xdr:colOff>50800</xdr:colOff>
      <xdr:row>76</xdr:row>
      <xdr:rowOff>26863</xdr:rowOff>
    </xdr:to>
    <xdr:cxnSp macro="">
      <xdr:nvCxnSpPr>
        <xdr:cNvPr id="843" name="直線コネクタ 842"/>
        <xdr:cNvCxnSpPr/>
      </xdr:nvCxnSpPr>
      <xdr:spPr>
        <a:xfrm>
          <a:off x="19545300" y="13041153"/>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4" name="フローチャート: 判断 843"/>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5" name="テキスト ボックス 844"/>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10953</xdr:rowOff>
    </xdr:from>
    <xdr:to>
      <xdr:col>102</xdr:col>
      <xdr:colOff>114300</xdr:colOff>
      <xdr:row>76</xdr:row>
      <xdr:rowOff>84973</xdr:rowOff>
    </xdr:to>
    <xdr:cxnSp macro="">
      <xdr:nvCxnSpPr>
        <xdr:cNvPr id="846" name="直線コネクタ 845"/>
        <xdr:cNvCxnSpPr/>
      </xdr:nvCxnSpPr>
      <xdr:spPr>
        <a:xfrm flipV="1">
          <a:off x="18656300" y="13041153"/>
          <a:ext cx="889000" cy="7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7" name="フローチャート: 判断 846"/>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48" name="テキスト ボックス 847"/>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49" name="フローチャート: 判断 848"/>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0" name="テキスト ボックス 849"/>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57307</xdr:rowOff>
    </xdr:from>
    <xdr:to>
      <xdr:col>116</xdr:col>
      <xdr:colOff>114300</xdr:colOff>
      <xdr:row>75</xdr:row>
      <xdr:rowOff>158908</xdr:rowOff>
    </xdr:to>
    <xdr:sp macro="" textlink="">
      <xdr:nvSpPr>
        <xdr:cNvPr id="856" name="楕円 855"/>
        <xdr:cNvSpPr/>
      </xdr:nvSpPr>
      <xdr:spPr>
        <a:xfrm>
          <a:off x="22110700" y="12916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35734</xdr:rowOff>
    </xdr:from>
    <xdr:ext cx="534377" cy="259045"/>
    <xdr:sp macro="" textlink="">
      <xdr:nvSpPr>
        <xdr:cNvPr id="857" name="繰出金該当値テキスト"/>
        <xdr:cNvSpPr txBox="1"/>
      </xdr:nvSpPr>
      <xdr:spPr>
        <a:xfrm>
          <a:off x="22212300" y="128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75870</xdr:rowOff>
    </xdr:from>
    <xdr:to>
      <xdr:col>112</xdr:col>
      <xdr:colOff>38100</xdr:colOff>
      <xdr:row>76</xdr:row>
      <xdr:rowOff>6020</xdr:rowOff>
    </xdr:to>
    <xdr:sp macro="" textlink="">
      <xdr:nvSpPr>
        <xdr:cNvPr id="858" name="楕円 857"/>
        <xdr:cNvSpPr/>
      </xdr:nvSpPr>
      <xdr:spPr>
        <a:xfrm>
          <a:off x="212725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168597</xdr:rowOff>
    </xdr:from>
    <xdr:ext cx="534377" cy="259045"/>
    <xdr:sp macro="" textlink="">
      <xdr:nvSpPr>
        <xdr:cNvPr id="859" name="テキスト ボックス 858"/>
        <xdr:cNvSpPr txBox="1"/>
      </xdr:nvSpPr>
      <xdr:spPr>
        <a:xfrm>
          <a:off x="21056111" y="130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147513</xdr:rowOff>
    </xdr:from>
    <xdr:to>
      <xdr:col>107</xdr:col>
      <xdr:colOff>101600</xdr:colOff>
      <xdr:row>76</xdr:row>
      <xdr:rowOff>77663</xdr:rowOff>
    </xdr:to>
    <xdr:sp macro="" textlink="">
      <xdr:nvSpPr>
        <xdr:cNvPr id="860" name="楕円 859"/>
        <xdr:cNvSpPr/>
      </xdr:nvSpPr>
      <xdr:spPr>
        <a:xfrm>
          <a:off x="20383500" y="130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68790</xdr:rowOff>
    </xdr:from>
    <xdr:ext cx="534377" cy="259045"/>
    <xdr:sp macro="" textlink="">
      <xdr:nvSpPr>
        <xdr:cNvPr id="861" name="テキスト ボックス 860"/>
        <xdr:cNvSpPr txBox="1"/>
      </xdr:nvSpPr>
      <xdr:spPr>
        <a:xfrm>
          <a:off x="20167111" y="130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131603</xdr:rowOff>
    </xdr:from>
    <xdr:to>
      <xdr:col>102</xdr:col>
      <xdr:colOff>165100</xdr:colOff>
      <xdr:row>76</xdr:row>
      <xdr:rowOff>61753</xdr:rowOff>
    </xdr:to>
    <xdr:sp macro="" textlink="">
      <xdr:nvSpPr>
        <xdr:cNvPr id="862" name="楕円 861"/>
        <xdr:cNvSpPr/>
      </xdr:nvSpPr>
      <xdr:spPr>
        <a:xfrm>
          <a:off x="19494500" y="129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52880</xdr:rowOff>
    </xdr:from>
    <xdr:ext cx="534377" cy="259045"/>
    <xdr:sp macro="" textlink="">
      <xdr:nvSpPr>
        <xdr:cNvPr id="863" name="テキスト ボックス 862"/>
        <xdr:cNvSpPr txBox="1"/>
      </xdr:nvSpPr>
      <xdr:spPr>
        <a:xfrm>
          <a:off x="19278111" y="130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34173</xdr:rowOff>
    </xdr:from>
    <xdr:to>
      <xdr:col>98</xdr:col>
      <xdr:colOff>38100</xdr:colOff>
      <xdr:row>76</xdr:row>
      <xdr:rowOff>135773</xdr:rowOff>
    </xdr:to>
    <xdr:sp macro="" textlink="">
      <xdr:nvSpPr>
        <xdr:cNvPr id="864" name="楕円 863"/>
        <xdr:cNvSpPr/>
      </xdr:nvSpPr>
      <xdr:spPr>
        <a:xfrm>
          <a:off x="18605500" y="130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126900</xdr:rowOff>
    </xdr:from>
    <xdr:ext cx="534377" cy="259045"/>
    <xdr:sp macro="" textlink="">
      <xdr:nvSpPr>
        <xdr:cNvPr id="865" name="テキスト ボックス 864"/>
        <xdr:cNvSpPr txBox="1"/>
      </xdr:nvSpPr>
      <xdr:spPr>
        <a:xfrm>
          <a:off x="18389111" y="1315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450,000</a:t>
          </a:r>
          <a:r>
            <a:rPr kumimoji="1" lang="ja-JP" altLang="en-US" sz="1100">
              <a:latin typeface="ＭＳ Ｐゴシック" panose="020B0600070205080204" pitchFamily="50" charset="-128"/>
              <a:ea typeface="ＭＳ Ｐゴシック" panose="020B0600070205080204" pitchFamily="50" charset="-128"/>
            </a:rPr>
            <a:t>円（歳出総額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30.1.1</a:t>
          </a:r>
          <a:r>
            <a:rPr kumimoji="1" lang="ja-JP" altLang="en-US" sz="1100">
              <a:latin typeface="ＭＳ Ｐゴシック" panose="020B0600070205080204" pitchFamily="50" charset="-128"/>
              <a:ea typeface="ＭＳ Ｐゴシック" panose="020B0600070205080204" pitchFamily="50" charset="-128"/>
            </a:rPr>
            <a:t>時点の人口）となっています。各項目の住民一人当たりのコストは、概ね類似団体よりも低くなっています。</a:t>
          </a:r>
        </a:p>
        <a:p>
          <a:r>
            <a:rPr kumimoji="1" lang="ja-JP" altLang="en-US" sz="1100">
              <a:latin typeface="ＭＳ Ｐゴシック" panose="020B0600070205080204" pitchFamily="50" charset="-128"/>
              <a:ea typeface="ＭＳ Ｐゴシック" panose="020B0600070205080204" pitchFamily="50" charset="-128"/>
            </a:rPr>
            <a:t>　主な構成要素である人件費は、住民一人当たり</a:t>
          </a:r>
          <a:r>
            <a:rPr kumimoji="1" lang="en-US" altLang="ja-JP" sz="1100">
              <a:latin typeface="ＭＳ Ｐゴシック" panose="020B0600070205080204" pitchFamily="50" charset="-128"/>
              <a:ea typeface="ＭＳ Ｐゴシック" panose="020B0600070205080204" pitchFamily="50" charset="-128"/>
            </a:rPr>
            <a:t>93,188</a:t>
          </a:r>
          <a:r>
            <a:rPr kumimoji="1" lang="ja-JP" altLang="en-US" sz="1100">
              <a:latin typeface="ＭＳ Ｐゴシック" panose="020B0600070205080204" pitchFamily="50" charset="-128"/>
              <a:ea typeface="ＭＳ Ｐゴシック" panose="020B0600070205080204" pitchFamily="50" charset="-128"/>
            </a:rPr>
            <a:t>円となっています。平成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年度は県費負担教職員の本市移管の影響により増加しておりますが、　「横浜市中期４か年計画」（</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増大する行政へのニーズに対応しつつ、スクラップ・アンド・ビルドにより職員定数を抑制するという目標を掲げ、効果的・効率的な執行体制の構築を進めており、類似団体平均に比べ大きく下回っています。</a:t>
          </a:r>
        </a:p>
        <a:p>
          <a:r>
            <a:rPr kumimoji="1" lang="ja-JP" altLang="en-US" sz="1100">
              <a:latin typeface="ＭＳ Ｐゴシック" panose="020B0600070205080204" pitchFamily="50" charset="-128"/>
              <a:ea typeface="ＭＳ Ｐゴシック" panose="020B0600070205080204" pitchFamily="50" charset="-128"/>
            </a:rPr>
            <a:t>　扶助費は、住民一人当たり</a:t>
          </a:r>
          <a:r>
            <a:rPr kumimoji="1" lang="en-US" altLang="ja-JP" sz="1100">
              <a:latin typeface="ＭＳ Ｐゴシック" panose="020B0600070205080204" pitchFamily="50" charset="-128"/>
              <a:ea typeface="ＭＳ Ｐゴシック" panose="020B0600070205080204" pitchFamily="50" charset="-128"/>
            </a:rPr>
            <a:t>119,029</a:t>
          </a:r>
          <a:r>
            <a:rPr kumimoji="1" lang="ja-JP" altLang="en-US" sz="1100">
              <a:latin typeface="ＭＳ Ｐゴシック" panose="020B0600070205080204" pitchFamily="50" charset="-128"/>
              <a:ea typeface="ＭＳ Ｐゴシック" panose="020B0600070205080204" pitchFamily="50" charset="-128"/>
            </a:rPr>
            <a:t>円となっており、類似団体と同様、年々増加しています。待機児童対策などの子育て支援施策の増、</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障害者支援施設の増や施設利用者数の増などによるものです。</a:t>
          </a:r>
        </a:p>
        <a:p>
          <a:r>
            <a:rPr kumimoji="1" lang="ja-JP" altLang="en-US" sz="11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54,167</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円となっており、前年度と比較して減少しました。主な要因は、事業進捗に伴う街路整備費や区庁舎再整備事業費、南本牧ふ頭第５ブロック処分場整備事業の減によるものです。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積立金は、前年度と比較して増加しました。年度中の市税収入等の増や、予算の効率的・効果的な執行等により財源を捻出し、財政調整基金に積み立てて翌年度の財源として活用する「財源の年度間調整」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年度にかけては</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億円行ったことによります（平成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年度の財源の年度間調整：</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億円）。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補助費は、近年ほぼ横ばいに推移していますが、平成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年度に高かったのは、横浜市土地開発公社の解散に伴う負担金の増によるものです。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3,737,845
3,646,405
437.56
1,705,235,891
1,682,028,520
13,056,042
936,031,148
2,364,112,005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90715</xdr:rowOff>
    </xdr:from>
    <xdr:to>
      <xdr:col>24</xdr:col>
      <xdr:colOff>63500</xdr:colOff>
      <xdr:row>39</xdr:row>
      <xdr:rowOff>90715</xdr:rowOff>
    </xdr:to>
    <xdr:cxnSp macro="">
      <xdr:nvCxnSpPr>
        <xdr:cNvPr id="63" name="直線コネクタ 62"/>
        <xdr:cNvCxnSpPr/>
      </xdr:nvCxnSpPr>
      <xdr:spPr>
        <a:xfrm>
          <a:off x="3797300" y="6777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150966</xdr:rowOff>
    </xdr:from>
    <xdr:ext cx="469744" cy="259045"/>
    <xdr:sp macro="" textlink="">
      <xdr:nvSpPr>
        <xdr:cNvPr id="64" name="議会費平均値テキスト"/>
        <xdr:cNvSpPr txBox="1"/>
      </xdr:nvSpPr>
      <xdr:spPr>
        <a:xfrm>
          <a:off x="4686300" y="5980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48260</xdr:rowOff>
    </xdr:from>
    <xdr:to>
      <xdr:col>19</xdr:col>
      <xdr:colOff>177800</xdr:colOff>
      <xdr:row>39</xdr:row>
      <xdr:rowOff>90715</xdr:rowOff>
    </xdr:to>
    <xdr:cxnSp macro="">
      <xdr:nvCxnSpPr>
        <xdr:cNvPr id="66" name="直線コネクタ 65"/>
        <xdr:cNvCxnSpPr/>
      </xdr:nvCxnSpPr>
      <xdr:spPr>
        <a:xfrm>
          <a:off x="2908300" y="67348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64969</xdr:rowOff>
    </xdr:from>
    <xdr:ext cx="469744" cy="259045"/>
    <xdr:sp macro="" textlink="">
      <xdr:nvSpPr>
        <xdr:cNvPr id="68" name="テキスト ボックス 67"/>
        <xdr:cNvSpPr txBox="1"/>
      </xdr:nvSpPr>
      <xdr:spPr>
        <a:xfrm>
          <a:off x="3562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48260</xdr:rowOff>
    </xdr:from>
    <xdr:to>
      <xdr:col>15</xdr:col>
      <xdr:colOff>50800</xdr:colOff>
      <xdr:row>39</xdr:row>
      <xdr:rowOff>90715</xdr:rowOff>
    </xdr:to>
    <xdr:cxnSp macro="">
      <xdr:nvCxnSpPr>
        <xdr:cNvPr id="69" name="直線コネクタ 68"/>
        <xdr:cNvCxnSpPr/>
      </xdr:nvCxnSpPr>
      <xdr:spPr>
        <a:xfrm flipV="1">
          <a:off x="2019300" y="67348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158041</xdr:rowOff>
    </xdr:from>
    <xdr:ext cx="469744" cy="259045"/>
    <xdr:sp macro="" textlink="">
      <xdr:nvSpPr>
        <xdr:cNvPr id="71" name="テキスト ボックス 70"/>
        <xdr:cNvSpPr txBox="1"/>
      </xdr:nvSpPr>
      <xdr:spPr>
        <a:xfrm>
          <a:off x="2673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90715</xdr:rowOff>
    </xdr:from>
    <xdr:to>
      <xdr:col>10</xdr:col>
      <xdr:colOff>114300</xdr:colOff>
      <xdr:row>39</xdr:row>
      <xdr:rowOff>146231</xdr:rowOff>
    </xdr:to>
    <xdr:cxnSp macro="">
      <xdr:nvCxnSpPr>
        <xdr:cNvPr id="72" name="直線コネクタ 71"/>
        <xdr:cNvCxnSpPr/>
      </xdr:nvCxnSpPr>
      <xdr:spPr>
        <a:xfrm flipV="1">
          <a:off x="1130300" y="677726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42108</xdr:rowOff>
    </xdr:from>
    <xdr:ext cx="469744" cy="259045"/>
    <xdr:sp macro="" textlink="">
      <xdr:nvSpPr>
        <xdr:cNvPr id="74" name="テキスト ボックス 73"/>
        <xdr:cNvSpPr txBox="1"/>
      </xdr:nvSpPr>
      <xdr:spPr>
        <a:xfrm>
          <a:off x="1784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69867</xdr:rowOff>
    </xdr:from>
    <xdr:ext cx="469744" cy="259045"/>
    <xdr:sp macro="" textlink="">
      <xdr:nvSpPr>
        <xdr:cNvPr id="76" name="テキスト ボックス 75"/>
        <xdr:cNvSpPr txBox="1"/>
      </xdr:nvSpPr>
      <xdr:spPr>
        <a:xfrm>
          <a:off x="895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39915</xdr:rowOff>
    </xdr:from>
    <xdr:to>
      <xdr:col>24</xdr:col>
      <xdr:colOff>114300</xdr:colOff>
      <xdr:row>39</xdr:row>
      <xdr:rowOff>141515</xdr:rowOff>
    </xdr:to>
    <xdr:sp macro="" textlink="">
      <xdr:nvSpPr>
        <xdr:cNvPr id="82" name="楕円 81"/>
        <xdr:cNvSpPr/>
      </xdr:nvSpPr>
      <xdr:spPr>
        <a:xfrm>
          <a:off x="45847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126292</xdr:rowOff>
    </xdr:from>
    <xdr:ext cx="378565" cy="259045"/>
    <xdr:sp macro="" textlink="">
      <xdr:nvSpPr>
        <xdr:cNvPr id="83" name="議会費該当値テキスト"/>
        <xdr:cNvSpPr txBox="1"/>
      </xdr:nvSpPr>
      <xdr:spPr>
        <a:xfrm>
          <a:off x="4686300" y="6641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39915</xdr:rowOff>
    </xdr:from>
    <xdr:to>
      <xdr:col>20</xdr:col>
      <xdr:colOff>38100</xdr:colOff>
      <xdr:row>39</xdr:row>
      <xdr:rowOff>141515</xdr:rowOff>
    </xdr:to>
    <xdr:sp macro="" textlink="">
      <xdr:nvSpPr>
        <xdr:cNvPr id="84" name="楕円 83"/>
        <xdr:cNvSpPr/>
      </xdr:nvSpPr>
      <xdr:spPr>
        <a:xfrm>
          <a:off x="3746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132642</xdr:rowOff>
    </xdr:from>
    <xdr:ext cx="378565" cy="259045"/>
    <xdr:sp macro="" textlink="">
      <xdr:nvSpPr>
        <xdr:cNvPr id="85" name="テキスト ボックス 84"/>
        <xdr:cNvSpPr txBox="1"/>
      </xdr:nvSpPr>
      <xdr:spPr>
        <a:xfrm>
          <a:off x="3608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168910</xdr:rowOff>
    </xdr:from>
    <xdr:to>
      <xdr:col>15</xdr:col>
      <xdr:colOff>101600</xdr:colOff>
      <xdr:row>39</xdr:row>
      <xdr:rowOff>99060</xdr:rowOff>
    </xdr:to>
    <xdr:sp macro="" textlink="">
      <xdr:nvSpPr>
        <xdr:cNvPr id="86" name="楕円 85"/>
        <xdr:cNvSpPr/>
      </xdr:nvSpPr>
      <xdr:spPr>
        <a:xfrm>
          <a:off x="2857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90187</xdr:rowOff>
    </xdr:from>
    <xdr:ext cx="378565" cy="259045"/>
    <xdr:sp macro="" textlink="">
      <xdr:nvSpPr>
        <xdr:cNvPr id="87" name="テキスト ボックス 86"/>
        <xdr:cNvSpPr txBox="1"/>
      </xdr:nvSpPr>
      <xdr:spPr>
        <a:xfrm>
          <a:off x="2719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39915</xdr:rowOff>
    </xdr:from>
    <xdr:to>
      <xdr:col>10</xdr:col>
      <xdr:colOff>165100</xdr:colOff>
      <xdr:row>39</xdr:row>
      <xdr:rowOff>141515</xdr:rowOff>
    </xdr:to>
    <xdr:sp macro="" textlink="">
      <xdr:nvSpPr>
        <xdr:cNvPr id="88" name="楕円 87"/>
        <xdr:cNvSpPr/>
      </xdr:nvSpPr>
      <xdr:spPr>
        <a:xfrm>
          <a:off x="1968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132642</xdr:rowOff>
    </xdr:from>
    <xdr:ext cx="378565" cy="259045"/>
    <xdr:sp macro="" textlink="">
      <xdr:nvSpPr>
        <xdr:cNvPr id="89" name="テキスト ボックス 88"/>
        <xdr:cNvSpPr txBox="1"/>
      </xdr:nvSpPr>
      <xdr:spPr>
        <a:xfrm>
          <a:off x="1830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95431</xdr:rowOff>
    </xdr:from>
    <xdr:to>
      <xdr:col>6</xdr:col>
      <xdr:colOff>38100</xdr:colOff>
      <xdr:row>40</xdr:row>
      <xdr:rowOff>25581</xdr:rowOff>
    </xdr:to>
    <xdr:sp macro="" textlink="">
      <xdr:nvSpPr>
        <xdr:cNvPr id="90" name="楕円 89"/>
        <xdr:cNvSpPr/>
      </xdr:nvSpPr>
      <xdr:spPr>
        <a:xfrm>
          <a:off x="1079500" y="678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40</xdr:row>
      <xdr:rowOff>16708</xdr:rowOff>
    </xdr:from>
    <xdr:ext cx="378565" cy="259045"/>
    <xdr:sp macro="" textlink="">
      <xdr:nvSpPr>
        <xdr:cNvPr id="91" name="テキスト ボックス 90"/>
        <xdr:cNvSpPr txBox="1"/>
      </xdr:nvSpPr>
      <xdr:spPr>
        <a:xfrm>
          <a:off x="941017" y="687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22581</xdr:rowOff>
    </xdr:from>
    <xdr:to>
      <xdr:col>24</xdr:col>
      <xdr:colOff>62865</xdr:colOff>
      <xdr:row>58</xdr:row>
      <xdr:rowOff>112040</xdr:rowOff>
    </xdr:to>
    <xdr:cxnSp macro="">
      <xdr:nvCxnSpPr>
        <xdr:cNvPr id="116" name="直線コネクタ 115"/>
        <xdr:cNvCxnSpPr/>
      </xdr:nvCxnSpPr>
      <xdr:spPr>
        <a:xfrm flipV="1">
          <a:off x="4633595" y="9280881"/>
          <a:ext cx="1270" cy="77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115867</xdr:rowOff>
    </xdr:from>
    <xdr:ext cx="534377" cy="259045"/>
    <xdr:sp macro="" textlink="">
      <xdr:nvSpPr>
        <xdr:cNvPr id="117" name="総務費最小値テキスト"/>
        <xdr:cNvSpPr txBox="1"/>
      </xdr:nvSpPr>
      <xdr:spPr>
        <a:xfrm>
          <a:off x="4686300" y="100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112040</xdr:rowOff>
    </xdr:from>
    <xdr:to>
      <xdr:col>24</xdr:col>
      <xdr:colOff>152400</xdr:colOff>
      <xdr:row>58</xdr:row>
      <xdr:rowOff>112040</xdr:rowOff>
    </xdr:to>
    <xdr:cxnSp macro="">
      <xdr:nvCxnSpPr>
        <xdr:cNvPr id="118" name="直線コネクタ 117"/>
        <xdr:cNvCxnSpPr/>
      </xdr:nvCxnSpPr>
      <xdr:spPr>
        <a:xfrm>
          <a:off x="4546600" y="1005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140708</xdr:rowOff>
    </xdr:from>
    <xdr:ext cx="534377" cy="259045"/>
    <xdr:sp macro="" textlink="">
      <xdr:nvSpPr>
        <xdr:cNvPr id="119" name="総務費最大値テキスト"/>
        <xdr:cNvSpPr txBox="1"/>
      </xdr:nvSpPr>
      <xdr:spPr>
        <a:xfrm>
          <a:off x="4686300" y="905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22581</xdr:rowOff>
    </xdr:from>
    <xdr:to>
      <xdr:col>24</xdr:col>
      <xdr:colOff>152400</xdr:colOff>
      <xdr:row>54</xdr:row>
      <xdr:rowOff>22581</xdr:rowOff>
    </xdr:to>
    <xdr:cxnSp macro="">
      <xdr:nvCxnSpPr>
        <xdr:cNvPr id="120" name="直線コネクタ 119"/>
        <xdr:cNvCxnSpPr/>
      </xdr:nvCxnSpPr>
      <xdr:spPr>
        <a:xfrm>
          <a:off x="4546600" y="9280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36068</xdr:rowOff>
    </xdr:from>
    <xdr:to>
      <xdr:col>24</xdr:col>
      <xdr:colOff>63500</xdr:colOff>
      <xdr:row>57</xdr:row>
      <xdr:rowOff>166103</xdr:rowOff>
    </xdr:to>
    <xdr:cxnSp macro="">
      <xdr:nvCxnSpPr>
        <xdr:cNvPr id="121" name="直線コネクタ 120"/>
        <xdr:cNvCxnSpPr/>
      </xdr:nvCxnSpPr>
      <xdr:spPr>
        <a:xfrm flipV="1">
          <a:off x="3797300" y="9808718"/>
          <a:ext cx="838200" cy="1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103243</xdr:rowOff>
    </xdr:from>
    <xdr:ext cx="534377" cy="259045"/>
    <xdr:sp macro="" textlink="">
      <xdr:nvSpPr>
        <xdr:cNvPr id="122" name="総務費平均値テキスト"/>
        <xdr:cNvSpPr txBox="1"/>
      </xdr:nvSpPr>
      <xdr:spPr>
        <a:xfrm>
          <a:off x="4686300" y="953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80366</xdr:rowOff>
    </xdr:from>
    <xdr:to>
      <xdr:col>24</xdr:col>
      <xdr:colOff>114300</xdr:colOff>
      <xdr:row>57</xdr:row>
      <xdr:rowOff>10516</xdr:rowOff>
    </xdr:to>
    <xdr:sp macro="" textlink="">
      <xdr:nvSpPr>
        <xdr:cNvPr id="123" name="フローチャート: 判断 122"/>
        <xdr:cNvSpPr/>
      </xdr:nvSpPr>
      <xdr:spPr>
        <a:xfrm>
          <a:off x="45847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149378</xdr:rowOff>
    </xdr:from>
    <xdr:to>
      <xdr:col>19</xdr:col>
      <xdr:colOff>177800</xdr:colOff>
      <xdr:row>57</xdr:row>
      <xdr:rowOff>166103</xdr:rowOff>
    </xdr:to>
    <xdr:cxnSp macro="">
      <xdr:nvCxnSpPr>
        <xdr:cNvPr id="124" name="直線コネクタ 123"/>
        <xdr:cNvCxnSpPr/>
      </xdr:nvCxnSpPr>
      <xdr:spPr>
        <a:xfrm>
          <a:off x="2908300" y="9750578"/>
          <a:ext cx="889000" cy="1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104254</xdr:rowOff>
    </xdr:from>
    <xdr:to>
      <xdr:col>20</xdr:col>
      <xdr:colOff>38100</xdr:colOff>
      <xdr:row>57</xdr:row>
      <xdr:rowOff>34404</xdr:rowOff>
    </xdr:to>
    <xdr:sp macro="" textlink="">
      <xdr:nvSpPr>
        <xdr:cNvPr id="125" name="フローチャート: 判断 124"/>
        <xdr:cNvSpPr/>
      </xdr:nvSpPr>
      <xdr:spPr>
        <a:xfrm>
          <a:off x="3746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50931</xdr:rowOff>
    </xdr:from>
    <xdr:ext cx="534377" cy="259045"/>
    <xdr:sp macro="" textlink="">
      <xdr:nvSpPr>
        <xdr:cNvPr id="126" name="テキスト ボックス 125"/>
        <xdr:cNvSpPr txBox="1"/>
      </xdr:nvSpPr>
      <xdr:spPr>
        <a:xfrm>
          <a:off x="3530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149378</xdr:rowOff>
    </xdr:from>
    <xdr:to>
      <xdr:col>15</xdr:col>
      <xdr:colOff>50800</xdr:colOff>
      <xdr:row>58</xdr:row>
      <xdr:rowOff>45441</xdr:rowOff>
    </xdr:to>
    <xdr:cxnSp macro="">
      <xdr:nvCxnSpPr>
        <xdr:cNvPr id="127" name="直線コネクタ 126"/>
        <xdr:cNvCxnSpPr/>
      </xdr:nvCxnSpPr>
      <xdr:spPr>
        <a:xfrm flipV="1">
          <a:off x="2019300" y="9750578"/>
          <a:ext cx="889000" cy="23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23406</xdr:rowOff>
    </xdr:from>
    <xdr:to>
      <xdr:col>15</xdr:col>
      <xdr:colOff>101600</xdr:colOff>
      <xdr:row>56</xdr:row>
      <xdr:rowOff>125006</xdr:rowOff>
    </xdr:to>
    <xdr:sp macro="" textlink="">
      <xdr:nvSpPr>
        <xdr:cNvPr id="128" name="フローチャート: 判断 127"/>
        <xdr:cNvSpPr/>
      </xdr:nvSpPr>
      <xdr:spPr>
        <a:xfrm>
          <a:off x="2857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141533</xdr:rowOff>
    </xdr:from>
    <xdr:ext cx="534377" cy="259045"/>
    <xdr:sp macro="" textlink="">
      <xdr:nvSpPr>
        <xdr:cNvPr id="129" name="テキスト ボックス 128"/>
        <xdr:cNvSpPr txBox="1"/>
      </xdr:nvSpPr>
      <xdr:spPr>
        <a:xfrm>
          <a:off x="2641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19380</xdr:rowOff>
    </xdr:from>
    <xdr:to>
      <xdr:col>10</xdr:col>
      <xdr:colOff>114300</xdr:colOff>
      <xdr:row>58</xdr:row>
      <xdr:rowOff>45441</xdr:rowOff>
    </xdr:to>
    <xdr:cxnSp macro="">
      <xdr:nvCxnSpPr>
        <xdr:cNvPr id="130" name="直線コネクタ 129"/>
        <xdr:cNvCxnSpPr/>
      </xdr:nvCxnSpPr>
      <xdr:spPr>
        <a:xfrm>
          <a:off x="1130300" y="8591880"/>
          <a:ext cx="889000" cy="13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49543</xdr:rowOff>
    </xdr:from>
    <xdr:to>
      <xdr:col>10</xdr:col>
      <xdr:colOff>165100</xdr:colOff>
      <xdr:row>56</xdr:row>
      <xdr:rowOff>151143</xdr:rowOff>
    </xdr:to>
    <xdr:sp macro="" textlink="">
      <xdr:nvSpPr>
        <xdr:cNvPr id="131" name="フローチャート: 判断 130"/>
        <xdr:cNvSpPr/>
      </xdr:nvSpPr>
      <xdr:spPr>
        <a:xfrm>
          <a:off x="1968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167670</xdr:rowOff>
    </xdr:from>
    <xdr:ext cx="534377" cy="259045"/>
    <xdr:sp macro="" textlink="">
      <xdr:nvSpPr>
        <xdr:cNvPr id="132" name="テキスト ボックス 131"/>
        <xdr:cNvSpPr txBox="1"/>
      </xdr:nvSpPr>
      <xdr:spPr>
        <a:xfrm>
          <a:off x="1752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148869</xdr:rowOff>
    </xdr:from>
    <xdr:to>
      <xdr:col>6</xdr:col>
      <xdr:colOff>38100</xdr:colOff>
      <xdr:row>55</xdr:row>
      <xdr:rowOff>79019</xdr:rowOff>
    </xdr:to>
    <xdr:sp macro="" textlink="">
      <xdr:nvSpPr>
        <xdr:cNvPr id="133" name="フローチャート: 判断 132"/>
        <xdr:cNvSpPr/>
      </xdr:nvSpPr>
      <xdr:spPr>
        <a:xfrm>
          <a:off x="1079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70146</xdr:rowOff>
    </xdr:from>
    <xdr:ext cx="534377" cy="259045"/>
    <xdr:sp macro="" textlink="">
      <xdr:nvSpPr>
        <xdr:cNvPr id="134" name="テキスト ボックス 133"/>
        <xdr:cNvSpPr txBox="1"/>
      </xdr:nvSpPr>
      <xdr:spPr>
        <a:xfrm>
          <a:off x="863111" y="94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156718</xdr:rowOff>
    </xdr:from>
    <xdr:to>
      <xdr:col>24</xdr:col>
      <xdr:colOff>114300</xdr:colOff>
      <xdr:row>57</xdr:row>
      <xdr:rowOff>86868</xdr:rowOff>
    </xdr:to>
    <xdr:sp macro="" textlink="">
      <xdr:nvSpPr>
        <xdr:cNvPr id="140" name="楕円 139"/>
        <xdr:cNvSpPr/>
      </xdr:nvSpPr>
      <xdr:spPr>
        <a:xfrm>
          <a:off x="4584700" y="97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135145</xdr:rowOff>
    </xdr:from>
    <xdr:ext cx="534377" cy="259045"/>
    <xdr:sp macro="" textlink="">
      <xdr:nvSpPr>
        <xdr:cNvPr id="141" name="総務費該当値テキスト"/>
        <xdr:cNvSpPr txBox="1"/>
      </xdr:nvSpPr>
      <xdr:spPr>
        <a:xfrm>
          <a:off x="4686300" y="97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115303</xdr:rowOff>
    </xdr:from>
    <xdr:to>
      <xdr:col>20</xdr:col>
      <xdr:colOff>38100</xdr:colOff>
      <xdr:row>58</xdr:row>
      <xdr:rowOff>45453</xdr:rowOff>
    </xdr:to>
    <xdr:sp macro="" textlink="">
      <xdr:nvSpPr>
        <xdr:cNvPr id="142" name="楕円 141"/>
        <xdr:cNvSpPr/>
      </xdr:nvSpPr>
      <xdr:spPr>
        <a:xfrm>
          <a:off x="3746500" y="98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36580</xdr:rowOff>
    </xdr:from>
    <xdr:ext cx="534377" cy="259045"/>
    <xdr:sp macro="" textlink="">
      <xdr:nvSpPr>
        <xdr:cNvPr id="143" name="テキスト ボックス 142"/>
        <xdr:cNvSpPr txBox="1"/>
      </xdr:nvSpPr>
      <xdr:spPr>
        <a:xfrm>
          <a:off x="3530111" y="99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98578</xdr:rowOff>
    </xdr:from>
    <xdr:to>
      <xdr:col>15</xdr:col>
      <xdr:colOff>101600</xdr:colOff>
      <xdr:row>57</xdr:row>
      <xdr:rowOff>28728</xdr:rowOff>
    </xdr:to>
    <xdr:sp macro="" textlink="">
      <xdr:nvSpPr>
        <xdr:cNvPr id="144" name="楕円 143"/>
        <xdr:cNvSpPr/>
      </xdr:nvSpPr>
      <xdr:spPr>
        <a:xfrm>
          <a:off x="2857500" y="96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19855</xdr:rowOff>
    </xdr:from>
    <xdr:ext cx="534377" cy="259045"/>
    <xdr:sp macro="" textlink="">
      <xdr:nvSpPr>
        <xdr:cNvPr id="145" name="テキスト ボックス 144"/>
        <xdr:cNvSpPr txBox="1"/>
      </xdr:nvSpPr>
      <xdr:spPr>
        <a:xfrm>
          <a:off x="2641111" y="97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166091</xdr:rowOff>
    </xdr:from>
    <xdr:to>
      <xdr:col>10</xdr:col>
      <xdr:colOff>165100</xdr:colOff>
      <xdr:row>58</xdr:row>
      <xdr:rowOff>96241</xdr:rowOff>
    </xdr:to>
    <xdr:sp macro="" textlink="">
      <xdr:nvSpPr>
        <xdr:cNvPr id="146" name="楕円 145"/>
        <xdr:cNvSpPr/>
      </xdr:nvSpPr>
      <xdr:spPr>
        <a:xfrm>
          <a:off x="1968500" y="99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87368</xdr:rowOff>
    </xdr:from>
    <xdr:ext cx="534377" cy="259045"/>
    <xdr:sp macro="" textlink="">
      <xdr:nvSpPr>
        <xdr:cNvPr id="147" name="テキスト ボックス 146"/>
        <xdr:cNvSpPr txBox="1"/>
      </xdr:nvSpPr>
      <xdr:spPr>
        <a:xfrm>
          <a:off x="1752111" y="100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140030</xdr:rowOff>
    </xdr:from>
    <xdr:to>
      <xdr:col>6</xdr:col>
      <xdr:colOff>38100</xdr:colOff>
      <xdr:row>50</xdr:row>
      <xdr:rowOff>70180</xdr:rowOff>
    </xdr:to>
    <xdr:sp macro="" textlink="">
      <xdr:nvSpPr>
        <xdr:cNvPr id="148" name="楕円 147"/>
        <xdr:cNvSpPr/>
      </xdr:nvSpPr>
      <xdr:spPr>
        <a:xfrm>
          <a:off x="1079500" y="85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86707</xdr:rowOff>
    </xdr:from>
    <xdr:ext cx="534377" cy="259045"/>
    <xdr:sp macro="" textlink="">
      <xdr:nvSpPr>
        <xdr:cNvPr id="149" name="テキスト ボックス 148"/>
        <xdr:cNvSpPr txBox="1"/>
      </xdr:nvSpPr>
      <xdr:spPr>
        <a:xfrm>
          <a:off x="863111" y="83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6" name="直線コネクタ 175"/>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7"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8" name="直線コネクタ 177"/>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9"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80" name="直線コネクタ 179"/>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68191</xdr:rowOff>
    </xdr:from>
    <xdr:to>
      <xdr:col>24</xdr:col>
      <xdr:colOff>63500</xdr:colOff>
      <xdr:row>76</xdr:row>
      <xdr:rowOff>89888</xdr:rowOff>
    </xdr:to>
    <xdr:cxnSp macro="">
      <xdr:nvCxnSpPr>
        <xdr:cNvPr id="181" name="直線コネクタ 180"/>
        <xdr:cNvCxnSpPr/>
      </xdr:nvCxnSpPr>
      <xdr:spPr>
        <a:xfrm flipV="1">
          <a:off x="3797300" y="13098391"/>
          <a:ext cx="838200" cy="2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2"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3" name="フローチャート: 判断 182"/>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89888</xdr:rowOff>
    </xdr:from>
    <xdr:to>
      <xdr:col>19</xdr:col>
      <xdr:colOff>177800</xdr:colOff>
      <xdr:row>76</xdr:row>
      <xdr:rowOff>165379</xdr:rowOff>
    </xdr:to>
    <xdr:cxnSp macro="">
      <xdr:nvCxnSpPr>
        <xdr:cNvPr id="184" name="直線コネクタ 183"/>
        <xdr:cNvCxnSpPr/>
      </xdr:nvCxnSpPr>
      <xdr:spPr>
        <a:xfrm flipV="1">
          <a:off x="2908300" y="13120088"/>
          <a:ext cx="889000" cy="7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5" name="フローチャート: 判断 184"/>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6" name="テキスト ボックス 185"/>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165379</xdr:rowOff>
    </xdr:from>
    <xdr:to>
      <xdr:col>15</xdr:col>
      <xdr:colOff>50800</xdr:colOff>
      <xdr:row>77</xdr:row>
      <xdr:rowOff>66613</xdr:rowOff>
    </xdr:to>
    <xdr:cxnSp macro="">
      <xdr:nvCxnSpPr>
        <xdr:cNvPr id="187" name="直線コネクタ 186"/>
        <xdr:cNvCxnSpPr/>
      </xdr:nvCxnSpPr>
      <xdr:spPr>
        <a:xfrm flipV="1">
          <a:off x="2019300" y="13195579"/>
          <a:ext cx="889000" cy="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8" name="フローチャート: 判断 187"/>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9" name="テキスト ボックス 188"/>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66613</xdr:rowOff>
    </xdr:from>
    <xdr:to>
      <xdr:col>10</xdr:col>
      <xdr:colOff>114300</xdr:colOff>
      <xdr:row>77</xdr:row>
      <xdr:rowOff>150923</xdr:rowOff>
    </xdr:to>
    <xdr:cxnSp macro="">
      <xdr:nvCxnSpPr>
        <xdr:cNvPr id="190" name="直線コネクタ 189"/>
        <xdr:cNvCxnSpPr/>
      </xdr:nvCxnSpPr>
      <xdr:spPr>
        <a:xfrm flipV="1">
          <a:off x="1130300" y="13268263"/>
          <a:ext cx="889000" cy="8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91" name="フローチャート: 判断 190"/>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2" name="テキスト ボックス 191"/>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3" name="フローチャート: 判断 192"/>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4" name="テキスト ボックス 193"/>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17391</xdr:rowOff>
    </xdr:from>
    <xdr:to>
      <xdr:col>24</xdr:col>
      <xdr:colOff>114300</xdr:colOff>
      <xdr:row>76</xdr:row>
      <xdr:rowOff>118991</xdr:rowOff>
    </xdr:to>
    <xdr:sp macro="" textlink="">
      <xdr:nvSpPr>
        <xdr:cNvPr id="200" name="楕円 199"/>
        <xdr:cNvSpPr/>
      </xdr:nvSpPr>
      <xdr:spPr>
        <a:xfrm>
          <a:off x="4584700" y="1304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167268</xdr:rowOff>
    </xdr:from>
    <xdr:ext cx="599010" cy="259045"/>
    <xdr:sp macro="" textlink="">
      <xdr:nvSpPr>
        <xdr:cNvPr id="201" name="民生費該当値テキスト"/>
        <xdr:cNvSpPr txBox="1"/>
      </xdr:nvSpPr>
      <xdr:spPr>
        <a:xfrm>
          <a:off x="4686300" y="130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39088</xdr:rowOff>
    </xdr:from>
    <xdr:to>
      <xdr:col>20</xdr:col>
      <xdr:colOff>38100</xdr:colOff>
      <xdr:row>76</xdr:row>
      <xdr:rowOff>140688</xdr:rowOff>
    </xdr:to>
    <xdr:sp macro="" textlink="">
      <xdr:nvSpPr>
        <xdr:cNvPr id="202" name="楕円 201"/>
        <xdr:cNvSpPr/>
      </xdr:nvSpPr>
      <xdr:spPr>
        <a:xfrm>
          <a:off x="3746500" y="130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131815</xdr:rowOff>
    </xdr:from>
    <xdr:ext cx="599010" cy="259045"/>
    <xdr:sp macro="" textlink="">
      <xdr:nvSpPr>
        <xdr:cNvPr id="203" name="テキスト ボックス 202"/>
        <xdr:cNvSpPr txBox="1"/>
      </xdr:nvSpPr>
      <xdr:spPr>
        <a:xfrm>
          <a:off x="3497795" y="1316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114579</xdr:rowOff>
    </xdr:from>
    <xdr:to>
      <xdr:col>15</xdr:col>
      <xdr:colOff>101600</xdr:colOff>
      <xdr:row>77</xdr:row>
      <xdr:rowOff>44729</xdr:rowOff>
    </xdr:to>
    <xdr:sp macro="" textlink="">
      <xdr:nvSpPr>
        <xdr:cNvPr id="204" name="楕円 203"/>
        <xdr:cNvSpPr/>
      </xdr:nvSpPr>
      <xdr:spPr>
        <a:xfrm>
          <a:off x="2857500" y="131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35856</xdr:rowOff>
    </xdr:from>
    <xdr:ext cx="599010" cy="259045"/>
    <xdr:sp macro="" textlink="">
      <xdr:nvSpPr>
        <xdr:cNvPr id="205" name="テキスト ボックス 204"/>
        <xdr:cNvSpPr txBox="1"/>
      </xdr:nvSpPr>
      <xdr:spPr>
        <a:xfrm>
          <a:off x="2608795" y="1323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15813</xdr:rowOff>
    </xdr:from>
    <xdr:to>
      <xdr:col>10</xdr:col>
      <xdr:colOff>165100</xdr:colOff>
      <xdr:row>77</xdr:row>
      <xdr:rowOff>117413</xdr:rowOff>
    </xdr:to>
    <xdr:sp macro="" textlink="">
      <xdr:nvSpPr>
        <xdr:cNvPr id="206" name="楕円 205"/>
        <xdr:cNvSpPr/>
      </xdr:nvSpPr>
      <xdr:spPr>
        <a:xfrm>
          <a:off x="1968500" y="132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108540</xdr:rowOff>
    </xdr:from>
    <xdr:ext cx="599010" cy="259045"/>
    <xdr:sp macro="" textlink="">
      <xdr:nvSpPr>
        <xdr:cNvPr id="207" name="テキスト ボックス 206"/>
        <xdr:cNvSpPr txBox="1"/>
      </xdr:nvSpPr>
      <xdr:spPr>
        <a:xfrm>
          <a:off x="1719795" y="1331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100123</xdr:rowOff>
    </xdr:from>
    <xdr:to>
      <xdr:col>6</xdr:col>
      <xdr:colOff>38100</xdr:colOff>
      <xdr:row>78</xdr:row>
      <xdr:rowOff>30273</xdr:rowOff>
    </xdr:to>
    <xdr:sp macro="" textlink="">
      <xdr:nvSpPr>
        <xdr:cNvPr id="208" name="楕円 207"/>
        <xdr:cNvSpPr/>
      </xdr:nvSpPr>
      <xdr:spPr>
        <a:xfrm>
          <a:off x="1079500" y="133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21400</xdr:rowOff>
    </xdr:from>
    <xdr:ext cx="599010" cy="259045"/>
    <xdr:sp macro="" textlink="">
      <xdr:nvSpPr>
        <xdr:cNvPr id="209" name="テキスト ボックス 208"/>
        <xdr:cNvSpPr txBox="1"/>
      </xdr:nvSpPr>
      <xdr:spPr>
        <a:xfrm>
          <a:off x="830795" y="1339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6" name="直線コネクタ 235"/>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7"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8" name="直線コネクタ 237"/>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9"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40" name="直線コネクタ 239"/>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47836</xdr:rowOff>
    </xdr:from>
    <xdr:to>
      <xdr:col>24</xdr:col>
      <xdr:colOff>63500</xdr:colOff>
      <xdr:row>98</xdr:row>
      <xdr:rowOff>55085</xdr:rowOff>
    </xdr:to>
    <xdr:cxnSp macro="">
      <xdr:nvCxnSpPr>
        <xdr:cNvPr id="241" name="直線コネクタ 240"/>
        <xdr:cNvCxnSpPr/>
      </xdr:nvCxnSpPr>
      <xdr:spPr>
        <a:xfrm flipV="1">
          <a:off x="3797300" y="16849936"/>
          <a:ext cx="8382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42"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3" name="フローチャート: 判断 242"/>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55085</xdr:rowOff>
    </xdr:from>
    <xdr:to>
      <xdr:col>19</xdr:col>
      <xdr:colOff>177800</xdr:colOff>
      <xdr:row>98</xdr:row>
      <xdr:rowOff>67790</xdr:rowOff>
    </xdr:to>
    <xdr:cxnSp macro="">
      <xdr:nvCxnSpPr>
        <xdr:cNvPr id="244" name="直線コネクタ 243"/>
        <xdr:cNvCxnSpPr/>
      </xdr:nvCxnSpPr>
      <xdr:spPr>
        <a:xfrm flipV="1">
          <a:off x="2908300" y="16857185"/>
          <a:ext cx="889000" cy="1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5" name="フローチャート: 判断 244"/>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6" name="テキスト ボックス 245"/>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51591</xdr:rowOff>
    </xdr:from>
    <xdr:to>
      <xdr:col>15</xdr:col>
      <xdr:colOff>50800</xdr:colOff>
      <xdr:row>98</xdr:row>
      <xdr:rowOff>67790</xdr:rowOff>
    </xdr:to>
    <xdr:cxnSp macro="">
      <xdr:nvCxnSpPr>
        <xdr:cNvPr id="247" name="直線コネクタ 246"/>
        <xdr:cNvCxnSpPr/>
      </xdr:nvCxnSpPr>
      <xdr:spPr>
        <a:xfrm>
          <a:off x="2019300" y="16853691"/>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8" name="フローチャート: 判断 247"/>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9" name="テキスト ボックス 248"/>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51591</xdr:rowOff>
    </xdr:from>
    <xdr:to>
      <xdr:col>10</xdr:col>
      <xdr:colOff>114300</xdr:colOff>
      <xdr:row>98</xdr:row>
      <xdr:rowOff>127290</xdr:rowOff>
    </xdr:to>
    <xdr:cxnSp macro="">
      <xdr:nvCxnSpPr>
        <xdr:cNvPr id="250" name="直線コネクタ 249"/>
        <xdr:cNvCxnSpPr/>
      </xdr:nvCxnSpPr>
      <xdr:spPr>
        <a:xfrm flipV="1">
          <a:off x="1130300" y="16853691"/>
          <a:ext cx="8890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51" name="フローチャート: 判断 250"/>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2" name="テキスト ボックス 251"/>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3" name="フローチャート: 判断 252"/>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130610</xdr:rowOff>
    </xdr:from>
    <xdr:ext cx="534377" cy="259045"/>
    <xdr:sp macro="" textlink="">
      <xdr:nvSpPr>
        <xdr:cNvPr id="254" name="テキスト ボックス 253"/>
        <xdr:cNvSpPr txBox="1"/>
      </xdr:nvSpPr>
      <xdr:spPr>
        <a:xfrm>
          <a:off x="863111" y="164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168486</xdr:rowOff>
    </xdr:from>
    <xdr:to>
      <xdr:col>24</xdr:col>
      <xdr:colOff>114300</xdr:colOff>
      <xdr:row>98</xdr:row>
      <xdr:rowOff>98636</xdr:rowOff>
    </xdr:to>
    <xdr:sp macro="" textlink="">
      <xdr:nvSpPr>
        <xdr:cNvPr id="260" name="楕円 259"/>
        <xdr:cNvSpPr/>
      </xdr:nvSpPr>
      <xdr:spPr>
        <a:xfrm>
          <a:off x="45847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83413</xdr:rowOff>
    </xdr:from>
    <xdr:ext cx="534377" cy="259045"/>
    <xdr:sp macro="" textlink="">
      <xdr:nvSpPr>
        <xdr:cNvPr id="261" name="衛生費該当値テキスト"/>
        <xdr:cNvSpPr txBox="1"/>
      </xdr:nvSpPr>
      <xdr:spPr>
        <a:xfrm>
          <a:off x="4686300" y="1671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4285</xdr:rowOff>
    </xdr:from>
    <xdr:to>
      <xdr:col>20</xdr:col>
      <xdr:colOff>38100</xdr:colOff>
      <xdr:row>98</xdr:row>
      <xdr:rowOff>105885</xdr:rowOff>
    </xdr:to>
    <xdr:sp macro="" textlink="">
      <xdr:nvSpPr>
        <xdr:cNvPr id="262" name="楕円 261"/>
        <xdr:cNvSpPr/>
      </xdr:nvSpPr>
      <xdr:spPr>
        <a:xfrm>
          <a:off x="3746500" y="168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97012</xdr:rowOff>
    </xdr:from>
    <xdr:ext cx="534377" cy="259045"/>
    <xdr:sp macro="" textlink="">
      <xdr:nvSpPr>
        <xdr:cNvPr id="263" name="テキスト ボックス 262"/>
        <xdr:cNvSpPr txBox="1"/>
      </xdr:nvSpPr>
      <xdr:spPr>
        <a:xfrm>
          <a:off x="3530111" y="1689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16990</xdr:rowOff>
    </xdr:from>
    <xdr:to>
      <xdr:col>15</xdr:col>
      <xdr:colOff>101600</xdr:colOff>
      <xdr:row>98</xdr:row>
      <xdr:rowOff>118590</xdr:rowOff>
    </xdr:to>
    <xdr:sp macro="" textlink="">
      <xdr:nvSpPr>
        <xdr:cNvPr id="264" name="楕円 263"/>
        <xdr:cNvSpPr/>
      </xdr:nvSpPr>
      <xdr:spPr>
        <a:xfrm>
          <a:off x="2857500" y="168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109717</xdr:rowOff>
    </xdr:from>
    <xdr:ext cx="534377" cy="259045"/>
    <xdr:sp macro="" textlink="">
      <xdr:nvSpPr>
        <xdr:cNvPr id="265" name="テキスト ボックス 264"/>
        <xdr:cNvSpPr txBox="1"/>
      </xdr:nvSpPr>
      <xdr:spPr>
        <a:xfrm>
          <a:off x="2641111" y="1691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791</xdr:rowOff>
    </xdr:from>
    <xdr:to>
      <xdr:col>10</xdr:col>
      <xdr:colOff>165100</xdr:colOff>
      <xdr:row>98</xdr:row>
      <xdr:rowOff>102391</xdr:rowOff>
    </xdr:to>
    <xdr:sp macro="" textlink="">
      <xdr:nvSpPr>
        <xdr:cNvPr id="266" name="楕円 265"/>
        <xdr:cNvSpPr/>
      </xdr:nvSpPr>
      <xdr:spPr>
        <a:xfrm>
          <a:off x="1968500" y="1680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93518</xdr:rowOff>
    </xdr:from>
    <xdr:ext cx="534377" cy="259045"/>
    <xdr:sp macro="" textlink="">
      <xdr:nvSpPr>
        <xdr:cNvPr id="267" name="テキスト ボックス 266"/>
        <xdr:cNvSpPr txBox="1"/>
      </xdr:nvSpPr>
      <xdr:spPr>
        <a:xfrm>
          <a:off x="1752111" y="1689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76490</xdr:rowOff>
    </xdr:from>
    <xdr:to>
      <xdr:col>6</xdr:col>
      <xdr:colOff>38100</xdr:colOff>
      <xdr:row>99</xdr:row>
      <xdr:rowOff>6640</xdr:rowOff>
    </xdr:to>
    <xdr:sp macro="" textlink="">
      <xdr:nvSpPr>
        <xdr:cNvPr id="268" name="楕円 267"/>
        <xdr:cNvSpPr/>
      </xdr:nvSpPr>
      <xdr:spPr>
        <a:xfrm>
          <a:off x="1079500" y="168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169217</xdr:rowOff>
    </xdr:from>
    <xdr:ext cx="534377" cy="259045"/>
    <xdr:sp macro="" textlink="">
      <xdr:nvSpPr>
        <xdr:cNvPr id="269" name="テキスト ボックス 268"/>
        <xdr:cNvSpPr txBox="1"/>
      </xdr:nvSpPr>
      <xdr:spPr>
        <a:xfrm>
          <a:off x="863111" y="1697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3" name="直線コネクタ 292"/>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4"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5" name="直線コネクタ 294"/>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6"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7" name="直線コネクタ 296"/>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127508</xdr:rowOff>
    </xdr:from>
    <xdr:to>
      <xdr:col>55</xdr:col>
      <xdr:colOff>0</xdr:colOff>
      <xdr:row>37</xdr:row>
      <xdr:rowOff>129032</xdr:rowOff>
    </xdr:to>
    <xdr:cxnSp macro="">
      <xdr:nvCxnSpPr>
        <xdr:cNvPr id="298" name="直線コネクタ 297"/>
        <xdr:cNvCxnSpPr/>
      </xdr:nvCxnSpPr>
      <xdr:spPr>
        <a:xfrm flipV="1">
          <a:off x="9639300" y="64711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9"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300" name="フローチャート: 判断 299"/>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93218</xdr:rowOff>
    </xdr:from>
    <xdr:to>
      <xdr:col>50</xdr:col>
      <xdr:colOff>114300</xdr:colOff>
      <xdr:row>37</xdr:row>
      <xdr:rowOff>129032</xdr:rowOff>
    </xdr:to>
    <xdr:cxnSp macro="">
      <xdr:nvCxnSpPr>
        <xdr:cNvPr id="301" name="直線コネクタ 300"/>
        <xdr:cNvCxnSpPr/>
      </xdr:nvCxnSpPr>
      <xdr:spPr>
        <a:xfrm>
          <a:off x="8750300" y="643686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2" name="フローチャート: 判断 301"/>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3" name="テキスト ボックス 302"/>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35306</xdr:rowOff>
    </xdr:from>
    <xdr:to>
      <xdr:col>45</xdr:col>
      <xdr:colOff>177800</xdr:colOff>
      <xdr:row>37</xdr:row>
      <xdr:rowOff>93218</xdr:rowOff>
    </xdr:to>
    <xdr:cxnSp macro="">
      <xdr:nvCxnSpPr>
        <xdr:cNvPr id="304" name="直線コネクタ 303"/>
        <xdr:cNvCxnSpPr/>
      </xdr:nvCxnSpPr>
      <xdr:spPr>
        <a:xfrm>
          <a:off x="7861300" y="63789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5" name="フローチャート: 判断 304"/>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6" name="テキスト ボックス 305"/>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154940</xdr:rowOff>
    </xdr:from>
    <xdr:to>
      <xdr:col>41</xdr:col>
      <xdr:colOff>50800</xdr:colOff>
      <xdr:row>37</xdr:row>
      <xdr:rowOff>35306</xdr:rowOff>
    </xdr:to>
    <xdr:cxnSp macro="">
      <xdr:nvCxnSpPr>
        <xdr:cNvPr id="307" name="直線コネクタ 306"/>
        <xdr:cNvCxnSpPr/>
      </xdr:nvCxnSpPr>
      <xdr:spPr>
        <a:xfrm>
          <a:off x="6972300" y="632714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8" name="フローチャート: 判断 307"/>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9" name="テキスト ボックス 308"/>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10" name="フローチャート: 判断 309"/>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11" name="テキスト ボックス 310"/>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76708</xdr:rowOff>
    </xdr:from>
    <xdr:to>
      <xdr:col>55</xdr:col>
      <xdr:colOff>50800</xdr:colOff>
      <xdr:row>38</xdr:row>
      <xdr:rowOff>6858</xdr:rowOff>
    </xdr:to>
    <xdr:sp macro="" textlink="">
      <xdr:nvSpPr>
        <xdr:cNvPr id="317" name="楕円 316"/>
        <xdr:cNvSpPr/>
      </xdr:nvSpPr>
      <xdr:spPr>
        <a:xfrm>
          <a:off x="104267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55135</xdr:rowOff>
    </xdr:from>
    <xdr:ext cx="378565" cy="259045"/>
    <xdr:sp macro="" textlink="">
      <xdr:nvSpPr>
        <xdr:cNvPr id="318" name="労働費該当値テキスト"/>
        <xdr:cNvSpPr txBox="1"/>
      </xdr:nvSpPr>
      <xdr:spPr>
        <a:xfrm>
          <a:off x="10528300" y="639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78232</xdr:rowOff>
    </xdr:from>
    <xdr:to>
      <xdr:col>50</xdr:col>
      <xdr:colOff>165100</xdr:colOff>
      <xdr:row>38</xdr:row>
      <xdr:rowOff>8382</xdr:rowOff>
    </xdr:to>
    <xdr:sp macro="" textlink="">
      <xdr:nvSpPr>
        <xdr:cNvPr id="319" name="楕円 318"/>
        <xdr:cNvSpPr/>
      </xdr:nvSpPr>
      <xdr:spPr>
        <a:xfrm>
          <a:off x="9588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170959</xdr:rowOff>
    </xdr:from>
    <xdr:ext cx="378565" cy="259045"/>
    <xdr:sp macro="" textlink="">
      <xdr:nvSpPr>
        <xdr:cNvPr id="320" name="テキスト ボックス 319"/>
        <xdr:cNvSpPr txBox="1"/>
      </xdr:nvSpPr>
      <xdr:spPr>
        <a:xfrm>
          <a:off x="9450017"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42418</xdr:rowOff>
    </xdr:from>
    <xdr:to>
      <xdr:col>46</xdr:col>
      <xdr:colOff>38100</xdr:colOff>
      <xdr:row>37</xdr:row>
      <xdr:rowOff>144018</xdr:rowOff>
    </xdr:to>
    <xdr:sp macro="" textlink="">
      <xdr:nvSpPr>
        <xdr:cNvPr id="321" name="楕円 320"/>
        <xdr:cNvSpPr/>
      </xdr:nvSpPr>
      <xdr:spPr>
        <a:xfrm>
          <a:off x="8699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135145</xdr:rowOff>
    </xdr:from>
    <xdr:ext cx="378565" cy="259045"/>
    <xdr:sp macro="" textlink="">
      <xdr:nvSpPr>
        <xdr:cNvPr id="322" name="テキスト ボックス 321"/>
        <xdr:cNvSpPr txBox="1"/>
      </xdr:nvSpPr>
      <xdr:spPr>
        <a:xfrm>
          <a:off x="8561017" y="647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155956</xdr:rowOff>
    </xdr:from>
    <xdr:to>
      <xdr:col>41</xdr:col>
      <xdr:colOff>101600</xdr:colOff>
      <xdr:row>37</xdr:row>
      <xdr:rowOff>86106</xdr:rowOff>
    </xdr:to>
    <xdr:sp macro="" textlink="">
      <xdr:nvSpPr>
        <xdr:cNvPr id="323" name="楕円 322"/>
        <xdr:cNvSpPr/>
      </xdr:nvSpPr>
      <xdr:spPr>
        <a:xfrm>
          <a:off x="7810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77233</xdr:rowOff>
    </xdr:from>
    <xdr:ext cx="378565" cy="259045"/>
    <xdr:sp macro="" textlink="">
      <xdr:nvSpPr>
        <xdr:cNvPr id="324" name="テキスト ボックス 323"/>
        <xdr:cNvSpPr txBox="1"/>
      </xdr:nvSpPr>
      <xdr:spPr>
        <a:xfrm>
          <a:off x="7672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104140</xdr:rowOff>
    </xdr:from>
    <xdr:to>
      <xdr:col>36</xdr:col>
      <xdr:colOff>165100</xdr:colOff>
      <xdr:row>37</xdr:row>
      <xdr:rowOff>34290</xdr:rowOff>
    </xdr:to>
    <xdr:sp macro="" textlink="">
      <xdr:nvSpPr>
        <xdr:cNvPr id="325" name="楕円 324"/>
        <xdr:cNvSpPr/>
      </xdr:nvSpPr>
      <xdr:spPr>
        <a:xfrm>
          <a:off x="6921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25417</xdr:rowOff>
    </xdr:from>
    <xdr:ext cx="378565" cy="259045"/>
    <xdr:sp macro="" textlink="">
      <xdr:nvSpPr>
        <xdr:cNvPr id="326" name="テキスト ボックス 325"/>
        <xdr:cNvSpPr txBox="1"/>
      </xdr:nvSpPr>
      <xdr:spPr>
        <a:xfrm>
          <a:off x="6783017"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50" name="直線コネクタ 349"/>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51"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2" name="直線コネクタ 351"/>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3"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4" name="直線コネクタ 353"/>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154940</xdr:rowOff>
    </xdr:from>
    <xdr:to>
      <xdr:col>55</xdr:col>
      <xdr:colOff>0</xdr:colOff>
      <xdr:row>58</xdr:row>
      <xdr:rowOff>158750</xdr:rowOff>
    </xdr:to>
    <xdr:cxnSp macro="">
      <xdr:nvCxnSpPr>
        <xdr:cNvPr id="355" name="直線コネクタ 354"/>
        <xdr:cNvCxnSpPr/>
      </xdr:nvCxnSpPr>
      <xdr:spPr>
        <a:xfrm flipV="1">
          <a:off x="9639300" y="10099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6"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7" name="フローチャート: 判断 356"/>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152781</xdr:rowOff>
    </xdr:from>
    <xdr:to>
      <xdr:col>50</xdr:col>
      <xdr:colOff>114300</xdr:colOff>
      <xdr:row>58</xdr:row>
      <xdr:rowOff>158750</xdr:rowOff>
    </xdr:to>
    <xdr:cxnSp macro="">
      <xdr:nvCxnSpPr>
        <xdr:cNvPr id="358" name="直線コネクタ 357"/>
        <xdr:cNvCxnSpPr/>
      </xdr:nvCxnSpPr>
      <xdr:spPr>
        <a:xfrm>
          <a:off x="8750300" y="10096881"/>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9" name="フローチャート: 判断 358"/>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60" name="テキスト ボックス 359"/>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152781</xdr:rowOff>
    </xdr:from>
    <xdr:to>
      <xdr:col>45</xdr:col>
      <xdr:colOff>177800</xdr:colOff>
      <xdr:row>58</xdr:row>
      <xdr:rowOff>154051</xdr:rowOff>
    </xdr:to>
    <xdr:cxnSp macro="">
      <xdr:nvCxnSpPr>
        <xdr:cNvPr id="361" name="直線コネクタ 360"/>
        <xdr:cNvCxnSpPr/>
      </xdr:nvCxnSpPr>
      <xdr:spPr>
        <a:xfrm flipV="1">
          <a:off x="7861300" y="1009688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2" name="フローチャート: 判断 361"/>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3" name="テキスト ボックス 362"/>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154051</xdr:rowOff>
    </xdr:from>
    <xdr:to>
      <xdr:col>41</xdr:col>
      <xdr:colOff>50800</xdr:colOff>
      <xdr:row>58</xdr:row>
      <xdr:rowOff>158115</xdr:rowOff>
    </xdr:to>
    <xdr:cxnSp macro="">
      <xdr:nvCxnSpPr>
        <xdr:cNvPr id="364" name="直線コネクタ 363"/>
        <xdr:cNvCxnSpPr/>
      </xdr:nvCxnSpPr>
      <xdr:spPr>
        <a:xfrm flipV="1">
          <a:off x="6972300" y="10098151"/>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5" name="フローチャート: 判断 364"/>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6" name="テキスト ボックス 365"/>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7" name="フローチャート: 判断 366"/>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8" name="テキスト ボックス 367"/>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104140</xdr:rowOff>
    </xdr:from>
    <xdr:to>
      <xdr:col>55</xdr:col>
      <xdr:colOff>50800</xdr:colOff>
      <xdr:row>59</xdr:row>
      <xdr:rowOff>34290</xdr:rowOff>
    </xdr:to>
    <xdr:sp macro="" textlink="">
      <xdr:nvSpPr>
        <xdr:cNvPr id="374" name="楕円 373"/>
        <xdr:cNvSpPr/>
      </xdr:nvSpPr>
      <xdr:spPr>
        <a:xfrm>
          <a:off x="104267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19067</xdr:rowOff>
    </xdr:from>
    <xdr:ext cx="378565" cy="259045"/>
    <xdr:sp macro="" textlink="">
      <xdr:nvSpPr>
        <xdr:cNvPr id="375" name="農林水産業費該当値テキスト"/>
        <xdr:cNvSpPr txBox="1"/>
      </xdr:nvSpPr>
      <xdr:spPr>
        <a:xfrm>
          <a:off x="10528300" y="9963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107950</xdr:rowOff>
    </xdr:from>
    <xdr:to>
      <xdr:col>50</xdr:col>
      <xdr:colOff>165100</xdr:colOff>
      <xdr:row>59</xdr:row>
      <xdr:rowOff>38100</xdr:rowOff>
    </xdr:to>
    <xdr:sp macro="" textlink="">
      <xdr:nvSpPr>
        <xdr:cNvPr id="376" name="楕円 375"/>
        <xdr:cNvSpPr/>
      </xdr:nvSpPr>
      <xdr:spPr>
        <a:xfrm>
          <a:off x="9588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29227</xdr:rowOff>
    </xdr:from>
    <xdr:ext cx="378565" cy="259045"/>
    <xdr:sp macro="" textlink="">
      <xdr:nvSpPr>
        <xdr:cNvPr id="377" name="テキスト ボックス 376"/>
        <xdr:cNvSpPr txBox="1"/>
      </xdr:nvSpPr>
      <xdr:spPr>
        <a:xfrm>
          <a:off x="9450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101981</xdr:rowOff>
    </xdr:from>
    <xdr:to>
      <xdr:col>46</xdr:col>
      <xdr:colOff>38100</xdr:colOff>
      <xdr:row>59</xdr:row>
      <xdr:rowOff>32131</xdr:rowOff>
    </xdr:to>
    <xdr:sp macro="" textlink="">
      <xdr:nvSpPr>
        <xdr:cNvPr id="378" name="楕円 377"/>
        <xdr:cNvSpPr/>
      </xdr:nvSpPr>
      <xdr:spPr>
        <a:xfrm>
          <a:off x="8699500" y="100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23258</xdr:rowOff>
    </xdr:from>
    <xdr:ext cx="378565" cy="259045"/>
    <xdr:sp macro="" textlink="">
      <xdr:nvSpPr>
        <xdr:cNvPr id="379" name="テキスト ボックス 378"/>
        <xdr:cNvSpPr txBox="1"/>
      </xdr:nvSpPr>
      <xdr:spPr>
        <a:xfrm>
          <a:off x="8561017" y="1013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103251</xdr:rowOff>
    </xdr:from>
    <xdr:to>
      <xdr:col>41</xdr:col>
      <xdr:colOff>101600</xdr:colOff>
      <xdr:row>59</xdr:row>
      <xdr:rowOff>33401</xdr:rowOff>
    </xdr:to>
    <xdr:sp macro="" textlink="">
      <xdr:nvSpPr>
        <xdr:cNvPr id="380" name="楕円 379"/>
        <xdr:cNvSpPr/>
      </xdr:nvSpPr>
      <xdr:spPr>
        <a:xfrm>
          <a:off x="7810500" y="100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24528</xdr:rowOff>
    </xdr:from>
    <xdr:ext cx="378565" cy="259045"/>
    <xdr:sp macro="" textlink="">
      <xdr:nvSpPr>
        <xdr:cNvPr id="381" name="テキスト ボックス 380"/>
        <xdr:cNvSpPr txBox="1"/>
      </xdr:nvSpPr>
      <xdr:spPr>
        <a:xfrm>
          <a:off x="7672017" y="1014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107315</xdr:rowOff>
    </xdr:from>
    <xdr:to>
      <xdr:col>36</xdr:col>
      <xdr:colOff>165100</xdr:colOff>
      <xdr:row>59</xdr:row>
      <xdr:rowOff>37465</xdr:rowOff>
    </xdr:to>
    <xdr:sp macro="" textlink="">
      <xdr:nvSpPr>
        <xdr:cNvPr id="382" name="楕円 381"/>
        <xdr:cNvSpPr/>
      </xdr:nvSpPr>
      <xdr:spPr>
        <a:xfrm>
          <a:off x="6921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28592</xdr:rowOff>
    </xdr:from>
    <xdr:ext cx="378565" cy="259045"/>
    <xdr:sp macro="" textlink="">
      <xdr:nvSpPr>
        <xdr:cNvPr id="383" name="テキスト ボックス 382"/>
        <xdr:cNvSpPr txBox="1"/>
      </xdr:nvSpPr>
      <xdr:spPr>
        <a:xfrm>
          <a:off x="6783017" y="10144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5" name="直線コネクタ 404"/>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6"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7" name="直線コネクタ 406"/>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8"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9" name="直線コネクタ 408"/>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162148</xdr:rowOff>
    </xdr:from>
    <xdr:to>
      <xdr:col>55</xdr:col>
      <xdr:colOff>0</xdr:colOff>
      <xdr:row>77</xdr:row>
      <xdr:rowOff>9992</xdr:rowOff>
    </xdr:to>
    <xdr:cxnSp macro="">
      <xdr:nvCxnSpPr>
        <xdr:cNvPr id="410" name="直線コネクタ 409"/>
        <xdr:cNvCxnSpPr/>
      </xdr:nvCxnSpPr>
      <xdr:spPr>
        <a:xfrm>
          <a:off x="9639300" y="13192348"/>
          <a:ext cx="8382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11"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2" name="フローチャート: 判断 411"/>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153164</xdr:rowOff>
    </xdr:from>
    <xdr:to>
      <xdr:col>50</xdr:col>
      <xdr:colOff>114300</xdr:colOff>
      <xdr:row>76</xdr:row>
      <xdr:rowOff>162148</xdr:rowOff>
    </xdr:to>
    <xdr:cxnSp macro="">
      <xdr:nvCxnSpPr>
        <xdr:cNvPr id="413" name="直線コネクタ 412"/>
        <xdr:cNvCxnSpPr/>
      </xdr:nvCxnSpPr>
      <xdr:spPr>
        <a:xfrm>
          <a:off x="8750300" y="13183364"/>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4" name="フローチャート: 判断 413"/>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5" name="テキスト ボックス 414"/>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131973</xdr:rowOff>
    </xdr:from>
    <xdr:to>
      <xdr:col>45</xdr:col>
      <xdr:colOff>177800</xdr:colOff>
      <xdr:row>76</xdr:row>
      <xdr:rowOff>153164</xdr:rowOff>
    </xdr:to>
    <xdr:cxnSp macro="">
      <xdr:nvCxnSpPr>
        <xdr:cNvPr id="416" name="直線コネクタ 415"/>
        <xdr:cNvCxnSpPr/>
      </xdr:nvCxnSpPr>
      <xdr:spPr>
        <a:xfrm>
          <a:off x="7861300" y="13162173"/>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7" name="フローチャート: 判断 416"/>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8" name="テキスト ボックス 417"/>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24783</xdr:rowOff>
    </xdr:from>
    <xdr:to>
      <xdr:col>41</xdr:col>
      <xdr:colOff>50800</xdr:colOff>
      <xdr:row>76</xdr:row>
      <xdr:rowOff>131973</xdr:rowOff>
    </xdr:to>
    <xdr:cxnSp macro="">
      <xdr:nvCxnSpPr>
        <xdr:cNvPr id="419" name="直線コネクタ 418"/>
        <xdr:cNvCxnSpPr/>
      </xdr:nvCxnSpPr>
      <xdr:spPr>
        <a:xfrm>
          <a:off x="6972300" y="13054983"/>
          <a:ext cx="889000" cy="10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20" name="フローチャート: 判断 419"/>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21" name="テキスト ボックス 420"/>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2" name="フローチャート: 判断 421"/>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3" name="テキスト ボックス 422"/>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130642</xdr:rowOff>
    </xdr:from>
    <xdr:to>
      <xdr:col>55</xdr:col>
      <xdr:colOff>50800</xdr:colOff>
      <xdr:row>77</xdr:row>
      <xdr:rowOff>60792</xdr:rowOff>
    </xdr:to>
    <xdr:sp macro="" textlink="">
      <xdr:nvSpPr>
        <xdr:cNvPr id="429" name="楕円 428"/>
        <xdr:cNvSpPr/>
      </xdr:nvSpPr>
      <xdr:spPr>
        <a:xfrm>
          <a:off x="10426700" y="131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109069</xdr:rowOff>
    </xdr:from>
    <xdr:ext cx="534377" cy="259045"/>
    <xdr:sp macro="" textlink="">
      <xdr:nvSpPr>
        <xdr:cNvPr id="430" name="商工費該当値テキスト"/>
        <xdr:cNvSpPr txBox="1"/>
      </xdr:nvSpPr>
      <xdr:spPr>
        <a:xfrm>
          <a:off x="10528300" y="1313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111348</xdr:rowOff>
    </xdr:from>
    <xdr:to>
      <xdr:col>50</xdr:col>
      <xdr:colOff>165100</xdr:colOff>
      <xdr:row>77</xdr:row>
      <xdr:rowOff>41498</xdr:rowOff>
    </xdr:to>
    <xdr:sp macro="" textlink="">
      <xdr:nvSpPr>
        <xdr:cNvPr id="431" name="楕円 430"/>
        <xdr:cNvSpPr/>
      </xdr:nvSpPr>
      <xdr:spPr>
        <a:xfrm>
          <a:off x="9588500" y="131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32625</xdr:rowOff>
    </xdr:from>
    <xdr:ext cx="534377" cy="259045"/>
    <xdr:sp macro="" textlink="">
      <xdr:nvSpPr>
        <xdr:cNvPr id="432" name="テキスト ボックス 431"/>
        <xdr:cNvSpPr txBox="1"/>
      </xdr:nvSpPr>
      <xdr:spPr>
        <a:xfrm>
          <a:off x="9372111" y="132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102364</xdr:rowOff>
    </xdr:from>
    <xdr:to>
      <xdr:col>46</xdr:col>
      <xdr:colOff>38100</xdr:colOff>
      <xdr:row>77</xdr:row>
      <xdr:rowOff>32514</xdr:rowOff>
    </xdr:to>
    <xdr:sp macro="" textlink="">
      <xdr:nvSpPr>
        <xdr:cNvPr id="433" name="楕円 432"/>
        <xdr:cNvSpPr/>
      </xdr:nvSpPr>
      <xdr:spPr>
        <a:xfrm>
          <a:off x="8699500" y="131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23641</xdr:rowOff>
    </xdr:from>
    <xdr:ext cx="534377" cy="259045"/>
    <xdr:sp macro="" textlink="">
      <xdr:nvSpPr>
        <xdr:cNvPr id="434" name="テキスト ボックス 433"/>
        <xdr:cNvSpPr txBox="1"/>
      </xdr:nvSpPr>
      <xdr:spPr>
        <a:xfrm>
          <a:off x="8483111" y="13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81173</xdr:rowOff>
    </xdr:from>
    <xdr:to>
      <xdr:col>41</xdr:col>
      <xdr:colOff>101600</xdr:colOff>
      <xdr:row>77</xdr:row>
      <xdr:rowOff>11323</xdr:rowOff>
    </xdr:to>
    <xdr:sp macro="" textlink="">
      <xdr:nvSpPr>
        <xdr:cNvPr id="435" name="楕円 434"/>
        <xdr:cNvSpPr/>
      </xdr:nvSpPr>
      <xdr:spPr>
        <a:xfrm>
          <a:off x="7810500" y="131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2450</xdr:rowOff>
    </xdr:from>
    <xdr:ext cx="534377" cy="259045"/>
    <xdr:sp macro="" textlink="">
      <xdr:nvSpPr>
        <xdr:cNvPr id="436" name="テキスト ボックス 435"/>
        <xdr:cNvSpPr txBox="1"/>
      </xdr:nvSpPr>
      <xdr:spPr>
        <a:xfrm>
          <a:off x="7594111" y="132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145433</xdr:rowOff>
    </xdr:from>
    <xdr:to>
      <xdr:col>36</xdr:col>
      <xdr:colOff>165100</xdr:colOff>
      <xdr:row>76</xdr:row>
      <xdr:rowOff>75583</xdr:rowOff>
    </xdr:to>
    <xdr:sp macro="" textlink="">
      <xdr:nvSpPr>
        <xdr:cNvPr id="437" name="楕円 436"/>
        <xdr:cNvSpPr/>
      </xdr:nvSpPr>
      <xdr:spPr>
        <a:xfrm>
          <a:off x="6921500" y="130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66710</xdr:rowOff>
    </xdr:from>
    <xdr:ext cx="534377" cy="259045"/>
    <xdr:sp macro="" textlink="">
      <xdr:nvSpPr>
        <xdr:cNvPr id="438" name="テキスト ボックス 437"/>
        <xdr:cNvSpPr txBox="1"/>
      </xdr:nvSpPr>
      <xdr:spPr>
        <a:xfrm>
          <a:off x="6705111" y="130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61" name="直線コネクタ 460"/>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2"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3" name="直線コネクタ 462"/>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4"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5" name="直線コネクタ 464"/>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78663</xdr:rowOff>
    </xdr:from>
    <xdr:to>
      <xdr:col>55</xdr:col>
      <xdr:colOff>0</xdr:colOff>
      <xdr:row>95</xdr:row>
      <xdr:rowOff>21834</xdr:rowOff>
    </xdr:to>
    <xdr:cxnSp macro="">
      <xdr:nvCxnSpPr>
        <xdr:cNvPr id="466" name="直線コネクタ 465"/>
        <xdr:cNvCxnSpPr/>
      </xdr:nvCxnSpPr>
      <xdr:spPr>
        <a:xfrm>
          <a:off x="9639300" y="16194963"/>
          <a:ext cx="838200" cy="1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51874</xdr:rowOff>
    </xdr:from>
    <xdr:ext cx="534377" cy="259045"/>
    <xdr:sp macro="" textlink="">
      <xdr:nvSpPr>
        <xdr:cNvPr id="467" name="土木費平均値テキスト"/>
        <xdr:cNvSpPr txBox="1"/>
      </xdr:nvSpPr>
      <xdr:spPr>
        <a:xfrm>
          <a:off x="10528300" y="16339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8" name="フローチャート: 判断 467"/>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78663</xdr:rowOff>
    </xdr:from>
    <xdr:to>
      <xdr:col>50</xdr:col>
      <xdr:colOff>114300</xdr:colOff>
      <xdr:row>95</xdr:row>
      <xdr:rowOff>32327</xdr:rowOff>
    </xdr:to>
    <xdr:cxnSp macro="">
      <xdr:nvCxnSpPr>
        <xdr:cNvPr id="469" name="直線コネクタ 468"/>
        <xdr:cNvCxnSpPr/>
      </xdr:nvCxnSpPr>
      <xdr:spPr>
        <a:xfrm flipV="1">
          <a:off x="8750300" y="16194963"/>
          <a:ext cx="889000" cy="1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70" name="フローチャート: 判断 469"/>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6269</xdr:rowOff>
    </xdr:from>
    <xdr:ext cx="534377" cy="259045"/>
    <xdr:sp macro="" textlink="">
      <xdr:nvSpPr>
        <xdr:cNvPr id="471" name="テキスト ボックス 470"/>
        <xdr:cNvSpPr txBox="1"/>
      </xdr:nvSpPr>
      <xdr:spPr>
        <a:xfrm>
          <a:off x="9372111" y="164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32327</xdr:rowOff>
    </xdr:from>
    <xdr:to>
      <xdr:col>45</xdr:col>
      <xdr:colOff>177800</xdr:colOff>
      <xdr:row>95</xdr:row>
      <xdr:rowOff>99992</xdr:rowOff>
    </xdr:to>
    <xdr:cxnSp macro="">
      <xdr:nvCxnSpPr>
        <xdr:cNvPr id="472" name="直線コネクタ 471"/>
        <xdr:cNvCxnSpPr/>
      </xdr:nvCxnSpPr>
      <xdr:spPr>
        <a:xfrm flipV="1">
          <a:off x="7861300" y="16320077"/>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3" name="フローチャート: 判断 472"/>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133163</xdr:rowOff>
    </xdr:from>
    <xdr:ext cx="534377" cy="259045"/>
    <xdr:sp macro="" textlink="">
      <xdr:nvSpPr>
        <xdr:cNvPr id="474" name="テキスト ボックス 473"/>
        <xdr:cNvSpPr txBox="1"/>
      </xdr:nvSpPr>
      <xdr:spPr>
        <a:xfrm>
          <a:off x="8483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29446</xdr:rowOff>
    </xdr:from>
    <xdr:to>
      <xdr:col>41</xdr:col>
      <xdr:colOff>50800</xdr:colOff>
      <xdr:row>95</xdr:row>
      <xdr:rowOff>99992</xdr:rowOff>
    </xdr:to>
    <xdr:cxnSp macro="">
      <xdr:nvCxnSpPr>
        <xdr:cNvPr id="475" name="直線コネクタ 474"/>
        <xdr:cNvCxnSpPr/>
      </xdr:nvCxnSpPr>
      <xdr:spPr>
        <a:xfrm>
          <a:off x="6972300" y="16317196"/>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6" name="フローチャート: 判断 475"/>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148869</xdr:rowOff>
    </xdr:from>
    <xdr:ext cx="534377" cy="259045"/>
    <xdr:sp macro="" textlink="">
      <xdr:nvSpPr>
        <xdr:cNvPr id="477" name="テキスト ボックス 476"/>
        <xdr:cNvSpPr txBox="1"/>
      </xdr:nvSpPr>
      <xdr:spPr>
        <a:xfrm>
          <a:off x="7594111" y="164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8" name="フローチャート: 判断 477"/>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109641</xdr:rowOff>
    </xdr:from>
    <xdr:ext cx="534377" cy="259045"/>
    <xdr:sp macro="" textlink="">
      <xdr:nvSpPr>
        <xdr:cNvPr id="479" name="テキスト ボックス 478"/>
        <xdr:cNvSpPr txBox="1"/>
      </xdr:nvSpPr>
      <xdr:spPr>
        <a:xfrm>
          <a:off x="6705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142484</xdr:rowOff>
    </xdr:from>
    <xdr:to>
      <xdr:col>55</xdr:col>
      <xdr:colOff>50800</xdr:colOff>
      <xdr:row>95</xdr:row>
      <xdr:rowOff>72634</xdr:rowOff>
    </xdr:to>
    <xdr:sp macro="" textlink="">
      <xdr:nvSpPr>
        <xdr:cNvPr id="485" name="楕円 484"/>
        <xdr:cNvSpPr/>
      </xdr:nvSpPr>
      <xdr:spPr>
        <a:xfrm>
          <a:off x="10426700" y="162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165361</xdr:rowOff>
    </xdr:from>
    <xdr:ext cx="534377" cy="259045"/>
    <xdr:sp macro="" textlink="">
      <xdr:nvSpPr>
        <xdr:cNvPr id="486" name="土木費該当値テキスト"/>
        <xdr:cNvSpPr txBox="1"/>
      </xdr:nvSpPr>
      <xdr:spPr>
        <a:xfrm>
          <a:off x="10528300" y="1611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27863</xdr:rowOff>
    </xdr:from>
    <xdr:to>
      <xdr:col>50</xdr:col>
      <xdr:colOff>165100</xdr:colOff>
      <xdr:row>94</xdr:row>
      <xdr:rowOff>129463</xdr:rowOff>
    </xdr:to>
    <xdr:sp macro="" textlink="">
      <xdr:nvSpPr>
        <xdr:cNvPr id="487" name="楕円 486"/>
        <xdr:cNvSpPr/>
      </xdr:nvSpPr>
      <xdr:spPr>
        <a:xfrm>
          <a:off x="9588500" y="161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145990</xdr:rowOff>
    </xdr:from>
    <xdr:ext cx="534377" cy="259045"/>
    <xdr:sp macro="" textlink="">
      <xdr:nvSpPr>
        <xdr:cNvPr id="488" name="テキスト ボックス 487"/>
        <xdr:cNvSpPr txBox="1"/>
      </xdr:nvSpPr>
      <xdr:spPr>
        <a:xfrm>
          <a:off x="9372111" y="159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152977</xdr:rowOff>
    </xdr:from>
    <xdr:to>
      <xdr:col>46</xdr:col>
      <xdr:colOff>38100</xdr:colOff>
      <xdr:row>95</xdr:row>
      <xdr:rowOff>83127</xdr:rowOff>
    </xdr:to>
    <xdr:sp macro="" textlink="">
      <xdr:nvSpPr>
        <xdr:cNvPr id="489" name="楕円 488"/>
        <xdr:cNvSpPr/>
      </xdr:nvSpPr>
      <xdr:spPr>
        <a:xfrm>
          <a:off x="8699500" y="162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99654</xdr:rowOff>
    </xdr:from>
    <xdr:ext cx="534377" cy="259045"/>
    <xdr:sp macro="" textlink="">
      <xdr:nvSpPr>
        <xdr:cNvPr id="490" name="テキスト ボックス 489"/>
        <xdr:cNvSpPr txBox="1"/>
      </xdr:nvSpPr>
      <xdr:spPr>
        <a:xfrm>
          <a:off x="8483111" y="160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49192</xdr:rowOff>
    </xdr:from>
    <xdr:to>
      <xdr:col>41</xdr:col>
      <xdr:colOff>101600</xdr:colOff>
      <xdr:row>95</xdr:row>
      <xdr:rowOff>150792</xdr:rowOff>
    </xdr:to>
    <xdr:sp macro="" textlink="">
      <xdr:nvSpPr>
        <xdr:cNvPr id="491" name="楕円 490"/>
        <xdr:cNvSpPr/>
      </xdr:nvSpPr>
      <xdr:spPr>
        <a:xfrm>
          <a:off x="7810500" y="163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167319</xdr:rowOff>
    </xdr:from>
    <xdr:ext cx="534377" cy="259045"/>
    <xdr:sp macro="" textlink="">
      <xdr:nvSpPr>
        <xdr:cNvPr id="492" name="テキスト ボックス 491"/>
        <xdr:cNvSpPr txBox="1"/>
      </xdr:nvSpPr>
      <xdr:spPr>
        <a:xfrm>
          <a:off x="7594111" y="1611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150096</xdr:rowOff>
    </xdr:from>
    <xdr:to>
      <xdr:col>36</xdr:col>
      <xdr:colOff>165100</xdr:colOff>
      <xdr:row>95</xdr:row>
      <xdr:rowOff>80246</xdr:rowOff>
    </xdr:to>
    <xdr:sp macro="" textlink="">
      <xdr:nvSpPr>
        <xdr:cNvPr id="493" name="楕円 492"/>
        <xdr:cNvSpPr/>
      </xdr:nvSpPr>
      <xdr:spPr>
        <a:xfrm>
          <a:off x="6921500" y="162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96773</xdr:rowOff>
    </xdr:from>
    <xdr:ext cx="534377" cy="259045"/>
    <xdr:sp macro="" textlink="">
      <xdr:nvSpPr>
        <xdr:cNvPr id="494" name="テキスト ボックス 493"/>
        <xdr:cNvSpPr txBox="1"/>
      </xdr:nvSpPr>
      <xdr:spPr>
        <a:xfrm>
          <a:off x="6705111" y="1604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21" name="直線コネクタ 520"/>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2"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3" name="直線コネクタ 522"/>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4"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5" name="直線コネクタ 524"/>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136924</xdr:rowOff>
    </xdr:from>
    <xdr:to>
      <xdr:col>85</xdr:col>
      <xdr:colOff>127000</xdr:colOff>
      <xdr:row>36</xdr:row>
      <xdr:rowOff>145905</xdr:rowOff>
    </xdr:to>
    <xdr:cxnSp macro="">
      <xdr:nvCxnSpPr>
        <xdr:cNvPr id="526" name="直線コネクタ 525"/>
        <xdr:cNvCxnSpPr/>
      </xdr:nvCxnSpPr>
      <xdr:spPr>
        <a:xfrm>
          <a:off x="15481300" y="6309124"/>
          <a:ext cx="8382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7"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8" name="フローチャート: 判断 527"/>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33238</xdr:rowOff>
    </xdr:from>
    <xdr:to>
      <xdr:col>81</xdr:col>
      <xdr:colOff>50800</xdr:colOff>
      <xdr:row>36</xdr:row>
      <xdr:rowOff>136924</xdr:rowOff>
    </xdr:to>
    <xdr:cxnSp macro="">
      <xdr:nvCxnSpPr>
        <xdr:cNvPr id="529" name="直線コネクタ 528"/>
        <xdr:cNvCxnSpPr/>
      </xdr:nvCxnSpPr>
      <xdr:spPr>
        <a:xfrm>
          <a:off x="14592300" y="6205438"/>
          <a:ext cx="8890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30" name="フローチャート: 判断 529"/>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31" name="テキスト ボックス 530"/>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33238</xdr:rowOff>
    </xdr:from>
    <xdr:to>
      <xdr:col>76</xdr:col>
      <xdr:colOff>114300</xdr:colOff>
      <xdr:row>36</xdr:row>
      <xdr:rowOff>69814</xdr:rowOff>
    </xdr:to>
    <xdr:cxnSp macro="">
      <xdr:nvCxnSpPr>
        <xdr:cNvPr id="532" name="直線コネクタ 531"/>
        <xdr:cNvCxnSpPr/>
      </xdr:nvCxnSpPr>
      <xdr:spPr>
        <a:xfrm flipV="1">
          <a:off x="13703300" y="62054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3" name="フローチャート: 判断 532"/>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39496</xdr:rowOff>
    </xdr:from>
    <xdr:ext cx="534377" cy="259045"/>
    <xdr:sp macro="" textlink="">
      <xdr:nvSpPr>
        <xdr:cNvPr id="534" name="テキスト ボックス 533"/>
        <xdr:cNvSpPr txBox="1"/>
      </xdr:nvSpPr>
      <xdr:spPr>
        <a:xfrm>
          <a:off x="14325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69814</xdr:rowOff>
    </xdr:from>
    <xdr:to>
      <xdr:col>71</xdr:col>
      <xdr:colOff>177800</xdr:colOff>
      <xdr:row>37</xdr:row>
      <xdr:rowOff>44668</xdr:rowOff>
    </xdr:to>
    <xdr:cxnSp macro="">
      <xdr:nvCxnSpPr>
        <xdr:cNvPr id="535" name="直線コネクタ 534"/>
        <xdr:cNvCxnSpPr/>
      </xdr:nvCxnSpPr>
      <xdr:spPr>
        <a:xfrm flipV="1">
          <a:off x="12814300" y="624201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6" name="フローチャート: 判断 535"/>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113791</xdr:rowOff>
    </xdr:from>
    <xdr:ext cx="534377" cy="259045"/>
    <xdr:sp macro="" textlink="">
      <xdr:nvSpPr>
        <xdr:cNvPr id="537" name="テキスト ボックス 536"/>
        <xdr:cNvSpPr txBox="1"/>
      </xdr:nvSpPr>
      <xdr:spPr>
        <a:xfrm>
          <a:off x="13436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8" name="フローチャート: 判断 537"/>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9" name="テキスト ボックス 538"/>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95105</xdr:rowOff>
    </xdr:from>
    <xdr:to>
      <xdr:col>85</xdr:col>
      <xdr:colOff>177800</xdr:colOff>
      <xdr:row>37</xdr:row>
      <xdr:rowOff>25255</xdr:rowOff>
    </xdr:to>
    <xdr:sp macro="" textlink="">
      <xdr:nvSpPr>
        <xdr:cNvPr id="545" name="楕円 544"/>
        <xdr:cNvSpPr/>
      </xdr:nvSpPr>
      <xdr:spPr>
        <a:xfrm>
          <a:off x="16268700" y="62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73532</xdr:rowOff>
    </xdr:from>
    <xdr:ext cx="534377" cy="259045"/>
    <xdr:sp macro="" textlink="">
      <xdr:nvSpPr>
        <xdr:cNvPr id="546" name="消防費該当値テキスト"/>
        <xdr:cNvSpPr txBox="1"/>
      </xdr:nvSpPr>
      <xdr:spPr>
        <a:xfrm>
          <a:off x="16370300" y="62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86124</xdr:rowOff>
    </xdr:from>
    <xdr:to>
      <xdr:col>81</xdr:col>
      <xdr:colOff>101600</xdr:colOff>
      <xdr:row>37</xdr:row>
      <xdr:rowOff>16274</xdr:rowOff>
    </xdr:to>
    <xdr:sp macro="" textlink="">
      <xdr:nvSpPr>
        <xdr:cNvPr id="547" name="楕円 546"/>
        <xdr:cNvSpPr/>
      </xdr:nvSpPr>
      <xdr:spPr>
        <a:xfrm>
          <a:off x="15430500" y="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7401</xdr:rowOff>
    </xdr:from>
    <xdr:ext cx="534377" cy="259045"/>
    <xdr:sp macro="" textlink="">
      <xdr:nvSpPr>
        <xdr:cNvPr id="548" name="テキスト ボックス 547"/>
        <xdr:cNvSpPr txBox="1"/>
      </xdr:nvSpPr>
      <xdr:spPr>
        <a:xfrm>
          <a:off x="15214111" y="635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153888</xdr:rowOff>
    </xdr:from>
    <xdr:to>
      <xdr:col>76</xdr:col>
      <xdr:colOff>165100</xdr:colOff>
      <xdr:row>36</xdr:row>
      <xdr:rowOff>84038</xdr:rowOff>
    </xdr:to>
    <xdr:sp macro="" textlink="">
      <xdr:nvSpPr>
        <xdr:cNvPr id="549" name="楕円 548"/>
        <xdr:cNvSpPr/>
      </xdr:nvSpPr>
      <xdr:spPr>
        <a:xfrm>
          <a:off x="14541500" y="615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75165</xdr:rowOff>
    </xdr:from>
    <xdr:ext cx="534377" cy="259045"/>
    <xdr:sp macro="" textlink="">
      <xdr:nvSpPr>
        <xdr:cNvPr id="550" name="テキスト ボックス 549"/>
        <xdr:cNvSpPr txBox="1"/>
      </xdr:nvSpPr>
      <xdr:spPr>
        <a:xfrm>
          <a:off x="14325111" y="62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19014</xdr:rowOff>
    </xdr:from>
    <xdr:to>
      <xdr:col>72</xdr:col>
      <xdr:colOff>38100</xdr:colOff>
      <xdr:row>36</xdr:row>
      <xdr:rowOff>120614</xdr:rowOff>
    </xdr:to>
    <xdr:sp macro="" textlink="">
      <xdr:nvSpPr>
        <xdr:cNvPr id="551" name="楕円 550"/>
        <xdr:cNvSpPr/>
      </xdr:nvSpPr>
      <xdr:spPr>
        <a:xfrm>
          <a:off x="13652500" y="61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111741</xdr:rowOff>
    </xdr:from>
    <xdr:ext cx="534377" cy="259045"/>
    <xdr:sp macro="" textlink="">
      <xdr:nvSpPr>
        <xdr:cNvPr id="552" name="テキスト ボックス 551"/>
        <xdr:cNvSpPr txBox="1"/>
      </xdr:nvSpPr>
      <xdr:spPr>
        <a:xfrm>
          <a:off x="13436111" y="62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165318</xdr:rowOff>
    </xdr:from>
    <xdr:to>
      <xdr:col>67</xdr:col>
      <xdr:colOff>101600</xdr:colOff>
      <xdr:row>37</xdr:row>
      <xdr:rowOff>95468</xdr:rowOff>
    </xdr:to>
    <xdr:sp macro="" textlink="">
      <xdr:nvSpPr>
        <xdr:cNvPr id="553" name="楕円 552"/>
        <xdr:cNvSpPr/>
      </xdr:nvSpPr>
      <xdr:spPr>
        <a:xfrm>
          <a:off x="127635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86595</xdr:rowOff>
    </xdr:from>
    <xdr:ext cx="534377" cy="259045"/>
    <xdr:sp macro="" textlink="">
      <xdr:nvSpPr>
        <xdr:cNvPr id="554" name="テキスト ボックス 553"/>
        <xdr:cNvSpPr txBox="1"/>
      </xdr:nvSpPr>
      <xdr:spPr>
        <a:xfrm>
          <a:off x="12547111" y="64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9" name="直線コネクタ 578"/>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80"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81" name="直線コネクタ 580"/>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2"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3" name="直線コネクタ 582"/>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156578</xdr:rowOff>
    </xdr:from>
    <xdr:to>
      <xdr:col>85</xdr:col>
      <xdr:colOff>127000</xdr:colOff>
      <xdr:row>57</xdr:row>
      <xdr:rowOff>83121</xdr:rowOff>
    </xdr:to>
    <xdr:cxnSp macro="">
      <xdr:nvCxnSpPr>
        <xdr:cNvPr id="584" name="直線コネクタ 583"/>
        <xdr:cNvCxnSpPr/>
      </xdr:nvCxnSpPr>
      <xdr:spPr>
        <a:xfrm flipV="1">
          <a:off x="15481300" y="9071978"/>
          <a:ext cx="838200" cy="78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11765</xdr:rowOff>
    </xdr:from>
    <xdr:ext cx="534377" cy="259045"/>
    <xdr:sp macro="" textlink="">
      <xdr:nvSpPr>
        <xdr:cNvPr id="585" name="教育費平均値テキスト"/>
        <xdr:cNvSpPr txBox="1"/>
      </xdr:nvSpPr>
      <xdr:spPr>
        <a:xfrm>
          <a:off x="16370300" y="875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6" name="フローチャート: 判断 585"/>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83121</xdr:rowOff>
    </xdr:from>
    <xdr:to>
      <xdr:col>81</xdr:col>
      <xdr:colOff>50800</xdr:colOff>
      <xdr:row>57</xdr:row>
      <xdr:rowOff>94590</xdr:rowOff>
    </xdr:to>
    <xdr:cxnSp macro="">
      <xdr:nvCxnSpPr>
        <xdr:cNvPr id="587" name="直線コネクタ 586"/>
        <xdr:cNvCxnSpPr/>
      </xdr:nvCxnSpPr>
      <xdr:spPr>
        <a:xfrm flipV="1">
          <a:off x="14592300" y="985577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8" name="フローチャート: 判断 587"/>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9" name="テキスト ボックス 588"/>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94590</xdr:rowOff>
    </xdr:from>
    <xdr:to>
      <xdr:col>76</xdr:col>
      <xdr:colOff>114300</xdr:colOff>
      <xdr:row>57</xdr:row>
      <xdr:rowOff>132023</xdr:rowOff>
    </xdr:to>
    <xdr:cxnSp macro="">
      <xdr:nvCxnSpPr>
        <xdr:cNvPr id="590" name="直線コネクタ 589"/>
        <xdr:cNvCxnSpPr/>
      </xdr:nvCxnSpPr>
      <xdr:spPr>
        <a:xfrm flipV="1">
          <a:off x="13703300" y="9867240"/>
          <a:ext cx="8890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91" name="フローチャート: 判断 590"/>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2" name="テキスト ボックス 591"/>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108039</xdr:rowOff>
    </xdr:from>
    <xdr:to>
      <xdr:col>71</xdr:col>
      <xdr:colOff>177800</xdr:colOff>
      <xdr:row>57</xdr:row>
      <xdr:rowOff>132023</xdr:rowOff>
    </xdr:to>
    <xdr:cxnSp macro="">
      <xdr:nvCxnSpPr>
        <xdr:cNvPr id="593" name="直線コネクタ 592"/>
        <xdr:cNvCxnSpPr/>
      </xdr:nvCxnSpPr>
      <xdr:spPr>
        <a:xfrm>
          <a:off x="12814300" y="9880689"/>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4" name="フローチャート: 判断 593"/>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5" name="テキスト ボックス 594"/>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6" name="フローチャート: 判断 595"/>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7" name="テキスト ボックス 596"/>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105778</xdr:rowOff>
    </xdr:from>
    <xdr:to>
      <xdr:col>85</xdr:col>
      <xdr:colOff>177800</xdr:colOff>
      <xdr:row>53</xdr:row>
      <xdr:rowOff>35928</xdr:rowOff>
    </xdr:to>
    <xdr:sp macro="" textlink="">
      <xdr:nvSpPr>
        <xdr:cNvPr id="603" name="楕円 602"/>
        <xdr:cNvSpPr/>
      </xdr:nvSpPr>
      <xdr:spPr>
        <a:xfrm>
          <a:off x="16268700" y="90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84205</xdr:rowOff>
    </xdr:from>
    <xdr:ext cx="534377" cy="259045"/>
    <xdr:sp macro="" textlink="">
      <xdr:nvSpPr>
        <xdr:cNvPr id="604" name="教育費該当値テキスト"/>
        <xdr:cNvSpPr txBox="1"/>
      </xdr:nvSpPr>
      <xdr:spPr>
        <a:xfrm>
          <a:off x="16370300" y="89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32321</xdr:rowOff>
    </xdr:from>
    <xdr:to>
      <xdr:col>81</xdr:col>
      <xdr:colOff>101600</xdr:colOff>
      <xdr:row>57</xdr:row>
      <xdr:rowOff>133921</xdr:rowOff>
    </xdr:to>
    <xdr:sp macro="" textlink="">
      <xdr:nvSpPr>
        <xdr:cNvPr id="605" name="楕円 604"/>
        <xdr:cNvSpPr/>
      </xdr:nvSpPr>
      <xdr:spPr>
        <a:xfrm>
          <a:off x="15430500" y="98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125048</xdr:rowOff>
    </xdr:from>
    <xdr:ext cx="534377" cy="259045"/>
    <xdr:sp macro="" textlink="">
      <xdr:nvSpPr>
        <xdr:cNvPr id="606" name="テキスト ボックス 605"/>
        <xdr:cNvSpPr txBox="1"/>
      </xdr:nvSpPr>
      <xdr:spPr>
        <a:xfrm>
          <a:off x="15214111" y="98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43790</xdr:rowOff>
    </xdr:from>
    <xdr:to>
      <xdr:col>76</xdr:col>
      <xdr:colOff>165100</xdr:colOff>
      <xdr:row>57</xdr:row>
      <xdr:rowOff>145390</xdr:rowOff>
    </xdr:to>
    <xdr:sp macro="" textlink="">
      <xdr:nvSpPr>
        <xdr:cNvPr id="607" name="楕円 606"/>
        <xdr:cNvSpPr/>
      </xdr:nvSpPr>
      <xdr:spPr>
        <a:xfrm>
          <a:off x="14541500" y="98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136517</xdr:rowOff>
    </xdr:from>
    <xdr:ext cx="534377" cy="259045"/>
    <xdr:sp macro="" textlink="">
      <xdr:nvSpPr>
        <xdr:cNvPr id="608" name="テキスト ボックス 607"/>
        <xdr:cNvSpPr txBox="1"/>
      </xdr:nvSpPr>
      <xdr:spPr>
        <a:xfrm>
          <a:off x="14325111" y="99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81223</xdr:rowOff>
    </xdr:from>
    <xdr:to>
      <xdr:col>72</xdr:col>
      <xdr:colOff>38100</xdr:colOff>
      <xdr:row>58</xdr:row>
      <xdr:rowOff>11373</xdr:rowOff>
    </xdr:to>
    <xdr:sp macro="" textlink="">
      <xdr:nvSpPr>
        <xdr:cNvPr id="609" name="楕円 608"/>
        <xdr:cNvSpPr/>
      </xdr:nvSpPr>
      <xdr:spPr>
        <a:xfrm>
          <a:off x="13652500" y="98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2500</xdr:rowOff>
    </xdr:from>
    <xdr:ext cx="534377" cy="259045"/>
    <xdr:sp macro="" textlink="">
      <xdr:nvSpPr>
        <xdr:cNvPr id="610" name="テキスト ボックス 609"/>
        <xdr:cNvSpPr txBox="1"/>
      </xdr:nvSpPr>
      <xdr:spPr>
        <a:xfrm>
          <a:off x="13436111" y="99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57239</xdr:rowOff>
    </xdr:from>
    <xdr:to>
      <xdr:col>67</xdr:col>
      <xdr:colOff>101600</xdr:colOff>
      <xdr:row>57</xdr:row>
      <xdr:rowOff>158839</xdr:rowOff>
    </xdr:to>
    <xdr:sp macro="" textlink="">
      <xdr:nvSpPr>
        <xdr:cNvPr id="611" name="楕円 610"/>
        <xdr:cNvSpPr/>
      </xdr:nvSpPr>
      <xdr:spPr>
        <a:xfrm>
          <a:off x="12763500" y="98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149966</xdr:rowOff>
    </xdr:from>
    <xdr:ext cx="534377" cy="259045"/>
    <xdr:sp macro="" textlink="">
      <xdr:nvSpPr>
        <xdr:cNvPr id="612" name="テキスト ボックス 611"/>
        <xdr:cNvSpPr txBox="1"/>
      </xdr:nvSpPr>
      <xdr:spPr>
        <a:xfrm>
          <a:off x="12547111" y="99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3" name="直線コネクタ 62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4" name="テキスト ボックス 62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8" name="テキスト ボックス 62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2" name="直線コネクタ 631"/>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3"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4" name="直線コネクタ 63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5"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6" name="直線コネクタ 635"/>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7" name="直線コネクタ 636"/>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8"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9" name="フローチャート: 判断 638"/>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40" name="直線コネクタ 639"/>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41" name="フローチャート: 判断 640"/>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2" name="テキスト ボックス 641"/>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3" name="直線コネクタ 642"/>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4" name="フローチャート: 判断 643"/>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5" name="テキスト ボックス 644"/>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6" name="直線コネクタ 645"/>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7" name="フローチャート: 判断 646"/>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8" name="テキスト ボックス 647"/>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9" name="フローチャート: 判断 648"/>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50" name="テキスト ボックス 649"/>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6" name="楕円 655"/>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249299" cy="259045"/>
    <xdr:sp macro="" textlink="">
      <xdr:nvSpPr>
        <xdr:cNvPr id="657" name="災害復旧費該当値テキスト"/>
        <xdr:cNvSpPr txBox="1"/>
      </xdr:nvSpPr>
      <xdr:spPr>
        <a:xfrm>
          <a:off x="16370300" y="13279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8" name="楕円 657"/>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9" name="テキスト ボックス 658"/>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0" name="楕円 659"/>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1" name="テキスト ボックス 660"/>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2" name="楕円 66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3" name="テキスト ボックス 662"/>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4" name="楕円 66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5" name="テキスト ボックス 664"/>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8" name="直線コネクタ 687"/>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9"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90" name="直線コネクタ 689"/>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91"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2" name="直線コネクタ 691"/>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25081</xdr:rowOff>
    </xdr:from>
    <xdr:to>
      <xdr:col>85</xdr:col>
      <xdr:colOff>127000</xdr:colOff>
      <xdr:row>97</xdr:row>
      <xdr:rowOff>100701</xdr:rowOff>
    </xdr:to>
    <xdr:cxnSp macro="">
      <xdr:nvCxnSpPr>
        <xdr:cNvPr id="693" name="直線コネクタ 692"/>
        <xdr:cNvCxnSpPr/>
      </xdr:nvCxnSpPr>
      <xdr:spPr>
        <a:xfrm>
          <a:off x="15481300" y="16655731"/>
          <a:ext cx="838200" cy="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4"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5" name="フローチャート: 判断 694"/>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25081</xdr:rowOff>
    </xdr:from>
    <xdr:to>
      <xdr:col>81</xdr:col>
      <xdr:colOff>50800</xdr:colOff>
      <xdr:row>97</xdr:row>
      <xdr:rowOff>76446</xdr:rowOff>
    </xdr:to>
    <xdr:cxnSp macro="">
      <xdr:nvCxnSpPr>
        <xdr:cNvPr id="696" name="直線コネクタ 695"/>
        <xdr:cNvCxnSpPr/>
      </xdr:nvCxnSpPr>
      <xdr:spPr>
        <a:xfrm flipV="1">
          <a:off x="14592300" y="16655731"/>
          <a:ext cx="889000" cy="5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7" name="フローチャート: 判断 696"/>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8" name="テキスト ボックス 697"/>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41470</xdr:rowOff>
    </xdr:from>
    <xdr:to>
      <xdr:col>76</xdr:col>
      <xdr:colOff>114300</xdr:colOff>
      <xdr:row>97</xdr:row>
      <xdr:rowOff>76446</xdr:rowOff>
    </xdr:to>
    <xdr:cxnSp macro="">
      <xdr:nvCxnSpPr>
        <xdr:cNvPr id="699" name="直線コネクタ 698"/>
        <xdr:cNvCxnSpPr/>
      </xdr:nvCxnSpPr>
      <xdr:spPr>
        <a:xfrm>
          <a:off x="13703300" y="16672120"/>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700" name="フローチャート: 判断 699"/>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701" name="テキスト ボックス 700"/>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41470</xdr:rowOff>
    </xdr:from>
    <xdr:to>
      <xdr:col>71</xdr:col>
      <xdr:colOff>177800</xdr:colOff>
      <xdr:row>97</xdr:row>
      <xdr:rowOff>122098</xdr:rowOff>
    </xdr:to>
    <xdr:cxnSp macro="">
      <xdr:nvCxnSpPr>
        <xdr:cNvPr id="702" name="直線コネクタ 701"/>
        <xdr:cNvCxnSpPr/>
      </xdr:nvCxnSpPr>
      <xdr:spPr>
        <a:xfrm flipV="1">
          <a:off x="12814300" y="16672120"/>
          <a:ext cx="889000" cy="8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3" name="フローチャート: 判断 702"/>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4" name="テキスト ボックス 703"/>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5" name="フローチャート: 判断 704"/>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6" name="テキスト ボックス 705"/>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49901</xdr:rowOff>
    </xdr:from>
    <xdr:to>
      <xdr:col>85</xdr:col>
      <xdr:colOff>177800</xdr:colOff>
      <xdr:row>97</xdr:row>
      <xdr:rowOff>151501</xdr:rowOff>
    </xdr:to>
    <xdr:sp macro="" textlink="">
      <xdr:nvSpPr>
        <xdr:cNvPr id="712" name="楕円 711"/>
        <xdr:cNvSpPr/>
      </xdr:nvSpPr>
      <xdr:spPr>
        <a:xfrm>
          <a:off x="16268700" y="166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28328</xdr:rowOff>
    </xdr:from>
    <xdr:ext cx="534377" cy="259045"/>
    <xdr:sp macro="" textlink="">
      <xdr:nvSpPr>
        <xdr:cNvPr id="713" name="公債費該当値テキスト"/>
        <xdr:cNvSpPr txBox="1"/>
      </xdr:nvSpPr>
      <xdr:spPr>
        <a:xfrm>
          <a:off x="16370300" y="1665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145731</xdr:rowOff>
    </xdr:from>
    <xdr:to>
      <xdr:col>81</xdr:col>
      <xdr:colOff>101600</xdr:colOff>
      <xdr:row>97</xdr:row>
      <xdr:rowOff>75881</xdr:rowOff>
    </xdr:to>
    <xdr:sp macro="" textlink="">
      <xdr:nvSpPr>
        <xdr:cNvPr id="714" name="楕円 713"/>
        <xdr:cNvSpPr/>
      </xdr:nvSpPr>
      <xdr:spPr>
        <a:xfrm>
          <a:off x="15430500" y="1660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67008</xdr:rowOff>
    </xdr:from>
    <xdr:ext cx="534377" cy="259045"/>
    <xdr:sp macro="" textlink="">
      <xdr:nvSpPr>
        <xdr:cNvPr id="715" name="テキスト ボックス 714"/>
        <xdr:cNvSpPr txBox="1"/>
      </xdr:nvSpPr>
      <xdr:spPr>
        <a:xfrm>
          <a:off x="15214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25646</xdr:rowOff>
    </xdr:from>
    <xdr:to>
      <xdr:col>76</xdr:col>
      <xdr:colOff>165100</xdr:colOff>
      <xdr:row>97</xdr:row>
      <xdr:rowOff>127246</xdr:rowOff>
    </xdr:to>
    <xdr:sp macro="" textlink="">
      <xdr:nvSpPr>
        <xdr:cNvPr id="716" name="楕円 715"/>
        <xdr:cNvSpPr/>
      </xdr:nvSpPr>
      <xdr:spPr>
        <a:xfrm>
          <a:off x="14541500" y="166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118373</xdr:rowOff>
    </xdr:from>
    <xdr:ext cx="534377" cy="259045"/>
    <xdr:sp macro="" textlink="">
      <xdr:nvSpPr>
        <xdr:cNvPr id="717" name="テキスト ボックス 716"/>
        <xdr:cNvSpPr txBox="1"/>
      </xdr:nvSpPr>
      <xdr:spPr>
        <a:xfrm>
          <a:off x="14325111" y="167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162120</xdr:rowOff>
    </xdr:from>
    <xdr:to>
      <xdr:col>72</xdr:col>
      <xdr:colOff>38100</xdr:colOff>
      <xdr:row>97</xdr:row>
      <xdr:rowOff>92270</xdr:rowOff>
    </xdr:to>
    <xdr:sp macro="" textlink="">
      <xdr:nvSpPr>
        <xdr:cNvPr id="718" name="楕円 717"/>
        <xdr:cNvSpPr/>
      </xdr:nvSpPr>
      <xdr:spPr>
        <a:xfrm>
          <a:off x="13652500" y="166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83397</xdr:rowOff>
    </xdr:from>
    <xdr:ext cx="534377" cy="259045"/>
    <xdr:sp macro="" textlink="">
      <xdr:nvSpPr>
        <xdr:cNvPr id="719" name="テキスト ボックス 718"/>
        <xdr:cNvSpPr txBox="1"/>
      </xdr:nvSpPr>
      <xdr:spPr>
        <a:xfrm>
          <a:off x="13436111" y="1671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71298</xdr:rowOff>
    </xdr:from>
    <xdr:to>
      <xdr:col>67</xdr:col>
      <xdr:colOff>101600</xdr:colOff>
      <xdr:row>98</xdr:row>
      <xdr:rowOff>1448</xdr:rowOff>
    </xdr:to>
    <xdr:sp macro="" textlink="">
      <xdr:nvSpPr>
        <xdr:cNvPr id="720" name="楕円 719"/>
        <xdr:cNvSpPr/>
      </xdr:nvSpPr>
      <xdr:spPr>
        <a:xfrm>
          <a:off x="12763500" y="167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164025</xdr:rowOff>
    </xdr:from>
    <xdr:ext cx="534377" cy="259045"/>
    <xdr:sp macro="" textlink="">
      <xdr:nvSpPr>
        <xdr:cNvPr id="721" name="テキスト ボックス 720"/>
        <xdr:cNvSpPr txBox="1"/>
      </xdr:nvSpPr>
      <xdr:spPr>
        <a:xfrm>
          <a:off x="12547111" y="167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7" name="直線コネクタ 746"/>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50"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51" name="直線コネクタ 750"/>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126637</xdr:rowOff>
    </xdr:from>
    <xdr:to>
      <xdr:col>116</xdr:col>
      <xdr:colOff>63500</xdr:colOff>
      <xdr:row>36</xdr:row>
      <xdr:rowOff>149606</xdr:rowOff>
    </xdr:to>
    <xdr:cxnSp macro="">
      <xdr:nvCxnSpPr>
        <xdr:cNvPr id="752" name="直線コネクタ 751"/>
        <xdr:cNvCxnSpPr/>
      </xdr:nvCxnSpPr>
      <xdr:spPr>
        <a:xfrm>
          <a:off x="21323300" y="6298837"/>
          <a:ext cx="8382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131117</xdr:rowOff>
    </xdr:from>
    <xdr:ext cx="469744" cy="259045"/>
    <xdr:sp macro="" textlink="">
      <xdr:nvSpPr>
        <xdr:cNvPr id="753" name="諸支出金平均値テキスト"/>
        <xdr:cNvSpPr txBox="1"/>
      </xdr:nvSpPr>
      <xdr:spPr>
        <a:xfrm>
          <a:off x="22212300" y="63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4" name="フローチャート: 判断 753"/>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126637</xdr:rowOff>
    </xdr:from>
    <xdr:to>
      <xdr:col>111</xdr:col>
      <xdr:colOff>177800</xdr:colOff>
      <xdr:row>37</xdr:row>
      <xdr:rowOff>10487</xdr:rowOff>
    </xdr:to>
    <xdr:cxnSp macro="">
      <xdr:nvCxnSpPr>
        <xdr:cNvPr id="755" name="直線コネクタ 754"/>
        <xdr:cNvCxnSpPr/>
      </xdr:nvCxnSpPr>
      <xdr:spPr>
        <a:xfrm flipV="1">
          <a:off x="20434300" y="6298837"/>
          <a:ext cx="889000" cy="5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6" name="フローチャート: 判断 755"/>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50672</xdr:rowOff>
    </xdr:from>
    <xdr:ext cx="469744" cy="259045"/>
    <xdr:sp macro="" textlink="">
      <xdr:nvSpPr>
        <xdr:cNvPr id="757" name="テキスト ボックス 756"/>
        <xdr:cNvSpPr txBox="1"/>
      </xdr:nvSpPr>
      <xdr:spPr>
        <a:xfrm>
          <a:off x="21088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150912</xdr:rowOff>
    </xdr:from>
    <xdr:to>
      <xdr:col>107</xdr:col>
      <xdr:colOff>50800</xdr:colOff>
      <xdr:row>37</xdr:row>
      <xdr:rowOff>10487</xdr:rowOff>
    </xdr:to>
    <xdr:cxnSp macro="">
      <xdr:nvCxnSpPr>
        <xdr:cNvPr id="758" name="直線コネクタ 757"/>
        <xdr:cNvCxnSpPr/>
      </xdr:nvCxnSpPr>
      <xdr:spPr>
        <a:xfrm>
          <a:off x="19545300" y="632311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9" name="フローチャート: 判断 758"/>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60" name="テキスト ボックス 759"/>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90388</xdr:rowOff>
    </xdr:from>
    <xdr:to>
      <xdr:col>102</xdr:col>
      <xdr:colOff>114300</xdr:colOff>
      <xdr:row>36</xdr:row>
      <xdr:rowOff>150912</xdr:rowOff>
    </xdr:to>
    <xdr:cxnSp macro="">
      <xdr:nvCxnSpPr>
        <xdr:cNvPr id="761" name="直線コネクタ 760"/>
        <xdr:cNvCxnSpPr/>
      </xdr:nvCxnSpPr>
      <xdr:spPr>
        <a:xfrm>
          <a:off x="18656300" y="6262588"/>
          <a:ext cx="889000" cy="6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2" name="フローチャート: 判断 761"/>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3" name="テキスト ボックス 762"/>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4" name="フローチャート: 判断 763"/>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137431</xdr:rowOff>
    </xdr:from>
    <xdr:ext cx="469744" cy="259045"/>
    <xdr:sp macro="" textlink="">
      <xdr:nvSpPr>
        <xdr:cNvPr id="765" name="テキスト ボックス 764"/>
        <xdr:cNvSpPr txBox="1"/>
      </xdr:nvSpPr>
      <xdr:spPr>
        <a:xfrm>
          <a:off x="18421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98806</xdr:rowOff>
    </xdr:from>
    <xdr:to>
      <xdr:col>116</xdr:col>
      <xdr:colOff>114300</xdr:colOff>
      <xdr:row>37</xdr:row>
      <xdr:rowOff>28956</xdr:rowOff>
    </xdr:to>
    <xdr:sp macro="" textlink="">
      <xdr:nvSpPr>
        <xdr:cNvPr id="771" name="楕円 770"/>
        <xdr:cNvSpPr/>
      </xdr:nvSpPr>
      <xdr:spPr>
        <a:xfrm>
          <a:off x="221107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121683</xdr:rowOff>
    </xdr:from>
    <xdr:ext cx="469744" cy="259045"/>
    <xdr:sp macro="" textlink="">
      <xdr:nvSpPr>
        <xdr:cNvPr id="772" name="諸支出金該当値テキスト"/>
        <xdr:cNvSpPr txBox="1"/>
      </xdr:nvSpPr>
      <xdr:spPr>
        <a:xfrm>
          <a:off x="22212300" y="61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75837</xdr:rowOff>
    </xdr:from>
    <xdr:to>
      <xdr:col>112</xdr:col>
      <xdr:colOff>38100</xdr:colOff>
      <xdr:row>37</xdr:row>
      <xdr:rowOff>5987</xdr:rowOff>
    </xdr:to>
    <xdr:sp macro="" textlink="">
      <xdr:nvSpPr>
        <xdr:cNvPr id="773" name="楕円 772"/>
        <xdr:cNvSpPr/>
      </xdr:nvSpPr>
      <xdr:spPr>
        <a:xfrm>
          <a:off x="21272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22514</xdr:rowOff>
    </xdr:from>
    <xdr:ext cx="469744" cy="259045"/>
    <xdr:sp macro="" textlink="">
      <xdr:nvSpPr>
        <xdr:cNvPr id="774" name="テキスト ボックス 773"/>
        <xdr:cNvSpPr txBox="1"/>
      </xdr:nvSpPr>
      <xdr:spPr>
        <a:xfrm>
          <a:off x="21088428" y="602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131137</xdr:rowOff>
    </xdr:from>
    <xdr:to>
      <xdr:col>107</xdr:col>
      <xdr:colOff>101600</xdr:colOff>
      <xdr:row>37</xdr:row>
      <xdr:rowOff>61287</xdr:rowOff>
    </xdr:to>
    <xdr:sp macro="" textlink="">
      <xdr:nvSpPr>
        <xdr:cNvPr id="775" name="楕円 774"/>
        <xdr:cNvSpPr/>
      </xdr:nvSpPr>
      <xdr:spPr>
        <a:xfrm>
          <a:off x="20383500" y="63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52414</xdr:rowOff>
    </xdr:from>
    <xdr:ext cx="469744" cy="259045"/>
    <xdr:sp macro="" textlink="">
      <xdr:nvSpPr>
        <xdr:cNvPr id="776" name="テキスト ボックス 775"/>
        <xdr:cNvSpPr txBox="1"/>
      </xdr:nvSpPr>
      <xdr:spPr>
        <a:xfrm>
          <a:off x="20199428" y="639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100112</xdr:rowOff>
    </xdr:from>
    <xdr:to>
      <xdr:col>102</xdr:col>
      <xdr:colOff>165100</xdr:colOff>
      <xdr:row>37</xdr:row>
      <xdr:rowOff>30262</xdr:rowOff>
    </xdr:to>
    <xdr:sp macro="" textlink="">
      <xdr:nvSpPr>
        <xdr:cNvPr id="777" name="楕円 776"/>
        <xdr:cNvSpPr/>
      </xdr:nvSpPr>
      <xdr:spPr>
        <a:xfrm>
          <a:off x="19494500" y="62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21389</xdr:rowOff>
    </xdr:from>
    <xdr:ext cx="469744" cy="259045"/>
    <xdr:sp macro="" textlink="">
      <xdr:nvSpPr>
        <xdr:cNvPr id="778" name="テキスト ボックス 777"/>
        <xdr:cNvSpPr txBox="1"/>
      </xdr:nvSpPr>
      <xdr:spPr>
        <a:xfrm>
          <a:off x="19310428" y="63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39588</xdr:rowOff>
    </xdr:from>
    <xdr:to>
      <xdr:col>98</xdr:col>
      <xdr:colOff>38100</xdr:colOff>
      <xdr:row>36</xdr:row>
      <xdr:rowOff>141188</xdr:rowOff>
    </xdr:to>
    <xdr:sp macro="" textlink="">
      <xdr:nvSpPr>
        <xdr:cNvPr id="779" name="楕円 778"/>
        <xdr:cNvSpPr/>
      </xdr:nvSpPr>
      <xdr:spPr>
        <a:xfrm>
          <a:off x="18605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157715</xdr:rowOff>
    </xdr:from>
    <xdr:ext cx="469744" cy="259045"/>
    <xdr:sp macro="" textlink="">
      <xdr:nvSpPr>
        <xdr:cNvPr id="780" name="テキスト ボックス 779"/>
        <xdr:cNvSpPr txBox="1"/>
      </xdr:nvSpPr>
      <xdr:spPr>
        <a:xfrm>
          <a:off x="18421428" y="59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450,000</a:t>
          </a:r>
          <a:r>
            <a:rPr kumimoji="1" lang="ja-JP" altLang="en-US" sz="1100">
              <a:latin typeface="ＭＳ Ｐゴシック" panose="020B0600070205080204" pitchFamily="50" charset="-128"/>
              <a:ea typeface="ＭＳ Ｐゴシック" panose="020B0600070205080204" pitchFamily="50" charset="-128"/>
            </a:rPr>
            <a:t>円（歳出総額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30.1.1</a:t>
          </a:r>
          <a:r>
            <a:rPr kumimoji="1" lang="ja-JP" altLang="en-US" sz="1100">
              <a:latin typeface="ＭＳ Ｐゴシック" panose="020B0600070205080204" pitchFamily="50" charset="-128"/>
              <a:ea typeface="ＭＳ Ｐゴシック" panose="020B0600070205080204" pitchFamily="50" charset="-128"/>
            </a:rPr>
            <a:t>時点の人口）となっています。各項目の住民一人当たりコストは、概ね類似団体よりも低くなっています。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総務費は、住民一人当たり</a:t>
          </a:r>
          <a:r>
            <a:rPr kumimoji="1" lang="en-US" altLang="ja-JP" sz="1100">
              <a:latin typeface="ＭＳ Ｐゴシック" panose="020B0600070205080204" pitchFamily="50" charset="-128"/>
              <a:ea typeface="ＭＳ Ｐゴシック" panose="020B0600070205080204" pitchFamily="50" charset="-128"/>
            </a:rPr>
            <a:t>29,220</a:t>
          </a:r>
          <a:r>
            <a:rPr kumimoji="1" lang="ja-JP" altLang="en-US" sz="1100">
              <a:latin typeface="ＭＳ Ｐゴシック" panose="020B0600070205080204" pitchFamily="50" charset="-128"/>
              <a:ea typeface="ＭＳ Ｐゴシック" panose="020B0600070205080204" pitchFamily="50" charset="-128"/>
            </a:rPr>
            <a:t>円となっています。平成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年度は、財政調整基金における財源の年度間調整の額の増や新市庁舎整備事業の事業進捗に伴う増などにより、増加しました。また、平成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年度に高かったのは、横浜市土地開発公社の解散に伴う負担金の増によるものです。</a:t>
          </a:r>
        </a:p>
        <a:p>
          <a:r>
            <a:rPr kumimoji="1" lang="ja-JP" altLang="en-US" sz="1100">
              <a:latin typeface="ＭＳ Ｐゴシック" panose="020B0600070205080204" pitchFamily="50" charset="-128"/>
              <a:ea typeface="ＭＳ Ｐゴシック" panose="020B0600070205080204" pitchFamily="50" charset="-128"/>
            </a:rPr>
            <a:t>　民生費は、住民一人当たり</a:t>
          </a:r>
          <a:r>
            <a:rPr kumimoji="1" lang="en-US" altLang="ja-JP" sz="1100">
              <a:latin typeface="ＭＳ Ｐゴシック" panose="020B0600070205080204" pitchFamily="50" charset="-128"/>
              <a:ea typeface="ＭＳ Ｐゴシック" panose="020B0600070205080204" pitchFamily="50" charset="-128"/>
            </a:rPr>
            <a:t>170,069</a:t>
          </a:r>
          <a:r>
            <a:rPr kumimoji="1" lang="ja-JP" altLang="en-US" sz="1100">
              <a:latin typeface="ＭＳ Ｐゴシック" panose="020B0600070205080204" pitchFamily="50" charset="-128"/>
              <a:ea typeface="ＭＳ Ｐゴシック" panose="020B0600070205080204" pitchFamily="50" charset="-128"/>
            </a:rPr>
            <a:t>円となっており、類似団体と同様、年々増加しています。待機児童対策などの子育て支援施策の増、障害者支援施設の増や施設利用者数の増などによるものです。</a:t>
          </a:r>
        </a:p>
        <a:p>
          <a:r>
            <a:rPr kumimoji="1" lang="ja-JP" altLang="en-US" sz="1100">
              <a:latin typeface="ＭＳ Ｐゴシック" panose="020B0600070205080204" pitchFamily="50" charset="-128"/>
              <a:ea typeface="ＭＳ Ｐゴシック" panose="020B0600070205080204" pitchFamily="50" charset="-128"/>
            </a:rPr>
            <a:t>　土木費は、住民一人当たり</a:t>
          </a:r>
          <a:r>
            <a:rPr kumimoji="1" lang="en-US" altLang="ja-JP" sz="1100">
              <a:latin typeface="ＭＳ Ｐゴシック" panose="020B0600070205080204" pitchFamily="50" charset="-128"/>
              <a:ea typeface="ＭＳ Ｐゴシック" panose="020B0600070205080204" pitchFamily="50" charset="-128"/>
            </a:rPr>
            <a:t>67,656</a:t>
          </a:r>
          <a:r>
            <a:rPr kumimoji="1" lang="ja-JP" altLang="en-US" sz="1100">
              <a:latin typeface="ＭＳ Ｐゴシック" panose="020B0600070205080204" pitchFamily="50" charset="-128"/>
              <a:ea typeface="ＭＳ Ｐゴシック" panose="020B0600070205080204" pitchFamily="50" charset="-128"/>
            </a:rPr>
            <a:t>円となっており、平成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年度は、首都高出資金や南本牧ふ頭第５ブロック処分場整備事業などの事業進捗による減に伴い、前年度より減少しました。</a:t>
          </a:r>
        </a:p>
        <a:p>
          <a:r>
            <a:rPr kumimoji="1" lang="ja-JP" altLang="en-US" sz="1100">
              <a:latin typeface="ＭＳ Ｐゴシック" panose="020B0600070205080204" pitchFamily="50" charset="-128"/>
              <a:ea typeface="ＭＳ Ｐゴシック" panose="020B0600070205080204" pitchFamily="50" charset="-128"/>
            </a:rPr>
            <a:t>　教育費は、住民一人当たり</a:t>
          </a:r>
          <a:r>
            <a:rPr kumimoji="1" lang="en-US" altLang="ja-JP" sz="1100">
              <a:latin typeface="ＭＳ Ｐゴシック" panose="020B0600070205080204" pitchFamily="50" charset="-128"/>
              <a:ea typeface="ＭＳ Ｐゴシック" panose="020B0600070205080204" pitchFamily="50" charset="-128"/>
            </a:rPr>
            <a:t>77,114</a:t>
          </a:r>
          <a:r>
            <a:rPr kumimoji="1" lang="ja-JP" altLang="en-US" sz="1100">
              <a:latin typeface="ＭＳ Ｐゴシック" panose="020B0600070205080204" pitchFamily="50" charset="-128"/>
              <a:ea typeface="ＭＳ Ｐゴシック" panose="020B0600070205080204" pitchFamily="50" charset="-128"/>
            </a:rPr>
            <a:t>円となっており、平成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年度は、県費負担教職員の本市移管による教職員人件費の増などにより、前年度より増加しました。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900">
              <a:solidFill>
                <a:sysClr val="windowText" lastClr="000000"/>
              </a:solidFill>
              <a:latin typeface="ＭＳ ゴシック" pitchFamily="49" charset="-128"/>
              <a:ea typeface="ＭＳ ゴシック" pitchFamily="49" charset="-128"/>
            </a:rPr>
            <a:t>平成</a:t>
          </a:r>
          <a:r>
            <a:rPr kumimoji="1" lang="en-US" altLang="ja-JP" sz="900">
              <a:solidFill>
                <a:sysClr val="windowText" lastClr="000000"/>
              </a:solidFill>
              <a:latin typeface="ＭＳ ゴシック" pitchFamily="49" charset="-128"/>
              <a:ea typeface="ＭＳ ゴシック" pitchFamily="49" charset="-128"/>
            </a:rPr>
            <a:t>26</a:t>
          </a:r>
          <a:r>
            <a:rPr kumimoji="1" lang="ja-JP" altLang="en-US" sz="900">
              <a:solidFill>
                <a:sysClr val="windowText" lastClr="000000"/>
              </a:solidFill>
              <a:latin typeface="ＭＳ ゴシック" pitchFamily="49" charset="-128"/>
              <a:ea typeface="ＭＳ ゴシック" pitchFamily="49" charset="-128"/>
            </a:rPr>
            <a:t>年度は、「歳入歳出差引」「翌年度に繰り越すべき財源」がともに減少したため、実質収支額が減少し、実質単年度収支も赤字となっています。平成</a:t>
          </a:r>
          <a:r>
            <a:rPr kumimoji="1" lang="en-US" altLang="ja-JP" sz="900">
              <a:solidFill>
                <a:sysClr val="windowText" lastClr="000000"/>
              </a:solidFill>
              <a:latin typeface="ＭＳ ゴシック" pitchFamily="49" charset="-128"/>
              <a:ea typeface="ＭＳ ゴシック" pitchFamily="49" charset="-128"/>
            </a:rPr>
            <a:t>27</a:t>
          </a:r>
          <a:r>
            <a:rPr kumimoji="1" lang="ja-JP" altLang="en-US" sz="900">
              <a:solidFill>
                <a:sysClr val="windowText" lastClr="000000"/>
              </a:solidFill>
              <a:latin typeface="ＭＳ ゴシック" pitchFamily="49" charset="-128"/>
              <a:ea typeface="ＭＳ ゴシック" pitchFamily="49" charset="-128"/>
            </a:rPr>
            <a:t>年度は、前年度に比べ、財政調整基金の積立金が増加したことなどにより、実質単年度収支は黒字になっています。平成</a:t>
          </a:r>
          <a:r>
            <a:rPr kumimoji="1" lang="en-US" altLang="ja-JP" sz="900">
              <a:solidFill>
                <a:sysClr val="windowText" lastClr="000000"/>
              </a:solidFill>
              <a:latin typeface="ＭＳ ゴシック" pitchFamily="49" charset="-128"/>
              <a:ea typeface="ＭＳ ゴシック" pitchFamily="49" charset="-128"/>
            </a:rPr>
            <a:t>28</a:t>
          </a:r>
          <a:r>
            <a:rPr kumimoji="1" lang="ja-JP" altLang="en-US" sz="900">
              <a:solidFill>
                <a:sysClr val="windowText" lastClr="000000"/>
              </a:solidFill>
              <a:latin typeface="ＭＳ ゴシック" pitchFamily="49" charset="-128"/>
              <a:ea typeface="ＭＳ ゴシック" pitchFamily="49" charset="-128"/>
            </a:rPr>
            <a:t>年度は、「歳入歳出差引」「翌年度に繰り越すべき財源」がともに減少し、実質収支額が減少しました。加えて、財政調整基金の積立金の減及び取崩額の増により、実質単年度収支は赤字となっています。平成</a:t>
          </a:r>
          <a:r>
            <a:rPr kumimoji="1" lang="en-US" altLang="ja-JP" sz="900">
              <a:solidFill>
                <a:sysClr val="windowText" lastClr="000000"/>
              </a:solidFill>
              <a:latin typeface="ＭＳ ゴシック" pitchFamily="49" charset="-128"/>
              <a:ea typeface="ＭＳ ゴシック" pitchFamily="49" charset="-128"/>
            </a:rPr>
            <a:t>29</a:t>
          </a:r>
          <a:r>
            <a:rPr kumimoji="1" lang="ja-JP" altLang="en-US" sz="900">
              <a:solidFill>
                <a:sysClr val="windowText" lastClr="000000"/>
              </a:solidFill>
              <a:latin typeface="ＭＳ ゴシック" pitchFamily="49" charset="-128"/>
              <a:ea typeface="ＭＳ ゴシック" pitchFamily="49" charset="-128"/>
            </a:rPr>
            <a:t>年度は、「歳入歳出差引」が増加したほか、財政調整基金の積立金が取崩額より大きかったことから、実質単年度収支が黒字となりました。</a:t>
          </a:r>
        </a:p>
        <a:p>
          <a:r>
            <a:rPr kumimoji="1" lang="ja-JP" altLang="en-US" sz="900">
              <a:solidFill>
                <a:sysClr val="windowText" lastClr="000000"/>
              </a:solidFill>
              <a:latin typeface="ＭＳ ゴシック" pitchFamily="49" charset="-128"/>
              <a:ea typeface="ＭＳ ゴシック" pitchFamily="49" charset="-128"/>
            </a:rPr>
            <a:t>　なお、財政調整基金は、毎年度決算剰余金の</a:t>
          </a:r>
          <a:r>
            <a:rPr kumimoji="1" lang="en-US" altLang="ja-JP" sz="900">
              <a:solidFill>
                <a:sysClr val="windowText" lastClr="000000"/>
              </a:solidFill>
              <a:latin typeface="ＭＳ ゴシック" pitchFamily="49" charset="-128"/>
              <a:ea typeface="ＭＳ ゴシック" pitchFamily="49" charset="-128"/>
            </a:rPr>
            <a:t>1/2</a:t>
          </a:r>
          <a:r>
            <a:rPr kumimoji="1" lang="ja-JP" altLang="en-US" sz="900">
              <a:solidFill>
                <a:sysClr val="windowText" lastClr="000000"/>
              </a:solidFill>
              <a:latin typeface="ＭＳ ゴシック" pitchFamily="49" charset="-128"/>
              <a:ea typeface="ＭＳ ゴシック" pitchFamily="49" charset="-128"/>
            </a:rPr>
            <a:t>の積立てに加え、平成</a:t>
          </a:r>
          <a:r>
            <a:rPr kumimoji="1" lang="en-US" altLang="ja-JP" sz="900">
              <a:solidFill>
                <a:sysClr val="windowText" lastClr="000000"/>
              </a:solidFill>
              <a:latin typeface="ＭＳ ゴシック" pitchFamily="49" charset="-128"/>
              <a:ea typeface="ＭＳ ゴシック" pitchFamily="49" charset="-128"/>
            </a:rPr>
            <a:t>25</a:t>
          </a:r>
          <a:r>
            <a:rPr kumimoji="1" lang="ja-JP" altLang="en-US" sz="900">
              <a:solidFill>
                <a:sysClr val="windowText" lastClr="000000"/>
              </a:solidFill>
              <a:latin typeface="ＭＳ ゴシック" pitchFamily="49" charset="-128"/>
              <a:ea typeface="ＭＳ ゴシック" pitchFamily="49" charset="-128"/>
            </a:rPr>
            <a:t>年度以降、効率的・効果的な執行により捻出した財源を一旦積み立て（</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）、翌年度の財源として活用しています。</a:t>
          </a:r>
        </a:p>
        <a:p>
          <a:r>
            <a:rPr kumimoji="1" lang="en-US" altLang="ja-JP" sz="850">
              <a:solidFill>
                <a:sysClr val="windowText" lastClr="000000"/>
              </a:solidFill>
              <a:latin typeface="ＭＳ ゴシック" pitchFamily="49" charset="-128"/>
              <a:ea typeface="ＭＳ ゴシック" pitchFamily="49" charset="-128"/>
            </a:rPr>
            <a:t>※</a:t>
          </a:r>
          <a:r>
            <a:rPr kumimoji="1" lang="ja-JP" altLang="en-US" sz="850">
              <a:solidFill>
                <a:sysClr val="windowText" lastClr="000000"/>
              </a:solidFill>
              <a:latin typeface="ＭＳ ゴシック" pitchFamily="49" charset="-128"/>
              <a:ea typeface="ＭＳ ゴシック" pitchFamily="49" charset="-128"/>
            </a:rPr>
            <a:t>この積立てを除いた場合、表中の基金残高は、Ｈ</a:t>
          </a:r>
          <a:r>
            <a:rPr kumimoji="1" lang="en-US" altLang="ja-JP" sz="850">
              <a:solidFill>
                <a:sysClr val="windowText" lastClr="000000"/>
              </a:solidFill>
              <a:latin typeface="ＭＳ ゴシック" pitchFamily="49" charset="-128"/>
              <a:ea typeface="ＭＳ ゴシック" pitchFamily="49" charset="-128"/>
            </a:rPr>
            <a:t>25 1.27%</a:t>
          </a:r>
          <a:r>
            <a:rPr kumimoji="1" lang="ja-JP" altLang="en-US" sz="850">
              <a:solidFill>
                <a:sysClr val="windowText" lastClr="000000"/>
              </a:solidFill>
              <a:latin typeface="ＭＳ ゴシック" pitchFamily="49" charset="-128"/>
              <a:ea typeface="ＭＳ ゴシック" pitchFamily="49" charset="-128"/>
            </a:rPr>
            <a:t>　Ｈ</a:t>
          </a:r>
          <a:r>
            <a:rPr kumimoji="1" lang="en-US" altLang="ja-JP" sz="850">
              <a:solidFill>
                <a:sysClr val="windowText" lastClr="000000"/>
              </a:solidFill>
              <a:latin typeface="ＭＳ ゴシック" pitchFamily="49" charset="-128"/>
              <a:ea typeface="ＭＳ ゴシック" pitchFamily="49" charset="-128"/>
            </a:rPr>
            <a:t>26 1.73%</a:t>
          </a:r>
          <a:r>
            <a:rPr kumimoji="1" lang="ja-JP" altLang="en-US" sz="850">
              <a:solidFill>
                <a:sysClr val="windowText" lastClr="000000"/>
              </a:solidFill>
              <a:latin typeface="ＭＳ ゴシック" pitchFamily="49" charset="-128"/>
              <a:ea typeface="ＭＳ ゴシック" pitchFamily="49" charset="-128"/>
            </a:rPr>
            <a:t>　Ｈ</a:t>
          </a:r>
          <a:r>
            <a:rPr kumimoji="1" lang="en-US" altLang="ja-JP" sz="850">
              <a:solidFill>
                <a:sysClr val="windowText" lastClr="000000"/>
              </a:solidFill>
              <a:latin typeface="ＭＳ ゴシック" pitchFamily="49" charset="-128"/>
              <a:ea typeface="ＭＳ ゴシック" pitchFamily="49" charset="-128"/>
            </a:rPr>
            <a:t>27 1.46%</a:t>
          </a:r>
          <a:r>
            <a:rPr kumimoji="1" lang="ja-JP" altLang="en-US" sz="850">
              <a:solidFill>
                <a:sysClr val="windowText" lastClr="000000"/>
              </a:solidFill>
              <a:latin typeface="ＭＳ ゴシック" pitchFamily="49" charset="-128"/>
              <a:ea typeface="ＭＳ ゴシック" pitchFamily="49" charset="-128"/>
            </a:rPr>
            <a:t>　Ｈ</a:t>
          </a:r>
          <a:r>
            <a:rPr kumimoji="1" lang="en-US" altLang="ja-JP" sz="850">
              <a:solidFill>
                <a:sysClr val="windowText" lastClr="000000"/>
              </a:solidFill>
              <a:latin typeface="ＭＳ ゴシック" pitchFamily="49" charset="-128"/>
              <a:ea typeface="ＭＳ ゴシック" pitchFamily="49" charset="-128"/>
            </a:rPr>
            <a:t>28 1.46%</a:t>
          </a:r>
          <a:r>
            <a:rPr kumimoji="1" lang="ja-JP" altLang="en-US" sz="850">
              <a:solidFill>
                <a:sysClr val="windowText" lastClr="000000"/>
              </a:solidFill>
              <a:latin typeface="ＭＳ ゴシック" pitchFamily="49" charset="-128"/>
              <a:ea typeface="ＭＳ ゴシック" pitchFamily="49" charset="-128"/>
            </a:rPr>
            <a:t>　</a:t>
          </a:r>
          <a:r>
            <a:rPr kumimoji="1" lang="en-US" altLang="ja-JP" sz="850">
              <a:solidFill>
                <a:sysClr val="windowText" lastClr="000000"/>
              </a:solidFill>
              <a:latin typeface="ＭＳ ゴシック" pitchFamily="49" charset="-128"/>
              <a:ea typeface="ＭＳ ゴシック" pitchFamily="49" charset="-128"/>
            </a:rPr>
            <a:t>H29</a:t>
          </a:r>
          <a:r>
            <a:rPr kumimoji="1" lang="ja-JP" altLang="en-US" sz="850">
              <a:solidFill>
                <a:sysClr val="windowText" lastClr="000000"/>
              </a:solidFill>
              <a:latin typeface="ＭＳ ゴシック" pitchFamily="49" charset="-128"/>
              <a:ea typeface="ＭＳ ゴシック" pitchFamily="49" charset="-128"/>
            </a:rPr>
            <a:t>　</a:t>
          </a:r>
          <a:r>
            <a:rPr kumimoji="1" lang="en-US" altLang="ja-JP" sz="850">
              <a:solidFill>
                <a:sysClr val="windowText" lastClr="000000"/>
              </a:solidFill>
              <a:latin typeface="ＭＳ ゴシック" pitchFamily="49" charset="-128"/>
              <a:ea typeface="ＭＳ ゴシック" pitchFamily="49" charset="-128"/>
            </a:rPr>
            <a:t>1.09%</a:t>
          </a:r>
          <a:r>
            <a:rPr kumimoji="1" lang="ja-JP" altLang="en-US" sz="850">
              <a:solidFill>
                <a:sysClr val="windowText" lastClr="000000"/>
              </a:solidFill>
              <a:latin typeface="ＭＳ ゴシック" pitchFamily="49" charset="-128"/>
              <a:ea typeface="ＭＳ ゴシック" pitchFamily="49" charset="-128"/>
            </a:rPr>
            <a:t>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年度は、引き続き、全会計が黒字会計のため、連結実質赤字比率は発生していません。</a:t>
          </a:r>
          <a:endParaRPr kumimoji="1" lang="en-US" altLang="ja-JP" sz="1200">
            <a:solidFill>
              <a:srgbClr val="FF0000"/>
            </a:solidFill>
            <a:latin typeface="ＭＳ ゴシック" pitchFamily="49" charset="-128"/>
            <a:ea typeface="ＭＳ ゴシック" pitchFamily="49" charset="-128"/>
          </a:endParaRP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前年度と比べ、下水道事業会計において</a:t>
          </a:r>
          <a:r>
            <a:rPr kumimoji="1" lang="ja-JP" altLang="en-US" sz="1200">
              <a:solidFill>
                <a:srgbClr val="FF0000"/>
              </a:solidFill>
              <a:latin typeface="ＭＳ ゴシック" pitchFamily="49" charset="-128"/>
              <a:ea typeface="ＭＳ ゴシック" pitchFamily="49" charset="-128"/>
            </a:rPr>
            <a:t>使用料の増などに伴う資金剰余金の増加</a:t>
          </a:r>
          <a:r>
            <a:rPr kumimoji="1" lang="ja-JP" altLang="en-US" sz="1200">
              <a:solidFill>
                <a:sysClr val="windowText" lastClr="000000"/>
              </a:solidFill>
              <a:latin typeface="ＭＳ ゴシック" pitchFamily="49" charset="-128"/>
              <a:ea typeface="ＭＳ ゴシック" pitchFamily="49" charset="-128"/>
            </a:rPr>
            <a:t>や、一般会計において歳入歳出差引の増加などがありましたが、介護保険事業費会計の資金剰余額の減などにより、標準財政規模比の全体の黒字額は低下しました。今後は、企業会計を中心に施設やインフラ設備の老朽化による保全・更新経費等の上昇が見込まれますが、経営計画等により、計画的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年度は前年度に比べ、満期一括債の償還期間満了に伴う取崩額が減少したことにより、減債基金積立不足額が減少しました。</a:t>
          </a:r>
        </a:p>
        <a:p>
          <a:r>
            <a:rPr kumimoji="1" lang="ja-JP" altLang="en-US" sz="1100">
              <a:latin typeface="ＭＳ ゴシック" pitchFamily="49" charset="-128"/>
              <a:ea typeface="ＭＳ ゴシック" pitchFamily="49" charset="-128"/>
            </a:rPr>
            <a:t>　また、満期一括償還地方債残高の減少に伴い、年度割相当額が減少しました。</a:t>
          </a:r>
        </a:p>
        <a:p>
          <a:r>
            <a:rPr kumimoji="1" lang="ja-JP" altLang="en-US" sz="1100">
              <a:latin typeface="ＭＳ ゴシック" pitchFamily="49" charset="-128"/>
              <a:ea typeface="ＭＳ ゴシック" pitchFamily="49" charset="-128"/>
            </a:rPr>
            <a:t>　上記２項目の減少などにより、元利償還金等（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）が減少しました。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今後も、健全化判断比率の他都市との比較を行いつつ、「施策の推進と財政の健全性の維持」の両立の観点から、計画的な市債活用や借入金残高の管理など、持続可能な財政運営を進めていきます。</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平成初期に計画に基づき行った公共投資のために</a:t>
          </a:r>
          <a:r>
            <a:rPr kumimoji="1" lang="ja-JP" altLang="en-US" sz="1100">
              <a:latin typeface="ＭＳ ゴシック" pitchFamily="49" charset="-128"/>
              <a:ea typeface="ＭＳ ゴシック" pitchFamily="49" charset="-128"/>
            </a:rPr>
            <a:t>、多くの市債を発行しました。</a:t>
          </a:r>
          <a:r>
            <a:rPr kumimoji="1" lang="ja-JP" altLang="en-US" sz="1100">
              <a:solidFill>
                <a:sysClr val="windowText" lastClr="000000"/>
              </a:solidFill>
              <a:latin typeface="ＭＳ ゴシック" pitchFamily="49" charset="-128"/>
              <a:ea typeface="ＭＳ ゴシック" pitchFamily="49" charset="-128"/>
            </a:rPr>
            <a:t>これにより、一般会計等に係る地方債の現在高および公営企業債等繰入見込額が高い割合を示しています。</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これまで、企業会計・外郭団体等の借入金等の返済を進め、比率は減少傾向にあります。特に設立法人等の負債額等負担見込額は、本市が損失補償を付与する団体の債務の減に伴い、年々減少しています。</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年度は、将来負担額のうち県費負担教職員の本市移管による退職手当負担見込額の増加のほか、一般会計等に係る地方債の現在高及び</a:t>
          </a:r>
          <a:r>
            <a:rPr kumimoji="1" lang="en-US" altLang="ja-JP" sz="1100">
              <a:solidFill>
                <a:sysClr val="windowText" lastClr="000000"/>
              </a:solidFill>
              <a:latin typeface="ＭＳ ゴシック" pitchFamily="49" charset="-128"/>
              <a:ea typeface="ＭＳ ゴシック" pitchFamily="49" charset="-128"/>
            </a:rPr>
            <a:t>PFI</a:t>
          </a:r>
          <a:r>
            <a:rPr kumimoji="1" lang="ja-JP" altLang="en-US" sz="1100">
              <a:solidFill>
                <a:sysClr val="windowText" lastClr="000000"/>
              </a:solidFill>
              <a:latin typeface="ＭＳ ゴシック" pitchFamily="49" charset="-128"/>
              <a:ea typeface="ＭＳ ゴシック" pitchFamily="49" charset="-128"/>
            </a:rPr>
            <a:t>事業やそれに準ずる事業に係る債務負担行為に基づく支出予定額が増加した一方で、県費負担教職員の本市移管に伴い標準財政規模も増えたため、将来負担比率は改善しました（財政比較分析表の「将来負担の状況」のとおり）。</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今後も、健全化判断比率の他都市との比較を行いつつ、「施策の推進と財政の健全性の維持」の両立の観点から、計画的な市債活用や借入金残高の管理など、持続可能な財政運営を進めていきます。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財源の年度間調整等により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億円増加したこと、また用地売却益等を学校施設整備基金に積み立てたこと等により、基金全体としては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引き続き、基金の適正管理を含めた、持続可能な財政運営を進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文化基金　　　　：横浜美術館に収蔵する作品の購入等に活用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学校施設整備基金：学校施設整備等に活用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みどり基金　　　：緑の保全及び創造に資する事業に活用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学校施設整備基金：用地売却益（８億円）を積み立てたこと等により増加しました。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財源の年度間調整等により変動しました。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効率的・効果的な執行により翌年度予算に活用する財源として積み立てた額（年度間調整分）を控除した場合の残高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現下の社会情勢への対応と基金の設置目的や残高の状況等を勘案しながら、適正に管理していきます。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将来の市債償還に支障のないよう、適正に管理していきます。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3,737,845
3,646,405
437.56
1,705,235,891
1,682,028,520
13,056,042
936,031,148
2,364,112,005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有形固定資産減価償却率は類似団体と比較して、低い水準となっています。この中で類似団体と比較して有形固定資産減価償却率が高くなっている施設には、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図書館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などがあり、低くなっている施設は、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保健センター・保健所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橋りょう・トンネル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などがあります。</a:t>
          </a:r>
          <a:r>
            <a:rPr kumimoji="1" lang="ja-JP" altLang="en-US" sz="1100">
              <a:solidFill>
                <a:schemeClr val="tx1"/>
              </a:solidFill>
              <a:latin typeface="ＭＳ Ｐゴシック" panose="020B0600070205080204" pitchFamily="50" charset="-128"/>
              <a:ea typeface="ＭＳ Ｐゴシック" panose="020B0600070205080204" pitchFamily="50" charset="-128"/>
            </a:rPr>
            <a:t>なお、本市では、施設の老朽化の進行に対しては、「公共施設管理基本方針」（平成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26</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年度策定・平成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年度改訂）に沿って、施設の長寿命化等中長期的な視点に立ち、計画的な保全・更新、公共建築物の再整備検討等、総合的な取組を進めていきます。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38147</xdr:rowOff>
    </xdr:from>
    <xdr:ext cx="405111" cy="259045"/>
    <xdr:sp macro="" textlink="">
      <xdr:nvSpPr>
        <xdr:cNvPr id="71" name="有形固定資産減価償却率平均値テキスト"/>
        <xdr:cNvSpPr txBox="1"/>
      </xdr:nvSpPr>
      <xdr:spPr>
        <a:xfrm>
          <a:off x="4258945" y="4899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28575</xdr:rowOff>
    </xdr:from>
    <xdr:to>
      <xdr:col>23</xdr:col>
      <xdr:colOff>136525</xdr:colOff>
      <xdr:row>34</xdr:row>
      <xdr:rowOff>130175</xdr:rowOff>
    </xdr:to>
    <xdr:sp macro="" textlink="">
      <xdr:nvSpPr>
        <xdr:cNvPr id="80" name="楕円 79"/>
        <xdr:cNvSpPr/>
      </xdr:nvSpPr>
      <xdr:spPr>
        <a:xfrm>
          <a:off x="4157345"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114952</xdr:rowOff>
    </xdr:from>
    <xdr:ext cx="405111" cy="259045"/>
    <xdr:sp macro="" textlink="">
      <xdr:nvSpPr>
        <xdr:cNvPr id="81" name="有形固定資産減価償却率該当値テキスト"/>
        <xdr:cNvSpPr txBox="1"/>
      </xdr:nvSpPr>
      <xdr:spPr>
        <a:xfrm>
          <a:off x="4258945"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100542</xdr:rowOff>
    </xdr:from>
    <xdr:to>
      <xdr:col>19</xdr:col>
      <xdr:colOff>187325</xdr:colOff>
      <xdr:row>35</xdr:row>
      <xdr:rowOff>30692</xdr:rowOff>
    </xdr:to>
    <xdr:sp macro="" textlink="">
      <xdr:nvSpPr>
        <xdr:cNvPr id="82" name="楕円 81"/>
        <xdr:cNvSpPr/>
      </xdr:nvSpPr>
      <xdr:spPr>
        <a:xfrm>
          <a:off x="3537585" y="5800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79375</xdr:rowOff>
    </xdr:from>
    <xdr:to>
      <xdr:col>23</xdr:col>
      <xdr:colOff>85725</xdr:colOff>
      <xdr:row>34</xdr:row>
      <xdr:rowOff>151342</xdr:rowOff>
    </xdr:to>
    <xdr:cxnSp macro="">
      <xdr:nvCxnSpPr>
        <xdr:cNvPr id="83" name="直線コネクタ 82"/>
        <xdr:cNvCxnSpPr/>
      </xdr:nvCxnSpPr>
      <xdr:spPr>
        <a:xfrm flipV="1">
          <a:off x="3588385" y="5779135"/>
          <a:ext cx="61976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64757</xdr:rowOff>
    </xdr:from>
    <xdr:ext cx="405111" cy="259045"/>
    <xdr:sp macro="" textlink="">
      <xdr:nvSpPr>
        <xdr:cNvPr id="84" name="n_1aveValue有形固定資産減価償却率"/>
        <xdr:cNvSpPr txBox="1"/>
      </xdr:nvSpPr>
      <xdr:spPr>
        <a:xfrm>
          <a:off x="3395989" y="492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5" name="n_2aveValue有形固定資産減価償却率"/>
        <xdr:cNvSpPr txBox="1"/>
      </xdr:nvSpPr>
      <xdr:spPr>
        <a:xfrm>
          <a:off x="2738129"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21819</xdr:rowOff>
    </xdr:from>
    <xdr:ext cx="405111" cy="259045"/>
    <xdr:sp macro="" textlink="">
      <xdr:nvSpPr>
        <xdr:cNvPr id="86" name="n_1mainValue有形固定資産減価償却率"/>
        <xdr:cNvSpPr txBox="1"/>
      </xdr:nvSpPr>
      <xdr:spPr>
        <a:xfrm>
          <a:off x="3395989" y="58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9" name="正方形/長方形 88"/>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可能年数は、類似団体と比較して高い水準となっています。これは、類似団体と比較して近年に地方債を発行しながら公共施設の整備などをすすめた結果、将来負担額が高いことなどが考えられます。</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今後も、債務償還可能年数などの財政指標について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、他都市との比較を行いつつ、「施策の推進と財政の健全性の維持」の両立の観点から、計画的な市債活用や借入金残高の管理など、持続可能な財政運営を進めていきます。</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8" name="テキスト ボックス 107"/>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6" name="直線コネクタ 115"/>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17"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18" name="直線コネクタ 117"/>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19"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0" name="直線コネクタ 119"/>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1" name="債務償還可能年数平均値テキスト"/>
        <xdr:cNvSpPr txBox="1"/>
      </xdr:nvSpPr>
      <xdr:spPr>
        <a:xfrm>
          <a:off x="13080365" y="5262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2" name="フローチャート: 判断 121"/>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8" name="楕円 127"/>
        <xdr:cNvSpPr/>
      </xdr:nvSpPr>
      <xdr:spPr>
        <a:xfrm>
          <a:off x="13001625" y="5059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53569</xdr:rowOff>
    </xdr:from>
    <xdr:ext cx="405111" cy="259045"/>
    <xdr:sp macro="" textlink="">
      <xdr:nvSpPr>
        <xdr:cNvPr id="129" name="債務償還可能年数該当値テキスト"/>
        <xdr:cNvSpPr txBox="1"/>
      </xdr:nvSpPr>
      <xdr:spPr>
        <a:xfrm>
          <a:off x="13080365" y="4915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3,737,845
3,646,405
437.56
1,705,235,891
1,682,028,520
13,056,042
936,031,148
2,364,112,005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xdr:cNvSpPr txBox="1"/>
      </xdr:nvSpPr>
      <xdr:spPr>
        <a:xfrm>
          <a:off x="4124960" y="625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2" name="楕円 71"/>
        <xdr:cNvSpPr/>
      </xdr:nvSpPr>
      <xdr:spPr>
        <a:xfrm>
          <a:off x="4036060" y="653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144253</xdr:rowOff>
    </xdr:from>
    <xdr:ext cx="405111" cy="259045"/>
    <xdr:sp macro="" textlink="">
      <xdr:nvSpPr>
        <xdr:cNvPr id="73" name="【道路】&#10;有形固定資産減価償却率該当値テキスト"/>
        <xdr:cNvSpPr txBox="1"/>
      </xdr:nvSpPr>
      <xdr:spPr>
        <a:xfrm>
          <a:off x="4124960" y="651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4" name="楕円 73"/>
        <xdr:cNvSpPr/>
      </xdr:nvSpPr>
      <xdr:spPr>
        <a:xfrm>
          <a:off x="3312160" y="6516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45176</xdr:rowOff>
    </xdr:to>
    <xdr:cxnSp macro="">
      <xdr:nvCxnSpPr>
        <xdr:cNvPr id="75" name="直線コネクタ 74"/>
        <xdr:cNvCxnSpPr/>
      </xdr:nvCxnSpPr>
      <xdr:spPr>
        <a:xfrm>
          <a:off x="3355340" y="6563541"/>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6" name="n_1aveValue【道路】&#10;有形固定資産減価償却率"/>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7" name="n_2aveValue【道路】&#10;有形固定資産減価償却率"/>
        <xdr:cNvSpPr txBox="1"/>
      </xdr:nvSpPr>
      <xdr:spPr>
        <a:xfrm>
          <a:off x="2385704"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67508</xdr:rowOff>
    </xdr:from>
    <xdr:ext cx="405111" cy="259045"/>
    <xdr:sp macro="" textlink="">
      <xdr:nvSpPr>
        <xdr:cNvPr id="78" name="n_1mainValue【道路】&#10;有形固定資産減価償却率"/>
        <xdr:cNvSpPr txBox="1"/>
      </xdr:nvSpPr>
      <xdr:spPr>
        <a:xfrm>
          <a:off x="317056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2" name="直線コネクタ 101"/>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3"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4" name="直線コネクタ 103"/>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5"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6" name="直線コネクタ 105"/>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07" name="【道路】&#10;一人当たり延長平均値テキスト"/>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08" name="フローチャート: 判断 107"/>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09" name="フローチャート: 判断 108"/>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0" name="フローチャート: 判断 109"/>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80899</xdr:rowOff>
    </xdr:from>
    <xdr:to>
      <xdr:col>55</xdr:col>
      <xdr:colOff>50800</xdr:colOff>
      <xdr:row>41</xdr:row>
      <xdr:rowOff>11049</xdr:rowOff>
    </xdr:to>
    <xdr:sp macro="" textlink="">
      <xdr:nvSpPr>
        <xdr:cNvPr id="116" name="楕円 115"/>
        <xdr:cNvSpPr/>
      </xdr:nvSpPr>
      <xdr:spPr>
        <a:xfrm>
          <a:off x="9192260" y="6786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59326</xdr:rowOff>
    </xdr:from>
    <xdr:ext cx="469744" cy="259045"/>
    <xdr:sp macro="" textlink="">
      <xdr:nvSpPr>
        <xdr:cNvPr id="117" name="【道路】&#10;一人当たり延長該当値テキスト"/>
        <xdr:cNvSpPr txBox="1"/>
      </xdr:nvSpPr>
      <xdr:spPr>
        <a:xfrm>
          <a:off x="9258300" y="67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80899</xdr:rowOff>
    </xdr:from>
    <xdr:to>
      <xdr:col>50</xdr:col>
      <xdr:colOff>165100</xdr:colOff>
      <xdr:row>41</xdr:row>
      <xdr:rowOff>11049</xdr:rowOff>
    </xdr:to>
    <xdr:sp macro="" textlink="">
      <xdr:nvSpPr>
        <xdr:cNvPr id="118" name="楕円 117"/>
        <xdr:cNvSpPr/>
      </xdr:nvSpPr>
      <xdr:spPr>
        <a:xfrm>
          <a:off x="8445500" y="6786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131699</xdr:rowOff>
    </xdr:from>
    <xdr:to>
      <xdr:col>55</xdr:col>
      <xdr:colOff>0</xdr:colOff>
      <xdr:row>40</xdr:row>
      <xdr:rowOff>131699</xdr:rowOff>
    </xdr:to>
    <xdr:cxnSp macro="">
      <xdr:nvCxnSpPr>
        <xdr:cNvPr id="119" name="直線コネクタ 118"/>
        <xdr:cNvCxnSpPr/>
      </xdr:nvCxnSpPr>
      <xdr:spPr>
        <a:xfrm>
          <a:off x="8496300" y="683729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0" name="n_1aveValue【道路】&#10;一人当たり延長"/>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1" name="n_2aveValue【道路】&#10;一人当たり延長"/>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2176</xdr:rowOff>
    </xdr:from>
    <xdr:ext cx="469744" cy="259045"/>
    <xdr:sp macro="" textlink="">
      <xdr:nvSpPr>
        <xdr:cNvPr id="122" name="n_1mainValue【道路】&#10;一人当たり延長"/>
        <xdr:cNvSpPr txBox="1"/>
      </xdr:nvSpPr>
      <xdr:spPr>
        <a:xfrm>
          <a:off x="8271587" y="68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3" name="テキスト ボックス 142"/>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45" name="直線コネクタ 144"/>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46"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47" name="直線コネクタ 146"/>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48"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49" name="直線コネクタ 148"/>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50" name="【橋りょう・トンネル】&#10;有形固定資産減価償却率平均値テキスト"/>
        <xdr:cNvSpPr txBox="1"/>
      </xdr:nvSpPr>
      <xdr:spPr>
        <a:xfrm>
          <a:off x="4124960" y="982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1" name="フローチャート: 判断 150"/>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2" name="フローチャート: 判断 151"/>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3" name="フローチャート: 判断 152"/>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74930</xdr:rowOff>
    </xdr:from>
    <xdr:to>
      <xdr:col>24</xdr:col>
      <xdr:colOff>114300</xdr:colOff>
      <xdr:row>64</xdr:row>
      <xdr:rowOff>5080</xdr:rowOff>
    </xdr:to>
    <xdr:sp macro="" textlink="">
      <xdr:nvSpPr>
        <xdr:cNvPr id="159" name="楕円 158"/>
        <xdr:cNvSpPr/>
      </xdr:nvSpPr>
      <xdr:spPr>
        <a:xfrm>
          <a:off x="403606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161307</xdr:rowOff>
    </xdr:from>
    <xdr:ext cx="405111" cy="259045"/>
    <xdr:sp macro="" textlink="">
      <xdr:nvSpPr>
        <xdr:cNvPr id="160" name="【橋りょう・トンネル】&#10;有形固定資産減価償却率該当値テキスト"/>
        <xdr:cNvSpPr txBox="1"/>
      </xdr:nvSpPr>
      <xdr:spPr>
        <a:xfrm>
          <a:off x="4124960" y="1055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125222</xdr:rowOff>
    </xdr:from>
    <xdr:to>
      <xdr:col>20</xdr:col>
      <xdr:colOff>38100</xdr:colOff>
      <xdr:row>64</xdr:row>
      <xdr:rowOff>55372</xdr:rowOff>
    </xdr:to>
    <xdr:sp macro="" textlink="">
      <xdr:nvSpPr>
        <xdr:cNvPr id="161" name="楕円 160"/>
        <xdr:cNvSpPr/>
      </xdr:nvSpPr>
      <xdr:spPr>
        <a:xfrm>
          <a:off x="3312160" y="106865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125730</xdr:rowOff>
    </xdr:from>
    <xdr:to>
      <xdr:col>24</xdr:col>
      <xdr:colOff>63500</xdr:colOff>
      <xdr:row>64</xdr:row>
      <xdr:rowOff>4572</xdr:rowOff>
    </xdr:to>
    <xdr:cxnSp macro="">
      <xdr:nvCxnSpPr>
        <xdr:cNvPr id="162" name="直線コネクタ 161"/>
        <xdr:cNvCxnSpPr/>
      </xdr:nvCxnSpPr>
      <xdr:spPr>
        <a:xfrm flipV="1">
          <a:off x="3355340" y="10687050"/>
          <a:ext cx="7315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63" name="n_1aveValue【橋りょう・トンネル】&#10;有形固定資産減価償却率"/>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64" name="n_2aveValue【橋りょう・トンネル】&#10;有形固定資産減価償却率"/>
        <xdr:cNvSpPr txBox="1"/>
      </xdr:nvSpPr>
      <xdr:spPr>
        <a:xfrm>
          <a:off x="238570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46499</xdr:rowOff>
    </xdr:from>
    <xdr:ext cx="405111" cy="259045"/>
    <xdr:sp macro="" textlink="">
      <xdr:nvSpPr>
        <xdr:cNvPr id="165" name="n_1mainValue【橋りょう・トンネル】&#10;有形固定資産減価償却率"/>
        <xdr:cNvSpPr txBox="1"/>
      </xdr:nvSpPr>
      <xdr:spPr>
        <a:xfrm>
          <a:off x="3170564" y="1077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89" name="直線コネクタ 188"/>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0"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191" name="直線コネクタ 190"/>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192"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193" name="直線コネクタ 192"/>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84374</xdr:rowOff>
    </xdr:from>
    <xdr:ext cx="599010" cy="259045"/>
    <xdr:sp macro="" textlink="">
      <xdr:nvSpPr>
        <xdr:cNvPr id="194" name="【橋りょう・トンネル】&#10;一人当たり有形固定資産（償却資産）額平均値テキスト"/>
        <xdr:cNvSpPr txBox="1"/>
      </xdr:nvSpPr>
      <xdr:spPr>
        <a:xfrm>
          <a:off x="9258300" y="1031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195" name="フローチャート: 判断 194"/>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196" name="フローチャート: 判断 195"/>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197" name="フローチャート: 判断 196"/>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57583</xdr:rowOff>
    </xdr:from>
    <xdr:to>
      <xdr:col>55</xdr:col>
      <xdr:colOff>50800</xdr:colOff>
      <xdr:row>61</xdr:row>
      <xdr:rowOff>159183</xdr:rowOff>
    </xdr:to>
    <xdr:sp macro="" textlink="">
      <xdr:nvSpPr>
        <xdr:cNvPr id="203" name="楕円 202"/>
        <xdr:cNvSpPr/>
      </xdr:nvSpPr>
      <xdr:spPr>
        <a:xfrm>
          <a:off x="9192260" y="10283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80460</xdr:rowOff>
    </xdr:from>
    <xdr:ext cx="599010" cy="259045"/>
    <xdr:sp macro="" textlink="">
      <xdr:nvSpPr>
        <xdr:cNvPr id="204" name="【橋りょう・トンネル】&#10;一人当たり有形固定資産（償却資産）額該当値テキスト"/>
        <xdr:cNvSpPr txBox="1"/>
      </xdr:nvSpPr>
      <xdr:spPr>
        <a:xfrm>
          <a:off x="9258300" y="1013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63591</xdr:rowOff>
    </xdr:from>
    <xdr:to>
      <xdr:col>50</xdr:col>
      <xdr:colOff>165100</xdr:colOff>
      <xdr:row>61</xdr:row>
      <xdr:rowOff>165191</xdr:rowOff>
    </xdr:to>
    <xdr:sp macro="" textlink="">
      <xdr:nvSpPr>
        <xdr:cNvPr id="205" name="楕円 204"/>
        <xdr:cNvSpPr/>
      </xdr:nvSpPr>
      <xdr:spPr>
        <a:xfrm>
          <a:off x="8445500" y="102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108383</xdr:rowOff>
    </xdr:from>
    <xdr:to>
      <xdr:col>55</xdr:col>
      <xdr:colOff>0</xdr:colOff>
      <xdr:row>61</xdr:row>
      <xdr:rowOff>114391</xdr:rowOff>
    </xdr:to>
    <xdr:cxnSp macro="">
      <xdr:nvCxnSpPr>
        <xdr:cNvPr id="206" name="直線コネクタ 205"/>
        <xdr:cNvCxnSpPr/>
      </xdr:nvCxnSpPr>
      <xdr:spPr>
        <a:xfrm flipV="1">
          <a:off x="8496300" y="10334423"/>
          <a:ext cx="7239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158947</xdr:rowOff>
    </xdr:from>
    <xdr:ext cx="599010" cy="259045"/>
    <xdr:sp macro="" textlink="">
      <xdr:nvSpPr>
        <xdr:cNvPr id="207" name="n_1aveValue【橋りょう・トンネル】&#10;一人当たり有形固定資産（償却資産）額"/>
        <xdr:cNvSpPr txBox="1"/>
      </xdr:nvSpPr>
      <xdr:spPr>
        <a:xfrm>
          <a:off x="8214575" y="103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08" name="n_2aveValue【橋りょう・トンネル】&#10;一人当たり有形固定資産（償却資産）額"/>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10268</xdr:rowOff>
    </xdr:from>
    <xdr:ext cx="599010" cy="259045"/>
    <xdr:sp macro="" textlink="">
      <xdr:nvSpPr>
        <xdr:cNvPr id="209" name="n_1mainValue【橋りょう・トンネル】&#10;一人当たり有形固定資産（償却資産）額"/>
        <xdr:cNvSpPr txBox="1"/>
      </xdr:nvSpPr>
      <xdr:spPr>
        <a:xfrm>
          <a:off x="8214575" y="1006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0" name="テキスト ボックス 22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2" name="テキスト ボックス 23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34" name="直線コネクタ 233"/>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35"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36" name="直線コネクタ 235"/>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7"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8" name="直線コネクタ 237"/>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39" name="【公営住宅】&#10;有形固定資産減価償却率平均値テキスト"/>
        <xdr:cNvSpPr txBox="1"/>
      </xdr:nvSpPr>
      <xdr:spPr>
        <a:xfrm>
          <a:off x="4124960" y="1351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40" name="フローチャート: 判断 239"/>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41" name="フローチャート: 判断 240"/>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42" name="フローチャート: 判断 241"/>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48" name="楕円 247"/>
        <xdr:cNvSpPr/>
      </xdr:nvSpPr>
      <xdr:spPr>
        <a:xfrm>
          <a:off x="4036060" y="13710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110507</xdr:rowOff>
    </xdr:from>
    <xdr:ext cx="405111" cy="259045"/>
    <xdr:sp macro="" textlink="">
      <xdr:nvSpPr>
        <xdr:cNvPr id="249" name="【公営住宅】&#10;有形固定資産減価償却率該当値テキスト"/>
        <xdr:cNvSpPr txBox="1"/>
      </xdr:nvSpPr>
      <xdr:spPr>
        <a:xfrm>
          <a:off x="4124960"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50" name="楕円 249"/>
        <xdr:cNvSpPr/>
      </xdr:nvSpPr>
      <xdr:spPr>
        <a:xfrm>
          <a:off x="3312160" y="13779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xdr:rowOff>
    </xdr:from>
    <xdr:to>
      <xdr:col>24</xdr:col>
      <xdr:colOff>63500</xdr:colOff>
      <xdr:row>82</xdr:row>
      <xdr:rowOff>83820</xdr:rowOff>
    </xdr:to>
    <xdr:cxnSp macro="">
      <xdr:nvCxnSpPr>
        <xdr:cNvPr id="251" name="直線コネクタ 250"/>
        <xdr:cNvCxnSpPr/>
      </xdr:nvCxnSpPr>
      <xdr:spPr>
        <a:xfrm flipV="1">
          <a:off x="3355340" y="1375791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93997</xdr:rowOff>
    </xdr:from>
    <xdr:ext cx="405111" cy="259045"/>
    <xdr:sp macro="" textlink="">
      <xdr:nvSpPr>
        <xdr:cNvPr id="252" name="n_1aveValue【公営住宅】&#10;有形固定資産減価償却率"/>
        <xdr:cNvSpPr txBox="1"/>
      </xdr:nvSpPr>
      <xdr:spPr>
        <a:xfrm>
          <a:off x="317056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53" name="n_2aveValue【公営住宅】&#10;有形固定資産減価償却率"/>
        <xdr:cNvSpPr txBox="1"/>
      </xdr:nvSpPr>
      <xdr:spPr>
        <a:xfrm>
          <a:off x="23857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254" name="n_1mainValue【公営住宅】&#10;有形固定資産減価償却率"/>
        <xdr:cNvSpPr txBox="1"/>
      </xdr:nvSpPr>
      <xdr:spPr>
        <a:xfrm>
          <a:off x="317056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76" name="直線コネクタ 275"/>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77"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78" name="直線コネクタ 277"/>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79"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80" name="直線コネクタ 279"/>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81" name="【公営住宅】&#10;一人当たり面積平均値テキスト"/>
        <xdr:cNvSpPr txBox="1"/>
      </xdr:nvSpPr>
      <xdr:spPr>
        <a:xfrm>
          <a:off x="9258300" y="1373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82" name="フローチャート: 判断 281"/>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83" name="フローチャート: 判断 282"/>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84" name="フローチャート: 判断 283"/>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114402</xdr:rowOff>
    </xdr:from>
    <xdr:to>
      <xdr:col>55</xdr:col>
      <xdr:colOff>50800</xdr:colOff>
      <xdr:row>85</xdr:row>
      <xdr:rowOff>44552</xdr:rowOff>
    </xdr:to>
    <xdr:sp macro="" textlink="">
      <xdr:nvSpPr>
        <xdr:cNvPr id="290" name="楕円 289"/>
        <xdr:cNvSpPr/>
      </xdr:nvSpPr>
      <xdr:spPr>
        <a:xfrm>
          <a:off x="9192260" y="14196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92829</xdr:rowOff>
    </xdr:from>
    <xdr:ext cx="469744" cy="259045"/>
    <xdr:sp macro="" textlink="">
      <xdr:nvSpPr>
        <xdr:cNvPr id="291" name="【公営住宅】&#10;一人当たり面積該当値テキスト"/>
        <xdr:cNvSpPr txBox="1"/>
      </xdr:nvSpPr>
      <xdr:spPr>
        <a:xfrm>
          <a:off x="9258300" y="1417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113945</xdr:rowOff>
    </xdr:from>
    <xdr:to>
      <xdr:col>50</xdr:col>
      <xdr:colOff>165100</xdr:colOff>
      <xdr:row>85</xdr:row>
      <xdr:rowOff>44095</xdr:rowOff>
    </xdr:to>
    <xdr:sp macro="" textlink="">
      <xdr:nvSpPr>
        <xdr:cNvPr id="292" name="楕円 291"/>
        <xdr:cNvSpPr/>
      </xdr:nvSpPr>
      <xdr:spPr>
        <a:xfrm>
          <a:off x="8445500" y="141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164745</xdr:rowOff>
    </xdr:from>
    <xdr:to>
      <xdr:col>55</xdr:col>
      <xdr:colOff>0</xdr:colOff>
      <xdr:row>84</xdr:row>
      <xdr:rowOff>165202</xdr:rowOff>
    </xdr:to>
    <xdr:cxnSp macro="">
      <xdr:nvCxnSpPr>
        <xdr:cNvPr id="293" name="直線コネクタ 292"/>
        <xdr:cNvCxnSpPr/>
      </xdr:nvCxnSpPr>
      <xdr:spPr>
        <a:xfrm>
          <a:off x="8496300" y="14246505"/>
          <a:ext cx="723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294" name="n_1aveValue【公営住宅】&#10;一人当たり面積"/>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295" name="n_2aveValue【公営住宅】&#10;一人当たり面積"/>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35222</xdr:rowOff>
    </xdr:from>
    <xdr:ext cx="469744" cy="259045"/>
    <xdr:sp macro="" textlink="">
      <xdr:nvSpPr>
        <xdr:cNvPr id="296" name="n_1mainValue【公営住宅】&#10;一人当たり面積"/>
        <xdr:cNvSpPr txBox="1"/>
      </xdr:nvSpPr>
      <xdr:spPr>
        <a:xfrm>
          <a:off x="8271587" y="1428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8" name="テキスト ボックス 307"/>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6" name="テキスト ボックス 315"/>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20" name="直線コネクタ 319"/>
        <xdr:cNvCxnSpPr/>
      </xdr:nvCxnSpPr>
      <xdr:spPr>
        <a:xfrm flipV="1">
          <a:off x="4086225" y="16786861"/>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21" name="【港湾・漁港】&#10;有形固定資産減価償却率最小値テキスト"/>
        <xdr:cNvSpPr txBox="1"/>
      </xdr:nvSpPr>
      <xdr:spPr>
        <a:xfrm>
          <a:off x="4124960" y="1823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22" name="直線コネクタ 321"/>
        <xdr:cNvCxnSpPr/>
      </xdr:nvCxnSpPr>
      <xdr:spPr>
        <a:xfrm>
          <a:off x="4020820" y="1822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23" name="【港湾・漁港】&#10;有形固定資産減価償却率最大値テキスト"/>
        <xdr:cNvSpPr txBox="1"/>
      </xdr:nvSpPr>
      <xdr:spPr>
        <a:xfrm>
          <a:off x="412496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24" name="直線コネクタ 323"/>
        <xdr:cNvCxnSpPr/>
      </xdr:nvCxnSpPr>
      <xdr:spPr>
        <a:xfrm>
          <a:off x="402082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143527</xdr:rowOff>
    </xdr:from>
    <xdr:ext cx="405111" cy="259045"/>
    <xdr:sp macro="" textlink="">
      <xdr:nvSpPr>
        <xdr:cNvPr id="325" name="【港湾・漁港】&#10;有形固定資産減価償却率平均値テキスト"/>
        <xdr:cNvSpPr txBox="1"/>
      </xdr:nvSpPr>
      <xdr:spPr>
        <a:xfrm>
          <a:off x="4124960" y="1690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26" name="フローチャート: 判断 325"/>
        <xdr:cNvSpPr/>
      </xdr:nvSpPr>
      <xdr:spPr>
        <a:xfrm>
          <a:off x="403606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27" name="フローチャート: 判断 326"/>
        <xdr:cNvSpPr/>
      </xdr:nvSpPr>
      <xdr:spPr>
        <a:xfrm>
          <a:off x="3312160" y="1708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28" name="フローチャート: 判断 327"/>
        <xdr:cNvSpPr/>
      </xdr:nvSpPr>
      <xdr:spPr>
        <a:xfrm>
          <a:off x="251460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153036</xdr:rowOff>
    </xdr:from>
    <xdr:to>
      <xdr:col>24</xdr:col>
      <xdr:colOff>114300</xdr:colOff>
      <xdr:row>103</xdr:row>
      <xdr:rowOff>83186</xdr:rowOff>
    </xdr:to>
    <xdr:sp macro="" textlink="">
      <xdr:nvSpPr>
        <xdr:cNvPr id="334" name="楕円 333"/>
        <xdr:cNvSpPr/>
      </xdr:nvSpPr>
      <xdr:spPr>
        <a:xfrm>
          <a:off x="4036060" y="17252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131463</xdr:rowOff>
    </xdr:from>
    <xdr:ext cx="405111" cy="259045"/>
    <xdr:sp macro="" textlink="">
      <xdr:nvSpPr>
        <xdr:cNvPr id="335" name="【港湾・漁港】&#10;有形固定資産減価償却率該当値テキスト"/>
        <xdr:cNvSpPr txBox="1"/>
      </xdr:nvSpPr>
      <xdr:spPr>
        <a:xfrm>
          <a:off x="4124960" y="1723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xdr:rowOff>
    </xdr:from>
    <xdr:to>
      <xdr:col>20</xdr:col>
      <xdr:colOff>38100</xdr:colOff>
      <xdr:row>103</xdr:row>
      <xdr:rowOff>109855</xdr:rowOff>
    </xdr:to>
    <xdr:sp macro="" textlink="">
      <xdr:nvSpPr>
        <xdr:cNvPr id="336" name="楕円 335"/>
        <xdr:cNvSpPr/>
      </xdr:nvSpPr>
      <xdr:spPr>
        <a:xfrm>
          <a:off x="3312160" y="17275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32386</xdr:rowOff>
    </xdr:from>
    <xdr:to>
      <xdr:col>24</xdr:col>
      <xdr:colOff>63500</xdr:colOff>
      <xdr:row>103</xdr:row>
      <xdr:rowOff>59055</xdr:rowOff>
    </xdr:to>
    <xdr:cxnSp macro="">
      <xdr:nvCxnSpPr>
        <xdr:cNvPr id="337" name="直線コネクタ 336"/>
        <xdr:cNvCxnSpPr/>
      </xdr:nvCxnSpPr>
      <xdr:spPr>
        <a:xfrm flipV="1">
          <a:off x="3355340" y="17299306"/>
          <a:ext cx="7315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101616</xdr:rowOff>
    </xdr:from>
    <xdr:ext cx="405111" cy="259045"/>
    <xdr:sp macro="" textlink="">
      <xdr:nvSpPr>
        <xdr:cNvPr id="338" name="n_1aveValue【港湾・漁港】&#10;有形固定資産減価償却率"/>
        <xdr:cNvSpPr txBox="1"/>
      </xdr:nvSpPr>
      <xdr:spPr>
        <a:xfrm>
          <a:off x="317056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339" name="n_2aveValue【港湾・漁港】&#10;有形固定資産減価償却率"/>
        <xdr:cNvSpPr txBox="1"/>
      </xdr:nvSpPr>
      <xdr:spPr>
        <a:xfrm>
          <a:off x="238570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100982</xdr:rowOff>
    </xdr:from>
    <xdr:ext cx="405111" cy="259045"/>
    <xdr:sp macro="" textlink="">
      <xdr:nvSpPr>
        <xdr:cNvPr id="340" name="n_1mainValue【港湾・漁港】&#10;有形固定資産減価償却率"/>
        <xdr:cNvSpPr txBox="1"/>
      </xdr:nvSpPr>
      <xdr:spPr>
        <a:xfrm>
          <a:off x="3170564" y="1736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1" name="直線コネクタ 350"/>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2" name="テキスト ボックス 351"/>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3" name="直線コネクタ 352"/>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54" name="テキスト ボックス 353"/>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5" name="直線コネクタ 354"/>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6" name="テキスト ボックス 355"/>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7" name="直線コネクタ 356"/>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58" name="テキスト ボックス 357"/>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62" name="直線コネクタ 361"/>
        <xdr:cNvCxnSpPr/>
      </xdr:nvCxnSpPr>
      <xdr:spPr>
        <a:xfrm flipV="1">
          <a:off x="9219565" y="16800725"/>
          <a:ext cx="0" cy="137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63" name="【港湾・漁港】&#10;一人当たり有形固定資産（償却資産）額最小値テキスト"/>
        <xdr:cNvSpPr txBox="1"/>
      </xdr:nvSpPr>
      <xdr:spPr>
        <a:xfrm>
          <a:off x="9258300" y="181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64" name="直線コネクタ 363"/>
        <xdr:cNvCxnSpPr/>
      </xdr:nvCxnSpPr>
      <xdr:spPr>
        <a:xfrm>
          <a:off x="9154160" y="18179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65" name="【港湾・漁港】&#10;一人当たり有形固定資産（償却資産）額最大値テキスト"/>
        <xdr:cNvSpPr txBox="1"/>
      </xdr:nvSpPr>
      <xdr:spPr>
        <a:xfrm>
          <a:off x="9258300" y="165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66" name="直線コネクタ 365"/>
        <xdr:cNvCxnSpPr/>
      </xdr:nvCxnSpPr>
      <xdr:spPr>
        <a:xfrm>
          <a:off x="9154160" y="16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3891</xdr:rowOff>
    </xdr:from>
    <xdr:ext cx="534377" cy="259045"/>
    <xdr:sp macro="" textlink="">
      <xdr:nvSpPr>
        <xdr:cNvPr id="367" name="【港湾・漁港】&#10;一人当たり有形固定資産（償却資産）額平均値テキスト"/>
        <xdr:cNvSpPr txBox="1"/>
      </xdr:nvSpPr>
      <xdr:spPr>
        <a:xfrm>
          <a:off x="9258300" y="17438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68" name="フローチャート: 判断 367"/>
        <xdr:cNvSpPr/>
      </xdr:nvSpPr>
      <xdr:spPr>
        <a:xfrm>
          <a:off x="9192260" y="17460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69" name="フローチャート: 判断 368"/>
        <xdr:cNvSpPr/>
      </xdr:nvSpPr>
      <xdr:spPr>
        <a:xfrm>
          <a:off x="8445500" y="17513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70" name="フローチャート: 判断 369"/>
        <xdr:cNvSpPr/>
      </xdr:nvSpPr>
      <xdr:spPr>
        <a:xfrm>
          <a:off x="7670800" y="1757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87917</xdr:rowOff>
    </xdr:from>
    <xdr:to>
      <xdr:col>55</xdr:col>
      <xdr:colOff>50800</xdr:colOff>
      <xdr:row>104</xdr:row>
      <xdr:rowOff>18067</xdr:rowOff>
    </xdr:to>
    <xdr:sp macro="" textlink="">
      <xdr:nvSpPr>
        <xdr:cNvPr id="376" name="楕円 375"/>
        <xdr:cNvSpPr/>
      </xdr:nvSpPr>
      <xdr:spPr>
        <a:xfrm>
          <a:off x="9192260" y="17354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110794</xdr:rowOff>
    </xdr:from>
    <xdr:ext cx="534377" cy="259045"/>
    <xdr:sp macro="" textlink="">
      <xdr:nvSpPr>
        <xdr:cNvPr id="377" name="【港湾・漁港】&#10;一人当たり有形固定資産（償却資産）額該当値テキスト"/>
        <xdr:cNvSpPr txBox="1"/>
      </xdr:nvSpPr>
      <xdr:spPr>
        <a:xfrm>
          <a:off x="9258300" y="172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95735</xdr:rowOff>
    </xdr:from>
    <xdr:to>
      <xdr:col>50</xdr:col>
      <xdr:colOff>165100</xdr:colOff>
      <xdr:row>104</xdr:row>
      <xdr:rowOff>25885</xdr:rowOff>
    </xdr:to>
    <xdr:sp macro="" textlink="">
      <xdr:nvSpPr>
        <xdr:cNvPr id="378" name="楕円 377"/>
        <xdr:cNvSpPr/>
      </xdr:nvSpPr>
      <xdr:spPr>
        <a:xfrm>
          <a:off x="8445500" y="17362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138717</xdr:rowOff>
    </xdr:from>
    <xdr:to>
      <xdr:col>55</xdr:col>
      <xdr:colOff>0</xdr:colOff>
      <xdr:row>103</xdr:row>
      <xdr:rowOff>146535</xdr:rowOff>
    </xdr:to>
    <xdr:cxnSp macro="">
      <xdr:nvCxnSpPr>
        <xdr:cNvPr id="379" name="直線コネクタ 378"/>
        <xdr:cNvCxnSpPr/>
      </xdr:nvCxnSpPr>
      <xdr:spPr>
        <a:xfrm flipV="1">
          <a:off x="8496300" y="17405637"/>
          <a:ext cx="7239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171280</xdr:rowOff>
    </xdr:from>
    <xdr:ext cx="534377" cy="259045"/>
    <xdr:sp macro="" textlink="">
      <xdr:nvSpPr>
        <xdr:cNvPr id="380" name="n_1aveValue【港湾・漁港】&#10;一人当たり有形固定資産（償却資産）額"/>
        <xdr:cNvSpPr txBox="1"/>
      </xdr:nvSpPr>
      <xdr:spPr>
        <a:xfrm>
          <a:off x="8239271" y="176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88535</xdr:rowOff>
    </xdr:from>
    <xdr:ext cx="534377" cy="259045"/>
    <xdr:sp macro="" textlink="">
      <xdr:nvSpPr>
        <xdr:cNvPr id="381" name="n_2aveValue【港湾・漁港】&#10;一人当たり有形固定資産（償却資産）額"/>
        <xdr:cNvSpPr txBox="1"/>
      </xdr:nvSpPr>
      <xdr:spPr>
        <a:xfrm>
          <a:off x="7477271" y="173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42412</xdr:rowOff>
    </xdr:from>
    <xdr:ext cx="534377" cy="259045"/>
    <xdr:sp macro="" textlink="">
      <xdr:nvSpPr>
        <xdr:cNvPr id="382" name="n_1mainValue【港湾・漁港】&#10;一人当たり有形固定資産（償却資産）額"/>
        <xdr:cNvSpPr txBox="1"/>
      </xdr:nvSpPr>
      <xdr:spPr>
        <a:xfrm>
          <a:off x="8239271" y="171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3" name="テキスト ボックス 392"/>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3" name="テキスト ボックス 40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07" name="直線コネクタ 406"/>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08"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09" name="直線コネクタ 408"/>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10"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11" name="直線コネクタ 410"/>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412" name="【認定こども園・幼稚園・保育所】&#10;有形固定資産減価償却率平均値テキスト"/>
        <xdr:cNvSpPr txBox="1"/>
      </xdr:nvSpPr>
      <xdr:spPr>
        <a:xfrm>
          <a:off x="144145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13" name="フローチャート: 判断 412"/>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14" name="フローチャート: 判断 413"/>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15" name="フローチャート: 判断 414"/>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21" name="楕円 420"/>
        <xdr:cNvSpPr/>
      </xdr:nvSpPr>
      <xdr:spPr>
        <a:xfrm>
          <a:off x="14325600" y="67767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422" name="【認定こども園・幼稚園・保育所】&#10;有形固定資産減価償却率該当値テキスト"/>
        <xdr:cNvSpPr txBox="1"/>
      </xdr:nvSpPr>
      <xdr:spPr>
        <a:xfrm>
          <a:off x="144145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109220</xdr:rowOff>
    </xdr:from>
    <xdr:to>
      <xdr:col>81</xdr:col>
      <xdr:colOff>101600</xdr:colOff>
      <xdr:row>41</xdr:row>
      <xdr:rowOff>39370</xdr:rowOff>
    </xdr:to>
    <xdr:sp macro="" textlink="">
      <xdr:nvSpPr>
        <xdr:cNvPr id="423" name="楕円 422"/>
        <xdr:cNvSpPr/>
      </xdr:nvSpPr>
      <xdr:spPr>
        <a:xfrm>
          <a:off x="13578840" y="681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160020</xdr:rowOff>
    </xdr:to>
    <xdr:cxnSp macro="">
      <xdr:nvCxnSpPr>
        <xdr:cNvPr id="424" name="直線コネクタ 423"/>
        <xdr:cNvCxnSpPr/>
      </xdr:nvCxnSpPr>
      <xdr:spPr>
        <a:xfrm flipV="1">
          <a:off x="13629640" y="682752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25" name="n_1aveValue【認定こども園・幼稚園・保育所】&#10;有形固定資産減価償却率"/>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26" name="n_2aveValue【認定こども園・幼稚園・保育所】&#10;有形固定資産減価償却率"/>
        <xdr:cNvSpPr txBox="1"/>
      </xdr:nvSpPr>
      <xdr:spPr>
        <a:xfrm>
          <a:off x="12675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30497</xdr:rowOff>
    </xdr:from>
    <xdr:ext cx="405111" cy="259045"/>
    <xdr:sp macro="" textlink="">
      <xdr:nvSpPr>
        <xdr:cNvPr id="427" name="n_1mainValue【認定こども園・幼稚園・保育所】&#10;有形固定資産減価償却率"/>
        <xdr:cNvSpPr txBox="1"/>
      </xdr:nvSpPr>
      <xdr:spPr>
        <a:xfrm>
          <a:off x="134372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9" name="テキスト ボックス 43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1" name="テキスト ボックス 44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3" name="テキスト ボックス 44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5" name="テキスト ボックス 44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49" name="直線コネクタ 448"/>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50"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51" name="直線コネクタ 450"/>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52"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53" name="直線コネクタ 452"/>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454" name="【認定こども園・幼稚園・保育所】&#10;一人当たり面積平均値テキスト"/>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55" name="フローチャート: 判断 454"/>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56" name="フローチャート: 判断 455"/>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57" name="フローチャート: 判断 456"/>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63" name="楕円 462"/>
        <xdr:cNvSpPr/>
      </xdr:nvSpPr>
      <xdr:spPr>
        <a:xfrm>
          <a:off x="1945894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22623</xdr:rowOff>
    </xdr:from>
    <xdr:ext cx="469744" cy="259045"/>
    <xdr:sp macro="" textlink="">
      <xdr:nvSpPr>
        <xdr:cNvPr id="464" name="【認定こども園・幼稚園・保育所】&#10;一人当たり面積該当値テキスト"/>
        <xdr:cNvSpPr txBox="1"/>
      </xdr:nvSpPr>
      <xdr:spPr>
        <a:xfrm>
          <a:off x="19547840" y="672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65" name="楕円 464"/>
        <xdr:cNvSpPr/>
      </xdr:nvSpPr>
      <xdr:spPr>
        <a:xfrm>
          <a:off x="1873504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158496</xdr:rowOff>
    </xdr:to>
    <xdr:cxnSp macro="">
      <xdr:nvCxnSpPr>
        <xdr:cNvPr id="466" name="直線コネクタ 465"/>
        <xdr:cNvCxnSpPr/>
      </xdr:nvCxnSpPr>
      <xdr:spPr>
        <a:xfrm>
          <a:off x="18778220" y="686409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67" name="n_1aveValue【認定こども園・幼稚園・保育所】&#10;一人当たり面積"/>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68" name="n_2aveValue【認定こども園・幼稚園・保育所】&#10;一人当たり面積"/>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469" name="n_1mainValue【認定こども園・幼稚園・保育所】&#10;一人当たり面積"/>
        <xdr:cNvSpPr txBox="1"/>
      </xdr:nvSpPr>
      <xdr:spPr>
        <a:xfrm>
          <a:off x="1856112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1" name="直線コネクタ 48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2" name="テキスト ボックス 48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3" name="直線コネクタ 48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4" name="テキスト ボックス 48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5" name="直線コネクタ 48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6" name="テキスト ボックス 48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7" name="直線コネクタ 48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8" name="テキスト ボックス 48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0" name="テキスト ボックス 48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492" name="直線コネクタ 491"/>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493"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94" name="直線コネクタ 493"/>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95"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96" name="直線コネクタ 495"/>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497" name="【学校施設】&#10;有形固定資産減価償却率平均値テキスト"/>
        <xdr:cNvSpPr txBox="1"/>
      </xdr:nvSpPr>
      <xdr:spPr>
        <a:xfrm>
          <a:off x="14414500" y="9852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98" name="フローチャート: 判断 497"/>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99" name="フローチャート: 判断 498"/>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00" name="フローチャート: 判断 499"/>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31496</xdr:rowOff>
    </xdr:from>
    <xdr:to>
      <xdr:col>85</xdr:col>
      <xdr:colOff>177800</xdr:colOff>
      <xdr:row>60</xdr:row>
      <xdr:rowOff>133096</xdr:rowOff>
    </xdr:to>
    <xdr:sp macro="" textlink="">
      <xdr:nvSpPr>
        <xdr:cNvPr id="506" name="楕円 505"/>
        <xdr:cNvSpPr/>
      </xdr:nvSpPr>
      <xdr:spPr>
        <a:xfrm>
          <a:off x="14325600" y="100898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9923</xdr:rowOff>
    </xdr:from>
    <xdr:ext cx="405111" cy="259045"/>
    <xdr:sp macro="" textlink="">
      <xdr:nvSpPr>
        <xdr:cNvPr id="507" name="【学校施設】&#10;有形固定資産減価償却率該当値テキスト"/>
        <xdr:cNvSpPr txBox="1"/>
      </xdr:nvSpPr>
      <xdr:spPr>
        <a:xfrm>
          <a:off x="14414500"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31496</xdr:rowOff>
    </xdr:from>
    <xdr:to>
      <xdr:col>81</xdr:col>
      <xdr:colOff>101600</xdr:colOff>
      <xdr:row>60</xdr:row>
      <xdr:rowOff>133096</xdr:rowOff>
    </xdr:to>
    <xdr:sp macro="" textlink="">
      <xdr:nvSpPr>
        <xdr:cNvPr id="508" name="楕円 507"/>
        <xdr:cNvSpPr/>
      </xdr:nvSpPr>
      <xdr:spPr>
        <a:xfrm>
          <a:off x="1357884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82296</xdr:rowOff>
    </xdr:from>
    <xdr:to>
      <xdr:col>85</xdr:col>
      <xdr:colOff>127000</xdr:colOff>
      <xdr:row>60</xdr:row>
      <xdr:rowOff>82296</xdr:rowOff>
    </xdr:to>
    <xdr:cxnSp macro="">
      <xdr:nvCxnSpPr>
        <xdr:cNvPr id="509" name="直線コネクタ 508"/>
        <xdr:cNvCxnSpPr/>
      </xdr:nvCxnSpPr>
      <xdr:spPr>
        <a:xfrm>
          <a:off x="13629640" y="10140696"/>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10" name="n_1aveValue【学校施設】&#10;有形固定資産減価償却率"/>
        <xdr:cNvSpPr txBox="1"/>
      </xdr:nvSpPr>
      <xdr:spPr>
        <a:xfrm>
          <a:off x="13437244"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511" name="n_2aveValue【学校施設】&#10;有形固定資産減価償却率"/>
        <xdr:cNvSpPr txBox="1"/>
      </xdr:nvSpPr>
      <xdr:spPr>
        <a:xfrm>
          <a:off x="12675244"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124223</xdr:rowOff>
    </xdr:from>
    <xdr:ext cx="405111" cy="259045"/>
    <xdr:sp macro="" textlink="">
      <xdr:nvSpPr>
        <xdr:cNvPr id="512" name="n_1mainValue【学校施設】&#10;有形固定資産減価償却率"/>
        <xdr:cNvSpPr txBox="1"/>
      </xdr:nvSpPr>
      <xdr:spPr>
        <a:xfrm>
          <a:off x="134372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0" name="テキスト ボックス 52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2" name="テキスト ボックス 53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36" name="直線コネクタ 535"/>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37"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38" name="直線コネクタ 537"/>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39"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40" name="直線コネクタ 539"/>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541" name="【学校施設】&#10;一人当たり面積平均値テキスト"/>
        <xdr:cNvSpPr txBox="1"/>
      </xdr:nvSpPr>
      <xdr:spPr>
        <a:xfrm>
          <a:off x="19547840" y="1015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42" name="フローチャート: 判断 541"/>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43" name="フローチャート: 判断 542"/>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44" name="フローチャート: 判断 543"/>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140081</xdr:rowOff>
    </xdr:from>
    <xdr:to>
      <xdr:col>116</xdr:col>
      <xdr:colOff>114300</xdr:colOff>
      <xdr:row>62</xdr:row>
      <xdr:rowOff>70231</xdr:rowOff>
    </xdr:to>
    <xdr:sp macro="" textlink="">
      <xdr:nvSpPr>
        <xdr:cNvPr id="550" name="楕円 549"/>
        <xdr:cNvSpPr/>
      </xdr:nvSpPr>
      <xdr:spPr>
        <a:xfrm>
          <a:off x="19458940" y="10366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118508</xdr:rowOff>
    </xdr:from>
    <xdr:ext cx="469744" cy="259045"/>
    <xdr:sp macro="" textlink="">
      <xdr:nvSpPr>
        <xdr:cNvPr id="551" name="【学校施設】&#10;一人当たり面積該当値テキスト"/>
        <xdr:cNvSpPr txBox="1"/>
      </xdr:nvSpPr>
      <xdr:spPr>
        <a:xfrm>
          <a:off x="19547840" y="1034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141224</xdr:rowOff>
    </xdr:from>
    <xdr:to>
      <xdr:col>112</xdr:col>
      <xdr:colOff>38100</xdr:colOff>
      <xdr:row>62</xdr:row>
      <xdr:rowOff>71374</xdr:rowOff>
    </xdr:to>
    <xdr:sp macro="" textlink="">
      <xdr:nvSpPr>
        <xdr:cNvPr id="552" name="楕円 551"/>
        <xdr:cNvSpPr/>
      </xdr:nvSpPr>
      <xdr:spPr>
        <a:xfrm>
          <a:off x="18735040" y="10367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19431</xdr:rowOff>
    </xdr:from>
    <xdr:to>
      <xdr:col>116</xdr:col>
      <xdr:colOff>63500</xdr:colOff>
      <xdr:row>62</xdr:row>
      <xdr:rowOff>20574</xdr:rowOff>
    </xdr:to>
    <xdr:cxnSp macro="">
      <xdr:nvCxnSpPr>
        <xdr:cNvPr id="553" name="直線コネクタ 552"/>
        <xdr:cNvCxnSpPr/>
      </xdr:nvCxnSpPr>
      <xdr:spPr>
        <a:xfrm flipV="1">
          <a:off x="18778220" y="10413111"/>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33418</xdr:rowOff>
    </xdr:from>
    <xdr:ext cx="469744" cy="259045"/>
    <xdr:sp macro="" textlink="">
      <xdr:nvSpPr>
        <xdr:cNvPr id="554" name="n_1aveValue【学校施設】&#10;一人当たり面積"/>
        <xdr:cNvSpPr txBox="1"/>
      </xdr:nvSpPr>
      <xdr:spPr>
        <a:xfrm>
          <a:off x="1856112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555" name="n_2aveValue【学校施設】&#10;一人当たり面積"/>
        <xdr:cNvSpPr txBox="1"/>
      </xdr:nvSpPr>
      <xdr:spPr>
        <a:xfrm>
          <a:off x="1777626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62501</xdr:rowOff>
    </xdr:from>
    <xdr:ext cx="469744" cy="259045"/>
    <xdr:sp macro="" textlink="">
      <xdr:nvSpPr>
        <xdr:cNvPr id="556" name="n_1mainValue【学校施設】&#10;一人当たり面積"/>
        <xdr:cNvSpPr txBox="1"/>
      </xdr:nvSpPr>
      <xdr:spPr>
        <a:xfrm>
          <a:off x="18561127" y="104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有形固定資産減価償却率は類似団体と比較して、低い水準となっています。</a:t>
          </a: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類似団体と比較して有形固定資産減価償却率が低くなっている施設として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がありますが、これは、近年竣工した施設の取得価格が全体に占める割合が大きいことによるものです。</a:t>
          </a:r>
        </a:p>
        <a:p>
          <a:r>
            <a:rPr kumimoji="1" lang="ja-JP" altLang="en-US" sz="1300">
              <a:latin typeface="ＭＳ Ｐゴシック" panose="020B0600070205080204" pitchFamily="50" charset="-128"/>
              <a:ea typeface="ＭＳ Ｐゴシック" panose="020B0600070205080204" pitchFamily="50" charset="-128"/>
            </a:rPr>
            <a:t>なお、本市では、施設の老朽化の進行に対しては、「公共施設管理基本方針」（平成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年度策定・平成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年度改訂）に沿って、施設の長寿命化等中長期的な視点に立ち、計画的な保全・更新、公共建築物の再整備検討等、総合的な取組を進めていきます。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3,737,845
3,646,405
437.56
1,705,235,891
1,682,028,520
13,056,042
936,031,148
2,364,112,005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xdr:cNvSpPr txBox="1"/>
      </xdr:nvSpPr>
      <xdr:spPr>
        <a:xfrm>
          <a:off x="412496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0" name="楕円 69"/>
        <xdr:cNvSpPr/>
      </xdr:nvSpPr>
      <xdr:spPr>
        <a:xfrm>
          <a:off x="403606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55897</xdr:rowOff>
    </xdr:from>
    <xdr:ext cx="405111" cy="259045"/>
    <xdr:sp macro="" textlink="">
      <xdr:nvSpPr>
        <xdr:cNvPr id="71" name="【図書館】&#10;有形固定資産減価償却率該当値テキスト"/>
        <xdr:cNvSpPr txBox="1"/>
      </xdr:nvSpPr>
      <xdr:spPr>
        <a:xfrm>
          <a:off x="412496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2" name="楕円 71"/>
        <xdr:cNvSpPr/>
      </xdr:nvSpPr>
      <xdr:spPr>
        <a:xfrm>
          <a:off x="3312160" y="630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152400</xdr:rowOff>
    </xdr:to>
    <xdr:cxnSp macro="">
      <xdr:nvCxnSpPr>
        <xdr:cNvPr id="73" name="直線コネクタ 72"/>
        <xdr:cNvCxnSpPr/>
      </xdr:nvCxnSpPr>
      <xdr:spPr>
        <a:xfrm flipV="1">
          <a:off x="3355340" y="628650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57167</xdr:rowOff>
    </xdr:from>
    <xdr:ext cx="405111" cy="259045"/>
    <xdr:sp macro="" textlink="">
      <xdr:nvSpPr>
        <xdr:cNvPr id="74" name="n_1aveValue【図書館】&#10;有形固定資産減価償却率"/>
        <xdr:cNvSpPr txBox="1"/>
      </xdr:nvSpPr>
      <xdr:spPr>
        <a:xfrm>
          <a:off x="317056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5" name="n_2aveValue【図書館】&#10;有形固定資産減価償却率"/>
        <xdr:cNvSpPr txBox="1"/>
      </xdr:nvSpPr>
      <xdr:spPr>
        <a:xfrm>
          <a:off x="23857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76" name="n_1mainValue【図書館】&#10;有形固定資産減価償却率"/>
        <xdr:cNvSpPr txBox="1"/>
      </xdr:nvSpPr>
      <xdr:spPr>
        <a:xfrm>
          <a:off x="317056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99" name="直線コネクタ 98"/>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0"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1" name="直線コネクタ 100"/>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2"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3" name="直線コネクタ 102"/>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4" name="【図書館】&#10;一人当たり面積平均値テキスト"/>
        <xdr:cNvSpPr txBox="1"/>
      </xdr:nvSpPr>
      <xdr:spPr>
        <a:xfrm>
          <a:off x="92583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5" name="フローチャート: 判断 104"/>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6" name="フローチャート: 判断 105"/>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07" name="フローチャート: 判断 106"/>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3" name="楕円 112"/>
        <xdr:cNvSpPr/>
      </xdr:nvSpPr>
      <xdr:spPr>
        <a:xfrm>
          <a:off x="919226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14" name="【図書館】&#10;一人当たり面積該当値テキスト"/>
        <xdr:cNvSpPr txBox="1"/>
      </xdr:nvSpPr>
      <xdr:spPr>
        <a:xfrm>
          <a:off x="92583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15" name="楕円 114"/>
        <xdr:cNvSpPr/>
      </xdr:nvSpPr>
      <xdr:spPr>
        <a:xfrm>
          <a:off x="844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16" name="直線コネクタ 115"/>
        <xdr:cNvCxnSpPr/>
      </xdr:nvCxnSpPr>
      <xdr:spPr>
        <a:xfrm>
          <a:off x="8496300" y="67818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17" name="n_1aveValue【図書館】&#10;一人当たり面積"/>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18"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19" name="n_1mainValue【図書館】&#10;一人当たり面積"/>
        <xdr:cNvSpPr txBox="1"/>
      </xdr:nvSpPr>
      <xdr:spPr>
        <a:xfrm>
          <a:off x="8271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2" name="テキスト ボックス 14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44" name="直線コネクタ 143"/>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45"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46" name="直線コネクタ 145"/>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47"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48" name="直線コネクタ 147"/>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49" name="【体育館・プール】&#10;有形固定資産減価償却率平均値テキスト"/>
        <xdr:cNvSpPr txBox="1"/>
      </xdr:nvSpPr>
      <xdr:spPr>
        <a:xfrm>
          <a:off x="412496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0" name="フローチャート: 判断 149"/>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1" name="フローチャート: 判断 150"/>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2" name="フローチャート: 判断 151"/>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162560</xdr:rowOff>
    </xdr:from>
    <xdr:to>
      <xdr:col>24</xdr:col>
      <xdr:colOff>114300</xdr:colOff>
      <xdr:row>62</xdr:row>
      <xdr:rowOff>92710</xdr:rowOff>
    </xdr:to>
    <xdr:sp macro="" textlink="">
      <xdr:nvSpPr>
        <xdr:cNvPr id="158" name="楕円 157"/>
        <xdr:cNvSpPr/>
      </xdr:nvSpPr>
      <xdr:spPr>
        <a:xfrm>
          <a:off x="4036060" y="1038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140987</xdr:rowOff>
    </xdr:from>
    <xdr:ext cx="405111" cy="259045"/>
    <xdr:sp macro="" textlink="">
      <xdr:nvSpPr>
        <xdr:cNvPr id="159" name="【体育館・プール】&#10;有形固定資産減価償却率該当値テキスト"/>
        <xdr:cNvSpPr txBox="1"/>
      </xdr:nvSpPr>
      <xdr:spPr>
        <a:xfrm>
          <a:off x="412496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60" name="楕円 159"/>
        <xdr:cNvSpPr/>
      </xdr:nvSpPr>
      <xdr:spPr>
        <a:xfrm>
          <a:off x="3312160" y="10422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41910</xdr:rowOff>
    </xdr:from>
    <xdr:to>
      <xdr:col>24</xdr:col>
      <xdr:colOff>63500</xdr:colOff>
      <xdr:row>62</xdr:row>
      <xdr:rowOff>80010</xdr:rowOff>
    </xdr:to>
    <xdr:cxnSp macro="">
      <xdr:nvCxnSpPr>
        <xdr:cNvPr id="161" name="直線コネクタ 160"/>
        <xdr:cNvCxnSpPr/>
      </xdr:nvCxnSpPr>
      <xdr:spPr>
        <a:xfrm flipV="1">
          <a:off x="3355340" y="1043559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154957</xdr:rowOff>
    </xdr:from>
    <xdr:ext cx="405111" cy="259045"/>
    <xdr:sp macro="" textlink="">
      <xdr:nvSpPr>
        <xdr:cNvPr id="162" name="n_1aveValue【体育館・プール】&#10;有形固定資産減価償却率"/>
        <xdr:cNvSpPr txBox="1"/>
      </xdr:nvSpPr>
      <xdr:spPr>
        <a:xfrm>
          <a:off x="317056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63" name="n_2aveValue【体育館・プール】&#10;有形固定資産減価償却率"/>
        <xdr:cNvSpPr txBox="1"/>
      </xdr:nvSpPr>
      <xdr:spPr>
        <a:xfrm>
          <a:off x="238570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64" name="n_1mainValue【体育館・プール】&#10;有形固定資産減価償却率"/>
        <xdr:cNvSpPr txBox="1"/>
      </xdr:nvSpPr>
      <xdr:spPr>
        <a:xfrm>
          <a:off x="317056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191" name="直線コネクタ 190"/>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192"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193" name="直線コネクタ 192"/>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194"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195" name="直線コネクタ 194"/>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21062</xdr:rowOff>
    </xdr:from>
    <xdr:ext cx="469744" cy="259045"/>
    <xdr:sp macro="" textlink="">
      <xdr:nvSpPr>
        <xdr:cNvPr id="196" name="【体育館・プール】&#10;一人当たり面積平均値テキスト"/>
        <xdr:cNvSpPr txBox="1"/>
      </xdr:nvSpPr>
      <xdr:spPr>
        <a:xfrm>
          <a:off x="9258300" y="1024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197" name="フローチャート: 判断 196"/>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198" name="フローチャート: 判断 197"/>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199" name="フローチャート: 判断 198"/>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109765</xdr:rowOff>
    </xdr:from>
    <xdr:to>
      <xdr:col>55</xdr:col>
      <xdr:colOff>50800</xdr:colOff>
      <xdr:row>64</xdr:row>
      <xdr:rowOff>39915</xdr:rowOff>
    </xdr:to>
    <xdr:sp macro="" textlink="">
      <xdr:nvSpPr>
        <xdr:cNvPr id="205" name="楕円 204"/>
        <xdr:cNvSpPr/>
      </xdr:nvSpPr>
      <xdr:spPr>
        <a:xfrm>
          <a:off x="9192260" y="10671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24692</xdr:rowOff>
    </xdr:from>
    <xdr:ext cx="469744" cy="259045"/>
    <xdr:sp macro="" textlink="">
      <xdr:nvSpPr>
        <xdr:cNvPr id="206" name="【体育館・プール】&#10;一人当たり面積該当値テキスト"/>
        <xdr:cNvSpPr txBox="1"/>
      </xdr:nvSpPr>
      <xdr:spPr>
        <a:xfrm>
          <a:off x="9258300" y="1058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98878</xdr:rowOff>
    </xdr:from>
    <xdr:to>
      <xdr:col>50</xdr:col>
      <xdr:colOff>165100</xdr:colOff>
      <xdr:row>64</xdr:row>
      <xdr:rowOff>29028</xdr:rowOff>
    </xdr:to>
    <xdr:sp macro="" textlink="">
      <xdr:nvSpPr>
        <xdr:cNvPr id="207" name="楕円 206"/>
        <xdr:cNvSpPr/>
      </xdr:nvSpPr>
      <xdr:spPr>
        <a:xfrm>
          <a:off x="8445500" y="10660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149678</xdr:rowOff>
    </xdr:from>
    <xdr:to>
      <xdr:col>55</xdr:col>
      <xdr:colOff>0</xdr:colOff>
      <xdr:row>63</xdr:row>
      <xdr:rowOff>160565</xdr:rowOff>
    </xdr:to>
    <xdr:cxnSp macro="">
      <xdr:nvCxnSpPr>
        <xdr:cNvPr id="208" name="直線コネクタ 207"/>
        <xdr:cNvCxnSpPr/>
      </xdr:nvCxnSpPr>
      <xdr:spPr>
        <a:xfrm>
          <a:off x="8496300" y="10710998"/>
          <a:ext cx="7239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09" name="n_1aveValue【体育館・プール】&#10;一人当たり面積"/>
        <xdr:cNvSpPr txBox="1"/>
      </xdr:nvSpPr>
      <xdr:spPr>
        <a:xfrm>
          <a:off x="827158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10" name="n_2aveValue【体育館・プール】&#10;一人当たり面積"/>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20155</xdr:rowOff>
    </xdr:from>
    <xdr:ext cx="469744" cy="259045"/>
    <xdr:sp macro="" textlink="">
      <xdr:nvSpPr>
        <xdr:cNvPr id="211" name="n_1mainValue【体育館・プール】&#10;一人当たり面積"/>
        <xdr:cNvSpPr txBox="1"/>
      </xdr:nvSpPr>
      <xdr:spPr>
        <a:xfrm>
          <a:off x="8271587" y="1074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38" name="直線コネクタ 237"/>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41"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42" name="直線コネクタ 241"/>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43" name="【福祉施設】&#10;有形固定資産減価償却率平均値テキスト"/>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44" name="フローチャート: 判断 243"/>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45" name="フローチャート: 判断 244"/>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46" name="フローチャート: 判断 245"/>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60779</xdr:rowOff>
    </xdr:from>
    <xdr:to>
      <xdr:col>24</xdr:col>
      <xdr:colOff>114300</xdr:colOff>
      <xdr:row>83</xdr:row>
      <xdr:rowOff>162379</xdr:rowOff>
    </xdr:to>
    <xdr:sp macro="" textlink="">
      <xdr:nvSpPr>
        <xdr:cNvPr id="252" name="楕円 251"/>
        <xdr:cNvSpPr/>
      </xdr:nvSpPr>
      <xdr:spPr>
        <a:xfrm>
          <a:off x="4036060" y="13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39206</xdr:rowOff>
    </xdr:from>
    <xdr:ext cx="405111" cy="259045"/>
    <xdr:sp macro="" textlink="">
      <xdr:nvSpPr>
        <xdr:cNvPr id="253" name="【福祉施設】&#10;有形固定資産減価償却率該当値テキスト"/>
        <xdr:cNvSpPr txBox="1"/>
      </xdr:nvSpPr>
      <xdr:spPr>
        <a:xfrm>
          <a:off x="4124960" y="1395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254" name="楕円 253"/>
        <xdr:cNvSpPr/>
      </xdr:nvSpPr>
      <xdr:spPr>
        <a:xfrm>
          <a:off x="331216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111579</xdr:rowOff>
    </xdr:from>
    <xdr:to>
      <xdr:col>24</xdr:col>
      <xdr:colOff>63500</xdr:colOff>
      <xdr:row>83</xdr:row>
      <xdr:rowOff>163830</xdr:rowOff>
    </xdr:to>
    <xdr:cxnSp macro="">
      <xdr:nvCxnSpPr>
        <xdr:cNvPr id="255" name="直線コネクタ 254"/>
        <xdr:cNvCxnSpPr/>
      </xdr:nvCxnSpPr>
      <xdr:spPr>
        <a:xfrm flipV="1">
          <a:off x="3355340" y="14025699"/>
          <a:ext cx="7315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120122</xdr:rowOff>
    </xdr:from>
    <xdr:ext cx="405111" cy="259045"/>
    <xdr:sp macro="" textlink="">
      <xdr:nvSpPr>
        <xdr:cNvPr id="256" name="n_1aveValue【福祉施設】&#10;有形固定資産減価償却率"/>
        <xdr:cNvSpPr txBox="1"/>
      </xdr:nvSpPr>
      <xdr:spPr>
        <a:xfrm>
          <a:off x="317056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57" name="n_2aveValue【福祉施設】&#10;有形固定資産減価償却率"/>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258" name="n_1mainValue【福祉施設】&#10;有形固定資産減価償却率"/>
        <xdr:cNvSpPr txBox="1"/>
      </xdr:nvSpPr>
      <xdr:spPr>
        <a:xfrm>
          <a:off x="317056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84" name="直線コネクタ 283"/>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85"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86" name="直線コネクタ 285"/>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287"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288" name="直線コネクタ 287"/>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289" name="【福祉施設】&#10;一人当たり面積平均値テキスト"/>
        <xdr:cNvSpPr txBox="1"/>
      </xdr:nvSpPr>
      <xdr:spPr>
        <a:xfrm>
          <a:off x="9258300" y="1403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290" name="フローチャート: 判断 289"/>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291" name="フローチャート: 判断 290"/>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292" name="フローチャート: 判断 291"/>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52614</xdr:rowOff>
    </xdr:from>
    <xdr:to>
      <xdr:col>55</xdr:col>
      <xdr:colOff>50800</xdr:colOff>
      <xdr:row>82</xdr:row>
      <xdr:rowOff>154214</xdr:rowOff>
    </xdr:to>
    <xdr:sp macro="" textlink="">
      <xdr:nvSpPr>
        <xdr:cNvPr id="298" name="楕円 297"/>
        <xdr:cNvSpPr/>
      </xdr:nvSpPr>
      <xdr:spPr>
        <a:xfrm>
          <a:off x="9192260" y="13799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75491</xdr:rowOff>
    </xdr:from>
    <xdr:ext cx="469744" cy="259045"/>
    <xdr:sp macro="" textlink="">
      <xdr:nvSpPr>
        <xdr:cNvPr id="299" name="【福祉施設】&#10;一人当たり面積該当値テキスト"/>
        <xdr:cNvSpPr txBox="1"/>
      </xdr:nvSpPr>
      <xdr:spPr>
        <a:xfrm>
          <a:off x="9258300" y="1365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52614</xdr:rowOff>
    </xdr:from>
    <xdr:to>
      <xdr:col>50</xdr:col>
      <xdr:colOff>165100</xdr:colOff>
      <xdr:row>82</xdr:row>
      <xdr:rowOff>154214</xdr:rowOff>
    </xdr:to>
    <xdr:sp macro="" textlink="">
      <xdr:nvSpPr>
        <xdr:cNvPr id="300" name="楕円 299"/>
        <xdr:cNvSpPr/>
      </xdr:nvSpPr>
      <xdr:spPr>
        <a:xfrm>
          <a:off x="8445500" y="13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103414</xdr:rowOff>
    </xdr:from>
    <xdr:to>
      <xdr:col>55</xdr:col>
      <xdr:colOff>0</xdr:colOff>
      <xdr:row>82</xdr:row>
      <xdr:rowOff>103414</xdr:rowOff>
    </xdr:to>
    <xdr:cxnSp macro="">
      <xdr:nvCxnSpPr>
        <xdr:cNvPr id="301" name="直線コネクタ 300"/>
        <xdr:cNvCxnSpPr/>
      </xdr:nvCxnSpPr>
      <xdr:spPr>
        <a:xfrm>
          <a:off x="8496300" y="1384989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96356</xdr:rowOff>
    </xdr:from>
    <xdr:ext cx="469744" cy="259045"/>
    <xdr:sp macro="" textlink="">
      <xdr:nvSpPr>
        <xdr:cNvPr id="302" name="n_1aveValue【福祉施設】&#10;一人当たり面積"/>
        <xdr:cNvSpPr txBox="1"/>
      </xdr:nvSpPr>
      <xdr:spPr>
        <a:xfrm>
          <a:off x="8271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03" name="n_2aveValue【福祉施設】&#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170741</xdr:rowOff>
    </xdr:from>
    <xdr:ext cx="469744" cy="259045"/>
    <xdr:sp macro="" textlink="">
      <xdr:nvSpPr>
        <xdr:cNvPr id="304" name="n_1mainValue【福祉施設】&#10;一人当たり面積"/>
        <xdr:cNvSpPr txBox="1"/>
      </xdr:nvSpPr>
      <xdr:spPr>
        <a:xfrm>
          <a:off x="827158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7" name="テキスト ボックス 31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5" name="テキスト ボックス 324"/>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29" name="直線コネクタ 328"/>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30"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31" name="直線コネクタ 330"/>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2"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3" name="直線コネクタ 332"/>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93997</xdr:rowOff>
    </xdr:from>
    <xdr:ext cx="405111" cy="259045"/>
    <xdr:sp macro="" textlink="">
      <xdr:nvSpPr>
        <xdr:cNvPr id="334" name="【市民会館】&#10;有形固定資産減価償却率平均値テキスト"/>
        <xdr:cNvSpPr txBox="1"/>
      </xdr:nvSpPr>
      <xdr:spPr>
        <a:xfrm>
          <a:off x="412496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35" name="フローチャート: 判断 334"/>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36" name="フローチャート: 判断 335"/>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37" name="フローチャート: 判断 336"/>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147320</xdr:rowOff>
    </xdr:from>
    <xdr:to>
      <xdr:col>24</xdr:col>
      <xdr:colOff>114300</xdr:colOff>
      <xdr:row>106</xdr:row>
      <xdr:rowOff>77470</xdr:rowOff>
    </xdr:to>
    <xdr:sp macro="" textlink="">
      <xdr:nvSpPr>
        <xdr:cNvPr id="343" name="楕円 342"/>
        <xdr:cNvSpPr/>
      </xdr:nvSpPr>
      <xdr:spPr>
        <a:xfrm>
          <a:off x="4036060" y="1774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125747</xdr:rowOff>
    </xdr:from>
    <xdr:ext cx="405111" cy="259045"/>
    <xdr:sp macro="" textlink="">
      <xdr:nvSpPr>
        <xdr:cNvPr id="344" name="【市民会館】&#10;有形固定資産減価償却率該当値テキスト"/>
        <xdr:cNvSpPr txBox="1"/>
      </xdr:nvSpPr>
      <xdr:spPr>
        <a:xfrm>
          <a:off x="4124960"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xdr:rowOff>
    </xdr:from>
    <xdr:to>
      <xdr:col>20</xdr:col>
      <xdr:colOff>38100</xdr:colOff>
      <xdr:row>106</xdr:row>
      <xdr:rowOff>107950</xdr:rowOff>
    </xdr:to>
    <xdr:sp macro="" textlink="">
      <xdr:nvSpPr>
        <xdr:cNvPr id="345" name="楕円 344"/>
        <xdr:cNvSpPr/>
      </xdr:nvSpPr>
      <xdr:spPr>
        <a:xfrm>
          <a:off x="3312160" y="17776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26670</xdr:rowOff>
    </xdr:from>
    <xdr:to>
      <xdr:col>24</xdr:col>
      <xdr:colOff>63500</xdr:colOff>
      <xdr:row>106</xdr:row>
      <xdr:rowOff>57150</xdr:rowOff>
    </xdr:to>
    <xdr:cxnSp macro="">
      <xdr:nvCxnSpPr>
        <xdr:cNvPr id="346" name="直線コネクタ 345"/>
        <xdr:cNvCxnSpPr/>
      </xdr:nvCxnSpPr>
      <xdr:spPr>
        <a:xfrm flipV="1">
          <a:off x="3355340" y="1779651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652</xdr:rowOff>
    </xdr:from>
    <xdr:ext cx="405111" cy="259045"/>
    <xdr:sp macro="" textlink="">
      <xdr:nvSpPr>
        <xdr:cNvPr id="347" name="n_1aveValue【市民会館】&#10;有形固定資産減価償却率"/>
        <xdr:cNvSpPr txBox="1"/>
      </xdr:nvSpPr>
      <xdr:spPr>
        <a:xfrm>
          <a:off x="3170564" y="174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48" name="n_2aveValue【市民会館】&#10;有形固定資産減価償却率"/>
        <xdr:cNvSpPr txBox="1"/>
      </xdr:nvSpPr>
      <xdr:spPr>
        <a:xfrm>
          <a:off x="238570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99077</xdr:rowOff>
    </xdr:from>
    <xdr:ext cx="405111" cy="259045"/>
    <xdr:sp macro="" textlink="">
      <xdr:nvSpPr>
        <xdr:cNvPr id="349" name="n_1mainValue【市民会館】&#10;有形固定資産減価償却率"/>
        <xdr:cNvSpPr txBox="1"/>
      </xdr:nvSpPr>
      <xdr:spPr>
        <a:xfrm>
          <a:off x="3170564" y="1786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0" name="直線コネクタ 359"/>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61" name="テキスト ボックス 360"/>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4" name="直線コネクタ 363"/>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65" name="テキスト ボックス 364"/>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69" name="直線コネクタ 368"/>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70"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71" name="直線コネクタ 370"/>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72"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73" name="直線コネクタ 372"/>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9541</xdr:rowOff>
    </xdr:from>
    <xdr:ext cx="469744" cy="259045"/>
    <xdr:sp macro="" textlink="">
      <xdr:nvSpPr>
        <xdr:cNvPr id="374" name="【市民会館】&#10;一人当たり面積平均値テキスト"/>
        <xdr:cNvSpPr txBox="1"/>
      </xdr:nvSpPr>
      <xdr:spPr>
        <a:xfrm>
          <a:off x="9258300" y="1761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75" name="フローチャート: 判断 374"/>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76" name="フローチャート: 判断 375"/>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77" name="フローチャート: 判断 376"/>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25400</xdr:rowOff>
    </xdr:from>
    <xdr:to>
      <xdr:col>55</xdr:col>
      <xdr:colOff>50800</xdr:colOff>
      <xdr:row>105</xdr:row>
      <xdr:rowOff>127000</xdr:rowOff>
    </xdr:to>
    <xdr:sp macro="" textlink="">
      <xdr:nvSpPr>
        <xdr:cNvPr id="383" name="楕円 382"/>
        <xdr:cNvSpPr/>
      </xdr:nvSpPr>
      <xdr:spPr>
        <a:xfrm>
          <a:off x="9192260" y="17627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48277</xdr:rowOff>
    </xdr:from>
    <xdr:ext cx="469744" cy="259045"/>
    <xdr:sp macro="" textlink="">
      <xdr:nvSpPr>
        <xdr:cNvPr id="384" name="【市民会館】&#10;一人当たり面積該当値テキスト"/>
        <xdr:cNvSpPr txBox="1"/>
      </xdr:nvSpPr>
      <xdr:spPr>
        <a:xfrm>
          <a:off x="9258300" y="174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xdr:rowOff>
    </xdr:from>
    <xdr:to>
      <xdr:col>50</xdr:col>
      <xdr:colOff>165100</xdr:colOff>
      <xdr:row>105</xdr:row>
      <xdr:rowOff>109855</xdr:rowOff>
    </xdr:to>
    <xdr:sp macro="" textlink="">
      <xdr:nvSpPr>
        <xdr:cNvPr id="385" name="楕円 384"/>
        <xdr:cNvSpPr/>
      </xdr:nvSpPr>
      <xdr:spPr>
        <a:xfrm>
          <a:off x="8445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59055</xdr:rowOff>
    </xdr:from>
    <xdr:to>
      <xdr:col>55</xdr:col>
      <xdr:colOff>0</xdr:colOff>
      <xdr:row>105</xdr:row>
      <xdr:rowOff>76200</xdr:rowOff>
    </xdr:to>
    <xdr:cxnSp macro="">
      <xdr:nvCxnSpPr>
        <xdr:cNvPr id="386" name="直線コネクタ 385"/>
        <xdr:cNvCxnSpPr/>
      </xdr:nvCxnSpPr>
      <xdr:spPr>
        <a:xfrm>
          <a:off x="8496300" y="17661255"/>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387" name="n_1ave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388"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100982</xdr:rowOff>
    </xdr:from>
    <xdr:ext cx="469744" cy="259045"/>
    <xdr:sp macro="" textlink="">
      <xdr:nvSpPr>
        <xdr:cNvPr id="389" name="n_1mainValue【市民会館】&#10;一人当たり面積"/>
        <xdr:cNvSpPr txBox="1"/>
      </xdr:nvSpPr>
      <xdr:spPr>
        <a:xfrm>
          <a:off x="8271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16" name="直線コネクタ 415"/>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17"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18" name="直線コネクタ 417"/>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19"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0" name="直線コネクタ 419"/>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421" name="【一般廃棄物処理施設】&#10;有形固定資産減価償却率平均値テキスト"/>
        <xdr:cNvSpPr txBox="1"/>
      </xdr:nvSpPr>
      <xdr:spPr>
        <a:xfrm>
          <a:off x="14414500" y="5951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2" name="フローチャート: 判断 421"/>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23" name="フローチャート: 判断 422"/>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24" name="フローチャート: 判断 423"/>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430" name="楕円 429"/>
        <xdr:cNvSpPr/>
      </xdr:nvSpPr>
      <xdr:spPr>
        <a:xfrm>
          <a:off x="14325600" y="58813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36847</xdr:rowOff>
    </xdr:from>
    <xdr:ext cx="405111" cy="259045"/>
    <xdr:sp macro="" textlink="">
      <xdr:nvSpPr>
        <xdr:cNvPr id="431" name="【一般廃棄物処理施設】&#10;有形固定資産減価償却率該当値テキスト"/>
        <xdr:cNvSpPr txBox="1"/>
      </xdr:nvSpPr>
      <xdr:spPr>
        <a:xfrm>
          <a:off x="14414500"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23767</xdr:rowOff>
    </xdr:from>
    <xdr:to>
      <xdr:col>81</xdr:col>
      <xdr:colOff>101600</xdr:colOff>
      <xdr:row>35</xdr:row>
      <xdr:rowOff>125367</xdr:rowOff>
    </xdr:to>
    <xdr:sp macro="" textlink="">
      <xdr:nvSpPr>
        <xdr:cNvPr id="432" name="楕円 431"/>
        <xdr:cNvSpPr/>
      </xdr:nvSpPr>
      <xdr:spPr>
        <a:xfrm>
          <a:off x="13578840" y="5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35</xdr:row>
      <xdr:rowOff>74567</xdr:rowOff>
    </xdr:to>
    <xdr:cxnSp macro="">
      <xdr:nvCxnSpPr>
        <xdr:cNvPr id="433" name="直線コネクタ 432"/>
        <xdr:cNvCxnSpPr/>
      </xdr:nvCxnSpPr>
      <xdr:spPr>
        <a:xfrm flipV="1">
          <a:off x="13629640" y="5932170"/>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101799</xdr:rowOff>
    </xdr:from>
    <xdr:ext cx="405111" cy="259045"/>
    <xdr:sp macro="" textlink="">
      <xdr:nvSpPr>
        <xdr:cNvPr id="434" name="n_1aveValue【一般廃棄物処理施設】&#10;有形固定資産減価償却率"/>
        <xdr:cNvSpPr txBox="1"/>
      </xdr:nvSpPr>
      <xdr:spPr>
        <a:xfrm>
          <a:off x="13437244" y="613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35" name="n_2aveValue【一般廃棄物処理施設】&#10;有形固定資産減価償却率"/>
        <xdr:cNvSpPr txBox="1"/>
      </xdr:nvSpPr>
      <xdr:spPr>
        <a:xfrm>
          <a:off x="12675244" y="584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141894</xdr:rowOff>
    </xdr:from>
    <xdr:ext cx="405111" cy="259045"/>
    <xdr:sp macro="" textlink="">
      <xdr:nvSpPr>
        <xdr:cNvPr id="436" name="n_1mainValue【一般廃棄物処理施設】&#10;有形固定資産減価償却率"/>
        <xdr:cNvSpPr txBox="1"/>
      </xdr:nvSpPr>
      <xdr:spPr>
        <a:xfrm>
          <a:off x="134372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47" name="テキスト ボックス 446"/>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49" name="テキスト ボックス 448"/>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53" name="テキスト ボックス 452"/>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55" name="テキスト ボックス 454"/>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61" name="直線コネクタ 460"/>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62"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63" name="直線コネクタ 462"/>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64"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65" name="直線コネクタ 464"/>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115200</xdr:rowOff>
    </xdr:from>
    <xdr:ext cx="534377" cy="259045"/>
    <xdr:sp macro="" textlink="">
      <xdr:nvSpPr>
        <xdr:cNvPr id="466" name="【一般廃棄物処理施設】&#10;一人当たり有形固定資産（償却資産）額平均値テキスト"/>
        <xdr:cNvSpPr txBox="1"/>
      </xdr:nvSpPr>
      <xdr:spPr>
        <a:xfrm>
          <a:off x="19547840" y="615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67" name="フローチャート: 判断 466"/>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68" name="フローチャート: 判断 467"/>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69" name="フローチャート: 判断 468"/>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168504</xdr:rowOff>
    </xdr:from>
    <xdr:to>
      <xdr:col>116</xdr:col>
      <xdr:colOff>114300</xdr:colOff>
      <xdr:row>38</xdr:row>
      <xdr:rowOff>98654</xdr:rowOff>
    </xdr:to>
    <xdr:sp macro="" textlink="">
      <xdr:nvSpPr>
        <xdr:cNvPr id="475" name="楕円 474"/>
        <xdr:cNvSpPr/>
      </xdr:nvSpPr>
      <xdr:spPr>
        <a:xfrm>
          <a:off x="19458940" y="6371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146931</xdr:rowOff>
    </xdr:from>
    <xdr:ext cx="534377" cy="259045"/>
    <xdr:sp macro="" textlink="">
      <xdr:nvSpPr>
        <xdr:cNvPr id="476" name="【一般廃棄物処理施設】&#10;一人当たり有形固定資産（償却資産）額該当値テキスト"/>
        <xdr:cNvSpPr txBox="1"/>
      </xdr:nvSpPr>
      <xdr:spPr>
        <a:xfrm>
          <a:off x="19547840" y="63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28639</xdr:rowOff>
    </xdr:from>
    <xdr:to>
      <xdr:col>112</xdr:col>
      <xdr:colOff>38100</xdr:colOff>
      <xdr:row>38</xdr:row>
      <xdr:rowOff>130239</xdr:rowOff>
    </xdr:to>
    <xdr:sp macro="" textlink="">
      <xdr:nvSpPr>
        <xdr:cNvPr id="477" name="楕円 476"/>
        <xdr:cNvSpPr/>
      </xdr:nvSpPr>
      <xdr:spPr>
        <a:xfrm>
          <a:off x="18735040" y="63989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47854</xdr:rowOff>
    </xdr:from>
    <xdr:to>
      <xdr:col>116</xdr:col>
      <xdr:colOff>63500</xdr:colOff>
      <xdr:row>38</xdr:row>
      <xdr:rowOff>79439</xdr:rowOff>
    </xdr:to>
    <xdr:cxnSp macro="">
      <xdr:nvCxnSpPr>
        <xdr:cNvPr id="478" name="直線コネクタ 477"/>
        <xdr:cNvCxnSpPr/>
      </xdr:nvCxnSpPr>
      <xdr:spPr>
        <a:xfrm flipV="1">
          <a:off x="18778220" y="6418174"/>
          <a:ext cx="73152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33837</xdr:rowOff>
    </xdr:from>
    <xdr:ext cx="534377" cy="259045"/>
    <xdr:sp macro="" textlink="">
      <xdr:nvSpPr>
        <xdr:cNvPr id="479" name="n_1aveValue【一般廃棄物処理施設】&#10;一人当たり有形固定資産（償却資産）額"/>
        <xdr:cNvSpPr txBox="1"/>
      </xdr:nvSpPr>
      <xdr:spPr>
        <a:xfrm>
          <a:off x="18528811" y="60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480" name="n_2aveValue【一般廃棄物処理施設】&#10;一人当たり有形固定資産（償却資産）額"/>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121366</xdr:rowOff>
    </xdr:from>
    <xdr:ext cx="534377" cy="259045"/>
    <xdr:sp macro="" textlink="">
      <xdr:nvSpPr>
        <xdr:cNvPr id="481" name="n_1mainValue【一般廃棄物処理施設】&#10;一人当たり有形固定資産（償却資産）額"/>
        <xdr:cNvSpPr txBox="1"/>
      </xdr:nvSpPr>
      <xdr:spPr>
        <a:xfrm>
          <a:off x="18528811" y="64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06" name="直線コネクタ 50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0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08" name="直線コネクタ 50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10" name="直線コネクタ 50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11" name="【保健センター・保健所】&#10;有形固定資産減価償却率平均値テキスト"/>
        <xdr:cNvSpPr txBox="1"/>
      </xdr:nvSpPr>
      <xdr:spPr>
        <a:xfrm>
          <a:off x="144145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12" name="フローチャート: 判断 51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13" name="フローチャート: 判断 51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14" name="フローチャート: 判断 513"/>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124460</xdr:rowOff>
    </xdr:from>
    <xdr:to>
      <xdr:col>85</xdr:col>
      <xdr:colOff>177800</xdr:colOff>
      <xdr:row>63</xdr:row>
      <xdr:rowOff>54610</xdr:rowOff>
    </xdr:to>
    <xdr:sp macro="" textlink="">
      <xdr:nvSpPr>
        <xdr:cNvPr id="520" name="楕円 519"/>
        <xdr:cNvSpPr/>
      </xdr:nvSpPr>
      <xdr:spPr>
        <a:xfrm>
          <a:off x="14325600" y="105181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39387</xdr:rowOff>
    </xdr:from>
    <xdr:ext cx="405111" cy="259045"/>
    <xdr:sp macro="" textlink="">
      <xdr:nvSpPr>
        <xdr:cNvPr id="521" name="【保健センター・保健所】&#10;有形固定資産減価償却率該当値テキスト"/>
        <xdr:cNvSpPr txBox="1"/>
      </xdr:nvSpPr>
      <xdr:spPr>
        <a:xfrm>
          <a:off x="14414500" y="1043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33020</xdr:rowOff>
    </xdr:from>
    <xdr:to>
      <xdr:col>81</xdr:col>
      <xdr:colOff>101600</xdr:colOff>
      <xdr:row>63</xdr:row>
      <xdr:rowOff>134620</xdr:rowOff>
    </xdr:to>
    <xdr:sp macro="" textlink="">
      <xdr:nvSpPr>
        <xdr:cNvPr id="522" name="楕円 521"/>
        <xdr:cNvSpPr/>
      </xdr:nvSpPr>
      <xdr:spPr>
        <a:xfrm>
          <a:off x="1357884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3810</xdr:rowOff>
    </xdr:from>
    <xdr:to>
      <xdr:col>85</xdr:col>
      <xdr:colOff>127000</xdr:colOff>
      <xdr:row>63</xdr:row>
      <xdr:rowOff>83820</xdr:rowOff>
    </xdr:to>
    <xdr:cxnSp macro="">
      <xdr:nvCxnSpPr>
        <xdr:cNvPr id="523" name="直線コネクタ 522"/>
        <xdr:cNvCxnSpPr/>
      </xdr:nvCxnSpPr>
      <xdr:spPr>
        <a:xfrm flipV="1">
          <a:off x="13629640" y="10565130"/>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116857</xdr:rowOff>
    </xdr:from>
    <xdr:ext cx="405111" cy="259045"/>
    <xdr:sp macro="" textlink="">
      <xdr:nvSpPr>
        <xdr:cNvPr id="524" name="n_1aveValue【保健センター・保健所】&#10;有形固定資産減価償却率"/>
        <xdr:cNvSpPr txBox="1"/>
      </xdr:nvSpPr>
      <xdr:spPr>
        <a:xfrm>
          <a:off x="134372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25" name="n_2aveValue【保健センター・保健所】&#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125747</xdr:rowOff>
    </xdr:from>
    <xdr:ext cx="405111" cy="259045"/>
    <xdr:sp macro="" textlink="">
      <xdr:nvSpPr>
        <xdr:cNvPr id="526" name="n_1mainValue【保健センター・保健所】&#10;有形固定資産減価償却率"/>
        <xdr:cNvSpPr txBox="1"/>
      </xdr:nvSpPr>
      <xdr:spPr>
        <a:xfrm>
          <a:off x="134372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50" name="直線コネクタ 549"/>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51"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52" name="直線コネクタ 551"/>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53"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54" name="直線コネクタ 553"/>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55" name="【保健センター・保健所】&#10;一人当たり面積平均値テキスト"/>
        <xdr:cNvSpPr txBox="1"/>
      </xdr:nvSpPr>
      <xdr:spPr>
        <a:xfrm>
          <a:off x="19547840"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56" name="フローチャート: 判断 555"/>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57" name="フローチャート: 判断 556"/>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58" name="フローチャート: 判断 557"/>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64" name="楕円 563"/>
        <xdr:cNvSpPr/>
      </xdr:nvSpPr>
      <xdr:spPr>
        <a:xfrm>
          <a:off x="1945894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565" name="【保健センター・保健所】&#10;一人当たり面積該当値テキスト"/>
        <xdr:cNvSpPr txBox="1"/>
      </xdr:nvSpPr>
      <xdr:spPr>
        <a:xfrm>
          <a:off x="19547840"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566" name="楕円 565"/>
        <xdr:cNvSpPr/>
      </xdr:nvSpPr>
      <xdr:spPr>
        <a:xfrm>
          <a:off x="1873504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567" name="直線コネクタ 566"/>
        <xdr:cNvCxnSpPr/>
      </xdr:nvCxnSpPr>
      <xdr:spPr>
        <a:xfrm>
          <a:off x="18778220" y="10431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68" name="n_1ave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569" name="n_2aveValue【保健センター・保健所】&#10;一人当たり面積"/>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570" name="n_1mainValue【保健センター・保健所】&#10;一人当たり面積"/>
        <xdr:cNvSpPr txBox="1"/>
      </xdr:nvSpPr>
      <xdr:spPr>
        <a:xfrm>
          <a:off x="185611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1" name="テキスト ボックス 58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2" name="直線コネクタ 58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3" name="テキスト ボックス 58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4" name="直線コネクタ 58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5" name="テキスト ボックス 58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8" name="直線コネクタ 58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9" name="テキスト ボックス 58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0" name="直線コネクタ 58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1" name="テキスト ボックス 59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3" name="テキスト ボックス 59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595" name="直線コネクタ 594"/>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596"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597" name="直線コネクタ 596"/>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598"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599" name="直線コネクタ 598"/>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30497</xdr:rowOff>
    </xdr:from>
    <xdr:ext cx="405111" cy="259045"/>
    <xdr:sp macro="" textlink="">
      <xdr:nvSpPr>
        <xdr:cNvPr id="600" name="【消防施設】&#10;有形固定資産減価償却率平均値テキスト"/>
        <xdr:cNvSpPr txBox="1"/>
      </xdr:nvSpPr>
      <xdr:spPr>
        <a:xfrm>
          <a:off x="14414500" y="1360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01" name="フローチャート: 判断 600"/>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02" name="フローチャート: 判断 601"/>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03" name="フローチャート: 判断 602"/>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10161</xdr:rowOff>
    </xdr:from>
    <xdr:to>
      <xdr:col>85</xdr:col>
      <xdr:colOff>177800</xdr:colOff>
      <xdr:row>79</xdr:row>
      <xdr:rowOff>111761</xdr:rowOff>
    </xdr:to>
    <xdr:sp macro="" textlink="">
      <xdr:nvSpPr>
        <xdr:cNvPr id="609" name="楕円 608"/>
        <xdr:cNvSpPr/>
      </xdr:nvSpPr>
      <xdr:spPr>
        <a:xfrm>
          <a:off x="14325600" y="132537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33038</xdr:rowOff>
    </xdr:from>
    <xdr:ext cx="405111" cy="259045"/>
    <xdr:sp macro="" textlink="">
      <xdr:nvSpPr>
        <xdr:cNvPr id="610" name="【消防施設】&#10;有形固定資産減価償却率該当値テキスト"/>
        <xdr:cNvSpPr txBox="1"/>
      </xdr:nvSpPr>
      <xdr:spPr>
        <a:xfrm>
          <a:off x="14414500" y="1310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170180</xdr:rowOff>
    </xdr:from>
    <xdr:to>
      <xdr:col>81</xdr:col>
      <xdr:colOff>101600</xdr:colOff>
      <xdr:row>78</xdr:row>
      <xdr:rowOff>100330</xdr:rowOff>
    </xdr:to>
    <xdr:sp macro="" textlink="">
      <xdr:nvSpPr>
        <xdr:cNvPr id="611" name="楕円 610"/>
        <xdr:cNvSpPr/>
      </xdr:nvSpPr>
      <xdr:spPr>
        <a:xfrm>
          <a:off x="13578840" y="13078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49530</xdr:rowOff>
    </xdr:from>
    <xdr:to>
      <xdr:col>85</xdr:col>
      <xdr:colOff>127000</xdr:colOff>
      <xdr:row>79</xdr:row>
      <xdr:rowOff>60961</xdr:rowOff>
    </xdr:to>
    <xdr:cxnSp macro="">
      <xdr:nvCxnSpPr>
        <xdr:cNvPr id="612" name="直線コネクタ 611"/>
        <xdr:cNvCxnSpPr/>
      </xdr:nvCxnSpPr>
      <xdr:spPr>
        <a:xfrm>
          <a:off x="13629640" y="13125450"/>
          <a:ext cx="74676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13" name="n_1aveValue【消防施設】&#10;有形固定資産減価償却率"/>
        <xdr:cNvSpPr txBox="1"/>
      </xdr:nvSpPr>
      <xdr:spPr>
        <a:xfrm>
          <a:off x="13437244"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14" name="n_2aveValue【消防施設】&#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116857</xdr:rowOff>
    </xdr:from>
    <xdr:ext cx="405111" cy="259045"/>
    <xdr:sp macro="" textlink="">
      <xdr:nvSpPr>
        <xdr:cNvPr id="615" name="n_1mainValue【消防施設】&#10;有形固定資産減価償却率"/>
        <xdr:cNvSpPr txBox="1"/>
      </xdr:nvSpPr>
      <xdr:spPr>
        <a:xfrm>
          <a:off x="13437244" y="1285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6" name="テキスト ボックス 625"/>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40" name="直線コネクタ 639"/>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41"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42" name="直線コネクタ 641"/>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43"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44" name="直線コネクタ 643"/>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92727</xdr:rowOff>
    </xdr:from>
    <xdr:ext cx="469744" cy="259045"/>
    <xdr:sp macro="" textlink="">
      <xdr:nvSpPr>
        <xdr:cNvPr id="645" name="【消防施設】&#10;一人当たり面積平均値テキスト"/>
        <xdr:cNvSpPr txBox="1"/>
      </xdr:nvSpPr>
      <xdr:spPr>
        <a:xfrm>
          <a:off x="19547840" y="1417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46" name="フローチャート: 判断 645"/>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47" name="フローチャート: 判断 646"/>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48" name="フローチャート: 判断 647"/>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127000</xdr:rowOff>
    </xdr:from>
    <xdr:to>
      <xdr:col>116</xdr:col>
      <xdr:colOff>114300</xdr:colOff>
      <xdr:row>87</xdr:row>
      <xdr:rowOff>57150</xdr:rowOff>
    </xdr:to>
    <xdr:sp macro="" textlink="">
      <xdr:nvSpPr>
        <xdr:cNvPr id="654" name="楕円 653"/>
        <xdr:cNvSpPr/>
      </xdr:nvSpPr>
      <xdr:spPr>
        <a:xfrm>
          <a:off x="19458940" y="14544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41927</xdr:rowOff>
    </xdr:from>
    <xdr:ext cx="469744" cy="259045"/>
    <xdr:sp macro="" textlink="">
      <xdr:nvSpPr>
        <xdr:cNvPr id="655" name="【消防施設】&#10;一人当たり面積該当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127000</xdr:rowOff>
    </xdr:from>
    <xdr:to>
      <xdr:col>112</xdr:col>
      <xdr:colOff>38100</xdr:colOff>
      <xdr:row>87</xdr:row>
      <xdr:rowOff>57150</xdr:rowOff>
    </xdr:to>
    <xdr:sp macro="" textlink="">
      <xdr:nvSpPr>
        <xdr:cNvPr id="656" name="楕円 655"/>
        <xdr:cNvSpPr/>
      </xdr:nvSpPr>
      <xdr:spPr>
        <a:xfrm>
          <a:off x="18735040" y="14544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6350</xdr:rowOff>
    </xdr:from>
    <xdr:to>
      <xdr:col>116</xdr:col>
      <xdr:colOff>63500</xdr:colOff>
      <xdr:row>87</xdr:row>
      <xdr:rowOff>6350</xdr:rowOff>
    </xdr:to>
    <xdr:cxnSp macro="">
      <xdr:nvCxnSpPr>
        <xdr:cNvPr id="657" name="直線コネクタ 656"/>
        <xdr:cNvCxnSpPr/>
      </xdr:nvCxnSpPr>
      <xdr:spPr>
        <a:xfrm>
          <a:off x="18778220" y="145910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58" name="n_1aveValue【消防施設】&#10;一人当たり面積"/>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59" name="n_2aveValue【消防施設】&#10;一人当たり面積"/>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48277</xdr:rowOff>
    </xdr:from>
    <xdr:ext cx="469744" cy="259045"/>
    <xdr:sp macro="" textlink="">
      <xdr:nvSpPr>
        <xdr:cNvPr id="660" name="n_1mainValue【消防施設】&#10;一人当たり面積"/>
        <xdr:cNvSpPr txBox="1"/>
      </xdr:nvSpPr>
      <xdr:spPr>
        <a:xfrm>
          <a:off x="18561127"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1" name="テキスト ボックス 67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2" name="直線コネクタ 671"/>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3" name="テキスト ボックス 672"/>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4" name="直線コネクタ 673"/>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5" name="テキスト ボックス 674"/>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6" name="直線コネクタ 675"/>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7" name="テキスト ボックス 676"/>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8" name="直線コネクタ 677"/>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9" name="テキスト ボックス 678"/>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1" name="テキスト ボックス 680"/>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683" name="直線コネクタ 682"/>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684"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685" name="直線コネクタ 684"/>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86"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87" name="直線コネクタ 686"/>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688" name="【庁舎】&#10;有形固定資産減価償却率平均値テキスト"/>
        <xdr:cNvSpPr txBox="1"/>
      </xdr:nvSpPr>
      <xdr:spPr>
        <a:xfrm>
          <a:off x="14414500" y="1730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689" name="フローチャート: 判断 688"/>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690" name="フローチャート: 判断 689"/>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691" name="フローチャート: 判断 690"/>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155702</xdr:rowOff>
    </xdr:from>
    <xdr:to>
      <xdr:col>85</xdr:col>
      <xdr:colOff>177800</xdr:colOff>
      <xdr:row>108</xdr:row>
      <xdr:rowOff>85852</xdr:rowOff>
    </xdr:to>
    <xdr:sp macro="" textlink="">
      <xdr:nvSpPr>
        <xdr:cNvPr id="697" name="楕円 696"/>
        <xdr:cNvSpPr/>
      </xdr:nvSpPr>
      <xdr:spPr>
        <a:xfrm>
          <a:off x="14325600" y="180931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70629</xdr:rowOff>
    </xdr:from>
    <xdr:ext cx="405111" cy="259045"/>
    <xdr:sp macro="" textlink="">
      <xdr:nvSpPr>
        <xdr:cNvPr id="698" name="【庁舎】&#10;有形固定資産減価償却率該当値テキスト"/>
        <xdr:cNvSpPr txBox="1"/>
      </xdr:nvSpPr>
      <xdr:spPr>
        <a:xfrm>
          <a:off x="14414500" y="18008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61976</xdr:rowOff>
    </xdr:from>
    <xdr:to>
      <xdr:col>81</xdr:col>
      <xdr:colOff>101600</xdr:colOff>
      <xdr:row>108</xdr:row>
      <xdr:rowOff>163576</xdr:rowOff>
    </xdr:to>
    <xdr:sp macro="" textlink="">
      <xdr:nvSpPr>
        <xdr:cNvPr id="699" name="楕円 698"/>
        <xdr:cNvSpPr/>
      </xdr:nvSpPr>
      <xdr:spPr>
        <a:xfrm>
          <a:off x="1357884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35052</xdr:rowOff>
    </xdr:from>
    <xdr:to>
      <xdr:col>85</xdr:col>
      <xdr:colOff>127000</xdr:colOff>
      <xdr:row>108</xdr:row>
      <xdr:rowOff>112776</xdr:rowOff>
    </xdr:to>
    <xdr:cxnSp macro="">
      <xdr:nvCxnSpPr>
        <xdr:cNvPr id="700" name="直線コネクタ 699"/>
        <xdr:cNvCxnSpPr/>
      </xdr:nvCxnSpPr>
      <xdr:spPr>
        <a:xfrm flipV="1">
          <a:off x="13629640" y="18140172"/>
          <a:ext cx="7467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54373</xdr:rowOff>
    </xdr:from>
    <xdr:ext cx="405111" cy="259045"/>
    <xdr:sp macro="" textlink="">
      <xdr:nvSpPr>
        <xdr:cNvPr id="701" name="n_1aveValue【庁舎】&#10;有形固定資産減価償却率"/>
        <xdr:cNvSpPr txBox="1"/>
      </xdr:nvSpPr>
      <xdr:spPr>
        <a:xfrm>
          <a:off x="13437244" y="173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02"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154703</xdr:rowOff>
    </xdr:from>
    <xdr:ext cx="405111" cy="259045"/>
    <xdr:sp macro="" textlink="">
      <xdr:nvSpPr>
        <xdr:cNvPr id="703" name="n_1mainValue【庁舎】&#10;有形固定資産減価償却率"/>
        <xdr:cNvSpPr txBox="1"/>
      </xdr:nvSpPr>
      <xdr:spPr>
        <a:xfrm>
          <a:off x="13437244" y="1825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25" name="直線コネクタ 724"/>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26"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27" name="直線コネクタ 726"/>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8"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9" name="直線コネクタ 728"/>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30" name="【庁舎】&#10;一人当たり面積平均値テキスト"/>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31" name="フローチャート: 判断 730"/>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32" name="フローチャート: 判断 731"/>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33" name="フローチャート: 判断 732"/>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739" name="楕円 738"/>
        <xdr:cNvSpPr/>
      </xdr:nvSpPr>
      <xdr:spPr>
        <a:xfrm>
          <a:off x="19458940" y="17698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74692</xdr:rowOff>
    </xdr:from>
    <xdr:ext cx="469744" cy="259045"/>
    <xdr:sp macro="" textlink="">
      <xdr:nvSpPr>
        <xdr:cNvPr id="740" name="【庁舎】&#10;一人当たり面積該当値テキスト"/>
        <xdr:cNvSpPr txBox="1"/>
      </xdr:nvSpPr>
      <xdr:spPr>
        <a:xfrm>
          <a:off x="19547840" y="176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91694</xdr:rowOff>
    </xdr:from>
    <xdr:to>
      <xdr:col>112</xdr:col>
      <xdr:colOff>38100</xdr:colOff>
      <xdr:row>106</xdr:row>
      <xdr:rowOff>21844</xdr:rowOff>
    </xdr:to>
    <xdr:sp macro="" textlink="">
      <xdr:nvSpPr>
        <xdr:cNvPr id="741" name="楕円 740"/>
        <xdr:cNvSpPr/>
      </xdr:nvSpPr>
      <xdr:spPr>
        <a:xfrm>
          <a:off x="18735040" y="176938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142494</xdr:rowOff>
    </xdr:from>
    <xdr:to>
      <xdr:col>116</xdr:col>
      <xdr:colOff>63500</xdr:colOff>
      <xdr:row>105</xdr:row>
      <xdr:rowOff>147065</xdr:rowOff>
    </xdr:to>
    <xdr:cxnSp macro="">
      <xdr:nvCxnSpPr>
        <xdr:cNvPr id="742" name="直線コネクタ 741"/>
        <xdr:cNvCxnSpPr/>
      </xdr:nvCxnSpPr>
      <xdr:spPr>
        <a:xfrm>
          <a:off x="18778220" y="17744694"/>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104664</xdr:rowOff>
    </xdr:from>
    <xdr:ext cx="469744" cy="259045"/>
    <xdr:sp macro="" textlink="">
      <xdr:nvSpPr>
        <xdr:cNvPr id="743" name="n_1aveValue【庁舎】&#10;一人当たり面積"/>
        <xdr:cNvSpPr txBox="1"/>
      </xdr:nvSpPr>
      <xdr:spPr>
        <a:xfrm>
          <a:off x="1856112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44" name="n_2aveValue【庁舎】&#10;一人当たり面積"/>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12971</xdr:rowOff>
    </xdr:from>
    <xdr:ext cx="469744" cy="259045"/>
    <xdr:sp macro="" textlink="">
      <xdr:nvSpPr>
        <xdr:cNvPr id="745" name="n_1mainValue【庁舎】&#10;一人当たり面積"/>
        <xdr:cNvSpPr txBox="1"/>
      </xdr:nvSpPr>
      <xdr:spPr>
        <a:xfrm>
          <a:off x="18561127" y="1778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本市の有形固定資産減価償却率は類似団体と比較して、低い水準となっています。</a:t>
          </a: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類似団体と比較して有形固定資産減価償却率が低くなっている施設として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がありますが、これらは、近年実施している区庁舎の再整備を反映していることによるものです。</a:t>
          </a:r>
        </a:p>
        <a:p>
          <a:r>
            <a:rPr kumimoji="1" lang="ja-JP" altLang="en-US" sz="1300">
              <a:latin typeface="ＭＳ Ｐゴシック" panose="020B0600070205080204" pitchFamily="50" charset="-128"/>
              <a:ea typeface="ＭＳ Ｐゴシック" panose="020B0600070205080204" pitchFamily="50" charset="-128"/>
            </a:rPr>
            <a:t>一方、有形固定資産減価償却率が高くなっている施設としては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があります、これは耐用年数が比較的短期（</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年）である防火水槽などの取得額が全体に占める割合が大きく、償却率を上げていることによるものです。</a:t>
          </a:r>
        </a:p>
        <a:p>
          <a:r>
            <a:rPr kumimoji="1" lang="ja-JP" altLang="en-US" sz="1300">
              <a:latin typeface="ＭＳ Ｐゴシック" panose="020B0600070205080204" pitchFamily="50" charset="-128"/>
              <a:ea typeface="ＭＳ Ｐゴシック" panose="020B0600070205080204" pitchFamily="50" charset="-128"/>
            </a:rPr>
            <a:t>なお、本市では、施設の老朽化の進行に対しては、「公共施設管理基本方針」（平成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年度策定・平成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年度改訂）に沿って、施設の長寿命化等中長期的な視点に立ち、計画的な保全・更新、公共建築物の再整備検討等、総合的な取組を進めていきます。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K1" workbookViewId="0">
      <selection activeCell="B1" sqref="B1:DI1"/>
    </sheetView>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1705235891</v>
      </c>
      <c r="BO4" s="372"/>
      <c r="BP4" s="372"/>
      <c r="BQ4" s="372"/>
      <c r="BR4" s="372"/>
      <c r="BS4" s="372"/>
      <c r="BT4" s="372"/>
      <c r="BU4" s="373"/>
      <c r="BV4" s="371">
        <v>1559291408</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1.4</v>
      </c>
      <c r="CU4" s="378"/>
      <c r="CV4" s="378"/>
      <c r="CW4" s="378"/>
      <c r="CX4" s="378"/>
      <c r="CY4" s="378"/>
      <c r="CZ4" s="378"/>
      <c r="DA4" s="379"/>
      <c r="DB4" s="377">
        <v>1</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1682028520</v>
      </c>
      <c r="BO5" s="409"/>
      <c r="BP5" s="409"/>
      <c r="BQ5" s="409"/>
      <c r="BR5" s="409"/>
      <c r="BS5" s="409"/>
      <c r="BT5" s="409"/>
      <c r="BU5" s="410"/>
      <c r="BV5" s="408">
        <v>1541514629</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97.9</v>
      </c>
      <c r="CU5" s="406"/>
      <c r="CV5" s="406"/>
      <c r="CW5" s="406"/>
      <c r="CX5" s="406"/>
      <c r="CY5" s="406"/>
      <c r="CZ5" s="406"/>
      <c r="DA5" s="407"/>
      <c r="DB5" s="405">
        <v>98.9</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23207371</v>
      </c>
      <c r="BO6" s="409"/>
      <c r="BP6" s="409"/>
      <c r="BQ6" s="409"/>
      <c r="BR6" s="409"/>
      <c r="BS6" s="409"/>
      <c r="BT6" s="409"/>
      <c r="BU6" s="410"/>
      <c r="BV6" s="408">
        <v>17776779</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104.5</v>
      </c>
      <c r="CU6" s="446"/>
      <c r="CV6" s="446"/>
      <c r="CW6" s="446"/>
      <c r="CX6" s="446"/>
      <c r="CY6" s="446"/>
      <c r="CZ6" s="446"/>
      <c r="DA6" s="447"/>
      <c r="DB6" s="445">
        <v>105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10151329</v>
      </c>
      <c r="BO7" s="409"/>
      <c r="BP7" s="409"/>
      <c r="BQ7" s="409"/>
      <c r="BR7" s="409"/>
      <c r="BS7" s="409"/>
      <c r="BT7" s="409"/>
      <c r="BU7" s="410"/>
      <c r="BV7" s="408">
        <v>9554805</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936031148</v>
      </c>
      <c r="CU7" s="409"/>
      <c r="CV7" s="409"/>
      <c r="CW7" s="409"/>
      <c r="CX7" s="409"/>
      <c r="CY7" s="409"/>
      <c r="CZ7" s="409"/>
      <c r="DA7" s="410"/>
      <c r="DB7" s="408">
        <v>820065742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13056042</v>
      </c>
      <c r="BO8" s="409"/>
      <c r="BP8" s="409"/>
      <c r="BQ8" s="409"/>
      <c r="BR8" s="409"/>
      <c r="BS8" s="409"/>
      <c r="BT8" s="409"/>
      <c r="BU8" s="410"/>
      <c r="BV8" s="408">
        <v>8221974</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0.97</v>
      </c>
      <c r="CU8" s="449"/>
      <c r="CV8" s="449"/>
      <c r="CW8" s="449"/>
      <c r="CX8" s="449"/>
      <c r="CY8" s="449"/>
      <c r="CZ8" s="449"/>
      <c r="DA8" s="450"/>
      <c r="DB8" s="448">
        <v>0.97</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3724844</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87</v>
      </c>
      <c r="AV9" s="441"/>
      <c r="AW9" s="441"/>
      <c r="AX9" s="441"/>
      <c r="AY9" s="442" t="s">
        <v>109</v>
      </c>
      <c r="AZ9" s="443"/>
      <c r="BA9" s="443"/>
      <c r="BB9" s="443"/>
      <c r="BC9" s="443"/>
      <c r="BD9" s="443"/>
      <c r="BE9" s="443"/>
      <c r="BF9" s="443"/>
      <c r="BG9" s="443"/>
      <c r="BH9" s="443"/>
      <c r="BI9" s="443"/>
      <c r="BJ9" s="443"/>
      <c r="BK9" s="443"/>
      <c r="BL9" s="443"/>
      <c r="BM9" s="444"/>
      <c r="BN9" s="408">
        <v>4834068</v>
      </c>
      <c r="BO9" s="409"/>
      <c r="BP9" s="409"/>
      <c r="BQ9" s="409"/>
      <c r="BR9" s="409"/>
      <c r="BS9" s="409"/>
      <c r="BT9" s="409"/>
      <c r="BU9" s="410"/>
      <c r="BV9" s="408">
        <v>-4752313</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15.1</v>
      </c>
      <c r="CU9" s="406"/>
      <c r="CV9" s="406"/>
      <c r="CW9" s="406"/>
      <c r="CX9" s="406"/>
      <c r="CY9" s="406"/>
      <c r="CZ9" s="406"/>
      <c r="DA9" s="407"/>
      <c r="DB9" s="405">
        <v>17.399999999999999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3688773</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87</v>
      </c>
      <c r="AV10" s="441"/>
      <c r="AW10" s="441"/>
      <c r="AX10" s="441"/>
      <c r="AY10" s="442" t="s">
        <v>113</v>
      </c>
      <c r="AZ10" s="443"/>
      <c r="BA10" s="443"/>
      <c r="BB10" s="443"/>
      <c r="BC10" s="443"/>
      <c r="BD10" s="443"/>
      <c r="BE10" s="443"/>
      <c r="BF10" s="443"/>
      <c r="BG10" s="443"/>
      <c r="BH10" s="443"/>
      <c r="BI10" s="443"/>
      <c r="BJ10" s="443"/>
      <c r="BK10" s="443"/>
      <c r="BL10" s="443"/>
      <c r="BM10" s="444"/>
      <c r="BN10" s="408">
        <v>16047511</v>
      </c>
      <c r="BO10" s="409"/>
      <c r="BP10" s="409"/>
      <c r="BQ10" s="409"/>
      <c r="BR10" s="409"/>
      <c r="BS10" s="409"/>
      <c r="BT10" s="409"/>
      <c r="BU10" s="410"/>
      <c r="BV10" s="408">
        <v>5410014</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102</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120</v>
      </c>
      <c r="DC11" s="449"/>
      <c r="DD11" s="449"/>
      <c r="DE11" s="449"/>
      <c r="DF11" s="449"/>
      <c r="DG11" s="449"/>
      <c r="DH11" s="449"/>
      <c r="DI11" s="450"/>
      <c r="DJ11" s="165"/>
      <c r="DK11" s="165"/>
      <c r="DL11" s="165"/>
      <c r="DM11" s="165"/>
      <c r="DN11" s="165"/>
      <c r="DO11" s="165"/>
    </row>
    <row r="12" spans="1:119" ht="18.75" customHeight="1">
      <c r="A12" s="166"/>
      <c r="B12" s="468" t="s">
        <v>121</v>
      </c>
      <c r="C12" s="469"/>
      <c r="D12" s="469"/>
      <c r="E12" s="469"/>
      <c r="F12" s="469"/>
      <c r="G12" s="469"/>
      <c r="H12" s="469"/>
      <c r="I12" s="469"/>
      <c r="J12" s="469"/>
      <c r="K12" s="470"/>
      <c r="L12" s="477" t="s">
        <v>122</v>
      </c>
      <c r="M12" s="478"/>
      <c r="N12" s="478"/>
      <c r="O12" s="478"/>
      <c r="P12" s="478"/>
      <c r="Q12" s="479"/>
      <c r="R12" s="480">
        <v>3737845</v>
      </c>
      <c r="S12" s="481"/>
      <c r="T12" s="481"/>
      <c r="U12" s="481"/>
      <c r="V12" s="482"/>
      <c r="W12" s="483" t="s">
        <v>1</v>
      </c>
      <c r="X12" s="441"/>
      <c r="Y12" s="441"/>
      <c r="Z12" s="441"/>
      <c r="AA12" s="441"/>
      <c r="AB12" s="484"/>
      <c r="AC12" s="440" t="s">
        <v>123</v>
      </c>
      <c r="AD12" s="441"/>
      <c r="AE12" s="441"/>
      <c r="AF12" s="441"/>
      <c r="AG12" s="484"/>
      <c r="AH12" s="440" t="s">
        <v>124</v>
      </c>
      <c r="AI12" s="441"/>
      <c r="AJ12" s="441"/>
      <c r="AK12" s="441"/>
      <c r="AL12" s="485"/>
      <c r="AM12" s="437" t="s">
        <v>125</v>
      </c>
      <c r="AN12" s="438"/>
      <c r="AO12" s="438"/>
      <c r="AP12" s="438"/>
      <c r="AQ12" s="438"/>
      <c r="AR12" s="438"/>
      <c r="AS12" s="438"/>
      <c r="AT12" s="439"/>
      <c r="AU12" s="440" t="s">
        <v>87</v>
      </c>
      <c r="AV12" s="441"/>
      <c r="AW12" s="441"/>
      <c r="AX12" s="441"/>
      <c r="AY12" s="442" t="s">
        <v>126</v>
      </c>
      <c r="AZ12" s="443"/>
      <c r="BA12" s="443"/>
      <c r="BB12" s="443"/>
      <c r="BC12" s="443"/>
      <c r="BD12" s="443"/>
      <c r="BE12" s="443"/>
      <c r="BF12" s="443"/>
      <c r="BG12" s="443"/>
      <c r="BH12" s="443"/>
      <c r="BI12" s="443"/>
      <c r="BJ12" s="443"/>
      <c r="BK12" s="443"/>
      <c r="BL12" s="443"/>
      <c r="BM12" s="444"/>
      <c r="BN12" s="408">
        <v>8400000</v>
      </c>
      <c r="BO12" s="409"/>
      <c r="BP12" s="409"/>
      <c r="BQ12" s="409"/>
      <c r="BR12" s="409"/>
      <c r="BS12" s="409"/>
      <c r="BT12" s="409"/>
      <c r="BU12" s="410"/>
      <c r="BV12" s="408">
        <v>14200000</v>
      </c>
      <c r="BW12" s="409"/>
      <c r="BX12" s="409"/>
      <c r="BY12" s="409"/>
      <c r="BZ12" s="409"/>
      <c r="CA12" s="409"/>
      <c r="CB12" s="409"/>
      <c r="CC12" s="410"/>
      <c r="CD12" s="411" t="s">
        <v>127</v>
      </c>
      <c r="CE12" s="412"/>
      <c r="CF12" s="412"/>
      <c r="CG12" s="412"/>
      <c r="CH12" s="412"/>
      <c r="CI12" s="412"/>
      <c r="CJ12" s="412"/>
      <c r="CK12" s="412"/>
      <c r="CL12" s="412"/>
      <c r="CM12" s="412"/>
      <c r="CN12" s="412"/>
      <c r="CO12" s="412"/>
      <c r="CP12" s="412"/>
      <c r="CQ12" s="412"/>
      <c r="CR12" s="412"/>
      <c r="CS12" s="413"/>
      <c r="CT12" s="448" t="s">
        <v>120</v>
      </c>
      <c r="CU12" s="449"/>
      <c r="CV12" s="449"/>
      <c r="CW12" s="449"/>
      <c r="CX12" s="449"/>
      <c r="CY12" s="449"/>
      <c r="CZ12" s="449"/>
      <c r="DA12" s="450"/>
      <c r="DB12" s="448" t="s">
        <v>120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128</v>
      </c>
      <c r="N13" s="497"/>
      <c r="O13" s="497"/>
      <c r="P13" s="497"/>
      <c r="Q13" s="498"/>
      <c r="R13" s="489">
        <v>3646405</v>
      </c>
      <c r="S13" s="490"/>
      <c r="T13" s="490"/>
      <c r="U13" s="490"/>
      <c r="V13" s="491"/>
      <c r="W13" s="424" t="s">
        <v>129</v>
      </c>
      <c r="X13" s="425"/>
      <c r="Y13" s="425"/>
      <c r="Z13" s="425"/>
      <c r="AA13" s="425"/>
      <c r="AB13" s="415"/>
      <c r="AC13" s="459">
        <v>7761</v>
      </c>
      <c r="AD13" s="460"/>
      <c r="AE13" s="460"/>
      <c r="AF13" s="460"/>
      <c r="AG13" s="499"/>
      <c r="AH13" s="459">
        <v>7814</v>
      </c>
      <c r="AI13" s="460"/>
      <c r="AJ13" s="460"/>
      <c r="AK13" s="460"/>
      <c r="AL13" s="461"/>
      <c r="AM13" s="437" t="s">
        <v>130</v>
      </c>
      <c r="AN13" s="438"/>
      <c r="AO13" s="438"/>
      <c r="AP13" s="438"/>
      <c r="AQ13" s="438"/>
      <c r="AR13" s="438"/>
      <c r="AS13" s="438"/>
      <c r="AT13" s="439"/>
      <c r="AU13" s="440" t="s">
        <v>98</v>
      </c>
      <c r="AV13" s="441"/>
      <c r="AW13" s="441"/>
      <c r="AX13" s="441"/>
      <c r="AY13" s="442" t="s">
        <v>131</v>
      </c>
      <c r="AZ13" s="443"/>
      <c r="BA13" s="443"/>
      <c r="BB13" s="443"/>
      <c r="BC13" s="443"/>
      <c r="BD13" s="443"/>
      <c r="BE13" s="443"/>
      <c r="BF13" s="443"/>
      <c r="BG13" s="443"/>
      <c r="BH13" s="443"/>
      <c r="BI13" s="443"/>
      <c r="BJ13" s="443"/>
      <c r="BK13" s="443"/>
      <c r="BL13" s="443"/>
      <c r="BM13" s="444"/>
      <c r="BN13" s="408">
        <v>12481579</v>
      </c>
      <c r="BO13" s="409"/>
      <c r="BP13" s="409"/>
      <c r="BQ13" s="409"/>
      <c r="BR13" s="409"/>
      <c r="BS13" s="409"/>
      <c r="BT13" s="409"/>
      <c r="BU13" s="410"/>
      <c r="BV13" s="408">
        <v>-13542299</v>
      </c>
      <c r="BW13" s="409"/>
      <c r="BX13" s="409"/>
      <c r="BY13" s="409"/>
      <c r="BZ13" s="409"/>
      <c r="CA13" s="409"/>
      <c r="CB13" s="409"/>
      <c r="CC13" s="410"/>
      <c r="CD13" s="411" t="s">
        <v>132</v>
      </c>
      <c r="CE13" s="412"/>
      <c r="CF13" s="412"/>
      <c r="CG13" s="412"/>
      <c r="CH13" s="412"/>
      <c r="CI13" s="412"/>
      <c r="CJ13" s="412"/>
      <c r="CK13" s="412"/>
      <c r="CL13" s="412"/>
      <c r="CM13" s="412"/>
      <c r="CN13" s="412"/>
      <c r="CO13" s="412"/>
      <c r="CP13" s="412"/>
      <c r="CQ13" s="412"/>
      <c r="CR13" s="412"/>
      <c r="CS13" s="413"/>
      <c r="CT13" s="405">
        <v>13.3</v>
      </c>
      <c r="CU13" s="406"/>
      <c r="CV13" s="406"/>
      <c r="CW13" s="406"/>
      <c r="CX13" s="406"/>
      <c r="CY13" s="406"/>
      <c r="CZ13" s="406"/>
      <c r="DA13" s="407"/>
      <c r="DB13" s="405">
        <v>16.5</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133</v>
      </c>
      <c r="M14" s="487"/>
      <c r="N14" s="487"/>
      <c r="O14" s="487"/>
      <c r="P14" s="487"/>
      <c r="Q14" s="488"/>
      <c r="R14" s="489">
        <v>3735843</v>
      </c>
      <c r="S14" s="490"/>
      <c r="T14" s="490"/>
      <c r="U14" s="490"/>
      <c r="V14" s="491"/>
      <c r="W14" s="398"/>
      <c r="X14" s="399"/>
      <c r="Y14" s="399"/>
      <c r="Z14" s="399"/>
      <c r="AA14" s="399"/>
      <c r="AB14" s="388"/>
      <c r="AC14" s="492">
        <v>0.5</v>
      </c>
      <c r="AD14" s="493"/>
      <c r="AE14" s="493"/>
      <c r="AF14" s="493"/>
      <c r="AG14" s="494"/>
      <c r="AH14" s="492">
        <v>0.5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134</v>
      </c>
      <c r="CE14" s="501"/>
      <c r="CF14" s="501"/>
      <c r="CG14" s="501"/>
      <c r="CH14" s="501"/>
      <c r="CI14" s="501"/>
      <c r="CJ14" s="501"/>
      <c r="CK14" s="501"/>
      <c r="CL14" s="501"/>
      <c r="CM14" s="501"/>
      <c r="CN14" s="501"/>
      <c r="CO14" s="501"/>
      <c r="CP14" s="501"/>
      <c r="CQ14" s="501"/>
      <c r="CR14" s="501"/>
      <c r="CS14" s="502"/>
      <c r="CT14" s="503">
        <v>145.6</v>
      </c>
      <c r="CU14" s="504"/>
      <c r="CV14" s="504"/>
      <c r="CW14" s="504"/>
      <c r="CX14" s="504"/>
      <c r="CY14" s="504"/>
      <c r="CZ14" s="504"/>
      <c r="DA14" s="505"/>
      <c r="DB14" s="503">
        <v>160.69999999999999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128</v>
      </c>
      <c r="N15" s="497"/>
      <c r="O15" s="497"/>
      <c r="P15" s="497"/>
      <c r="Q15" s="498"/>
      <c r="R15" s="489">
        <v>3649259</v>
      </c>
      <c r="S15" s="490"/>
      <c r="T15" s="490"/>
      <c r="U15" s="490"/>
      <c r="V15" s="491"/>
      <c r="W15" s="424" t="s">
        <v>135</v>
      </c>
      <c r="X15" s="425"/>
      <c r="Y15" s="425"/>
      <c r="Z15" s="425"/>
      <c r="AA15" s="425"/>
      <c r="AB15" s="415"/>
      <c r="AC15" s="459">
        <v>324156</v>
      </c>
      <c r="AD15" s="460"/>
      <c r="AE15" s="460"/>
      <c r="AF15" s="460"/>
      <c r="AG15" s="499"/>
      <c r="AH15" s="459">
        <v>334137</v>
      </c>
      <c r="AI15" s="460"/>
      <c r="AJ15" s="460"/>
      <c r="AK15" s="460"/>
      <c r="AL15" s="461"/>
      <c r="AM15" s="437"/>
      <c r="AN15" s="438"/>
      <c r="AO15" s="438"/>
      <c r="AP15" s="438"/>
      <c r="AQ15" s="438"/>
      <c r="AR15" s="438"/>
      <c r="AS15" s="438"/>
      <c r="AT15" s="439"/>
      <c r="AU15" s="440"/>
      <c r="AV15" s="441"/>
      <c r="AW15" s="441"/>
      <c r="AX15" s="441"/>
      <c r="AY15" s="368" t="s">
        <v>136</v>
      </c>
      <c r="AZ15" s="369"/>
      <c r="BA15" s="369"/>
      <c r="BB15" s="369"/>
      <c r="BC15" s="369"/>
      <c r="BD15" s="369"/>
      <c r="BE15" s="369"/>
      <c r="BF15" s="369"/>
      <c r="BG15" s="369"/>
      <c r="BH15" s="369"/>
      <c r="BI15" s="369"/>
      <c r="BJ15" s="369"/>
      <c r="BK15" s="369"/>
      <c r="BL15" s="369"/>
      <c r="BM15" s="370"/>
      <c r="BN15" s="371">
        <v>676669922</v>
      </c>
      <c r="BO15" s="372"/>
      <c r="BP15" s="372"/>
      <c r="BQ15" s="372"/>
      <c r="BR15" s="372"/>
      <c r="BS15" s="372"/>
      <c r="BT15" s="372"/>
      <c r="BU15" s="373"/>
      <c r="BV15" s="371">
        <v>578071210</v>
      </c>
      <c r="BW15" s="372"/>
      <c r="BX15" s="372"/>
      <c r="BY15" s="372"/>
      <c r="BZ15" s="372"/>
      <c r="CA15" s="372"/>
      <c r="CB15" s="372"/>
      <c r="CC15" s="373"/>
      <c r="CD15" s="506" t="s">
        <v>137</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138</v>
      </c>
      <c r="M16" s="517"/>
      <c r="N16" s="517"/>
      <c r="O16" s="517"/>
      <c r="P16" s="517"/>
      <c r="Q16" s="518"/>
      <c r="R16" s="509" t="s">
        <v>139</v>
      </c>
      <c r="S16" s="510"/>
      <c r="T16" s="510"/>
      <c r="U16" s="510"/>
      <c r="V16" s="511"/>
      <c r="W16" s="398"/>
      <c r="X16" s="399"/>
      <c r="Y16" s="399"/>
      <c r="Z16" s="399"/>
      <c r="AA16" s="399"/>
      <c r="AB16" s="388"/>
      <c r="AC16" s="492">
        <v>20.7</v>
      </c>
      <c r="AD16" s="493"/>
      <c r="AE16" s="493"/>
      <c r="AF16" s="493"/>
      <c r="AG16" s="494"/>
      <c r="AH16" s="492">
        <v>20.7</v>
      </c>
      <c r="AI16" s="493"/>
      <c r="AJ16" s="493"/>
      <c r="AK16" s="493"/>
      <c r="AL16" s="495"/>
      <c r="AM16" s="437"/>
      <c r="AN16" s="438"/>
      <c r="AO16" s="438"/>
      <c r="AP16" s="438"/>
      <c r="AQ16" s="438"/>
      <c r="AR16" s="438"/>
      <c r="AS16" s="438"/>
      <c r="AT16" s="439"/>
      <c r="AU16" s="440"/>
      <c r="AV16" s="441"/>
      <c r="AW16" s="441"/>
      <c r="AX16" s="441"/>
      <c r="AY16" s="442" t="s">
        <v>140</v>
      </c>
      <c r="AZ16" s="443"/>
      <c r="BA16" s="443"/>
      <c r="BB16" s="443"/>
      <c r="BC16" s="443"/>
      <c r="BD16" s="443"/>
      <c r="BE16" s="443"/>
      <c r="BF16" s="443"/>
      <c r="BG16" s="443"/>
      <c r="BH16" s="443"/>
      <c r="BI16" s="443"/>
      <c r="BJ16" s="443"/>
      <c r="BK16" s="443"/>
      <c r="BL16" s="443"/>
      <c r="BM16" s="444"/>
      <c r="BN16" s="408">
        <v>703715326</v>
      </c>
      <c r="BO16" s="409"/>
      <c r="BP16" s="409"/>
      <c r="BQ16" s="409"/>
      <c r="BR16" s="409"/>
      <c r="BS16" s="409"/>
      <c r="BT16" s="409"/>
      <c r="BU16" s="410"/>
      <c r="BV16" s="408">
        <v>596534765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141</v>
      </c>
      <c r="N17" s="513"/>
      <c r="O17" s="513"/>
      <c r="P17" s="513"/>
      <c r="Q17" s="514"/>
      <c r="R17" s="509" t="s">
        <v>142</v>
      </c>
      <c r="S17" s="510"/>
      <c r="T17" s="510"/>
      <c r="U17" s="510"/>
      <c r="V17" s="511"/>
      <c r="W17" s="424" t="s">
        <v>143</v>
      </c>
      <c r="X17" s="425"/>
      <c r="Y17" s="425"/>
      <c r="Z17" s="425"/>
      <c r="AA17" s="425"/>
      <c r="AB17" s="415"/>
      <c r="AC17" s="459">
        <v>1233147</v>
      </c>
      <c r="AD17" s="460"/>
      <c r="AE17" s="460"/>
      <c r="AF17" s="460"/>
      <c r="AG17" s="499"/>
      <c r="AH17" s="459">
        <v>1274381</v>
      </c>
      <c r="AI17" s="460"/>
      <c r="AJ17" s="460"/>
      <c r="AK17" s="460"/>
      <c r="AL17" s="461"/>
      <c r="AM17" s="437"/>
      <c r="AN17" s="438"/>
      <c r="AO17" s="438"/>
      <c r="AP17" s="438"/>
      <c r="AQ17" s="438"/>
      <c r="AR17" s="438"/>
      <c r="AS17" s="438"/>
      <c r="AT17" s="439"/>
      <c r="AU17" s="440"/>
      <c r="AV17" s="441"/>
      <c r="AW17" s="441"/>
      <c r="AX17" s="441"/>
      <c r="AY17" s="442" t="s">
        <v>144</v>
      </c>
      <c r="AZ17" s="443"/>
      <c r="BA17" s="443"/>
      <c r="BB17" s="443"/>
      <c r="BC17" s="443"/>
      <c r="BD17" s="443"/>
      <c r="BE17" s="443"/>
      <c r="BF17" s="443"/>
      <c r="BG17" s="443"/>
      <c r="BH17" s="443"/>
      <c r="BI17" s="443"/>
      <c r="BJ17" s="443"/>
      <c r="BK17" s="443"/>
      <c r="BL17" s="443"/>
      <c r="BM17" s="444"/>
      <c r="BN17" s="408">
        <v>852024428</v>
      </c>
      <c r="BO17" s="409"/>
      <c r="BP17" s="409"/>
      <c r="BQ17" s="409"/>
      <c r="BR17" s="409"/>
      <c r="BS17" s="409"/>
      <c r="BT17" s="409"/>
      <c r="BU17" s="410"/>
      <c r="BV17" s="408">
        <v>753168952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145</v>
      </c>
      <c r="C18" s="451"/>
      <c r="D18" s="451"/>
      <c r="E18" s="520"/>
      <c r="F18" s="520"/>
      <c r="G18" s="520"/>
      <c r="H18" s="520"/>
      <c r="I18" s="520"/>
      <c r="J18" s="520"/>
      <c r="K18" s="520"/>
      <c r="L18" s="521">
        <v>437.56</v>
      </c>
      <c r="M18" s="521"/>
      <c r="N18" s="521"/>
      <c r="O18" s="521"/>
      <c r="P18" s="521"/>
      <c r="Q18" s="521"/>
      <c r="R18" s="522"/>
      <c r="S18" s="522"/>
      <c r="T18" s="522"/>
      <c r="U18" s="522"/>
      <c r="V18" s="523"/>
      <c r="W18" s="426"/>
      <c r="X18" s="427"/>
      <c r="Y18" s="427"/>
      <c r="Z18" s="427"/>
      <c r="AA18" s="427"/>
      <c r="AB18" s="418"/>
      <c r="AC18" s="524">
        <v>78.8</v>
      </c>
      <c r="AD18" s="525"/>
      <c r="AE18" s="525"/>
      <c r="AF18" s="525"/>
      <c r="AG18" s="526"/>
      <c r="AH18" s="524">
        <v>78.8</v>
      </c>
      <c r="AI18" s="525"/>
      <c r="AJ18" s="525"/>
      <c r="AK18" s="525"/>
      <c r="AL18" s="527"/>
      <c r="AM18" s="437"/>
      <c r="AN18" s="438"/>
      <c r="AO18" s="438"/>
      <c r="AP18" s="438"/>
      <c r="AQ18" s="438"/>
      <c r="AR18" s="438"/>
      <c r="AS18" s="438"/>
      <c r="AT18" s="439"/>
      <c r="AU18" s="440"/>
      <c r="AV18" s="441"/>
      <c r="AW18" s="441"/>
      <c r="AX18" s="441"/>
      <c r="AY18" s="442" t="s">
        <v>146</v>
      </c>
      <c r="AZ18" s="443"/>
      <c r="BA18" s="443"/>
      <c r="BB18" s="443"/>
      <c r="BC18" s="443"/>
      <c r="BD18" s="443"/>
      <c r="BE18" s="443"/>
      <c r="BF18" s="443"/>
      <c r="BG18" s="443"/>
      <c r="BH18" s="443"/>
      <c r="BI18" s="443"/>
      <c r="BJ18" s="443"/>
      <c r="BK18" s="443"/>
      <c r="BL18" s="443"/>
      <c r="BM18" s="444"/>
      <c r="BN18" s="408">
        <v>937880704</v>
      </c>
      <c r="BO18" s="409"/>
      <c r="BP18" s="409"/>
      <c r="BQ18" s="409"/>
      <c r="BR18" s="409"/>
      <c r="BS18" s="409"/>
      <c r="BT18" s="409"/>
      <c r="BU18" s="410"/>
      <c r="BV18" s="408">
        <v>821454560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147</v>
      </c>
      <c r="C19" s="451"/>
      <c r="D19" s="451"/>
      <c r="E19" s="520"/>
      <c r="F19" s="520"/>
      <c r="G19" s="520"/>
      <c r="H19" s="520"/>
      <c r="I19" s="520"/>
      <c r="J19" s="520"/>
      <c r="K19" s="520"/>
      <c r="L19" s="528">
        <v>8513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148</v>
      </c>
      <c r="AZ19" s="443"/>
      <c r="BA19" s="443"/>
      <c r="BB19" s="443"/>
      <c r="BC19" s="443"/>
      <c r="BD19" s="443"/>
      <c r="BE19" s="443"/>
      <c r="BF19" s="443"/>
      <c r="BG19" s="443"/>
      <c r="BH19" s="443"/>
      <c r="BI19" s="443"/>
      <c r="BJ19" s="443"/>
      <c r="BK19" s="443"/>
      <c r="BL19" s="443"/>
      <c r="BM19" s="444"/>
      <c r="BN19" s="408">
        <v>1086312223</v>
      </c>
      <c r="BO19" s="409"/>
      <c r="BP19" s="409"/>
      <c r="BQ19" s="409"/>
      <c r="BR19" s="409"/>
      <c r="BS19" s="409"/>
      <c r="BT19" s="409"/>
      <c r="BU19" s="410"/>
      <c r="BV19" s="408">
        <v>959194357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149</v>
      </c>
      <c r="C20" s="451"/>
      <c r="D20" s="451"/>
      <c r="E20" s="520"/>
      <c r="F20" s="520"/>
      <c r="G20" s="520"/>
      <c r="H20" s="520"/>
      <c r="I20" s="520"/>
      <c r="J20" s="520"/>
      <c r="K20" s="520"/>
      <c r="L20" s="528">
        <v>1645618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150</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151</v>
      </c>
      <c r="C22" s="543"/>
      <c r="D22" s="544"/>
      <c r="E22" s="420" t="s">
        <v>1</v>
      </c>
      <c r="F22" s="425"/>
      <c r="G22" s="425"/>
      <c r="H22" s="425"/>
      <c r="I22" s="425"/>
      <c r="J22" s="425"/>
      <c r="K22" s="415"/>
      <c r="L22" s="420" t="s">
        <v>152</v>
      </c>
      <c r="M22" s="425"/>
      <c r="N22" s="425"/>
      <c r="O22" s="425"/>
      <c r="P22" s="415"/>
      <c r="Q22" s="551" t="s">
        <v>153</v>
      </c>
      <c r="R22" s="552"/>
      <c r="S22" s="552"/>
      <c r="T22" s="552"/>
      <c r="U22" s="552"/>
      <c r="V22" s="553"/>
      <c r="W22" s="557" t="s">
        <v>154</v>
      </c>
      <c r="X22" s="543"/>
      <c r="Y22" s="544"/>
      <c r="Z22" s="420" t="s">
        <v>1</v>
      </c>
      <c r="AA22" s="425"/>
      <c r="AB22" s="425"/>
      <c r="AC22" s="425"/>
      <c r="AD22" s="425"/>
      <c r="AE22" s="425"/>
      <c r="AF22" s="425"/>
      <c r="AG22" s="415"/>
      <c r="AH22" s="570" t="s">
        <v>155</v>
      </c>
      <c r="AI22" s="425"/>
      <c r="AJ22" s="425"/>
      <c r="AK22" s="425"/>
      <c r="AL22" s="415"/>
      <c r="AM22" s="570" t="s">
        <v>156</v>
      </c>
      <c r="AN22" s="571"/>
      <c r="AO22" s="571"/>
      <c r="AP22" s="571"/>
      <c r="AQ22" s="571"/>
      <c r="AR22" s="572"/>
      <c r="AS22" s="551" t="s">
        <v>153</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157</v>
      </c>
      <c r="AZ23" s="369"/>
      <c r="BA23" s="369"/>
      <c r="BB23" s="369"/>
      <c r="BC23" s="369"/>
      <c r="BD23" s="369"/>
      <c r="BE23" s="369"/>
      <c r="BF23" s="369"/>
      <c r="BG23" s="369"/>
      <c r="BH23" s="369"/>
      <c r="BI23" s="369"/>
      <c r="BJ23" s="369"/>
      <c r="BK23" s="369"/>
      <c r="BL23" s="369"/>
      <c r="BM23" s="370"/>
      <c r="BN23" s="408">
        <v>2364112005</v>
      </c>
      <c r="BO23" s="409"/>
      <c r="BP23" s="409"/>
      <c r="BQ23" s="409"/>
      <c r="BR23" s="409"/>
      <c r="BS23" s="409"/>
      <c r="BT23" s="409"/>
      <c r="BU23" s="410"/>
      <c r="BV23" s="408">
        <v>2358434115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158</v>
      </c>
      <c r="F24" s="438"/>
      <c r="G24" s="438"/>
      <c r="H24" s="438"/>
      <c r="I24" s="438"/>
      <c r="J24" s="438"/>
      <c r="K24" s="439"/>
      <c r="L24" s="459">
        <v>1</v>
      </c>
      <c r="M24" s="460"/>
      <c r="N24" s="460"/>
      <c r="O24" s="460"/>
      <c r="P24" s="499"/>
      <c r="Q24" s="459">
        <v>15990</v>
      </c>
      <c r="R24" s="460"/>
      <c r="S24" s="460"/>
      <c r="T24" s="460"/>
      <c r="U24" s="460"/>
      <c r="V24" s="499"/>
      <c r="W24" s="558"/>
      <c r="X24" s="546"/>
      <c r="Y24" s="547"/>
      <c r="Z24" s="458" t="s">
        <v>159</v>
      </c>
      <c r="AA24" s="438"/>
      <c r="AB24" s="438"/>
      <c r="AC24" s="438"/>
      <c r="AD24" s="438"/>
      <c r="AE24" s="438"/>
      <c r="AF24" s="438"/>
      <c r="AG24" s="439"/>
      <c r="AH24" s="459">
        <v>20736</v>
      </c>
      <c r="AI24" s="460"/>
      <c r="AJ24" s="460"/>
      <c r="AK24" s="460"/>
      <c r="AL24" s="499"/>
      <c r="AM24" s="459">
        <v>65276928</v>
      </c>
      <c r="AN24" s="460"/>
      <c r="AO24" s="460"/>
      <c r="AP24" s="460"/>
      <c r="AQ24" s="460"/>
      <c r="AR24" s="499"/>
      <c r="AS24" s="459">
        <v>3148</v>
      </c>
      <c r="AT24" s="460"/>
      <c r="AU24" s="460"/>
      <c r="AV24" s="460"/>
      <c r="AW24" s="460"/>
      <c r="AX24" s="461"/>
      <c r="AY24" s="578" t="s">
        <v>160</v>
      </c>
      <c r="AZ24" s="579"/>
      <c r="BA24" s="579"/>
      <c r="BB24" s="579"/>
      <c r="BC24" s="579"/>
      <c r="BD24" s="579"/>
      <c r="BE24" s="579"/>
      <c r="BF24" s="579"/>
      <c r="BG24" s="579"/>
      <c r="BH24" s="579"/>
      <c r="BI24" s="579"/>
      <c r="BJ24" s="579"/>
      <c r="BK24" s="579"/>
      <c r="BL24" s="579"/>
      <c r="BM24" s="580"/>
      <c r="BN24" s="408">
        <v>509489194</v>
      </c>
      <c r="BO24" s="409"/>
      <c r="BP24" s="409"/>
      <c r="BQ24" s="409"/>
      <c r="BR24" s="409"/>
      <c r="BS24" s="409"/>
      <c r="BT24" s="409"/>
      <c r="BU24" s="410"/>
      <c r="BV24" s="408">
        <v>512386461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161</v>
      </c>
      <c r="F25" s="438"/>
      <c r="G25" s="438"/>
      <c r="H25" s="438"/>
      <c r="I25" s="438"/>
      <c r="J25" s="438"/>
      <c r="K25" s="439"/>
      <c r="L25" s="459">
        <v>4</v>
      </c>
      <c r="M25" s="460"/>
      <c r="N25" s="460"/>
      <c r="O25" s="460"/>
      <c r="P25" s="499"/>
      <c r="Q25" s="459">
        <v>12850</v>
      </c>
      <c r="R25" s="460"/>
      <c r="S25" s="460"/>
      <c r="T25" s="460"/>
      <c r="U25" s="460"/>
      <c r="V25" s="499"/>
      <c r="W25" s="558"/>
      <c r="X25" s="546"/>
      <c r="Y25" s="547"/>
      <c r="Z25" s="458" t="s">
        <v>162</v>
      </c>
      <c r="AA25" s="438"/>
      <c r="AB25" s="438"/>
      <c r="AC25" s="438"/>
      <c r="AD25" s="438"/>
      <c r="AE25" s="438"/>
      <c r="AF25" s="438"/>
      <c r="AG25" s="439"/>
      <c r="AH25" s="459">
        <v>3537</v>
      </c>
      <c r="AI25" s="460"/>
      <c r="AJ25" s="460"/>
      <c r="AK25" s="460"/>
      <c r="AL25" s="499"/>
      <c r="AM25" s="459">
        <v>10929330</v>
      </c>
      <c r="AN25" s="460"/>
      <c r="AO25" s="460"/>
      <c r="AP25" s="460"/>
      <c r="AQ25" s="460"/>
      <c r="AR25" s="499"/>
      <c r="AS25" s="459">
        <v>3090</v>
      </c>
      <c r="AT25" s="460"/>
      <c r="AU25" s="460"/>
      <c r="AV25" s="460"/>
      <c r="AW25" s="460"/>
      <c r="AX25" s="461"/>
      <c r="AY25" s="368" t="s">
        <v>163</v>
      </c>
      <c r="AZ25" s="369"/>
      <c r="BA25" s="369"/>
      <c r="BB25" s="369"/>
      <c r="BC25" s="369"/>
      <c r="BD25" s="369"/>
      <c r="BE25" s="369"/>
      <c r="BF25" s="369"/>
      <c r="BG25" s="369"/>
      <c r="BH25" s="369"/>
      <c r="BI25" s="369"/>
      <c r="BJ25" s="369"/>
      <c r="BK25" s="369"/>
      <c r="BL25" s="369"/>
      <c r="BM25" s="370"/>
      <c r="BN25" s="371">
        <v>313488925</v>
      </c>
      <c r="BO25" s="372"/>
      <c r="BP25" s="372"/>
      <c r="BQ25" s="372"/>
      <c r="BR25" s="372"/>
      <c r="BS25" s="372"/>
      <c r="BT25" s="372"/>
      <c r="BU25" s="373"/>
      <c r="BV25" s="371">
        <v>318088797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164</v>
      </c>
      <c r="F26" s="438"/>
      <c r="G26" s="438"/>
      <c r="H26" s="438"/>
      <c r="I26" s="438"/>
      <c r="J26" s="438"/>
      <c r="K26" s="439"/>
      <c r="L26" s="459">
        <v>1</v>
      </c>
      <c r="M26" s="460"/>
      <c r="N26" s="460"/>
      <c r="O26" s="460"/>
      <c r="P26" s="499"/>
      <c r="Q26" s="459">
        <v>9400</v>
      </c>
      <c r="R26" s="460"/>
      <c r="S26" s="460"/>
      <c r="T26" s="460"/>
      <c r="U26" s="460"/>
      <c r="V26" s="499"/>
      <c r="W26" s="558"/>
      <c r="X26" s="546"/>
      <c r="Y26" s="547"/>
      <c r="Z26" s="458" t="s">
        <v>165</v>
      </c>
      <c r="AA26" s="568"/>
      <c r="AB26" s="568"/>
      <c r="AC26" s="568"/>
      <c r="AD26" s="568"/>
      <c r="AE26" s="568"/>
      <c r="AF26" s="568"/>
      <c r="AG26" s="569"/>
      <c r="AH26" s="459">
        <v>2698</v>
      </c>
      <c r="AI26" s="460"/>
      <c r="AJ26" s="460"/>
      <c r="AK26" s="460"/>
      <c r="AL26" s="499"/>
      <c r="AM26" s="459">
        <v>8776594</v>
      </c>
      <c r="AN26" s="460"/>
      <c r="AO26" s="460"/>
      <c r="AP26" s="460"/>
      <c r="AQ26" s="460"/>
      <c r="AR26" s="499"/>
      <c r="AS26" s="459">
        <v>3253</v>
      </c>
      <c r="AT26" s="460"/>
      <c r="AU26" s="460"/>
      <c r="AV26" s="460"/>
      <c r="AW26" s="460"/>
      <c r="AX26" s="461"/>
      <c r="AY26" s="411" t="s">
        <v>166</v>
      </c>
      <c r="AZ26" s="412"/>
      <c r="BA26" s="412"/>
      <c r="BB26" s="412"/>
      <c r="BC26" s="412"/>
      <c r="BD26" s="412"/>
      <c r="BE26" s="412"/>
      <c r="BF26" s="412"/>
      <c r="BG26" s="412"/>
      <c r="BH26" s="412"/>
      <c r="BI26" s="412"/>
      <c r="BJ26" s="412"/>
      <c r="BK26" s="412"/>
      <c r="BL26" s="412"/>
      <c r="BM26" s="413"/>
      <c r="BN26" s="408">
        <v>8418311</v>
      </c>
      <c r="BO26" s="409"/>
      <c r="BP26" s="409"/>
      <c r="BQ26" s="409"/>
      <c r="BR26" s="409"/>
      <c r="BS26" s="409"/>
      <c r="BT26" s="409"/>
      <c r="BU26" s="410"/>
      <c r="BV26" s="408">
        <v>8584382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167</v>
      </c>
      <c r="F27" s="438"/>
      <c r="G27" s="438"/>
      <c r="H27" s="438"/>
      <c r="I27" s="438"/>
      <c r="J27" s="438"/>
      <c r="K27" s="439"/>
      <c r="L27" s="459">
        <v>1</v>
      </c>
      <c r="M27" s="460"/>
      <c r="N27" s="460"/>
      <c r="O27" s="460"/>
      <c r="P27" s="499"/>
      <c r="Q27" s="459">
        <v>11790</v>
      </c>
      <c r="R27" s="460"/>
      <c r="S27" s="460"/>
      <c r="T27" s="460"/>
      <c r="U27" s="460"/>
      <c r="V27" s="499"/>
      <c r="W27" s="558"/>
      <c r="X27" s="546"/>
      <c r="Y27" s="547"/>
      <c r="Z27" s="458" t="s">
        <v>168</v>
      </c>
      <c r="AA27" s="438"/>
      <c r="AB27" s="438"/>
      <c r="AC27" s="438"/>
      <c r="AD27" s="438"/>
      <c r="AE27" s="438"/>
      <c r="AF27" s="438"/>
      <c r="AG27" s="439"/>
      <c r="AH27" s="459">
        <v>15244</v>
      </c>
      <c r="AI27" s="460"/>
      <c r="AJ27" s="460"/>
      <c r="AK27" s="460"/>
      <c r="AL27" s="499"/>
      <c r="AM27" s="459">
        <v>51931208</v>
      </c>
      <c r="AN27" s="460"/>
      <c r="AO27" s="460"/>
      <c r="AP27" s="460"/>
      <c r="AQ27" s="460"/>
      <c r="AR27" s="499"/>
      <c r="AS27" s="459">
        <v>3407</v>
      </c>
      <c r="AT27" s="460"/>
      <c r="AU27" s="460"/>
      <c r="AV27" s="460"/>
      <c r="AW27" s="460"/>
      <c r="AX27" s="461"/>
      <c r="AY27" s="500" t="s">
        <v>169</v>
      </c>
      <c r="AZ27" s="501"/>
      <c r="BA27" s="501"/>
      <c r="BB27" s="501"/>
      <c r="BC27" s="501"/>
      <c r="BD27" s="501"/>
      <c r="BE27" s="501"/>
      <c r="BF27" s="501"/>
      <c r="BG27" s="501"/>
      <c r="BH27" s="501"/>
      <c r="BI27" s="501"/>
      <c r="BJ27" s="501"/>
      <c r="BK27" s="501"/>
      <c r="BL27" s="501"/>
      <c r="BM27" s="502"/>
      <c r="BN27" s="581">
        <v>121802878</v>
      </c>
      <c r="BO27" s="582"/>
      <c r="BP27" s="582"/>
      <c r="BQ27" s="582"/>
      <c r="BR27" s="582"/>
      <c r="BS27" s="582"/>
      <c r="BT27" s="582"/>
      <c r="BU27" s="583"/>
      <c r="BV27" s="581">
        <v>130497414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170</v>
      </c>
      <c r="F28" s="438"/>
      <c r="G28" s="438"/>
      <c r="H28" s="438"/>
      <c r="I28" s="438"/>
      <c r="J28" s="438"/>
      <c r="K28" s="439"/>
      <c r="L28" s="459">
        <v>1</v>
      </c>
      <c r="M28" s="460"/>
      <c r="N28" s="460"/>
      <c r="O28" s="460"/>
      <c r="P28" s="499"/>
      <c r="Q28" s="459">
        <v>10610</v>
      </c>
      <c r="R28" s="460"/>
      <c r="S28" s="460"/>
      <c r="T28" s="460"/>
      <c r="U28" s="460"/>
      <c r="V28" s="499"/>
      <c r="W28" s="558"/>
      <c r="X28" s="546"/>
      <c r="Y28" s="547"/>
      <c r="Z28" s="458" t="s">
        <v>171</v>
      </c>
      <c r="AA28" s="438"/>
      <c r="AB28" s="438"/>
      <c r="AC28" s="438"/>
      <c r="AD28" s="438"/>
      <c r="AE28" s="438"/>
      <c r="AF28" s="438"/>
      <c r="AG28" s="439"/>
      <c r="AH28" s="459" t="s">
        <v>120</v>
      </c>
      <c r="AI28" s="460"/>
      <c r="AJ28" s="460"/>
      <c r="AK28" s="460"/>
      <c r="AL28" s="499"/>
      <c r="AM28" s="459" t="s">
        <v>120</v>
      </c>
      <c r="AN28" s="460"/>
      <c r="AO28" s="460"/>
      <c r="AP28" s="460"/>
      <c r="AQ28" s="460"/>
      <c r="AR28" s="499"/>
      <c r="AS28" s="459" t="s">
        <v>120</v>
      </c>
      <c r="AT28" s="460"/>
      <c r="AU28" s="460"/>
      <c r="AV28" s="460"/>
      <c r="AW28" s="460"/>
      <c r="AX28" s="461"/>
      <c r="AY28" s="584" t="s">
        <v>172</v>
      </c>
      <c r="AZ28" s="585"/>
      <c r="BA28" s="585"/>
      <c r="BB28" s="586"/>
      <c r="BC28" s="368" t="s">
        <v>41</v>
      </c>
      <c r="BD28" s="369"/>
      <c r="BE28" s="369"/>
      <c r="BF28" s="369"/>
      <c r="BG28" s="369"/>
      <c r="BH28" s="369"/>
      <c r="BI28" s="369"/>
      <c r="BJ28" s="369"/>
      <c r="BK28" s="369"/>
      <c r="BL28" s="369"/>
      <c r="BM28" s="370"/>
      <c r="BN28" s="371">
        <v>26246630</v>
      </c>
      <c r="BO28" s="372"/>
      <c r="BP28" s="372"/>
      <c r="BQ28" s="372"/>
      <c r="BR28" s="372"/>
      <c r="BS28" s="372"/>
      <c r="BT28" s="372"/>
      <c r="BU28" s="373"/>
      <c r="BV28" s="371">
        <v>17356526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173</v>
      </c>
      <c r="F29" s="438"/>
      <c r="G29" s="438"/>
      <c r="H29" s="438"/>
      <c r="I29" s="438"/>
      <c r="J29" s="438"/>
      <c r="K29" s="439"/>
      <c r="L29" s="459">
        <v>84</v>
      </c>
      <c r="M29" s="460"/>
      <c r="N29" s="460"/>
      <c r="O29" s="460"/>
      <c r="P29" s="499"/>
      <c r="Q29" s="459">
        <v>9530</v>
      </c>
      <c r="R29" s="460"/>
      <c r="S29" s="460"/>
      <c r="T29" s="460"/>
      <c r="U29" s="460"/>
      <c r="V29" s="499"/>
      <c r="W29" s="559"/>
      <c r="X29" s="560"/>
      <c r="Y29" s="561"/>
      <c r="Z29" s="458" t="s">
        <v>174</v>
      </c>
      <c r="AA29" s="438"/>
      <c r="AB29" s="438"/>
      <c r="AC29" s="438"/>
      <c r="AD29" s="438"/>
      <c r="AE29" s="438"/>
      <c r="AF29" s="438"/>
      <c r="AG29" s="439"/>
      <c r="AH29" s="459">
        <v>35980</v>
      </c>
      <c r="AI29" s="460"/>
      <c r="AJ29" s="460"/>
      <c r="AK29" s="460"/>
      <c r="AL29" s="499"/>
      <c r="AM29" s="459">
        <v>117208136</v>
      </c>
      <c r="AN29" s="460"/>
      <c r="AO29" s="460"/>
      <c r="AP29" s="460"/>
      <c r="AQ29" s="460"/>
      <c r="AR29" s="499"/>
      <c r="AS29" s="459">
        <v>3258</v>
      </c>
      <c r="AT29" s="460"/>
      <c r="AU29" s="460"/>
      <c r="AV29" s="460"/>
      <c r="AW29" s="460"/>
      <c r="AX29" s="461"/>
      <c r="AY29" s="587"/>
      <c r="AZ29" s="588"/>
      <c r="BA29" s="588"/>
      <c r="BB29" s="589"/>
      <c r="BC29" s="442" t="s">
        <v>175</v>
      </c>
      <c r="BD29" s="443"/>
      <c r="BE29" s="443"/>
      <c r="BF29" s="443"/>
      <c r="BG29" s="443"/>
      <c r="BH29" s="443"/>
      <c r="BI29" s="443"/>
      <c r="BJ29" s="443"/>
      <c r="BK29" s="443"/>
      <c r="BL29" s="443"/>
      <c r="BM29" s="444"/>
      <c r="BN29" s="408" t="s">
        <v>120</v>
      </c>
      <c r="BO29" s="409"/>
      <c r="BP29" s="409"/>
      <c r="BQ29" s="409"/>
      <c r="BR29" s="409"/>
      <c r="BS29" s="409"/>
      <c r="BT29" s="409"/>
      <c r="BU29" s="410"/>
      <c r="BV29" s="408" t="s">
        <v>176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177</v>
      </c>
      <c r="X30" s="566"/>
      <c r="Y30" s="566"/>
      <c r="Z30" s="566"/>
      <c r="AA30" s="566"/>
      <c r="AB30" s="566"/>
      <c r="AC30" s="566"/>
      <c r="AD30" s="566"/>
      <c r="AE30" s="566"/>
      <c r="AF30" s="566"/>
      <c r="AG30" s="567"/>
      <c r="AH30" s="524">
        <v>100.6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15366862</v>
      </c>
      <c r="BO30" s="582"/>
      <c r="BP30" s="582"/>
      <c r="BQ30" s="582"/>
      <c r="BR30" s="582"/>
      <c r="BS30" s="582"/>
      <c r="BT30" s="582"/>
      <c r="BU30" s="583"/>
      <c r="BV30" s="581">
        <v>14646003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178</v>
      </c>
      <c r="D32" s="193"/>
      <c r="E32" s="193"/>
      <c r="F32" s="190"/>
      <c r="G32" s="190"/>
      <c r="H32" s="190"/>
      <c r="I32" s="190"/>
      <c r="J32" s="190"/>
      <c r="K32" s="190"/>
      <c r="L32" s="190"/>
      <c r="M32" s="190"/>
      <c r="N32" s="190"/>
      <c r="O32" s="190"/>
      <c r="P32" s="190"/>
      <c r="Q32" s="190"/>
      <c r="R32" s="190"/>
      <c r="S32" s="190"/>
      <c r="T32" s="190"/>
      <c r="U32" s="190" t="s">
        <v>179</v>
      </c>
      <c r="V32" s="190"/>
      <c r="W32" s="190"/>
      <c r="X32" s="190"/>
      <c r="Y32" s="190"/>
      <c r="Z32" s="190"/>
      <c r="AA32" s="190"/>
      <c r="AB32" s="190"/>
      <c r="AC32" s="190"/>
      <c r="AD32" s="190"/>
      <c r="AE32" s="190"/>
      <c r="AF32" s="190"/>
      <c r="AG32" s="190"/>
      <c r="AH32" s="190"/>
      <c r="AI32" s="190"/>
      <c r="AJ32" s="190"/>
      <c r="AK32" s="190"/>
      <c r="AL32" s="190"/>
      <c r="AM32" s="194" t="s">
        <v>180</v>
      </c>
      <c r="AN32" s="190"/>
      <c r="AO32" s="190"/>
      <c r="AP32" s="190"/>
      <c r="AQ32" s="190"/>
      <c r="AR32" s="190"/>
      <c r="AS32" s="194"/>
      <c r="AT32" s="194"/>
      <c r="AU32" s="194"/>
      <c r="AV32" s="194"/>
      <c r="AW32" s="194"/>
      <c r="AX32" s="194"/>
      <c r="AY32" s="194"/>
      <c r="AZ32" s="194"/>
      <c r="BA32" s="194"/>
      <c r="BB32" s="190"/>
      <c r="BC32" s="194"/>
      <c r="BD32" s="190"/>
      <c r="BE32" s="194" t="s">
        <v>181</v>
      </c>
      <c r="BF32" s="190"/>
      <c r="BG32" s="190"/>
      <c r="BH32" s="190"/>
      <c r="BI32" s="190"/>
      <c r="BJ32" s="194"/>
      <c r="BK32" s="194"/>
      <c r="BL32" s="194"/>
      <c r="BM32" s="194"/>
      <c r="BN32" s="194"/>
      <c r="BO32" s="194"/>
      <c r="BP32" s="194"/>
      <c r="BQ32" s="194"/>
      <c r="BR32" s="190"/>
      <c r="BS32" s="190"/>
      <c r="BT32" s="190"/>
      <c r="BU32" s="190"/>
      <c r="BV32" s="190"/>
      <c r="BW32" s="190" t="s">
        <v>182</v>
      </c>
      <c r="BX32" s="190"/>
      <c r="BY32" s="190"/>
      <c r="BZ32" s="190"/>
      <c r="CA32" s="190"/>
      <c r="CB32" s="194"/>
      <c r="CC32" s="194"/>
      <c r="CD32" s="194"/>
      <c r="CE32" s="194"/>
      <c r="CF32" s="194"/>
      <c r="CG32" s="194"/>
      <c r="CH32" s="194"/>
      <c r="CI32" s="194"/>
      <c r="CJ32" s="194"/>
      <c r="CK32" s="194"/>
      <c r="CL32" s="194"/>
      <c r="CM32" s="194"/>
      <c r="CN32" s="194"/>
      <c r="CO32" s="194" t="s">
        <v>183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184</v>
      </c>
      <c r="D33" s="432"/>
      <c r="E33" s="397" t="s">
        <v>185</v>
      </c>
      <c r="F33" s="397"/>
      <c r="G33" s="397"/>
      <c r="H33" s="397"/>
      <c r="I33" s="397"/>
      <c r="J33" s="397"/>
      <c r="K33" s="397"/>
      <c r="L33" s="397"/>
      <c r="M33" s="397"/>
      <c r="N33" s="397"/>
      <c r="O33" s="397"/>
      <c r="P33" s="397"/>
      <c r="Q33" s="397"/>
      <c r="R33" s="397"/>
      <c r="S33" s="397"/>
      <c r="T33" s="195"/>
      <c r="U33" s="432" t="s">
        <v>186</v>
      </c>
      <c r="V33" s="432"/>
      <c r="W33" s="397" t="s">
        <v>187</v>
      </c>
      <c r="X33" s="397"/>
      <c r="Y33" s="397"/>
      <c r="Z33" s="397"/>
      <c r="AA33" s="397"/>
      <c r="AB33" s="397"/>
      <c r="AC33" s="397"/>
      <c r="AD33" s="397"/>
      <c r="AE33" s="397"/>
      <c r="AF33" s="397"/>
      <c r="AG33" s="397"/>
      <c r="AH33" s="397"/>
      <c r="AI33" s="397"/>
      <c r="AJ33" s="397"/>
      <c r="AK33" s="397"/>
      <c r="AL33" s="195"/>
      <c r="AM33" s="432" t="s">
        <v>184</v>
      </c>
      <c r="AN33" s="432"/>
      <c r="AO33" s="397" t="s">
        <v>188</v>
      </c>
      <c r="AP33" s="397"/>
      <c r="AQ33" s="397"/>
      <c r="AR33" s="397"/>
      <c r="AS33" s="397"/>
      <c r="AT33" s="397"/>
      <c r="AU33" s="397"/>
      <c r="AV33" s="397"/>
      <c r="AW33" s="397"/>
      <c r="AX33" s="397"/>
      <c r="AY33" s="397"/>
      <c r="AZ33" s="397"/>
      <c r="BA33" s="397"/>
      <c r="BB33" s="397"/>
      <c r="BC33" s="397"/>
      <c r="BD33" s="196"/>
      <c r="BE33" s="397" t="s">
        <v>189</v>
      </c>
      <c r="BF33" s="397"/>
      <c r="BG33" s="397" t="s">
        <v>190</v>
      </c>
      <c r="BH33" s="397"/>
      <c r="BI33" s="397"/>
      <c r="BJ33" s="397"/>
      <c r="BK33" s="397"/>
      <c r="BL33" s="397"/>
      <c r="BM33" s="397"/>
      <c r="BN33" s="397"/>
      <c r="BO33" s="397"/>
      <c r="BP33" s="397"/>
      <c r="BQ33" s="397"/>
      <c r="BR33" s="397"/>
      <c r="BS33" s="397"/>
      <c r="BT33" s="397"/>
      <c r="BU33" s="397"/>
      <c r="BV33" s="196"/>
      <c r="BW33" s="432" t="s">
        <v>189</v>
      </c>
      <c r="BX33" s="432"/>
      <c r="BY33" s="397" t="s">
        <v>191</v>
      </c>
      <c r="BZ33" s="397"/>
      <c r="CA33" s="397"/>
      <c r="CB33" s="397"/>
      <c r="CC33" s="397"/>
      <c r="CD33" s="397"/>
      <c r="CE33" s="397"/>
      <c r="CF33" s="397"/>
      <c r="CG33" s="397"/>
      <c r="CH33" s="397"/>
      <c r="CI33" s="397"/>
      <c r="CJ33" s="397"/>
      <c r="CK33" s="397"/>
      <c r="CL33" s="397"/>
      <c r="CM33" s="397"/>
      <c r="CN33" s="195"/>
      <c r="CO33" s="432" t="s">
        <v>186</v>
      </c>
      <c r="CP33" s="432"/>
      <c r="CQ33" s="397" t="s">
        <v>192</v>
      </c>
      <c r="CR33" s="397"/>
      <c r="CS33" s="397"/>
      <c r="CT33" s="397"/>
      <c r="CU33" s="397"/>
      <c r="CV33" s="397"/>
      <c r="CW33" s="397"/>
      <c r="CX33" s="397"/>
      <c r="CY33" s="397"/>
      <c r="CZ33" s="397"/>
      <c r="DA33" s="397"/>
      <c r="DB33" s="397"/>
      <c r="DC33" s="397"/>
      <c r="DD33" s="397"/>
      <c r="DE33" s="397"/>
      <c r="DF33" s="195"/>
      <c r="DG33" s="593" t="s">
        <v>193</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9</v>
      </c>
      <c r="V34" s="594"/>
      <c r="W34" s="595" t="str">
        <f>IF('各会計、関係団体の財政状況及び健全化判断比率'!B28="","",'各会計、関係団体の財政状況及び健全化判断比率'!B28)</f>
        <v>国民健康保険事業費会計</v>
      </c>
      <c r="X34" s="595"/>
      <c r="Y34" s="595"/>
      <c r="Z34" s="595"/>
      <c r="AA34" s="595"/>
      <c r="AB34" s="595"/>
      <c r="AC34" s="595"/>
      <c r="AD34" s="595"/>
      <c r="AE34" s="595"/>
      <c r="AF34" s="595"/>
      <c r="AG34" s="595"/>
      <c r="AH34" s="595"/>
      <c r="AI34" s="595"/>
      <c r="AJ34" s="595"/>
      <c r="AK34" s="595"/>
      <c r="AL34" s="193"/>
      <c r="AM34" s="594">
        <f>IF(AO34="","",MAX(C34:D43,U34:V43)+1)</f>
        <v>13</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20</v>
      </c>
      <c r="BF34" s="594"/>
      <c r="BG34" s="595" t="str">
        <f>IF('各会計、関係団体の財政状況及び健全化判断比率'!B39="","",'各会計、関係団体の財政状況及び健全化判断比率'!B39)</f>
        <v>港湾整備事業費会計</v>
      </c>
      <c r="BH34" s="595"/>
      <c r="BI34" s="595"/>
      <c r="BJ34" s="595"/>
      <c r="BK34" s="595"/>
      <c r="BL34" s="595"/>
      <c r="BM34" s="595"/>
      <c r="BN34" s="595"/>
      <c r="BO34" s="595"/>
      <c r="BP34" s="595"/>
      <c r="BQ34" s="595"/>
      <c r="BR34" s="595"/>
      <c r="BS34" s="595"/>
      <c r="BT34" s="595"/>
      <c r="BU34" s="595"/>
      <c r="BV34" s="193"/>
      <c r="BW34" s="594">
        <f>IF(BY34="","",MAX(C34:D43,U34:V43,AM34:AN43,BE34:BF43)+1)</f>
        <v>25</v>
      </c>
      <c r="BX34" s="594"/>
      <c r="BY34" s="595" t="str">
        <f>IF('各会計、関係団体の財政状況及び健全化判断比率'!B68="","",'各会計、関係団体の財政状況及び健全化判断比率'!B68)</f>
        <v>神奈川県内広域水道企業団（水道用水供給事業会計）</v>
      </c>
      <c r="BZ34" s="595"/>
      <c r="CA34" s="595"/>
      <c r="CB34" s="595"/>
      <c r="CC34" s="595"/>
      <c r="CD34" s="595"/>
      <c r="CE34" s="595"/>
      <c r="CF34" s="595"/>
      <c r="CG34" s="595"/>
      <c r="CH34" s="595"/>
      <c r="CI34" s="595"/>
      <c r="CJ34" s="595"/>
      <c r="CK34" s="595"/>
      <c r="CL34" s="595"/>
      <c r="CM34" s="595"/>
      <c r="CN34" s="193"/>
      <c r="CO34" s="594">
        <f>IF(CQ34="","",MAX(C34:D43,U34:V43,AM34:AN43,BE34:BF43,BW34:BX43)+1)</f>
        <v>28</v>
      </c>
      <c r="CP34" s="594"/>
      <c r="CQ34" s="595" t="str">
        <f>IF('各会計、関係団体の財政状況及び健全化判断比率'!BS7="","",'各会計、関係団体の財政状況及び健全化判断比率'!BS7)</f>
        <v>公益財団法人横浜市男女共同参画推進協会</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市債金会計</v>
      </c>
      <c r="F35" s="595"/>
      <c r="G35" s="595"/>
      <c r="H35" s="595"/>
      <c r="I35" s="595"/>
      <c r="J35" s="595"/>
      <c r="K35" s="595"/>
      <c r="L35" s="595"/>
      <c r="M35" s="595"/>
      <c r="N35" s="595"/>
      <c r="O35" s="595"/>
      <c r="P35" s="595"/>
      <c r="Q35" s="595"/>
      <c r="R35" s="595"/>
      <c r="S35" s="595"/>
      <c r="T35" s="193"/>
      <c r="U35" s="594">
        <f>IF(W35="","",U34+1)</f>
        <v>10</v>
      </c>
      <c r="V35" s="594"/>
      <c r="W35" s="595" t="str">
        <f>IF('各会計、関係団体の財政状況及び健全化判断比率'!B29="","",'各会計、関係団体の財政状況及び健全化判断比率'!B29)</f>
        <v>介護保険事業費会計</v>
      </c>
      <c r="X35" s="595"/>
      <c r="Y35" s="595"/>
      <c r="Z35" s="595"/>
      <c r="AA35" s="595"/>
      <c r="AB35" s="595"/>
      <c r="AC35" s="595"/>
      <c r="AD35" s="595"/>
      <c r="AE35" s="595"/>
      <c r="AF35" s="595"/>
      <c r="AG35" s="595"/>
      <c r="AH35" s="595"/>
      <c r="AI35" s="595"/>
      <c r="AJ35" s="595"/>
      <c r="AK35" s="595"/>
      <c r="AL35" s="193"/>
      <c r="AM35" s="594">
        <f t="shared" ref="AM35:AM43" si="0">IF(AO35="","",AM34+1)</f>
        <v>14</v>
      </c>
      <c r="AN35" s="594"/>
      <c r="AO35" s="595" t="str">
        <f>IF('各会計、関係団体の財政状況及び健全化判断比率'!B33="","",'各会計、関係団体の財政状況及び健全化判断比率'!B33)</f>
        <v>工業用水道事業会計</v>
      </c>
      <c r="AP35" s="595"/>
      <c r="AQ35" s="595"/>
      <c r="AR35" s="595"/>
      <c r="AS35" s="595"/>
      <c r="AT35" s="595"/>
      <c r="AU35" s="595"/>
      <c r="AV35" s="595"/>
      <c r="AW35" s="595"/>
      <c r="AX35" s="595"/>
      <c r="AY35" s="595"/>
      <c r="AZ35" s="595"/>
      <c r="BA35" s="595"/>
      <c r="BB35" s="595"/>
      <c r="BC35" s="595"/>
      <c r="BD35" s="193"/>
      <c r="BE35" s="594">
        <f t="shared" ref="BE35:BE43" si="1">IF(BG35="","",BE34+1)</f>
        <v>21</v>
      </c>
      <c r="BF35" s="594"/>
      <c r="BG35" s="595" t="str">
        <f>IF('各会計、関係団体の財政状況及び健全化判断比率'!B40="","",'各会計、関係団体の財政状況及び健全化判断比率'!B40)</f>
        <v>中央卸売市場費会計</v>
      </c>
      <c r="BH35" s="595"/>
      <c r="BI35" s="595"/>
      <c r="BJ35" s="595"/>
      <c r="BK35" s="595"/>
      <c r="BL35" s="595"/>
      <c r="BM35" s="595"/>
      <c r="BN35" s="595"/>
      <c r="BO35" s="595"/>
      <c r="BP35" s="595"/>
      <c r="BQ35" s="595"/>
      <c r="BR35" s="595"/>
      <c r="BS35" s="595"/>
      <c r="BT35" s="595"/>
      <c r="BU35" s="595"/>
      <c r="BV35" s="193"/>
      <c r="BW35" s="594">
        <f t="shared" ref="BW35:BW43" si="2">IF(BY35="","",BW34+1)</f>
        <v>26</v>
      </c>
      <c r="BX35" s="594"/>
      <c r="BY35" s="595" t="str">
        <f>IF('各会計、関係団体の財政状況及び健全化判断比率'!B69="","",'各会計、関係団体の財政状況及び健全化判断比率'!B69)</f>
        <v>神奈川県後期高齢者医療広域連合（一般会計）</v>
      </c>
      <c r="BZ35" s="595"/>
      <c r="CA35" s="595"/>
      <c r="CB35" s="595"/>
      <c r="CC35" s="595"/>
      <c r="CD35" s="595"/>
      <c r="CE35" s="595"/>
      <c r="CF35" s="595"/>
      <c r="CG35" s="595"/>
      <c r="CH35" s="595"/>
      <c r="CI35" s="595"/>
      <c r="CJ35" s="595"/>
      <c r="CK35" s="595"/>
      <c r="CL35" s="595"/>
      <c r="CM35" s="595"/>
      <c r="CN35" s="193"/>
      <c r="CO35" s="594">
        <f t="shared" ref="CO35:CO43" si="3">IF(CQ35="","",CO34+1)</f>
        <v>29</v>
      </c>
      <c r="CP35" s="594"/>
      <c r="CQ35" s="595" t="str">
        <f>IF('各会計、関係団体の財政状況及び健全化判断比率'!BS8="","",'各会計、関係団体の財政状況及び健全化判断比率'!BS8)</f>
        <v>公益財団法人横浜市国際交流協会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母子父子寡婦福祉資金会計</v>
      </c>
      <c r="F36" s="595"/>
      <c r="G36" s="595"/>
      <c r="H36" s="595"/>
      <c r="I36" s="595"/>
      <c r="J36" s="595"/>
      <c r="K36" s="595"/>
      <c r="L36" s="595"/>
      <c r="M36" s="595"/>
      <c r="N36" s="595"/>
      <c r="O36" s="595"/>
      <c r="P36" s="595"/>
      <c r="Q36" s="595"/>
      <c r="R36" s="595"/>
      <c r="S36" s="595"/>
      <c r="T36" s="193"/>
      <c r="U36" s="594">
        <f t="shared" ref="U36:U43" si="4">IF(W36="","",U35+1)</f>
        <v>11</v>
      </c>
      <c r="V36" s="594"/>
      <c r="W36" s="595" t="str">
        <f>IF('各会計、関係団体の財政状況及び健全化判断比率'!B30="","",'各会計、関係団体の財政状況及び健全化判断比率'!B30)</f>
        <v>後期高齢者医療事業費会計</v>
      </c>
      <c r="X36" s="595"/>
      <c r="Y36" s="595"/>
      <c r="Z36" s="595"/>
      <c r="AA36" s="595"/>
      <c r="AB36" s="595"/>
      <c r="AC36" s="595"/>
      <c r="AD36" s="595"/>
      <c r="AE36" s="595"/>
      <c r="AF36" s="595"/>
      <c r="AG36" s="595"/>
      <c r="AH36" s="595"/>
      <c r="AI36" s="595"/>
      <c r="AJ36" s="595"/>
      <c r="AK36" s="595"/>
      <c r="AL36" s="193"/>
      <c r="AM36" s="594">
        <f t="shared" si="0"/>
        <v>15</v>
      </c>
      <c r="AN36" s="594"/>
      <c r="AO36" s="595" t="str">
        <f>IF('各会計、関係団体の財政状況及び健全化判断比率'!B34="","",'各会計、関係団体の財政状況及び健全化判断比率'!B34)</f>
        <v>自動車事業会計</v>
      </c>
      <c r="AP36" s="595"/>
      <c r="AQ36" s="595"/>
      <c r="AR36" s="595"/>
      <c r="AS36" s="595"/>
      <c r="AT36" s="595"/>
      <c r="AU36" s="595"/>
      <c r="AV36" s="595"/>
      <c r="AW36" s="595"/>
      <c r="AX36" s="595"/>
      <c r="AY36" s="595"/>
      <c r="AZ36" s="595"/>
      <c r="BA36" s="595"/>
      <c r="BB36" s="595"/>
      <c r="BC36" s="595"/>
      <c r="BD36" s="193"/>
      <c r="BE36" s="594">
        <f t="shared" si="1"/>
        <v>22</v>
      </c>
      <c r="BF36" s="594"/>
      <c r="BG36" s="595" t="str">
        <f>IF('各会計、関係団体の財政状況及び健全化判断比率'!B41="","",'各会計、関係団体の財政状況及び健全化判断比率'!B41)</f>
        <v>中央と畜場費会計</v>
      </c>
      <c r="BH36" s="595"/>
      <c r="BI36" s="595"/>
      <c r="BJ36" s="595"/>
      <c r="BK36" s="595"/>
      <c r="BL36" s="595"/>
      <c r="BM36" s="595"/>
      <c r="BN36" s="595"/>
      <c r="BO36" s="595"/>
      <c r="BP36" s="595"/>
      <c r="BQ36" s="595"/>
      <c r="BR36" s="595"/>
      <c r="BS36" s="595"/>
      <c r="BT36" s="595"/>
      <c r="BU36" s="595"/>
      <c r="BV36" s="193"/>
      <c r="BW36" s="594">
        <f t="shared" si="2"/>
        <v>27</v>
      </c>
      <c r="BX36" s="594"/>
      <c r="BY36" s="595" t="str">
        <f>IF('各会計、関係団体の財政状況及び健全化判断比率'!B70="","",'各会計、関係団体の財政状況及び健全化判断比率'!B70)</f>
        <v>神奈川県後期高齢者医療広域連合（後期高齢者医療特別会計）</v>
      </c>
      <c r="BZ36" s="595"/>
      <c r="CA36" s="595"/>
      <c r="CB36" s="595"/>
      <c r="CC36" s="595"/>
      <c r="CD36" s="595"/>
      <c r="CE36" s="595"/>
      <c r="CF36" s="595"/>
      <c r="CG36" s="595"/>
      <c r="CH36" s="595"/>
      <c r="CI36" s="595"/>
      <c r="CJ36" s="595"/>
      <c r="CK36" s="595"/>
      <c r="CL36" s="595"/>
      <c r="CM36" s="595"/>
      <c r="CN36" s="193"/>
      <c r="CO36" s="594">
        <f t="shared" si="3"/>
        <v>30</v>
      </c>
      <c r="CP36" s="594"/>
      <c r="CQ36" s="595" t="str">
        <f>IF('各会計、関係団体の財政状況及び健全化判断比率'!BS9="","",'各会計、関係団体の財政状況及び健全化判断比率'!BS9)</f>
        <v>公益財団法人横浜市体育協会</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勤労者福祉共済事業費会計</v>
      </c>
      <c r="F37" s="595"/>
      <c r="G37" s="595"/>
      <c r="H37" s="595"/>
      <c r="I37" s="595"/>
      <c r="J37" s="595"/>
      <c r="K37" s="595"/>
      <c r="L37" s="595"/>
      <c r="M37" s="595"/>
      <c r="N37" s="595"/>
      <c r="O37" s="595"/>
      <c r="P37" s="595"/>
      <c r="Q37" s="595"/>
      <c r="R37" s="595"/>
      <c r="S37" s="595"/>
      <c r="T37" s="193"/>
      <c r="U37" s="594">
        <f t="shared" si="4"/>
        <v>12</v>
      </c>
      <c r="V37" s="594"/>
      <c r="W37" s="595" t="str">
        <f>IF('各会計、関係団体の財政状況及び健全化判断比率'!B31="","",'各会計、関係団体の財政状況及び健全化判断比率'!B31)</f>
        <v>自動車駐車場事業費会計</v>
      </c>
      <c r="X37" s="595"/>
      <c r="Y37" s="595"/>
      <c r="Z37" s="595"/>
      <c r="AA37" s="595"/>
      <c r="AB37" s="595"/>
      <c r="AC37" s="595"/>
      <c r="AD37" s="595"/>
      <c r="AE37" s="595"/>
      <c r="AF37" s="595"/>
      <c r="AG37" s="595"/>
      <c r="AH37" s="595"/>
      <c r="AI37" s="595"/>
      <c r="AJ37" s="595"/>
      <c r="AK37" s="595"/>
      <c r="AL37" s="193"/>
      <c r="AM37" s="594">
        <f t="shared" si="0"/>
        <v>16</v>
      </c>
      <c r="AN37" s="594"/>
      <c r="AO37" s="595" t="str">
        <f>IF('各会計、関係団体の財政状況及び健全化判断比率'!B35="","",'各会計、関係団体の財政状況及び健全化判断比率'!B35)</f>
        <v>高速鉄道事業会計</v>
      </c>
      <c r="AP37" s="595"/>
      <c r="AQ37" s="595"/>
      <c r="AR37" s="595"/>
      <c r="AS37" s="595"/>
      <c r="AT37" s="595"/>
      <c r="AU37" s="595"/>
      <c r="AV37" s="595"/>
      <c r="AW37" s="595"/>
      <c r="AX37" s="595"/>
      <c r="AY37" s="595"/>
      <c r="AZ37" s="595"/>
      <c r="BA37" s="595"/>
      <c r="BB37" s="595"/>
      <c r="BC37" s="595"/>
      <c r="BD37" s="193"/>
      <c r="BE37" s="594">
        <f t="shared" si="1"/>
        <v>23</v>
      </c>
      <c r="BF37" s="594"/>
      <c r="BG37" s="595" t="str">
        <f>IF('各会計、関係団体の財政状況及び健全化判断比率'!B42="","",'各会計、関係団体の財政状況及び健全化判断比率'!B42)</f>
        <v>風力発電事業費会計</v>
      </c>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f t="shared" si="3"/>
        <v>31</v>
      </c>
      <c r="CP37" s="594"/>
      <c r="CQ37" s="595" t="str">
        <f>IF('各会計、関係団体の財政状況及び健全化判断比率'!BS10="","",'各会計、関係団体の財政状況及び健全化判断比率'!BS10)</f>
        <v>公益財団法人横浜市芸術文化振興財団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公害被害者救済事業費会計</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f t="shared" si="0"/>
        <v>17</v>
      </c>
      <c r="AN38" s="594"/>
      <c r="AO38" s="595" t="str">
        <f>IF('各会計、関係団体の財政状況及び健全化判断比率'!B36="","",'各会計、関係団体の財政状況及び健全化判断比率'!B36)</f>
        <v>下水道事業会計</v>
      </c>
      <c r="AP38" s="595"/>
      <c r="AQ38" s="595"/>
      <c r="AR38" s="595"/>
      <c r="AS38" s="595"/>
      <c r="AT38" s="595"/>
      <c r="AU38" s="595"/>
      <c r="AV38" s="595"/>
      <c r="AW38" s="595"/>
      <c r="AX38" s="595"/>
      <c r="AY38" s="595"/>
      <c r="AZ38" s="595"/>
      <c r="BA38" s="595"/>
      <c r="BB38" s="595"/>
      <c r="BC38" s="595"/>
      <c r="BD38" s="193"/>
      <c r="BE38" s="594">
        <f t="shared" si="1"/>
        <v>24</v>
      </c>
      <c r="BF38" s="594"/>
      <c r="BG38" s="595" t="str">
        <f>IF('各会計、関係団体の財政状況及び健全化判断比率'!B43="","",'各会計、関係団体の財政状況及び健全化判断比率'!B43)</f>
        <v>市街地開発事業費会計</v>
      </c>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32</v>
      </c>
      <c r="CP38" s="594"/>
      <c r="CQ38" s="595" t="str">
        <f>IF('各会計、関係団体の財政状況及び健全化判断比率'!BS11="","",'各会計、関係団体の財政状況及び健全化判断比率'!BS11)</f>
        <v>公益財団法人三溪園保勝会</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f t="shared" si="5"/>
        <v>6</v>
      </c>
      <c r="D39" s="594"/>
      <c r="E39" s="595" t="str">
        <f>IF('各会計、関係団体の財政状況及び健全化判断比率'!B12="","",'各会計、関係団体の財政状況及び健全化判断比率'!B12)</f>
        <v>公共事業用地費会計</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f t="shared" si="0"/>
        <v>18</v>
      </c>
      <c r="AN39" s="594"/>
      <c r="AO39" s="595" t="str">
        <f>IF('各会計、関係団体の財政状況及び健全化判断比率'!B37="","",'各会計、関係団体の財政状況及び健全化判断比率'!B37)</f>
        <v>病院事業会計</v>
      </c>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33</v>
      </c>
      <c r="CP39" s="594"/>
      <c r="CQ39" s="595" t="str">
        <f>IF('各会計、関係団体の財政状況及び健全化判断比率'!BS12="","",'各会計、関係団体の財政状況及び健全化判断比率'!BS12)</f>
        <v>公益財団法人横浜観光コンベンション・ビューロー</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f t="shared" si="5"/>
        <v>7</v>
      </c>
      <c r="D40" s="594"/>
      <c r="E40" s="595" t="str">
        <f>IF('各会計、関係団体の財政状況及び健全化判断比率'!B13="","",'各会計、関係団体の財政状況及び健全化判断比率'!B13)</f>
        <v>新墓園事業費会計</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f t="shared" si="0"/>
        <v>19</v>
      </c>
      <c r="AN40" s="594"/>
      <c r="AO40" s="595" t="str">
        <f>IF('各会計、関係団体の財政状況及び健全化判断比率'!B38="","",'各会計、関係団体の財政状況及び健全化判断比率'!B38)</f>
        <v>埋立事業会計</v>
      </c>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34</v>
      </c>
      <c r="CP40" s="594"/>
      <c r="CQ40" s="595" t="str">
        <f>IF('各会計、関係団体の財政状況及び健全化判断比率'!BS13="","",'各会計、関係団体の財政状況及び健全化判断比率'!BS13)</f>
        <v>株式会社横浜国際平和会議場</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v>
      </c>
      <c r="DH40" s="596"/>
      <c r="DI40" s="197"/>
      <c r="DJ40" s="165"/>
      <c r="DK40" s="165"/>
      <c r="DL40" s="165"/>
      <c r="DM40" s="165"/>
      <c r="DN40" s="165"/>
      <c r="DO40" s="165"/>
    </row>
    <row r="41" spans="1:119" ht="32.25" customHeight="1">
      <c r="A41" s="166"/>
      <c r="B41" s="192"/>
      <c r="C41" s="594">
        <f t="shared" si="5"/>
        <v>8</v>
      </c>
      <c r="D41" s="594"/>
      <c r="E41" s="595" t="str">
        <f>IF('各会計、関係団体の財政状況及び健全化判断比率'!B14="","",'各会計、関係団体の財政状況及び健全化判断比率'!B14)</f>
        <v>みどり保全創造事業費会計</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35</v>
      </c>
      <c r="CP41" s="594"/>
      <c r="CQ41" s="595" t="str">
        <f>IF('各会計、関係団体の財政状況及び健全化判断比率'!BS14="","",'各会計、関係団体の財政状況及び健全化判断比率'!BS14)</f>
        <v>公益財団法人木原記念横浜生命科学振興財団</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36</v>
      </c>
      <c r="CP42" s="594"/>
      <c r="CQ42" s="595" t="str">
        <f>IF('各会計、関係団体の財政状況及び健全化判断比率'!BS15="","",'各会計、関係団体の財政状況及び健全化判断比率'!BS15)</f>
        <v>公益財団法人横浜企業経営支援財団</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37</v>
      </c>
      <c r="CP43" s="594"/>
      <c r="CQ43" s="595" t="str">
        <f>IF('各会計、関係団体の財政状況及び健全化判断比率'!BS16="","",'各会計、関係団体の財政状況及び健全化判断比率'!BS16)</f>
        <v>公益財団法人横浜市消費者協会</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U0RuRSKD8vUQsEv6P2gaBOcNqxQp1obWdrJypB1KprX7iaJWzpku4C2/eRB6K8unqqq2dMXFJMOd20sXib5yew==" saltValue="mujCf9QF84o2Q0eWmtmf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203</v>
      </c>
      <c r="DI1" s="598"/>
      <c r="DJ1" s="598"/>
      <c r="DK1" s="598"/>
      <c r="DL1" s="598"/>
      <c r="DM1" s="598"/>
      <c r="DN1" s="599"/>
      <c r="DO1" s="205"/>
      <c r="DP1" s="597" t="s">
        <v>204</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206</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207</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209</v>
      </c>
      <c r="S4" s="601"/>
      <c r="T4" s="601"/>
      <c r="U4" s="601"/>
      <c r="V4" s="601"/>
      <c r="W4" s="601"/>
      <c r="X4" s="601"/>
      <c r="Y4" s="602"/>
      <c r="Z4" s="600" t="s">
        <v>210</v>
      </c>
      <c r="AA4" s="601"/>
      <c r="AB4" s="601"/>
      <c r="AC4" s="602"/>
      <c r="AD4" s="600" t="s">
        <v>211</v>
      </c>
      <c r="AE4" s="601"/>
      <c r="AF4" s="601"/>
      <c r="AG4" s="601"/>
      <c r="AH4" s="601"/>
      <c r="AI4" s="601"/>
      <c r="AJ4" s="601"/>
      <c r="AK4" s="602"/>
      <c r="AL4" s="600" t="s">
        <v>210</v>
      </c>
      <c r="AM4" s="601"/>
      <c r="AN4" s="601"/>
      <c r="AO4" s="602"/>
      <c r="AP4" s="606" t="s">
        <v>212</v>
      </c>
      <c r="AQ4" s="606"/>
      <c r="AR4" s="606"/>
      <c r="AS4" s="606"/>
      <c r="AT4" s="606"/>
      <c r="AU4" s="606"/>
      <c r="AV4" s="606"/>
      <c r="AW4" s="606"/>
      <c r="AX4" s="606"/>
      <c r="AY4" s="606"/>
      <c r="AZ4" s="606"/>
      <c r="BA4" s="606"/>
      <c r="BB4" s="606"/>
      <c r="BC4" s="606"/>
      <c r="BD4" s="606"/>
      <c r="BE4" s="606"/>
      <c r="BF4" s="606"/>
      <c r="BG4" s="606" t="s">
        <v>213</v>
      </c>
      <c r="BH4" s="606"/>
      <c r="BI4" s="606"/>
      <c r="BJ4" s="606"/>
      <c r="BK4" s="606"/>
      <c r="BL4" s="606"/>
      <c r="BM4" s="606"/>
      <c r="BN4" s="606"/>
      <c r="BO4" s="606" t="s">
        <v>210</v>
      </c>
      <c r="BP4" s="606"/>
      <c r="BQ4" s="606"/>
      <c r="BR4" s="606"/>
      <c r="BS4" s="606" t="s">
        <v>214</v>
      </c>
      <c r="BT4" s="606"/>
      <c r="BU4" s="606"/>
      <c r="BV4" s="606"/>
      <c r="BW4" s="606"/>
      <c r="BX4" s="606"/>
      <c r="BY4" s="606"/>
      <c r="BZ4" s="606"/>
      <c r="CA4" s="606"/>
      <c r="CB4" s="606"/>
      <c r="CD4" s="603" t="s">
        <v>215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216</v>
      </c>
      <c r="C5" s="608"/>
      <c r="D5" s="608"/>
      <c r="E5" s="608"/>
      <c r="F5" s="608"/>
      <c r="G5" s="608"/>
      <c r="H5" s="608"/>
      <c r="I5" s="608"/>
      <c r="J5" s="608"/>
      <c r="K5" s="608"/>
      <c r="L5" s="608"/>
      <c r="M5" s="608"/>
      <c r="N5" s="608"/>
      <c r="O5" s="608"/>
      <c r="P5" s="608"/>
      <c r="Q5" s="609"/>
      <c r="R5" s="610">
        <v>727141075</v>
      </c>
      <c r="S5" s="611"/>
      <c r="T5" s="611"/>
      <c r="U5" s="611"/>
      <c r="V5" s="611"/>
      <c r="W5" s="611"/>
      <c r="X5" s="611"/>
      <c r="Y5" s="612"/>
      <c r="Z5" s="613">
        <v>42.6</v>
      </c>
      <c r="AA5" s="613"/>
      <c r="AB5" s="613"/>
      <c r="AC5" s="613"/>
      <c r="AD5" s="614">
        <v>669660598</v>
      </c>
      <c r="AE5" s="614"/>
      <c r="AF5" s="614"/>
      <c r="AG5" s="614"/>
      <c r="AH5" s="614"/>
      <c r="AI5" s="614"/>
      <c r="AJ5" s="614"/>
      <c r="AK5" s="614"/>
      <c r="AL5" s="615">
        <v>74.599999999999994</v>
      </c>
      <c r="AM5" s="616"/>
      <c r="AN5" s="616"/>
      <c r="AO5" s="617"/>
      <c r="AP5" s="607" t="s">
        <v>217</v>
      </c>
      <c r="AQ5" s="608"/>
      <c r="AR5" s="608"/>
      <c r="AS5" s="608"/>
      <c r="AT5" s="608"/>
      <c r="AU5" s="608"/>
      <c r="AV5" s="608"/>
      <c r="AW5" s="608"/>
      <c r="AX5" s="608"/>
      <c r="AY5" s="608"/>
      <c r="AZ5" s="608"/>
      <c r="BA5" s="608"/>
      <c r="BB5" s="608"/>
      <c r="BC5" s="608"/>
      <c r="BD5" s="608"/>
      <c r="BE5" s="608"/>
      <c r="BF5" s="609"/>
      <c r="BG5" s="621">
        <v>651648284</v>
      </c>
      <c r="BH5" s="622"/>
      <c r="BI5" s="622"/>
      <c r="BJ5" s="622"/>
      <c r="BK5" s="622"/>
      <c r="BL5" s="622"/>
      <c r="BM5" s="622"/>
      <c r="BN5" s="623"/>
      <c r="BO5" s="624">
        <v>89.6</v>
      </c>
      <c r="BP5" s="624"/>
      <c r="BQ5" s="624"/>
      <c r="BR5" s="624"/>
      <c r="BS5" s="625">
        <v>8047412</v>
      </c>
      <c r="BT5" s="625"/>
      <c r="BU5" s="625"/>
      <c r="BV5" s="625"/>
      <c r="BW5" s="625"/>
      <c r="BX5" s="625"/>
      <c r="BY5" s="625"/>
      <c r="BZ5" s="625"/>
      <c r="CA5" s="625"/>
      <c r="CB5" s="629"/>
      <c r="CD5" s="603" t="s">
        <v>212</v>
      </c>
      <c r="CE5" s="604"/>
      <c r="CF5" s="604"/>
      <c r="CG5" s="604"/>
      <c r="CH5" s="604"/>
      <c r="CI5" s="604"/>
      <c r="CJ5" s="604"/>
      <c r="CK5" s="604"/>
      <c r="CL5" s="604"/>
      <c r="CM5" s="604"/>
      <c r="CN5" s="604"/>
      <c r="CO5" s="604"/>
      <c r="CP5" s="604"/>
      <c r="CQ5" s="605"/>
      <c r="CR5" s="603" t="s">
        <v>218</v>
      </c>
      <c r="CS5" s="604"/>
      <c r="CT5" s="604"/>
      <c r="CU5" s="604"/>
      <c r="CV5" s="604"/>
      <c r="CW5" s="604"/>
      <c r="CX5" s="604"/>
      <c r="CY5" s="605"/>
      <c r="CZ5" s="603" t="s">
        <v>210</v>
      </c>
      <c r="DA5" s="604"/>
      <c r="DB5" s="604"/>
      <c r="DC5" s="605"/>
      <c r="DD5" s="603" t="s">
        <v>219</v>
      </c>
      <c r="DE5" s="604"/>
      <c r="DF5" s="604"/>
      <c r="DG5" s="604"/>
      <c r="DH5" s="604"/>
      <c r="DI5" s="604"/>
      <c r="DJ5" s="604"/>
      <c r="DK5" s="604"/>
      <c r="DL5" s="604"/>
      <c r="DM5" s="604"/>
      <c r="DN5" s="604"/>
      <c r="DO5" s="604"/>
      <c r="DP5" s="605"/>
      <c r="DQ5" s="603" t="s">
        <v>220</v>
      </c>
      <c r="DR5" s="604"/>
      <c r="DS5" s="604"/>
      <c r="DT5" s="604"/>
      <c r="DU5" s="604"/>
      <c r="DV5" s="604"/>
      <c r="DW5" s="604"/>
      <c r="DX5" s="604"/>
      <c r="DY5" s="604"/>
      <c r="DZ5" s="604"/>
      <c r="EA5" s="604"/>
      <c r="EB5" s="604"/>
      <c r="EC5" s="605"/>
    </row>
    <row r="6" spans="2:143" ht="11.25" customHeight="1">
      <c r="B6" s="618" t="s">
        <v>221</v>
      </c>
      <c r="C6" s="619"/>
      <c r="D6" s="619"/>
      <c r="E6" s="619"/>
      <c r="F6" s="619"/>
      <c r="G6" s="619"/>
      <c r="H6" s="619"/>
      <c r="I6" s="619"/>
      <c r="J6" s="619"/>
      <c r="K6" s="619"/>
      <c r="L6" s="619"/>
      <c r="M6" s="619"/>
      <c r="N6" s="619"/>
      <c r="O6" s="619"/>
      <c r="P6" s="619"/>
      <c r="Q6" s="620"/>
      <c r="R6" s="621">
        <v>8518838</v>
      </c>
      <c r="S6" s="622"/>
      <c r="T6" s="622"/>
      <c r="U6" s="622"/>
      <c r="V6" s="622"/>
      <c r="W6" s="622"/>
      <c r="X6" s="622"/>
      <c r="Y6" s="623"/>
      <c r="Z6" s="624">
        <v>0.5</v>
      </c>
      <c r="AA6" s="624"/>
      <c r="AB6" s="624"/>
      <c r="AC6" s="624"/>
      <c r="AD6" s="625">
        <v>8518838</v>
      </c>
      <c r="AE6" s="625"/>
      <c r="AF6" s="625"/>
      <c r="AG6" s="625"/>
      <c r="AH6" s="625"/>
      <c r="AI6" s="625"/>
      <c r="AJ6" s="625"/>
      <c r="AK6" s="625"/>
      <c r="AL6" s="626">
        <v>0.9</v>
      </c>
      <c r="AM6" s="627"/>
      <c r="AN6" s="627"/>
      <c r="AO6" s="628"/>
      <c r="AP6" s="618" t="s">
        <v>222</v>
      </c>
      <c r="AQ6" s="619"/>
      <c r="AR6" s="619"/>
      <c r="AS6" s="619"/>
      <c r="AT6" s="619"/>
      <c r="AU6" s="619"/>
      <c r="AV6" s="619"/>
      <c r="AW6" s="619"/>
      <c r="AX6" s="619"/>
      <c r="AY6" s="619"/>
      <c r="AZ6" s="619"/>
      <c r="BA6" s="619"/>
      <c r="BB6" s="619"/>
      <c r="BC6" s="619"/>
      <c r="BD6" s="619"/>
      <c r="BE6" s="619"/>
      <c r="BF6" s="620"/>
      <c r="BG6" s="621">
        <v>651648284</v>
      </c>
      <c r="BH6" s="622"/>
      <c r="BI6" s="622"/>
      <c r="BJ6" s="622"/>
      <c r="BK6" s="622"/>
      <c r="BL6" s="622"/>
      <c r="BM6" s="622"/>
      <c r="BN6" s="623"/>
      <c r="BO6" s="624">
        <v>89.6</v>
      </c>
      <c r="BP6" s="624"/>
      <c r="BQ6" s="624"/>
      <c r="BR6" s="624"/>
      <c r="BS6" s="625">
        <v>8047412</v>
      </c>
      <c r="BT6" s="625"/>
      <c r="BU6" s="625"/>
      <c r="BV6" s="625"/>
      <c r="BW6" s="625"/>
      <c r="BX6" s="625"/>
      <c r="BY6" s="625"/>
      <c r="BZ6" s="625"/>
      <c r="CA6" s="625"/>
      <c r="CB6" s="629"/>
      <c r="CD6" s="632" t="s">
        <v>223</v>
      </c>
      <c r="CE6" s="633"/>
      <c r="CF6" s="633"/>
      <c r="CG6" s="633"/>
      <c r="CH6" s="633"/>
      <c r="CI6" s="633"/>
      <c r="CJ6" s="633"/>
      <c r="CK6" s="633"/>
      <c r="CL6" s="633"/>
      <c r="CM6" s="633"/>
      <c r="CN6" s="633"/>
      <c r="CO6" s="633"/>
      <c r="CP6" s="633"/>
      <c r="CQ6" s="634"/>
      <c r="CR6" s="621">
        <v>3009772</v>
      </c>
      <c r="CS6" s="622"/>
      <c r="CT6" s="622"/>
      <c r="CU6" s="622"/>
      <c r="CV6" s="622"/>
      <c r="CW6" s="622"/>
      <c r="CX6" s="622"/>
      <c r="CY6" s="623"/>
      <c r="CZ6" s="615">
        <v>0.2</v>
      </c>
      <c r="DA6" s="616"/>
      <c r="DB6" s="616"/>
      <c r="DC6" s="635"/>
      <c r="DD6" s="630" t="s">
        <v>120</v>
      </c>
      <c r="DE6" s="622"/>
      <c r="DF6" s="622"/>
      <c r="DG6" s="622"/>
      <c r="DH6" s="622"/>
      <c r="DI6" s="622"/>
      <c r="DJ6" s="622"/>
      <c r="DK6" s="622"/>
      <c r="DL6" s="622"/>
      <c r="DM6" s="622"/>
      <c r="DN6" s="622"/>
      <c r="DO6" s="622"/>
      <c r="DP6" s="623"/>
      <c r="DQ6" s="630">
        <v>3009622</v>
      </c>
      <c r="DR6" s="622"/>
      <c r="DS6" s="622"/>
      <c r="DT6" s="622"/>
      <c r="DU6" s="622"/>
      <c r="DV6" s="622"/>
      <c r="DW6" s="622"/>
      <c r="DX6" s="622"/>
      <c r="DY6" s="622"/>
      <c r="DZ6" s="622"/>
      <c r="EA6" s="622"/>
      <c r="EB6" s="622"/>
      <c r="EC6" s="631"/>
    </row>
    <row r="7" spans="2:143" ht="11.25" customHeight="1">
      <c r="B7" s="618" t="s">
        <v>224</v>
      </c>
      <c r="C7" s="619"/>
      <c r="D7" s="619"/>
      <c r="E7" s="619"/>
      <c r="F7" s="619"/>
      <c r="G7" s="619"/>
      <c r="H7" s="619"/>
      <c r="I7" s="619"/>
      <c r="J7" s="619"/>
      <c r="K7" s="619"/>
      <c r="L7" s="619"/>
      <c r="M7" s="619"/>
      <c r="N7" s="619"/>
      <c r="O7" s="619"/>
      <c r="P7" s="619"/>
      <c r="Q7" s="620"/>
      <c r="R7" s="621">
        <v>898537</v>
      </c>
      <c r="S7" s="622"/>
      <c r="T7" s="622"/>
      <c r="U7" s="622"/>
      <c r="V7" s="622"/>
      <c r="W7" s="622"/>
      <c r="X7" s="622"/>
      <c r="Y7" s="623"/>
      <c r="Z7" s="624">
        <v>0.1</v>
      </c>
      <c r="AA7" s="624"/>
      <c r="AB7" s="624"/>
      <c r="AC7" s="624"/>
      <c r="AD7" s="625">
        <v>898537</v>
      </c>
      <c r="AE7" s="625"/>
      <c r="AF7" s="625"/>
      <c r="AG7" s="625"/>
      <c r="AH7" s="625"/>
      <c r="AI7" s="625"/>
      <c r="AJ7" s="625"/>
      <c r="AK7" s="625"/>
      <c r="AL7" s="626">
        <v>0.1</v>
      </c>
      <c r="AM7" s="627"/>
      <c r="AN7" s="627"/>
      <c r="AO7" s="628"/>
      <c r="AP7" s="618" t="s">
        <v>225</v>
      </c>
      <c r="AQ7" s="619"/>
      <c r="AR7" s="619"/>
      <c r="AS7" s="619"/>
      <c r="AT7" s="619"/>
      <c r="AU7" s="619"/>
      <c r="AV7" s="619"/>
      <c r="AW7" s="619"/>
      <c r="AX7" s="619"/>
      <c r="AY7" s="619"/>
      <c r="AZ7" s="619"/>
      <c r="BA7" s="619"/>
      <c r="BB7" s="619"/>
      <c r="BC7" s="619"/>
      <c r="BD7" s="619"/>
      <c r="BE7" s="619"/>
      <c r="BF7" s="620"/>
      <c r="BG7" s="621">
        <v>357268636</v>
      </c>
      <c r="BH7" s="622"/>
      <c r="BI7" s="622"/>
      <c r="BJ7" s="622"/>
      <c r="BK7" s="622"/>
      <c r="BL7" s="622"/>
      <c r="BM7" s="622"/>
      <c r="BN7" s="623"/>
      <c r="BO7" s="624">
        <v>49.1</v>
      </c>
      <c r="BP7" s="624"/>
      <c r="BQ7" s="624"/>
      <c r="BR7" s="624"/>
      <c r="BS7" s="625">
        <v>8047412</v>
      </c>
      <c r="BT7" s="625"/>
      <c r="BU7" s="625"/>
      <c r="BV7" s="625"/>
      <c r="BW7" s="625"/>
      <c r="BX7" s="625"/>
      <c r="BY7" s="625"/>
      <c r="BZ7" s="625"/>
      <c r="CA7" s="625"/>
      <c r="CB7" s="629"/>
      <c r="CD7" s="636" t="s">
        <v>226</v>
      </c>
      <c r="CE7" s="637"/>
      <c r="CF7" s="637"/>
      <c r="CG7" s="637"/>
      <c r="CH7" s="637"/>
      <c r="CI7" s="637"/>
      <c r="CJ7" s="637"/>
      <c r="CK7" s="637"/>
      <c r="CL7" s="637"/>
      <c r="CM7" s="637"/>
      <c r="CN7" s="637"/>
      <c r="CO7" s="637"/>
      <c r="CP7" s="637"/>
      <c r="CQ7" s="638"/>
      <c r="CR7" s="621">
        <v>109220785</v>
      </c>
      <c r="CS7" s="622"/>
      <c r="CT7" s="622"/>
      <c r="CU7" s="622"/>
      <c r="CV7" s="622"/>
      <c r="CW7" s="622"/>
      <c r="CX7" s="622"/>
      <c r="CY7" s="623"/>
      <c r="CZ7" s="624">
        <v>6.5</v>
      </c>
      <c r="DA7" s="624"/>
      <c r="DB7" s="624"/>
      <c r="DC7" s="624"/>
      <c r="DD7" s="630">
        <v>10679104</v>
      </c>
      <c r="DE7" s="622"/>
      <c r="DF7" s="622"/>
      <c r="DG7" s="622"/>
      <c r="DH7" s="622"/>
      <c r="DI7" s="622"/>
      <c r="DJ7" s="622"/>
      <c r="DK7" s="622"/>
      <c r="DL7" s="622"/>
      <c r="DM7" s="622"/>
      <c r="DN7" s="622"/>
      <c r="DO7" s="622"/>
      <c r="DP7" s="623"/>
      <c r="DQ7" s="630">
        <v>90129558</v>
      </c>
      <c r="DR7" s="622"/>
      <c r="DS7" s="622"/>
      <c r="DT7" s="622"/>
      <c r="DU7" s="622"/>
      <c r="DV7" s="622"/>
      <c r="DW7" s="622"/>
      <c r="DX7" s="622"/>
      <c r="DY7" s="622"/>
      <c r="DZ7" s="622"/>
      <c r="EA7" s="622"/>
      <c r="EB7" s="622"/>
      <c r="EC7" s="631"/>
    </row>
    <row r="8" spans="2:143" ht="11.25" customHeight="1">
      <c r="B8" s="618" t="s">
        <v>227</v>
      </c>
      <c r="C8" s="619"/>
      <c r="D8" s="619"/>
      <c r="E8" s="619"/>
      <c r="F8" s="619"/>
      <c r="G8" s="619"/>
      <c r="H8" s="619"/>
      <c r="I8" s="619"/>
      <c r="J8" s="619"/>
      <c r="K8" s="619"/>
      <c r="L8" s="619"/>
      <c r="M8" s="619"/>
      <c r="N8" s="619"/>
      <c r="O8" s="619"/>
      <c r="P8" s="619"/>
      <c r="Q8" s="620"/>
      <c r="R8" s="621">
        <v>4228865</v>
      </c>
      <c r="S8" s="622"/>
      <c r="T8" s="622"/>
      <c r="U8" s="622"/>
      <c r="V8" s="622"/>
      <c r="W8" s="622"/>
      <c r="X8" s="622"/>
      <c r="Y8" s="623"/>
      <c r="Z8" s="624">
        <v>0.2</v>
      </c>
      <c r="AA8" s="624"/>
      <c r="AB8" s="624"/>
      <c r="AC8" s="624"/>
      <c r="AD8" s="625">
        <v>4228865</v>
      </c>
      <c r="AE8" s="625"/>
      <c r="AF8" s="625"/>
      <c r="AG8" s="625"/>
      <c r="AH8" s="625"/>
      <c r="AI8" s="625"/>
      <c r="AJ8" s="625"/>
      <c r="AK8" s="625"/>
      <c r="AL8" s="626">
        <v>0.5</v>
      </c>
      <c r="AM8" s="627"/>
      <c r="AN8" s="627"/>
      <c r="AO8" s="628"/>
      <c r="AP8" s="618" t="s">
        <v>228</v>
      </c>
      <c r="AQ8" s="619"/>
      <c r="AR8" s="619"/>
      <c r="AS8" s="619"/>
      <c r="AT8" s="619"/>
      <c r="AU8" s="619"/>
      <c r="AV8" s="619"/>
      <c r="AW8" s="619"/>
      <c r="AX8" s="619"/>
      <c r="AY8" s="619"/>
      <c r="AZ8" s="619"/>
      <c r="BA8" s="619"/>
      <c r="BB8" s="619"/>
      <c r="BC8" s="619"/>
      <c r="BD8" s="619"/>
      <c r="BE8" s="619"/>
      <c r="BF8" s="620"/>
      <c r="BG8" s="621">
        <v>8317462</v>
      </c>
      <c r="BH8" s="622"/>
      <c r="BI8" s="622"/>
      <c r="BJ8" s="622"/>
      <c r="BK8" s="622"/>
      <c r="BL8" s="622"/>
      <c r="BM8" s="622"/>
      <c r="BN8" s="623"/>
      <c r="BO8" s="624">
        <v>1.1000000000000001</v>
      </c>
      <c r="BP8" s="624"/>
      <c r="BQ8" s="624"/>
      <c r="BR8" s="624"/>
      <c r="BS8" s="630">
        <v>1691309</v>
      </c>
      <c r="BT8" s="622"/>
      <c r="BU8" s="622"/>
      <c r="BV8" s="622"/>
      <c r="BW8" s="622"/>
      <c r="BX8" s="622"/>
      <c r="BY8" s="622"/>
      <c r="BZ8" s="622"/>
      <c r="CA8" s="622"/>
      <c r="CB8" s="631"/>
      <c r="CD8" s="636" t="s">
        <v>229</v>
      </c>
      <c r="CE8" s="637"/>
      <c r="CF8" s="637"/>
      <c r="CG8" s="637"/>
      <c r="CH8" s="637"/>
      <c r="CI8" s="637"/>
      <c r="CJ8" s="637"/>
      <c r="CK8" s="637"/>
      <c r="CL8" s="637"/>
      <c r="CM8" s="637"/>
      <c r="CN8" s="637"/>
      <c r="CO8" s="637"/>
      <c r="CP8" s="637"/>
      <c r="CQ8" s="638"/>
      <c r="CR8" s="621">
        <v>635692666</v>
      </c>
      <c r="CS8" s="622"/>
      <c r="CT8" s="622"/>
      <c r="CU8" s="622"/>
      <c r="CV8" s="622"/>
      <c r="CW8" s="622"/>
      <c r="CX8" s="622"/>
      <c r="CY8" s="623"/>
      <c r="CZ8" s="624">
        <v>37.799999999999997</v>
      </c>
      <c r="DA8" s="624"/>
      <c r="DB8" s="624"/>
      <c r="DC8" s="624"/>
      <c r="DD8" s="630">
        <v>13220904</v>
      </c>
      <c r="DE8" s="622"/>
      <c r="DF8" s="622"/>
      <c r="DG8" s="622"/>
      <c r="DH8" s="622"/>
      <c r="DI8" s="622"/>
      <c r="DJ8" s="622"/>
      <c r="DK8" s="622"/>
      <c r="DL8" s="622"/>
      <c r="DM8" s="622"/>
      <c r="DN8" s="622"/>
      <c r="DO8" s="622"/>
      <c r="DP8" s="623"/>
      <c r="DQ8" s="630">
        <v>322746792</v>
      </c>
      <c r="DR8" s="622"/>
      <c r="DS8" s="622"/>
      <c r="DT8" s="622"/>
      <c r="DU8" s="622"/>
      <c r="DV8" s="622"/>
      <c r="DW8" s="622"/>
      <c r="DX8" s="622"/>
      <c r="DY8" s="622"/>
      <c r="DZ8" s="622"/>
      <c r="EA8" s="622"/>
      <c r="EB8" s="622"/>
      <c r="EC8" s="631"/>
    </row>
    <row r="9" spans="2:143" ht="11.25" customHeight="1">
      <c r="B9" s="618" t="s">
        <v>230</v>
      </c>
      <c r="C9" s="619"/>
      <c r="D9" s="619"/>
      <c r="E9" s="619"/>
      <c r="F9" s="619"/>
      <c r="G9" s="619"/>
      <c r="H9" s="619"/>
      <c r="I9" s="619"/>
      <c r="J9" s="619"/>
      <c r="K9" s="619"/>
      <c r="L9" s="619"/>
      <c r="M9" s="619"/>
      <c r="N9" s="619"/>
      <c r="O9" s="619"/>
      <c r="P9" s="619"/>
      <c r="Q9" s="620"/>
      <c r="R9" s="621">
        <v>4559906</v>
      </c>
      <c r="S9" s="622"/>
      <c r="T9" s="622"/>
      <c r="U9" s="622"/>
      <c r="V9" s="622"/>
      <c r="W9" s="622"/>
      <c r="X9" s="622"/>
      <c r="Y9" s="623"/>
      <c r="Z9" s="624">
        <v>0.3</v>
      </c>
      <c r="AA9" s="624"/>
      <c r="AB9" s="624"/>
      <c r="AC9" s="624"/>
      <c r="AD9" s="625">
        <v>4559906</v>
      </c>
      <c r="AE9" s="625"/>
      <c r="AF9" s="625"/>
      <c r="AG9" s="625"/>
      <c r="AH9" s="625"/>
      <c r="AI9" s="625"/>
      <c r="AJ9" s="625"/>
      <c r="AK9" s="625"/>
      <c r="AL9" s="626">
        <v>0.5</v>
      </c>
      <c r="AM9" s="627"/>
      <c r="AN9" s="627"/>
      <c r="AO9" s="628"/>
      <c r="AP9" s="618" t="s">
        <v>231</v>
      </c>
      <c r="AQ9" s="619"/>
      <c r="AR9" s="619"/>
      <c r="AS9" s="619"/>
      <c r="AT9" s="619"/>
      <c r="AU9" s="619"/>
      <c r="AV9" s="619"/>
      <c r="AW9" s="619"/>
      <c r="AX9" s="619"/>
      <c r="AY9" s="619"/>
      <c r="AZ9" s="619"/>
      <c r="BA9" s="619"/>
      <c r="BB9" s="619"/>
      <c r="BC9" s="619"/>
      <c r="BD9" s="619"/>
      <c r="BE9" s="619"/>
      <c r="BF9" s="620"/>
      <c r="BG9" s="621">
        <v>291925482</v>
      </c>
      <c r="BH9" s="622"/>
      <c r="BI9" s="622"/>
      <c r="BJ9" s="622"/>
      <c r="BK9" s="622"/>
      <c r="BL9" s="622"/>
      <c r="BM9" s="622"/>
      <c r="BN9" s="623"/>
      <c r="BO9" s="624">
        <v>40.1</v>
      </c>
      <c r="BP9" s="624"/>
      <c r="BQ9" s="624"/>
      <c r="BR9" s="624"/>
      <c r="BS9" s="630" t="s">
        <v>120</v>
      </c>
      <c r="BT9" s="622"/>
      <c r="BU9" s="622"/>
      <c r="BV9" s="622"/>
      <c r="BW9" s="622"/>
      <c r="BX9" s="622"/>
      <c r="BY9" s="622"/>
      <c r="BZ9" s="622"/>
      <c r="CA9" s="622"/>
      <c r="CB9" s="631"/>
      <c r="CD9" s="636" t="s">
        <v>232</v>
      </c>
      <c r="CE9" s="637"/>
      <c r="CF9" s="637"/>
      <c r="CG9" s="637"/>
      <c r="CH9" s="637"/>
      <c r="CI9" s="637"/>
      <c r="CJ9" s="637"/>
      <c r="CK9" s="637"/>
      <c r="CL9" s="637"/>
      <c r="CM9" s="637"/>
      <c r="CN9" s="637"/>
      <c r="CO9" s="637"/>
      <c r="CP9" s="637"/>
      <c r="CQ9" s="638"/>
      <c r="CR9" s="621">
        <v>100224336</v>
      </c>
      <c r="CS9" s="622"/>
      <c r="CT9" s="622"/>
      <c r="CU9" s="622"/>
      <c r="CV9" s="622"/>
      <c r="CW9" s="622"/>
      <c r="CX9" s="622"/>
      <c r="CY9" s="623"/>
      <c r="CZ9" s="624">
        <v>6</v>
      </c>
      <c r="DA9" s="624"/>
      <c r="DB9" s="624"/>
      <c r="DC9" s="624"/>
      <c r="DD9" s="630">
        <v>10548935</v>
      </c>
      <c r="DE9" s="622"/>
      <c r="DF9" s="622"/>
      <c r="DG9" s="622"/>
      <c r="DH9" s="622"/>
      <c r="DI9" s="622"/>
      <c r="DJ9" s="622"/>
      <c r="DK9" s="622"/>
      <c r="DL9" s="622"/>
      <c r="DM9" s="622"/>
      <c r="DN9" s="622"/>
      <c r="DO9" s="622"/>
      <c r="DP9" s="623"/>
      <c r="DQ9" s="630">
        <v>82745527</v>
      </c>
      <c r="DR9" s="622"/>
      <c r="DS9" s="622"/>
      <c r="DT9" s="622"/>
      <c r="DU9" s="622"/>
      <c r="DV9" s="622"/>
      <c r="DW9" s="622"/>
      <c r="DX9" s="622"/>
      <c r="DY9" s="622"/>
      <c r="DZ9" s="622"/>
      <c r="EA9" s="622"/>
      <c r="EB9" s="622"/>
      <c r="EC9" s="631"/>
    </row>
    <row r="10" spans="2:143" ht="11.25" customHeight="1">
      <c r="B10" s="618" t="s">
        <v>233</v>
      </c>
      <c r="C10" s="619"/>
      <c r="D10" s="619"/>
      <c r="E10" s="619"/>
      <c r="F10" s="619"/>
      <c r="G10" s="619"/>
      <c r="H10" s="619"/>
      <c r="I10" s="619"/>
      <c r="J10" s="619"/>
      <c r="K10" s="619"/>
      <c r="L10" s="619"/>
      <c r="M10" s="619"/>
      <c r="N10" s="619"/>
      <c r="O10" s="619"/>
      <c r="P10" s="619"/>
      <c r="Q10" s="620"/>
      <c r="R10" s="621">
        <v>824845</v>
      </c>
      <c r="S10" s="622"/>
      <c r="T10" s="622"/>
      <c r="U10" s="622"/>
      <c r="V10" s="622"/>
      <c r="W10" s="622"/>
      <c r="X10" s="622"/>
      <c r="Y10" s="623"/>
      <c r="Z10" s="624">
        <v>0</v>
      </c>
      <c r="AA10" s="624"/>
      <c r="AB10" s="624"/>
      <c r="AC10" s="624"/>
      <c r="AD10" s="625">
        <v>824845</v>
      </c>
      <c r="AE10" s="625"/>
      <c r="AF10" s="625"/>
      <c r="AG10" s="625"/>
      <c r="AH10" s="625"/>
      <c r="AI10" s="625"/>
      <c r="AJ10" s="625"/>
      <c r="AK10" s="625"/>
      <c r="AL10" s="626">
        <v>0.1</v>
      </c>
      <c r="AM10" s="627"/>
      <c r="AN10" s="627"/>
      <c r="AO10" s="628"/>
      <c r="AP10" s="618" t="s">
        <v>234</v>
      </c>
      <c r="AQ10" s="619"/>
      <c r="AR10" s="619"/>
      <c r="AS10" s="619"/>
      <c r="AT10" s="619"/>
      <c r="AU10" s="619"/>
      <c r="AV10" s="619"/>
      <c r="AW10" s="619"/>
      <c r="AX10" s="619"/>
      <c r="AY10" s="619"/>
      <c r="AZ10" s="619"/>
      <c r="BA10" s="619"/>
      <c r="BB10" s="619"/>
      <c r="BC10" s="619"/>
      <c r="BD10" s="619"/>
      <c r="BE10" s="619"/>
      <c r="BF10" s="620"/>
      <c r="BG10" s="621">
        <v>13078304</v>
      </c>
      <c r="BH10" s="622"/>
      <c r="BI10" s="622"/>
      <c r="BJ10" s="622"/>
      <c r="BK10" s="622"/>
      <c r="BL10" s="622"/>
      <c r="BM10" s="622"/>
      <c r="BN10" s="623"/>
      <c r="BO10" s="624">
        <v>1.8</v>
      </c>
      <c r="BP10" s="624"/>
      <c r="BQ10" s="624"/>
      <c r="BR10" s="624"/>
      <c r="BS10" s="630">
        <v>1079334</v>
      </c>
      <c r="BT10" s="622"/>
      <c r="BU10" s="622"/>
      <c r="BV10" s="622"/>
      <c r="BW10" s="622"/>
      <c r="BX10" s="622"/>
      <c r="BY10" s="622"/>
      <c r="BZ10" s="622"/>
      <c r="CA10" s="622"/>
      <c r="CB10" s="631"/>
      <c r="CD10" s="636" t="s">
        <v>235</v>
      </c>
      <c r="CE10" s="637"/>
      <c r="CF10" s="637"/>
      <c r="CG10" s="637"/>
      <c r="CH10" s="637"/>
      <c r="CI10" s="637"/>
      <c r="CJ10" s="637"/>
      <c r="CK10" s="637"/>
      <c r="CL10" s="637"/>
      <c r="CM10" s="637"/>
      <c r="CN10" s="637"/>
      <c r="CO10" s="637"/>
      <c r="CP10" s="637"/>
      <c r="CQ10" s="638"/>
      <c r="CR10" s="621">
        <v>1274155</v>
      </c>
      <c r="CS10" s="622"/>
      <c r="CT10" s="622"/>
      <c r="CU10" s="622"/>
      <c r="CV10" s="622"/>
      <c r="CW10" s="622"/>
      <c r="CX10" s="622"/>
      <c r="CY10" s="623"/>
      <c r="CZ10" s="624">
        <v>0.1</v>
      </c>
      <c r="DA10" s="624"/>
      <c r="DB10" s="624"/>
      <c r="DC10" s="624"/>
      <c r="DD10" s="630" t="s">
        <v>236</v>
      </c>
      <c r="DE10" s="622"/>
      <c r="DF10" s="622"/>
      <c r="DG10" s="622"/>
      <c r="DH10" s="622"/>
      <c r="DI10" s="622"/>
      <c r="DJ10" s="622"/>
      <c r="DK10" s="622"/>
      <c r="DL10" s="622"/>
      <c r="DM10" s="622"/>
      <c r="DN10" s="622"/>
      <c r="DO10" s="622"/>
      <c r="DP10" s="623"/>
      <c r="DQ10" s="630">
        <v>436446</v>
      </c>
      <c r="DR10" s="622"/>
      <c r="DS10" s="622"/>
      <c r="DT10" s="622"/>
      <c r="DU10" s="622"/>
      <c r="DV10" s="622"/>
      <c r="DW10" s="622"/>
      <c r="DX10" s="622"/>
      <c r="DY10" s="622"/>
      <c r="DZ10" s="622"/>
      <c r="EA10" s="622"/>
      <c r="EB10" s="622"/>
      <c r="EC10" s="631"/>
    </row>
    <row r="11" spans="2:143" ht="11.25" customHeight="1">
      <c r="B11" s="618" t="s">
        <v>237</v>
      </c>
      <c r="C11" s="619"/>
      <c r="D11" s="619"/>
      <c r="E11" s="619"/>
      <c r="F11" s="619"/>
      <c r="G11" s="619"/>
      <c r="H11" s="619"/>
      <c r="I11" s="619"/>
      <c r="J11" s="619"/>
      <c r="K11" s="619"/>
      <c r="L11" s="619"/>
      <c r="M11" s="619"/>
      <c r="N11" s="619"/>
      <c r="O11" s="619"/>
      <c r="P11" s="619"/>
      <c r="Q11" s="620"/>
      <c r="R11" s="621">
        <v>94751961</v>
      </c>
      <c r="S11" s="622"/>
      <c r="T11" s="622"/>
      <c r="U11" s="622"/>
      <c r="V11" s="622"/>
      <c r="W11" s="622"/>
      <c r="X11" s="622"/>
      <c r="Y11" s="623"/>
      <c r="Z11" s="624">
        <v>5.6</v>
      </c>
      <c r="AA11" s="624"/>
      <c r="AB11" s="624"/>
      <c r="AC11" s="624"/>
      <c r="AD11" s="625">
        <v>94751961</v>
      </c>
      <c r="AE11" s="625"/>
      <c r="AF11" s="625"/>
      <c r="AG11" s="625"/>
      <c r="AH11" s="625"/>
      <c r="AI11" s="625"/>
      <c r="AJ11" s="625"/>
      <c r="AK11" s="625"/>
      <c r="AL11" s="626">
        <v>10.6</v>
      </c>
      <c r="AM11" s="627"/>
      <c r="AN11" s="627"/>
      <c r="AO11" s="628"/>
      <c r="AP11" s="618" t="s">
        <v>238</v>
      </c>
      <c r="AQ11" s="619"/>
      <c r="AR11" s="619"/>
      <c r="AS11" s="619"/>
      <c r="AT11" s="619"/>
      <c r="AU11" s="619"/>
      <c r="AV11" s="619"/>
      <c r="AW11" s="619"/>
      <c r="AX11" s="619"/>
      <c r="AY11" s="619"/>
      <c r="AZ11" s="619"/>
      <c r="BA11" s="619"/>
      <c r="BB11" s="619"/>
      <c r="BC11" s="619"/>
      <c r="BD11" s="619"/>
      <c r="BE11" s="619"/>
      <c r="BF11" s="620"/>
      <c r="BG11" s="621">
        <v>43947388</v>
      </c>
      <c r="BH11" s="622"/>
      <c r="BI11" s="622"/>
      <c r="BJ11" s="622"/>
      <c r="BK11" s="622"/>
      <c r="BL11" s="622"/>
      <c r="BM11" s="622"/>
      <c r="BN11" s="623"/>
      <c r="BO11" s="624">
        <v>6</v>
      </c>
      <c r="BP11" s="624"/>
      <c r="BQ11" s="624"/>
      <c r="BR11" s="624"/>
      <c r="BS11" s="630">
        <v>5276769</v>
      </c>
      <c r="BT11" s="622"/>
      <c r="BU11" s="622"/>
      <c r="BV11" s="622"/>
      <c r="BW11" s="622"/>
      <c r="BX11" s="622"/>
      <c r="BY11" s="622"/>
      <c r="BZ11" s="622"/>
      <c r="CA11" s="622"/>
      <c r="CB11" s="631"/>
      <c r="CD11" s="636" t="s">
        <v>239</v>
      </c>
      <c r="CE11" s="637"/>
      <c r="CF11" s="637"/>
      <c r="CG11" s="637"/>
      <c r="CH11" s="637"/>
      <c r="CI11" s="637"/>
      <c r="CJ11" s="637"/>
      <c r="CK11" s="637"/>
      <c r="CL11" s="637"/>
      <c r="CM11" s="637"/>
      <c r="CN11" s="637"/>
      <c r="CO11" s="637"/>
      <c r="CP11" s="637"/>
      <c r="CQ11" s="638"/>
      <c r="CR11" s="621">
        <v>1794857</v>
      </c>
      <c r="CS11" s="622"/>
      <c r="CT11" s="622"/>
      <c r="CU11" s="622"/>
      <c r="CV11" s="622"/>
      <c r="CW11" s="622"/>
      <c r="CX11" s="622"/>
      <c r="CY11" s="623"/>
      <c r="CZ11" s="624">
        <v>0.1</v>
      </c>
      <c r="DA11" s="624"/>
      <c r="DB11" s="624"/>
      <c r="DC11" s="624"/>
      <c r="DD11" s="630">
        <v>154976</v>
      </c>
      <c r="DE11" s="622"/>
      <c r="DF11" s="622"/>
      <c r="DG11" s="622"/>
      <c r="DH11" s="622"/>
      <c r="DI11" s="622"/>
      <c r="DJ11" s="622"/>
      <c r="DK11" s="622"/>
      <c r="DL11" s="622"/>
      <c r="DM11" s="622"/>
      <c r="DN11" s="622"/>
      <c r="DO11" s="622"/>
      <c r="DP11" s="623"/>
      <c r="DQ11" s="630">
        <v>1654828</v>
      </c>
      <c r="DR11" s="622"/>
      <c r="DS11" s="622"/>
      <c r="DT11" s="622"/>
      <c r="DU11" s="622"/>
      <c r="DV11" s="622"/>
      <c r="DW11" s="622"/>
      <c r="DX11" s="622"/>
      <c r="DY11" s="622"/>
      <c r="DZ11" s="622"/>
      <c r="EA11" s="622"/>
      <c r="EB11" s="622"/>
      <c r="EC11" s="631"/>
    </row>
    <row r="12" spans="2:143" ht="11.25" customHeight="1">
      <c r="B12" s="618" t="s">
        <v>240</v>
      </c>
      <c r="C12" s="619"/>
      <c r="D12" s="619"/>
      <c r="E12" s="619"/>
      <c r="F12" s="619"/>
      <c r="G12" s="619"/>
      <c r="H12" s="619"/>
      <c r="I12" s="619"/>
      <c r="J12" s="619"/>
      <c r="K12" s="619"/>
      <c r="L12" s="619"/>
      <c r="M12" s="619"/>
      <c r="N12" s="619"/>
      <c r="O12" s="619"/>
      <c r="P12" s="619"/>
      <c r="Q12" s="620"/>
      <c r="R12" s="621">
        <v>62370473</v>
      </c>
      <c r="S12" s="622"/>
      <c r="T12" s="622"/>
      <c r="U12" s="622"/>
      <c r="V12" s="622"/>
      <c r="W12" s="622"/>
      <c r="X12" s="622"/>
      <c r="Y12" s="623"/>
      <c r="Z12" s="624">
        <v>3.7</v>
      </c>
      <c r="AA12" s="624"/>
      <c r="AB12" s="624"/>
      <c r="AC12" s="624"/>
      <c r="AD12" s="625">
        <v>62370473</v>
      </c>
      <c r="AE12" s="625"/>
      <c r="AF12" s="625"/>
      <c r="AG12" s="625"/>
      <c r="AH12" s="625"/>
      <c r="AI12" s="625"/>
      <c r="AJ12" s="625"/>
      <c r="AK12" s="625"/>
      <c r="AL12" s="626">
        <v>6.9</v>
      </c>
      <c r="AM12" s="627"/>
      <c r="AN12" s="627"/>
      <c r="AO12" s="628"/>
      <c r="AP12" s="618" t="s">
        <v>241</v>
      </c>
      <c r="AQ12" s="619"/>
      <c r="AR12" s="619"/>
      <c r="AS12" s="619"/>
      <c r="AT12" s="619"/>
      <c r="AU12" s="619"/>
      <c r="AV12" s="619"/>
      <c r="AW12" s="619"/>
      <c r="AX12" s="619"/>
      <c r="AY12" s="619"/>
      <c r="AZ12" s="619"/>
      <c r="BA12" s="619"/>
      <c r="BB12" s="619"/>
      <c r="BC12" s="619"/>
      <c r="BD12" s="619"/>
      <c r="BE12" s="619"/>
      <c r="BF12" s="620"/>
      <c r="BG12" s="621">
        <v>270462461</v>
      </c>
      <c r="BH12" s="622"/>
      <c r="BI12" s="622"/>
      <c r="BJ12" s="622"/>
      <c r="BK12" s="622"/>
      <c r="BL12" s="622"/>
      <c r="BM12" s="622"/>
      <c r="BN12" s="623"/>
      <c r="BO12" s="624">
        <v>37.200000000000003</v>
      </c>
      <c r="BP12" s="624"/>
      <c r="BQ12" s="624"/>
      <c r="BR12" s="624"/>
      <c r="BS12" s="630" t="s">
        <v>120</v>
      </c>
      <c r="BT12" s="622"/>
      <c r="BU12" s="622"/>
      <c r="BV12" s="622"/>
      <c r="BW12" s="622"/>
      <c r="BX12" s="622"/>
      <c r="BY12" s="622"/>
      <c r="BZ12" s="622"/>
      <c r="CA12" s="622"/>
      <c r="CB12" s="631"/>
      <c r="CD12" s="636" t="s">
        <v>242</v>
      </c>
      <c r="CE12" s="637"/>
      <c r="CF12" s="637"/>
      <c r="CG12" s="637"/>
      <c r="CH12" s="637"/>
      <c r="CI12" s="637"/>
      <c r="CJ12" s="637"/>
      <c r="CK12" s="637"/>
      <c r="CL12" s="637"/>
      <c r="CM12" s="637"/>
      <c r="CN12" s="637"/>
      <c r="CO12" s="637"/>
      <c r="CP12" s="637"/>
      <c r="CQ12" s="638"/>
      <c r="CR12" s="621">
        <v>49241310</v>
      </c>
      <c r="CS12" s="622"/>
      <c r="CT12" s="622"/>
      <c r="CU12" s="622"/>
      <c r="CV12" s="622"/>
      <c r="CW12" s="622"/>
      <c r="CX12" s="622"/>
      <c r="CY12" s="623"/>
      <c r="CZ12" s="624">
        <v>2.9</v>
      </c>
      <c r="DA12" s="624"/>
      <c r="DB12" s="624"/>
      <c r="DC12" s="624"/>
      <c r="DD12" s="630">
        <v>2573713</v>
      </c>
      <c r="DE12" s="622"/>
      <c r="DF12" s="622"/>
      <c r="DG12" s="622"/>
      <c r="DH12" s="622"/>
      <c r="DI12" s="622"/>
      <c r="DJ12" s="622"/>
      <c r="DK12" s="622"/>
      <c r="DL12" s="622"/>
      <c r="DM12" s="622"/>
      <c r="DN12" s="622"/>
      <c r="DO12" s="622"/>
      <c r="DP12" s="623"/>
      <c r="DQ12" s="630">
        <v>11547182</v>
      </c>
      <c r="DR12" s="622"/>
      <c r="DS12" s="622"/>
      <c r="DT12" s="622"/>
      <c r="DU12" s="622"/>
      <c r="DV12" s="622"/>
      <c r="DW12" s="622"/>
      <c r="DX12" s="622"/>
      <c r="DY12" s="622"/>
      <c r="DZ12" s="622"/>
      <c r="EA12" s="622"/>
      <c r="EB12" s="622"/>
      <c r="EC12" s="631"/>
    </row>
    <row r="13" spans="2:143" ht="11.25" customHeight="1">
      <c r="B13" s="618" t="s">
        <v>243</v>
      </c>
      <c r="C13" s="619"/>
      <c r="D13" s="619"/>
      <c r="E13" s="619"/>
      <c r="F13" s="619"/>
      <c r="G13" s="619"/>
      <c r="H13" s="619"/>
      <c r="I13" s="619"/>
      <c r="J13" s="619"/>
      <c r="K13" s="619"/>
      <c r="L13" s="619"/>
      <c r="M13" s="619"/>
      <c r="N13" s="619"/>
      <c r="O13" s="619"/>
      <c r="P13" s="619"/>
      <c r="Q13" s="620"/>
      <c r="R13" s="621">
        <v>142902</v>
      </c>
      <c r="S13" s="622"/>
      <c r="T13" s="622"/>
      <c r="U13" s="622"/>
      <c r="V13" s="622"/>
      <c r="W13" s="622"/>
      <c r="X13" s="622"/>
      <c r="Y13" s="623"/>
      <c r="Z13" s="624">
        <v>0</v>
      </c>
      <c r="AA13" s="624"/>
      <c r="AB13" s="624"/>
      <c r="AC13" s="624"/>
      <c r="AD13" s="625">
        <v>142902</v>
      </c>
      <c r="AE13" s="625"/>
      <c r="AF13" s="625"/>
      <c r="AG13" s="625"/>
      <c r="AH13" s="625"/>
      <c r="AI13" s="625"/>
      <c r="AJ13" s="625"/>
      <c r="AK13" s="625"/>
      <c r="AL13" s="626">
        <v>0</v>
      </c>
      <c r="AM13" s="627"/>
      <c r="AN13" s="627"/>
      <c r="AO13" s="628"/>
      <c r="AP13" s="618" t="s">
        <v>244</v>
      </c>
      <c r="AQ13" s="619"/>
      <c r="AR13" s="619"/>
      <c r="AS13" s="619"/>
      <c r="AT13" s="619"/>
      <c r="AU13" s="619"/>
      <c r="AV13" s="619"/>
      <c r="AW13" s="619"/>
      <c r="AX13" s="619"/>
      <c r="AY13" s="619"/>
      <c r="AZ13" s="619"/>
      <c r="BA13" s="619"/>
      <c r="BB13" s="619"/>
      <c r="BC13" s="619"/>
      <c r="BD13" s="619"/>
      <c r="BE13" s="619"/>
      <c r="BF13" s="620"/>
      <c r="BG13" s="621">
        <v>269588762</v>
      </c>
      <c r="BH13" s="622"/>
      <c r="BI13" s="622"/>
      <c r="BJ13" s="622"/>
      <c r="BK13" s="622"/>
      <c r="BL13" s="622"/>
      <c r="BM13" s="622"/>
      <c r="BN13" s="623"/>
      <c r="BO13" s="624">
        <v>37.1</v>
      </c>
      <c r="BP13" s="624"/>
      <c r="BQ13" s="624"/>
      <c r="BR13" s="624"/>
      <c r="BS13" s="630" t="s">
        <v>236</v>
      </c>
      <c r="BT13" s="622"/>
      <c r="BU13" s="622"/>
      <c r="BV13" s="622"/>
      <c r="BW13" s="622"/>
      <c r="BX13" s="622"/>
      <c r="BY13" s="622"/>
      <c r="BZ13" s="622"/>
      <c r="CA13" s="622"/>
      <c r="CB13" s="631"/>
      <c r="CD13" s="636" t="s">
        <v>245</v>
      </c>
      <c r="CE13" s="637"/>
      <c r="CF13" s="637"/>
      <c r="CG13" s="637"/>
      <c r="CH13" s="637"/>
      <c r="CI13" s="637"/>
      <c r="CJ13" s="637"/>
      <c r="CK13" s="637"/>
      <c r="CL13" s="637"/>
      <c r="CM13" s="637"/>
      <c r="CN13" s="637"/>
      <c r="CO13" s="637"/>
      <c r="CP13" s="637"/>
      <c r="CQ13" s="638"/>
      <c r="CR13" s="621">
        <v>252886112</v>
      </c>
      <c r="CS13" s="622"/>
      <c r="CT13" s="622"/>
      <c r="CU13" s="622"/>
      <c r="CV13" s="622"/>
      <c r="CW13" s="622"/>
      <c r="CX13" s="622"/>
      <c r="CY13" s="623"/>
      <c r="CZ13" s="624">
        <v>15</v>
      </c>
      <c r="DA13" s="624"/>
      <c r="DB13" s="624"/>
      <c r="DC13" s="624"/>
      <c r="DD13" s="630">
        <v>135125675</v>
      </c>
      <c r="DE13" s="622"/>
      <c r="DF13" s="622"/>
      <c r="DG13" s="622"/>
      <c r="DH13" s="622"/>
      <c r="DI13" s="622"/>
      <c r="DJ13" s="622"/>
      <c r="DK13" s="622"/>
      <c r="DL13" s="622"/>
      <c r="DM13" s="622"/>
      <c r="DN13" s="622"/>
      <c r="DO13" s="622"/>
      <c r="DP13" s="623"/>
      <c r="DQ13" s="630">
        <v>125848736</v>
      </c>
      <c r="DR13" s="622"/>
      <c r="DS13" s="622"/>
      <c r="DT13" s="622"/>
      <c r="DU13" s="622"/>
      <c r="DV13" s="622"/>
      <c r="DW13" s="622"/>
      <c r="DX13" s="622"/>
      <c r="DY13" s="622"/>
      <c r="DZ13" s="622"/>
      <c r="EA13" s="622"/>
      <c r="EB13" s="622"/>
      <c r="EC13" s="631"/>
    </row>
    <row r="14" spans="2:143" ht="11.25" customHeight="1">
      <c r="B14" s="618" t="s">
        <v>246</v>
      </c>
      <c r="C14" s="619"/>
      <c r="D14" s="619"/>
      <c r="E14" s="619"/>
      <c r="F14" s="619"/>
      <c r="G14" s="619"/>
      <c r="H14" s="619"/>
      <c r="I14" s="619"/>
      <c r="J14" s="619"/>
      <c r="K14" s="619"/>
      <c r="L14" s="619"/>
      <c r="M14" s="619"/>
      <c r="N14" s="619"/>
      <c r="O14" s="619"/>
      <c r="P14" s="619"/>
      <c r="Q14" s="620"/>
      <c r="R14" s="621" t="s">
        <v>120</v>
      </c>
      <c r="S14" s="622"/>
      <c r="T14" s="622"/>
      <c r="U14" s="622"/>
      <c r="V14" s="622"/>
      <c r="W14" s="622"/>
      <c r="X14" s="622"/>
      <c r="Y14" s="623"/>
      <c r="Z14" s="624" t="s">
        <v>120</v>
      </c>
      <c r="AA14" s="624"/>
      <c r="AB14" s="624"/>
      <c r="AC14" s="624"/>
      <c r="AD14" s="625" t="s">
        <v>236</v>
      </c>
      <c r="AE14" s="625"/>
      <c r="AF14" s="625"/>
      <c r="AG14" s="625"/>
      <c r="AH14" s="625"/>
      <c r="AI14" s="625"/>
      <c r="AJ14" s="625"/>
      <c r="AK14" s="625"/>
      <c r="AL14" s="626" t="s">
        <v>236</v>
      </c>
      <c r="AM14" s="627"/>
      <c r="AN14" s="627"/>
      <c r="AO14" s="628"/>
      <c r="AP14" s="618" t="s">
        <v>247</v>
      </c>
      <c r="AQ14" s="619"/>
      <c r="AR14" s="619"/>
      <c r="AS14" s="619"/>
      <c r="AT14" s="619"/>
      <c r="AU14" s="619"/>
      <c r="AV14" s="619"/>
      <c r="AW14" s="619"/>
      <c r="AX14" s="619"/>
      <c r="AY14" s="619"/>
      <c r="AZ14" s="619"/>
      <c r="BA14" s="619"/>
      <c r="BB14" s="619"/>
      <c r="BC14" s="619"/>
      <c r="BD14" s="619"/>
      <c r="BE14" s="619"/>
      <c r="BF14" s="620"/>
      <c r="BG14" s="621">
        <v>2732129</v>
      </c>
      <c r="BH14" s="622"/>
      <c r="BI14" s="622"/>
      <c r="BJ14" s="622"/>
      <c r="BK14" s="622"/>
      <c r="BL14" s="622"/>
      <c r="BM14" s="622"/>
      <c r="BN14" s="623"/>
      <c r="BO14" s="624">
        <v>0.4</v>
      </c>
      <c r="BP14" s="624"/>
      <c r="BQ14" s="624"/>
      <c r="BR14" s="624"/>
      <c r="BS14" s="630" t="s">
        <v>120</v>
      </c>
      <c r="BT14" s="622"/>
      <c r="BU14" s="622"/>
      <c r="BV14" s="622"/>
      <c r="BW14" s="622"/>
      <c r="BX14" s="622"/>
      <c r="BY14" s="622"/>
      <c r="BZ14" s="622"/>
      <c r="CA14" s="622"/>
      <c r="CB14" s="631"/>
      <c r="CD14" s="636" t="s">
        <v>248</v>
      </c>
      <c r="CE14" s="637"/>
      <c r="CF14" s="637"/>
      <c r="CG14" s="637"/>
      <c r="CH14" s="637"/>
      <c r="CI14" s="637"/>
      <c r="CJ14" s="637"/>
      <c r="CK14" s="637"/>
      <c r="CL14" s="637"/>
      <c r="CM14" s="637"/>
      <c r="CN14" s="637"/>
      <c r="CO14" s="637"/>
      <c r="CP14" s="637"/>
      <c r="CQ14" s="638"/>
      <c r="CR14" s="621">
        <v>40600055</v>
      </c>
      <c r="CS14" s="622"/>
      <c r="CT14" s="622"/>
      <c r="CU14" s="622"/>
      <c r="CV14" s="622"/>
      <c r="CW14" s="622"/>
      <c r="CX14" s="622"/>
      <c r="CY14" s="623"/>
      <c r="CZ14" s="624">
        <v>2.4</v>
      </c>
      <c r="DA14" s="624"/>
      <c r="DB14" s="624"/>
      <c r="DC14" s="624"/>
      <c r="DD14" s="630">
        <v>3199621</v>
      </c>
      <c r="DE14" s="622"/>
      <c r="DF14" s="622"/>
      <c r="DG14" s="622"/>
      <c r="DH14" s="622"/>
      <c r="DI14" s="622"/>
      <c r="DJ14" s="622"/>
      <c r="DK14" s="622"/>
      <c r="DL14" s="622"/>
      <c r="DM14" s="622"/>
      <c r="DN14" s="622"/>
      <c r="DO14" s="622"/>
      <c r="DP14" s="623"/>
      <c r="DQ14" s="630">
        <v>38138581</v>
      </c>
      <c r="DR14" s="622"/>
      <c r="DS14" s="622"/>
      <c r="DT14" s="622"/>
      <c r="DU14" s="622"/>
      <c r="DV14" s="622"/>
      <c r="DW14" s="622"/>
      <c r="DX14" s="622"/>
      <c r="DY14" s="622"/>
      <c r="DZ14" s="622"/>
      <c r="EA14" s="622"/>
      <c r="EB14" s="622"/>
      <c r="EC14" s="631"/>
    </row>
    <row r="15" spans="2:143" ht="11.25" customHeight="1">
      <c r="B15" s="618" t="s">
        <v>249</v>
      </c>
      <c r="C15" s="619"/>
      <c r="D15" s="619"/>
      <c r="E15" s="619"/>
      <c r="F15" s="619"/>
      <c r="G15" s="619"/>
      <c r="H15" s="619"/>
      <c r="I15" s="619"/>
      <c r="J15" s="619"/>
      <c r="K15" s="619"/>
      <c r="L15" s="619"/>
      <c r="M15" s="619"/>
      <c r="N15" s="619"/>
      <c r="O15" s="619"/>
      <c r="P15" s="619"/>
      <c r="Q15" s="620"/>
      <c r="R15" s="621">
        <v>4472557</v>
      </c>
      <c r="S15" s="622"/>
      <c r="T15" s="622"/>
      <c r="U15" s="622"/>
      <c r="V15" s="622"/>
      <c r="W15" s="622"/>
      <c r="X15" s="622"/>
      <c r="Y15" s="623"/>
      <c r="Z15" s="624">
        <v>0.3</v>
      </c>
      <c r="AA15" s="624"/>
      <c r="AB15" s="624"/>
      <c r="AC15" s="624"/>
      <c r="AD15" s="625">
        <v>4472557</v>
      </c>
      <c r="AE15" s="625"/>
      <c r="AF15" s="625"/>
      <c r="AG15" s="625"/>
      <c r="AH15" s="625"/>
      <c r="AI15" s="625"/>
      <c r="AJ15" s="625"/>
      <c r="AK15" s="625"/>
      <c r="AL15" s="626">
        <v>0.5</v>
      </c>
      <c r="AM15" s="627"/>
      <c r="AN15" s="627"/>
      <c r="AO15" s="628"/>
      <c r="AP15" s="618" t="s">
        <v>250</v>
      </c>
      <c r="AQ15" s="619"/>
      <c r="AR15" s="619"/>
      <c r="AS15" s="619"/>
      <c r="AT15" s="619"/>
      <c r="AU15" s="619"/>
      <c r="AV15" s="619"/>
      <c r="AW15" s="619"/>
      <c r="AX15" s="619"/>
      <c r="AY15" s="619"/>
      <c r="AZ15" s="619"/>
      <c r="BA15" s="619"/>
      <c r="BB15" s="619"/>
      <c r="BC15" s="619"/>
      <c r="BD15" s="619"/>
      <c r="BE15" s="619"/>
      <c r="BF15" s="620"/>
      <c r="BG15" s="621">
        <v>21185058</v>
      </c>
      <c r="BH15" s="622"/>
      <c r="BI15" s="622"/>
      <c r="BJ15" s="622"/>
      <c r="BK15" s="622"/>
      <c r="BL15" s="622"/>
      <c r="BM15" s="622"/>
      <c r="BN15" s="623"/>
      <c r="BO15" s="624">
        <v>2.9</v>
      </c>
      <c r="BP15" s="624"/>
      <c r="BQ15" s="624"/>
      <c r="BR15" s="624"/>
      <c r="BS15" s="630" t="s">
        <v>251</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288238688</v>
      </c>
      <c r="CS15" s="622"/>
      <c r="CT15" s="622"/>
      <c r="CU15" s="622"/>
      <c r="CV15" s="622"/>
      <c r="CW15" s="622"/>
      <c r="CX15" s="622"/>
      <c r="CY15" s="623"/>
      <c r="CZ15" s="624">
        <v>17.100000000000001</v>
      </c>
      <c r="DA15" s="624"/>
      <c r="DB15" s="624"/>
      <c r="DC15" s="624"/>
      <c r="DD15" s="630">
        <v>26966618</v>
      </c>
      <c r="DE15" s="622"/>
      <c r="DF15" s="622"/>
      <c r="DG15" s="622"/>
      <c r="DH15" s="622"/>
      <c r="DI15" s="622"/>
      <c r="DJ15" s="622"/>
      <c r="DK15" s="622"/>
      <c r="DL15" s="622"/>
      <c r="DM15" s="622"/>
      <c r="DN15" s="622"/>
      <c r="DO15" s="622"/>
      <c r="DP15" s="623"/>
      <c r="DQ15" s="630">
        <v>218442545</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v>11887245</v>
      </c>
      <c r="S16" s="622"/>
      <c r="T16" s="622"/>
      <c r="U16" s="622"/>
      <c r="V16" s="622"/>
      <c r="W16" s="622"/>
      <c r="X16" s="622"/>
      <c r="Y16" s="623"/>
      <c r="Z16" s="624">
        <v>0.7</v>
      </c>
      <c r="AA16" s="624"/>
      <c r="AB16" s="624"/>
      <c r="AC16" s="624"/>
      <c r="AD16" s="625">
        <v>11887245</v>
      </c>
      <c r="AE16" s="625"/>
      <c r="AF16" s="625"/>
      <c r="AG16" s="625"/>
      <c r="AH16" s="625"/>
      <c r="AI16" s="625"/>
      <c r="AJ16" s="625"/>
      <c r="AK16" s="625"/>
      <c r="AL16" s="626">
        <v>1.3</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120</v>
      </c>
      <c r="BH16" s="622"/>
      <c r="BI16" s="622"/>
      <c r="BJ16" s="622"/>
      <c r="BK16" s="622"/>
      <c r="BL16" s="622"/>
      <c r="BM16" s="622"/>
      <c r="BN16" s="623"/>
      <c r="BO16" s="624" t="s">
        <v>120</v>
      </c>
      <c r="BP16" s="624"/>
      <c r="BQ16" s="624"/>
      <c r="BR16" s="624"/>
      <c r="BS16" s="630" t="s">
        <v>120</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t="s">
        <v>236</v>
      </c>
      <c r="CS16" s="622"/>
      <c r="CT16" s="622"/>
      <c r="CU16" s="622"/>
      <c r="CV16" s="622"/>
      <c r="CW16" s="622"/>
      <c r="CX16" s="622"/>
      <c r="CY16" s="623"/>
      <c r="CZ16" s="624" t="s">
        <v>120</v>
      </c>
      <c r="DA16" s="624"/>
      <c r="DB16" s="624"/>
      <c r="DC16" s="624"/>
      <c r="DD16" s="630" t="s">
        <v>120</v>
      </c>
      <c r="DE16" s="622"/>
      <c r="DF16" s="622"/>
      <c r="DG16" s="622"/>
      <c r="DH16" s="622"/>
      <c r="DI16" s="622"/>
      <c r="DJ16" s="622"/>
      <c r="DK16" s="622"/>
      <c r="DL16" s="622"/>
      <c r="DM16" s="622"/>
      <c r="DN16" s="622"/>
      <c r="DO16" s="622"/>
      <c r="DP16" s="623"/>
      <c r="DQ16" s="630" t="s">
        <v>236</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3512240</v>
      </c>
      <c r="S17" s="622"/>
      <c r="T17" s="622"/>
      <c r="U17" s="622"/>
      <c r="V17" s="622"/>
      <c r="W17" s="622"/>
      <c r="X17" s="622"/>
      <c r="Y17" s="623"/>
      <c r="Z17" s="624">
        <v>0.2</v>
      </c>
      <c r="AA17" s="624"/>
      <c r="AB17" s="624"/>
      <c r="AC17" s="624"/>
      <c r="AD17" s="625">
        <v>3512240</v>
      </c>
      <c r="AE17" s="625"/>
      <c r="AF17" s="625"/>
      <c r="AG17" s="625"/>
      <c r="AH17" s="625"/>
      <c r="AI17" s="625"/>
      <c r="AJ17" s="625"/>
      <c r="AK17" s="625"/>
      <c r="AL17" s="626">
        <v>0.4</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120</v>
      </c>
      <c r="BH17" s="622"/>
      <c r="BI17" s="622"/>
      <c r="BJ17" s="622"/>
      <c r="BK17" s="622"/>
      <c r="BL17" s="622"/>
      <c r="BM17" s="622"/>
      <c r="BN17" s="623"/>
      <c r="BO17" s="624" t="s">
        <v>120</v>
      </c>
      <c r="BP17" s="624"/>
      <c r="BQ17" s="624"/>
      <c r="BR17" s="624"/>
      <c r="BS17" s="630" t="s">
        <v>120</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183924831</v>
      </c>
      <c r="CS17" s="622"/>
      <c r="CT17" s="622"/>
      <c r="CU17" s="622"/>
      <c r="CV17" s="622"/>
      <c r="CW17" s="622"/>
      <c r="CX17" s="622"/>
      <c r="CY17" s="623"/>
      <c r="CZ17" s="624">
        <v>10.9</v>
      </c>
      <c r="DA17" s="624"/>
      <c r="DB17" s="624"/>
      <c r="DC17" s="624"/>
      <c r="DD17" s="630" t="s">
        <v>251</v>
      </c>
      <c r="DE17" s="622"/>
      <c r="DF17" s="622"/>
      <c r="DG17" s="622"/>
      <c r="DH17" s="622"/>
      <c r="DI17" s="622"/>
      <c r="DJ17" s="622"/>
      <c r="DK17" s="622"/>
      <c r="DL17" s="622"/>
      <c r="DM17" s="622"/>
      <c r="DN17" s="622"/>
      <c r="DO17" s="622"/>
      <c r="DP17" s="623"/>
      <c r="DQ17" s="630">
        <v>164406067</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24972323</v>
      </c>
      <c r="S18" s="622"/>
      <c r="T18" s="622"/>
      <c r="U18" s="622"/>
      <c r="V18" s="622"/>
      <c r="W18" s="622"/>
      <c r="X18" s="622"/>
      <c r="Y18" s="623"/>
      <c r="Z18" s="624">
        <v>1.5</v>
      </c>
      <c r="AA18" s="624"/>
      <c r="AB18" s="624"/>
      <c r="AC18" s="624"/>
      <c r="AD18" s="625">
        <v>23885931</v>
      </c>
      <c r="AE18" s="625"/>
      <c r="AF18" s="625"/>
      <c r="AG18" s="625"/>
      <c r="AH18" s="625"/>
      <c r="AI18" s="625"/>
      <c r="AJ18" s="625"/>
      <c r="AK18" s="625"/>
      <c r="AL18" s="626">
        <v>2.7</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120</v>
      </c>
      <c r="BH18" s="622"/>
      <c r="BI18" s="622"/>
      <c r="BJ18" s="622"/>
      <c r="BK18" s="622"/>
      <c r="BL18" s="622"/>
      <c r="BM18" s="622"/>
      <c r="BN18" s="623"/>
      <c r="BO18" s="624" t="s">
        <v>120</v>
      </c>
      <c r="BP18" s="624"/>
      <c r="BQ18" s="624"/>
      <c r="BR18" s="624"/>
      <c r="BS18" s="630" t="s">
        <v>251</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v>15920953</v>
      </c>
      <c r="CS18" s="622"/>
      <c r="CT18" s="622"/>
      <c r="CU18" s="622"/>
      <c r="CV18" s="622"/>
      <c r="CW18" s="622"/>
      <c r="CX18" s="622"/>
      <c r="CY18" s="623"/>
      <c r="CZ18" s="624">
        <v>0.9</v>
      </c>
      <c r="DA18" s="624"/>
      <c r="DB18" s="624"/>
      <c r="DC18" s="624"/>
      <c r="DD18" s="630" t="s">
        <v>251</v>
      </c>
      <c r="DE18" s="622"/>
      <c r="DF18" s="622"/>
      <c r="DG18" s="622"/>
      <c r="DH18" s="622"/>
      <c r="DI18" s="622"/>
      <c r="DJ18" s="622"/>
      <c r="DK18" s="622"/>
      <c r="DL18" s="622"/>
      <c r="DM18" s="622"/>
      <c r="DN18" s="622"/>
      <c r="DO18" s="622"/>
      <c r="DP18" s="623"/>
      <c r="DQ18" s="630">
        <v>12141067</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23885931</v>
      </c>
      <c r="S19" s="622"/>
      <c r="T19" s="622"/>
      <c r="U19" s="622"/>
      <c r="V19" s="622"/>
      <c r="W19" s="622"/>
      <c r="X19" s="622"/>
      <c r="Y19" s="623"/>
      <c r="Z19" s="624">
        <v>1.4</v>
      </c>
      <c r="AA19" s="624"/>
      <c r="AB19" s="624"/>
      <c r="AC19" s="624"/>
      <c r="AD19" s="625">
        <v>23885931</v>
      </c>
      <c r="AE19" s="625"/>
      <c r="AF19" s="625"/>
      <c r="AG19" s="625"/>
      <c r="AH19" s="625"/>
      <c r="AI19" s="625"/>
      <c r="AJ19" s="625"/>
      <c r="AK19" s="625"/>
      <c r="AL19" s="626">
        <v>2.7</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75492791</v>
      </c>
      <c r="BH19" s="622"/>
      <c r="BI19" s="622"/>
      <c r="BJ19" s="622"/>
      <c r="BK19" s="622"/>
      <c r="BL19" s="622"/>
      <c r="BM19" s="622"/>
      <c r="BN19" s="623"/>
      <c r="BO19" s="624">
        <v>10.4</v>
      </c>
      <c r="BP19" s="624"/>
      <c r="BQ19" s="624"/>
      <c r="BR19" s="624"/>
      <c r="BS19" s="630" t="s">
        <v>251</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120</v>
      </c>
      <c r="CS19" s="622"/>
      <c r="CT19" s="622"/>
      <c r="CU19" s="622"/>
      <c r="CV19" s="622"/>
      <c r="CW19" s="622"/>
      <c r="CX19" s="622"/>
      <c r="CY19" s="623"/>
      <c r="CZ19" s="624" t="s">
        <v>120</v>
      </c>
      <c r="DA19" s="624"/>
      <c r="DB19" s="624"/>
      <c r="DC19" s="624"/>
      <c r="DD19" s="630" t="s">
        <v>120</v>
      </c>
      <c r="DE19" s="622"/>
      <c r="DF19" s="622"/>
      <c r="DG19" s="622"/>
      <c r="DH19" s="622"/>
      <c r="DI19" s="622"/>
      <c r="DJ19" s="622"/>
      <c r="DK19" s="622"/>
      <c r="DL19" s="622"/>
      <c r="DM19" s="622"/>
      <c r="DN19" s="622"/>
      <c r="DO19" s="622"/>
      <c r="DP19" s="623"/>
      <c r="DQ19" s="630" t="s">
        <v>120</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1078940</v>
      </c>
      <c r="S20" s="622"/>
      <c r="T20" s="622"/>
      <c r="U20" s="622"/>
      <c r="V20" s="622"/>
      <c r="W20" s="622"/>
      <c r="X20" s="622"/>
      <c r="Y20" s="623"/>
      <c r="Z20" s="624">
        <v>0.1</v>
      </c>
      <c r="AA20" s="624"/>
      <c r="AB20" s="624"/>
      <c r="AC20" s="624"/>
      <c r="AD20" s="625" t="s">
        <v>120</v>
      </c>
      <c r="AE20" s="625"/>
      <c r="AF20" s="625"/>
      <c r="AG20" s="625"/>
      <c r="AH20" s="625"/>
      <c r="AI20" s="625"/>
      <c r="AJ20" s="625"/>
      <c r="AK20" s="625"/>
      <c r="AL20" s="626" t="s">
        <v>120</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75492791</v>
      </c>
      <c r="BH20" s="622"/>
      <c r="BI20" s="622"/>
      <c r="BJ20" s="622"/>
      <c r="BK20" s="622"/>
      <c r="BL20" s="622"/>
      <c r="BM20" s="622"/>
      <c r="BN20" s="623"/>
      <c r="BO20" s="624">
        <v>10.4</v>
      </c>
      <c r="BP20" s="624"/>
      <c r="BQ20" s="624"/>
      <c r="BR20" s="624"/>
      <c r="BS20" s="630" t="s">
        <v>251</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1682028520</v>
      </c>
      <c r="CS20" s="622"/>
      <c r="CT20" s="622"/>
      <c r="CU20" s="622"/>
      <c r="CV20" s="622"/>
      <c r="CW20" s="622"/>
      <c r="CX20" s="622"/>
      <c r="CY20" s="623"/>
      <c r="CZ20" s="624">
        <v>100</v>
      </c>
      <c r="DA20" s="624"/>
      <c r="DB20" s="624"/>
      <c r="DC20" s="624"/>
      <c r="DD20" s="630">
        <v>202469546</v>
      </c>
      <c r="DE20" s="622"/>
      <c r="DF20" s="622"/>
      <c r="DG20" s="622"/>
      <c r="DH20" s="622"/>
      <c r="DI20" s="622"/>
      <c r="DJ20" s="622"/>
      <c r="DK20" s="622"/>
      <c r="DL20" s="622"/>
      <c r="DM20" s="622"/>
      <c r="DN20" s="622"/>
      <c r="DO20" s="622"/>
      <c r="DP20" s="623"/>
      <c r="DQ20" s="630">
        <v>1071246951</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v>7452</v>
      </c>
      <c r="S21" s="622"/>
      <c r="T21" s="622"/>
      <c r="U21" s="622"/>
      <c r="V21" s="622"/>
      <c r="W21" s="622"/>
      <c r="X21" s="622"/>
      <c r="Y21" s="623"/>
      <c r="Z21" s="624">
        <v>0</v>
      </c>
      <c r="AA21" s="624"/>
      <c r="AB21" s="624"/>
      <c r="AC21" s="624"/>
      <c r="AD21" s="625" t="s">
        <v>236</v>
      </c>
      <c r="AE21" s="625"/>
      <c r="AF21" s="625"/>
      <c r="AG21" s="625"/>
      <c r="AH21" s="625"/>
      <c r="AI21" s="625"/>
      <c r="AJ21" s="625"/>
      <c r="AK21" s="625"/>
      <c r="AL21" s="626" t="s">
        <v>251</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v>81076</v>
      </c>
      <c r="BH21" s="622"/>
      <c r="BI21" s="622"/>
      <c r="BJ21" s="622"/>
      <c r="BK21" s="622"/>
      <c r="BL21" s="622"/>
      <c r="BM21" s="622"/>
      <c r="BN21" s="623"/>
      <c r="BO21" s="624">
        <v>0</v>
      </c>
      <c r="BP21" s="624"/>
      <c r="BQ21" s="624"/>
      <c r="BR21" s="624"/>
      <c r="BS21" s="630" t="s">
        <v>120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948281767</v>
      </c>
      <c r="S22" s="622"/>
      <c r="T22" s="622"/>
      <c r="U22" s="622"/>
      <c r="V22" s="622"/>
      <c r="W22" s="622"/>
      <c r="X22" s="622"/>
      <c r="Y22" s="623"/>
      <c r="Z22" s="624">
        <v>55.6</v>
      </c>
      <c r="AA22" s="624"/>
      <c r="AB22" s="624"/>
      <c r="AC22" s="624"/>
      <c r="AD22" s="625">
        <v>889714898</v>
      </c>
      <c r="AE22" s="625"/>
      <c r="AF22" s="625"/>
      <c r="AG22" s="625"/>
      <c r="AH22" s="625"/>
      <c r="AI22" s="625"/>
      <c r="AJ22" s="625"/>
      <c r="AK22" s="625"/>
      <c r="AL22" s="626">
        <v>99.1</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v>17931238</v>
      </c>
      <c r="BH22" s="622"/>
      <c r="BI22" s="622"/>
      <c r="BJ22" s="622"/>
      <c r="BK22" s="622"/>
      <c r="BL22" s="622"/>
      <c r="BM22" s="622"/>
      <c r="BN22" s="623"/>
      <c r="BO22" s="624">
        <v>2.5</v>
      </c>
      <c r="BP22" s="624"/>
      <c r="BQ22" s="624"/>
      <c r="BR22" s="624"/>
      <c r="BS22" s="630" t="s">
        <v>120</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894288</v>
      </c>
      <c r="S23" s="622"/>
      <c r="T23" s="622"/>
      <c r="U23" s="622"/>
      <c r="V23" s="622"/>
      <c r="W23" s="622"/>
      <c r="X23" s="622"/>
      <c r="Y23" s="623"/>
      <c r="Z23" s="624">
        <v>0.1</v>
      </c>
      <c r="AA23" s="624"/>
      <c r="AB23" s="624"/>
      <c r="AC23" s="624"/>
      <c r="AD23" s="625">
        <v>894288</v>
      </c>
      <c r="AE23" s="625"/>
      <c r="AF23" s="625"/>
      <c r="AG23" s="625"/>
      <c r="AH23" s="625"/>
      <c r="AI23" s="625"/>
      <c r="AJ23" s="625"/>
      <c r="AK23" s="625"/>
      <c r="AL23" s="626">
        <v>0.1</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v>57480477</v>
      </c>
      <c r="BH23" s="622"/>
      <c r="BI23" s="622"/>
      <c r="BJ23" s="622"/>
      <c r="BK23" s="622"/>
      <c r="BL23" s="622"/>
      <c r="BM23" s="622"/>
      <c r="BN23" s="623"/>
      <c r="BO23" s="624">
        <v>7.9</v>
      </c>
      <c r="BP23" s="624"/>
      <c r="BQ23" s="624"/>
      <c r="BR23" s="624"/>
      <c r="BS23" s="630" t="s">
        <v>120</v>
      </c>
      <c r="BT23" s="622"/>
      <c r="BU23" s="622"/>
      <c r="BV23" s="622"/>
      <c r="BW23" s="622"/>
      <c r="BX23" s="622"/>
      <c r="BY23" s="622"/>
      <c r="BZ23" s="622"/>
      <c r="CA23" s="622"/>
      <c r="CB23" s="631"/>
      <c r="CD23" s="603" t="s">
        <v>212</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39609879</v>
      </c>
      <c r="S24" s="622"/>
      <c r="T24" s="622"/>
      <c r="U24" s="622"/>
      <c r="V24" s="622"/>
      <c r="W24" s="622"/>
      <c r="X24" s="622"/>
      <c r="Y24" s="623"/>
      <c r="Z24" s="624">
        <v>2.2999999999999998</v>
      </c>
      <c r="AA24" s="624"/>
      <c r="AB24" s="624"/>
      <c r="AC24" s="624"/>
      <c r="AD24" s="625" t="s">
        <v>120</v>
      </c>
      <c r="AE24" s="625"/>
      <c r="AF24" s="625"/>
      <c r="AG24" s="625"/>
      <c r="AH24" s="625"/>
      <c r="AI24" s="625"/>
      <c r="AJ24" s="625"/>
      <c r="AK24" s="625"/>
      <c r="AL24" s="626" t="s">
        <v>251</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120</v>
      </c>
      <c r="BH24" s="622"/>
      <c r="BI24" s="622"/>
      <c r="BJ24" s="622"/>
      <c r="BK24" s="622"/>
      <c r="BL24" s="622"/>
      <c r="BM24" s="622"/>
      <c r="BN24" s="623"/>
      <c r="BO24" s="624" t="s">
        <v>236</v>
      </c>
      <c r="BP24" s="624"/>
      <c r="BQ24" s="624"/>
      <c r="BR24" s="624"/>
      <c r="BS24" s="630" t="s">
        <v>120</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976735799</v>
      </c>
      <c r="CS24" s="611"/>
      <c r="CT24" s="611"/>
      <c r="CU24" s="611"/>
      <c r="CV24" s="611"/>
      <c r="CW24" s="611"/>
      <c r="CX24" s="611"/>
      <c r="CY24" s="612"/>
      <c r="CZ24" s="615">
        <v>58.1</v>
      </c>
      <c r="DA24" s="616"/>
      <c r="DB24" s="616"/>
      <c r="DC24" s="635"/>
      <c r="DD24" s="654">
        <v>625199655</v>
      </c>
      <c r="DE24" s="611"/>
      <c r="DF24" s="611"/>
      <c r="DG24" s="611"/>
      <c r="DH24" s="611"/>
      <c r="DI24" s="611"/>
      <c r="DJ24" s="611"/>
      <c r="DK24" s="612"/>
      <c r="DL24" s="654">
        <v>618115631</v>
      </c>
      <c r="DM24" s="611"/>
      <c r="DN24" s="611"/>
      <c r="DO24" s="611"/>
      <c r="DP24" s="611"/>
      <c r="DQ24" s="611"/>
      <c r="DR24" s="611"/>
      <c r="DS24" s="611"/>
      <c r="DT24" s="611"/>
      <c r="DU24" s="611"/>
      <c r="DV24" s="612"/>
      <c r="DW24" s="615">
        <v>64.5</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32100756</v>
      </c>
      <c r="S25" s="622"/>
      <c r="T25" s="622"/>
      <c r="U25" s="622"/>
      <c r="V25" s="622"/>
      <c r="W25" s="622"/>
      <c r="X25" s="622"/>
      <c r="Y25" s="623"/>
      <c r="Z25" s="624">
        <v>1.9</v>
      </c>
      <c r="AA25" s="624"/>
      <c r="AB25" s="624"/>
      <c r="AC25" s="624"/>
      <c r="AD25" s="625">
        <v>4133765</v>
      </c>
      <c r="AE25" s="625"/>
      <c r="AF25" s="625"/>
      <c r="AG25" s="625"/>
      <c r="AH25" s="625"/>
      <c r="AI25" s="625"/>
      <c r="AJ25" s="625"/>
      <c r="AK25" s="625"/>
      <c r="AL25" s="626">
        <v>0.5</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120</v>
      </c>
      <c r="BH25" s="622"/>
      <c r="BI25" s="622"/>
      <c r="BJ25" s="622"/>
      <c r="BK25" s="622"/>
      <c r="BL25" s="622"/>
      <c r="BM25" s="622"/>
      <c r="BN25" s="623"/>
      <c r="BO25" s="624" t="s">
        <v>120</v>
      </c>
      <c r="BP25" s="624"/>
      <c r="BQ25" s="624"/>
      <c r="BR25" s="624"/>
      <c r="BS25" s="630" t="s">
        <v>120</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348322856</v>
      </c>
      <c r="CS25" s="657"/>
      <c r="CT25" s="657"/>
      <c r="CU25" s="657"/>
      <c r="CV25" s="657"/>
      <c r="CW25" s="657"/>
      <c r="CX25" s="657"/>
      <c r="CY25" s="658"/>
      <c r="CZ25" s="626">
        <v>20.7</v>
      </c>
      <c r="DA25" s="655"/>
      <c r="DB25" s="655"/>
      <c r="DC25" s="659"/>
      <c r="DD25" s="630">
        <v>294988200</v>
      </c>
      <c r="DE25" s="657"/>
      <c r="DF25" s="657"/>
      <c r="DG25" s="657"/>
      <c r="DH25" s="657"/>
      <c r="DI25" s="657"/>
      <c r="DJ25" s="657"/>
      <c r="DK25" s="658"/>
      <c r="DL25" s="630">
        <v>291549845</v>
      </c>
      <c r="DM25" s="657"/>
      <c r="DN25" s="657"/>
      <c r="DO25" s="657"/>
      <c r="DP25" s="657"/>
      <c r="DQ25" s="657"/>
      <c r="DR25" s="657"/>
      <c r="DS25" s="657"/>
      <c r="DT25" s="657"/>
      <c r="DU25" s="657"/>
      <c r="DV25" s="658"/>
      <c r="DW25" s="626">
        <v>30.4</v>
      </c>
      <c r="DX25" s="655"/>
      <c r="DY25" s="655"/>
      <c r="DZ25" s="655"/>
      <c r="EA25" s="655"/>
      <c r="EB25" s="655"/>
      <c r="EC25" s="656"/>
    </row>
    <row r="26" spans="2:133" ht="11.25" customHeight="1">
      <c r="B26" s="618" t="s">
        <v>286</v>
      </c>
      <c r="C26" s="619"/>
      <c r="D26" s="619"/>
      <c r="E26" s="619"/>
      <c r="F26" s="619"/>
      <c r="G26" s="619"/>
      <c r="H26" s="619"/>
      <c r="I26" s="619"/>
      <c r="J26" s="619"/>
      <c r="K26" s="619"/>
      <c r="L26" s="619"/>
      <c r="M26" s="619"/>
      <c r="N26" s="619"/>
      <c r="O26" s="619"/>
      <c r="P26" s="619"/>
      <c r="Q26" s="620"/>
      <c r="R26" s="621">
        <v>9476054</v>
      </c>
      <c r="S26" s="622"/>
      <c r="T26" s="622"/>
      <c r="U26" s="622"/>
      <c r="V26" s="622"/>
      <c r="W26" s="622"/>
      <c r="X26" s="622"/>
      <c r="Y26" s="623"/>
      <c r="Z26" s="624">
        <v>0.6</v>
      </c>
      <c r="AA26" s="624"/>
      <c r="AB26" s="624"/>
      <c r="AC26" s="624"/>
      <c r="AD26" s="625" t="s">
        <v>120</v>
      </c>
      <c r="AE26" s="625"/>
      <c r="AF26" s="625"/>
      <c r="AG26" s="625"/>
      <c r="AH26" s="625"/>
      <c r="AI26" s="625"/>
      <c r="AJ26" s="625"/>
      <c r="AK26" s="625"/>
      <c r="AL26" s="626" t="s">
        <v>236</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251</v>
      </c>
      <c r="BH26" s="622"/>
      <c r="BI26" s="622"/>
      <c r="BJ26" s="622"/>
      <c r="BK26" s="622"/>
      <c r="BL26" s="622"/>
      <c r="BM26" s="622"/>
      <c r="BN26" s="623"/>
      <c r="BO26" s="624" t="s">
        <v>236</v>
      </c>
      <c r="BP26" s="624"/>
      <c r="BQ26" s="624"/>
      <c r="BR26" s="624"/>
      <c r="BS26" s="630" t="s">
        <v>236</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249472457</v>
      </c>
      <c r="CS26" s="622"/>
      <c r="CT26" s="622"/>
      <c r="CU26" s="622"/>
      <c r="CV26" s="622"/>
      <c r="CW26" s="622"/>
      <c r="CX26" s="622"/>
      <c r="CY26" s="623"/>
      <c r="CZ26" s="626">
        <v>14.8</v>
      </c>
      <c r="DA26" s="655"/>
      <c r="DB26" s="655"/>
      <c r="DC26" s="659"/>
      <c r="DD26" s="630">
        <v>202160587</v>
      </c>
      <c r="DE26" s="622"/>
      <c r="DF26" s="622"/>
      <c r="DG26" s="622"/>
      <c r="DH26" s="622"/>
      <c r="DI26" s="622"/>
      <c r="DJ26" s="622"/>
      <c r="DK26" s="623"/>
      <c r="DL26" s="630" t="s">
        <v>251</v>
      </c>
      <c r="DM26" s="622"/>
      <c r="DN26" s="622"/>
      <c r="DO26" s="622"/>
      <c r="DP26" s="622"/>
      <c r="DQ26" s="622"/>
      <c r="DR26" s="622"/>
      <c r="DS26" s="622"/>
      <c r="DT26" s="622"/>
      <c r="DU26" s="622"/>
      <c r="DV26" s="623"/>
      <c r="DW26" s="626" t="s">
        <v>120</v>
      </c>
      <c r="DX26" s="655"/>
      <c r="DY26" s="655"/>
      <c r="DZ26" s="655"/>
      <c r="EA26" s="655"/>
      <c r="EB26" s="655"/>
      <c r="EC26" s="656"/>
    </row>
    <row r="27" spans="2:133" ht="11.25" customHeight="1">
      <c r="B27" s="618" t="s">
        <v>289</v>
      </c>
      <c r="C27" s="619"/>
      <c r="D27" s="619"/>
      <c r="E27" s="619"/>
      <c r="F27" s="619"/>
      <c r="G27" s="619"/>
      <c r="H27" s="619"/>
      <c r="I27" s="619"/>
      <c r="J27" s="619"/>
      <c r="K27" s="619"/>
      <c r="L27" s="619"/>
      <c r="M27" s="619"/>
      <c r="N27" s="619"/>
      <c r="O27" s="619"/>
      <c r="P27" s="619"/>
      <c r="Q27" s="620"/>
      <c r="R27" s="621">
        <v>305569473</v>
      </c>
      <c r="S27" s="622"/>
      <c r="T27" s="622"/>
      <c r="U27" s="622"/>
      <c r="V27" s="622"/>
      <c r="W27" s="622"/>
      <c r="X27" s="622"/>
      <c r="Y27" s="623"/>
      <c r="Z27" s="624">
        <v>17.899999999999999</v>
      </c>
      <c r="AA27" s="624"/>
      <c r="AB27" s="624"/>
      <c r="AC27" s="624"/>
      <c r="AD27" s="625" t="s">
        <v>251</v>
      </c>
      <c r="AE27" s="625"/>
      <c r="AF27" s="625"/>
      <c r="AG27" s="625"/>
      <c r="AH27" s="625"/>
      <c r="AI27" s="625"/>
      <c r="AJ27" s="625"/>
      <c r="AK27" s="625"/>
      <c r="AL27" s="626" t="s">
        <v>120</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727141075</v>
      </c>
      <c r="BH27" s="622"/>
      <c r="BI27" s="622"/>
      <c r="BJ27" s="622"/>
      <c r="BK27" s="622"/>
      <c r="BL27" s="622"/>
      <c r="BM27" s="622"/>
      <c r="BN27" s="623"/>
      <c r="BO27" s="624">
        <v>100</v>
      </c>
      <c r="BP27" s="624"/>
      <c r="BQ27" s="624"/>
      <c r="BR27" s="624"/>
      <c r="BS27" s="630">
        <v>8047412</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444913078</v>
      </c>
      <c r="CS27" s="657"/>
      <c r="CT27" s="657"/>
      <c r="CU27" s="657"/>
      <c r="CV27" s="657"/>
      <c r="CW27" s="657"/>
      <c r="CX27" s="657"/>
      <c r="CY27" s="658"/>
      <c r="CZ27" s="626">
        <v>26.5</v>
      </c>
      <c r="DA27" s="655"/>
      <c r="DB27" s="655"/>
      <c r="DC27" s="659"/>
      <c r="DD27" s="630">
        <v>166230354</v>
      </c>
      <c r="DE27" s="657"/>
      <c r="DF27" s="657"/>
      <c r="DG27" s="657"/>
      <c r="DH27" s="657"/>
      <c r="DI27" s="657"/>
      <c r="DJ27" s="657"/>
      <c r="DK27" s="658"/>
      <c r="DL27" s="630">
        <v>166225334</v>
      </c>
      <c r="DM27" s="657"/>
      <c r="DN27" s="657"/>
      <c r="DO27" s="657"/>
      <c r="DP27" s="657"/>
      <c r="DQ27" s="657"/>
      <c r="DR27" s="657"/>
      <c r="DS27" s="657"/>
      <c r="DT27" s="657"/>
      <c r="DU27" s="657"/>
      <c r="DV27" s="658"/>
      <c r="DW27" s="626">
        <v>17.399999999999999</v>
      </c>
      <c r="DX27" s="655"/>
      <c r="DY27" s="655"/>
      <c r="DZ27" s="655"/>
      <c r="EA27" s="655"/>
      <c r="EB27" s="655"/>
      <c r="EC27" s="656"/>
    </row>
    <row r="28" spans="2:133" ht="11.25" customHeight="1">
      <c r="B28" s="663" t="s">
        <v>292</v>
      </c>
      <c r="C28" s="664"/>
      <c r="D28" s="664"/>
      <c r="E28" s="664"/>
      <c r="F28" s="664"/>
      <c r="G28" s="664"/>
      <c r="H28" s="664"/>
      <c r="I28" s="664"/>
      <c r="J28" s="664"/>
      <c r="K28" s="664"/>
      <c r="L28" s="664"/>
      <c r="M28" s="664"/>
      <c r="N28" s="664"/>
      <c r="O28" s="664"/>
      <c r="P28" s="664"/>
      <c r="Q28" s="665"/>
      <c r="R28" s="621">
        <v>520066</v>
      </c>
      <c r="S28" s="622"/>
      <c r="T28" s="622"/>
      <c r="U28" s="622"/>
      <c r="V28" s="622"/>
      <c r="W28" s="622"/>
      <c r="X28" s="622"/>
      <c r="Y28" s="623"/>
      <c r="Z28" s="624">
        <v>0</v>
      </c>
      <c r="AA28" s="624"/>
      <c r="AB28" s="624"/>
      <c r="AC28" s="624"/>
      <c r="AD28" s="625">
        <v>520066</v>
      </c>
      <c r="AE28" s="625"/>
      <c r="AF28" s="625"/>
      <c r="AG28" s="625"/>
      <c r="AH28" s="625"/>
      <c r="AI28" s="625"/>
      <c r="AJ28" s="625"/>
      <c r="AK28" s="625"/>
      <c r="AL28" s="626">
        <v>0.1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183499865</v>
      </c>
      <c r="CS28" s="622"/>
      <c r="CT28" s="622"/>
      <c r="CU28" s="622"/>
      <c r="CV28" s="622"/>
      <c r="CW28" s="622"/>
      <c r="CX28" s="622"/>
      <c r="CY28" s="623"/>
      <c r="CZ28" s="626">
        <v>10.9</v>
      </c>
      <c r="DA28" s="655"/>
      <c r="DB28" s="655"/>
      <c r="DC28" s="659"/>
      <c r="DD28" s="630">
        <v>163981101</v>
      </c>
      <c r="DE28" s="622"/>
      <c r="DF28" s="622"/>
      <c r="DG28" s="622"/>
      <c r="DH28" s="622"/>
      <c r="DI28" s="622"/>
      <c r="DJ28" s="622"/>
      <c r="DK28" s="623"/>
      <c r="DL28" s="630">
        <v>160340452</v>
      </c>
      <c r="DM28" s="622"/>
      <c r="DN28" s="622"/>
      <c r="DO28" s="622"/>
      <c r="DP28" s="622"/>
      <c r="DQ28" s="622"/>
      <c r="DR28" s="622"/>
      <c r="DS28" s="622"/>
      <c r="DT28" s="622"/>
      <c r="DU28" s="622"/>
      <c r="DV28" s="623"/>
      <c r="DW28" s="626">
        <v>16.7</v>
      </c>
      <c r="DX28" s="655"/>
      <c r="DY28" s="655"/>
      <c r="DZ28" s="655"/>
      <c r="EA28" s="655"/>
      <c r="EB28" s="655"/>
      <c r="EC28" s="656"/>
    </row>
    <row r="29" spans="2:133" ht="11.25" customHeight="1">
      <c r="B29" s="618" t="s">
        <v>294</v>
      </c>
      <c r="C29" s="619"/>
      <c r="D29" s="619"/>
      <c r="E29" s="619"/>
      <c r="F29" s="619"/>
      <c r="G29" s="619"/>
      <c r="H29" s="619"/>
      <c r="I29" s="619"/>
      <c r="J29" s="619"/>
      <c r="K29" s="619"/>
      <c r="L29" s="619"/>
      <c r="M29" s="619"/>
      <c r="N29" s="619"/>
      <c r="O29" s="619"/>
      <c r="P29" s="619"/>
      <c r="Q29" s="620"/>
      <c r="R29" s="621">
        <v>68547853</v>
      </c>
      <c r="S29" s="622"/>
      <c r="T29" s="622"/>
      <c r="U29" s="622"/>
      <c r="V29" s="622"/>
      <c r="W29" s="622"/>
      <c r="X29" s="622"/>
      <c r="Y29" s="623"/>
      <c r="Z29" s="624">
        <v>4</v>
      </c>
      <c r="AA29" s="624"/>
      <c r="AB29" s="624"/>
      <c r="AC29" s="624"/>
      <c r="AD29" s="625" t="s">
        <v>236</v>
      </c>
      <c r="AE29" s="625"/>
      <c r="AF29" s="625"/>
      <c r="AG29" s="625"/>
      <c r="AH29" s="625"/>
      <c r="AI29" s="625"/>
      <c r="AJ29" s="625"/>
      <c r="AK29" s="625"/>
      <c r="AL29" s="626" t="s">
        <v>120</v>
      </c>
      <c r="AM29" s="627"/>
      <c r="AN29" s="627"/>
      <c r="AO29" s="628"/>
      <c r="AP29" s="600" t="s">
        <v>212</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298</v>
      </c>
      <c r="CG29" s="637"/>
      <c r="CH29" s="637"/>
      <c r="CI29" s="637"/>
      <c r="CJ29" s="637"/>
      <c r="CK29" s="637"/>
      <c r="CL29" s="637"/>
      <c r="CM29" s="637"/>
      <c r="CN29" s="637"/>
      <c r="CO29" s="637"/>
      <c r="CP29" s="637"/>
      <c r="CQ29" s="638"/>
      <c r="CR29" s="621">
        <v>183462418</v>
      </c>
      <c r="CS29" s="657"/>
      <c r="CT29" s="657"/>
      <c r="CU29" s="657"/>
      <c r="CV29" s="657"/>
      <c r="CW29" s="657"/>
      <c r="CX29" s="657"/>
      <c r="CY29" s="658"/>
      <c r="CZ29" s="626">
        <v>10.9</v>
      </c>
      <c r="DA29" s="655"/>
      <c r="DB29" s="655"/>
      <c r="DC29" s="659"/>
      <c r="DD29" s="630">
        <v>163943654</v>
      </c>
      <c r="DE29" s="657"/>
      <c r="DF29" s="657"/>
      <c r="DG29" s="657"/>
      <c r="DH29" s="657"/>
      <c r="DI29" s="657"/>
      <c r="DJ29" s="657"/>
      <c r="DK29" s="658"/>
      <c r="DL29" s="630">
        <v>160303005</v>
      </c>
      <c r="DM29" s="657"/>
      <c r="DN29" s="657"/>
      <c r="DO29" s="657"/>
      <c r="DP29" s="657"/>
      <c r="DQ29" s="657"/>
      <c r="DR29" s="657"/>
      <c r="DS29" s="657"/>
      <c r="DT29" s="657"/>
      <c r="DU29" s="657"/>
      <c r="DV29" s="658"/>
      <c r="DW29" s="626">
        <v>16.7</v>
      </c>
      <c r="DX29" s="655"/>
      <c r="DY29" s="655"/>
      <c r="DZ29" s="655"/>
      <c r="EA29" s="655"/>
      <c r="EB29" s="655"/>
      <c r="EC29" s="656"/>
    </row>
    <row r="30" spans="2:133" ht="11.25" customHeight="1">
      <c r="B30" s="618" t="s">
        <v>299</v>
      </c>
      <c r="C30" s="619"/>
      <c r="D30" s="619"/>
      <c r="E30" s="619"/>
      <c r="F30" s="619"/>
      <c r="G30" s="619"/>
      <c r="H30" s="619"/>
      <c r="I30" s="619"/>
      <c r="J30" s="619"/>
      <c r="K30" s="619"/>
      <c r="L30" s="619"/>
      <c r="M30" s="619"/>
      <c r="N30" s="619"/>
      <c r="O30" s="619"/>
      <c r="P30" s="619"/>
      <c r="Q30" s="620"/>
      <c r="R30" s="621">
        <v>25637333</v>
      </c>
      <c r="S30" s="622"/>
      <c r="T30" s="622"/>
      <c r="U30" s="622"/>
      <c r="V30" s="622"/>
      <c r="W30" s="622"/>
      <c r="X30" s="622"/>
      <c r="Y30" s="623"/>
      <c r="Z30" s="624">
        <v>1.5</v>
      </c>
      <c r="AA30" s="624"/>
      <c r="AB30" s="624"/>
      <c r="AC30" s="624"/>
      <c r="AD30" s="625">
        <v>1198350</v>
      </c>
      <c r="AE30" s="625"/>
      <c r="AF30" s="625"/>
      <c r="AG30" s="625"/>
      <c r="AH30" s="625"/>
      <c r="AI30" s="625"/>
      <c r="AJ30" s="625"/>
      <c r="AK30" s="625"/>
      <c r="AL30" s="626">
        <v>0.1</v>
      </c>
      <c r="AM30" s="627"/>
      <c r="AN30" s="627"/>
      <c r="AO30" s="628"/>
      <c r="AP30" s="669" t="s">
        <v>300</v>
      </c>
      <c r="AQ30" s="670"/>
      <c r="AR30" s="670"/>
      <c r="AS30" s="670"/>
      <c r="AT30" s="675" t="s">
        <v>301</v>
      </c>
      <c r="AU30" s="210"/>
      <c r="AV30" s="210"/>
      <c r="AW30" s="210"/>
      <c r="AX30" s="607" t="s">
        <v>174</v>
      </c>
      <c r="AY30" s="608"/>
      <c r="AZ30" s="608"/>
      <c r="BA30" s="608"/>
      <c r="BB30" s="608"/>
      <c r="BC30" s="608"/>
      <c r="BD30" s="608"/>
      <c r="BE30" s="608"/>
      <c r="BF30" s="609"/>
      <c r="BG30" s="681">
        <v>99.6</v>
      </c>
      <c r="BH30" s="682"/>
      <c r="BI30" s="682"/>
      <c r="BJ30" s="682"/>
      <c r="BK30" s="682"/>
      <c r="BL30" s="682"/>
      <c r="BM30" s="616">
        <v>99.2</v>
      </c>
      <c r="BN30" s="682"/>
      <c r="BO30" s="682"/>
      <c r="BP30" s="682"/>
      <c r="BQ30" s="683"/>
      <c r="BR30" s="681">
        <v>99.5</v>
      </c>
      <c r="BS30" s="682"/>
      <c r="BT30" s="682"/>
      <c r="BU30" s="682"/>
      <c r="BV30" s="682"/>
      <c r="BW30" s="682"/>
      <c r="BX30" s="616">
        <v>99</v>
      </c>
      <c r="BY30" s="682"/>
      <c r="BZ30" s="682"/>
      <c r="CA30" s="682"/>
      <c r="CB30" s="683"/>
      <c r="CD30" s="686"/>
      <c r="CE30" s="687"/>
      <c r="CF30" s="636" t="s">
        <v>302</v>
      </c>
      <c r="CG30" s="637"/>
      <c r="CH30" s="637"/>
      <c r="CI30" s="637"/>
      <c r="CJ30" s="637"/>
      <c r="CK30" s="637"/>
      <c r="CL30" s="637"/>
      <c r="CM30" s="637"/>
      <c r="CN30" s="637"/>
      <c r="CO30" s="637"/>
      <c r="CP30" s="637"/>
      <c r="CQ30" s="638"/>
      <c r="CR30" s="621">
        <v>153552110</v>
      </c>
      <c r="CS30" s="622"/>
      <c r="CT30" s="622"/>
      <c r="CU30" s="622"/>
      <c r="CV30" s="622"/>
      <c r="CW30" s="622"/>
      <c r="CX30" s="622"/>
      <c r="CY30" s="623"/>
      <c r="CZ30" s="626">
        <v>9.1</v>
      </c>
      <c r="DA30" s="655"/>
      <c r="DB30" s="655"/>
      <c r="DC30" s="659"/>
      <c r="DD30" s="630">
        <v>137278715</v>
      </c>
      <c r="DE30" s="622"/>
      <c r="DF30" s="622"/>
      <c r="DG30" s="622"/>
      <c r="DH30" s="622"/>
      <c r="DI30" s="622"/>
      <c r="DJ30" s="622"/>
      <c r="DK30" s="623"/>
      <c r="DL30" s="630">
        <v>133638066</v>
      </c>
      <c r="DM30" s="622"/>
      <c r="DN30" s="622"/>
      <c r="DO30" s="622"/>
      <c r="DP30" s="622"/>
      <c r="DQ30" s="622"/>
      <c r="DR30" s="622"/>
      <c r="DS30" s="622"/>
      <c r="DT30" s="622"/>
      <c r="DU30" s="622"/>
      <c r="DV30" s="623"/>
      <c r="DW30" s="626">
        <v>14</v>
      </c>
      <c r="DX30" s="655"/>
      <c r="DY30" s="655"/>
      <c r="DZ30" s="655"/>
      <c r="EA30" s="655"/>
      <c r="EB30" s="655"/>
      <c r="EC30" s="656"/>
    </row>
    <row r="31" spans="2:133" ht="11.25" customHeight="1">
      <c r="B31" s="618" t="s">
        <v>303</v>
      </c>
      <c r="C31" s="619"/>
      <c r="D31" s="619"/>
      <c r="E31" s="619"/>
      <c r="F31" s="619"/>
      <c r="G31" s="619"/>
      <c r="H31" s="619"/>
      <c r="I31" s="619"/>
      <c r="J31" s="619"/>
      <c r="K31" s="619"/>
      <c r="L31" s="619"/>
      <c r="M31" s="619"/>
      <c r="N31" s="619"/>
      <c r="O31" s="619"/>
      <c r="P31" s="619"/>
      <c r="Q31" s="620"/>
      <c r="R31" s="621">
        <v>1350914</v>
      </c>
      <c r="S31" s="622"/>
      <c r="T31" s="622"/>
      <c r="U31" s="622"/>
      <c r="V31" s="622"/>
      <c r="W31" s="622"/>
      <c r="X31" s="622"/>
      <c r="Y31" s="623"/>
      <c r="Z31" s="624">
        <v>0.1</v>
      </c>
      <c r="AA31" s="624"/>
      <c r="AB31" s="624"/>
      <c r="AC31" s="624"/>
      <c r="AD31" s="625" t="s">
        <v>236</v>
      </c>
      <c r="AE31" s="625"/>
      <c r="AF31" s="625"/>
      <c r="AG31" s="625"/>
      <c r="AH31" s="625"/>
      <c r="AI31" s="625"/>
      <c r="AJ31" s="625"/>
      <c r="AK31" s="625"/>
      <c r="AL31" s="626" t="s">
        <v>251</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99.4</v>
      </c>
      <c r="BH31" s="657"/>
      <c r="BI31" s="657"/>
      <c r="BJ31" s="657"/>
      <c r="BK31" s="657"/>
      <c r="BL31" s="657"/>
      <c r="BM31" s="627">
        <v>98.8</v>
      </c>
      <c r="BN31" s="679"/>
      <c r="BO31" s="679"/>
      <c r="BP31" s="679"/>
      <c r="BQ31" s="680"/>
      <c r="BR31" s="678">
        <v>99.4</v>
      </c>
      <c r="BS31" s="657"/>
      <c r="BT31" s="657"/>
      <c r="BU31" s="657"/>
      <c r="BV31" s="657"/>
      <c r="BW31" s="657"/>
      <c r="BX31" s="627">
        <v>98.7</v>
      </c>
      <c r="BY31" s="679"/>
      <c r="BZ31" s="679"/>
      <c r="CA31" s="679"/>
      <c r="CB31" s="680"/>
      <c r="CD31" s="686"/>
      <c r="CE31" s="687"/>
      <c r="CF31" s="636" t="s">
        <v>306</v>
      </c>
      <c r="CG31" s="637"/>
      <c r="CH31" s="637"/>
      <c r="CI31" s="637"/>
      <c r="CJ31" s="637"/>
      <c r="CK31" s="637"/>
      <c r="CL31" s="637"/>
      <c r="CM31" s="637"/>
      <c r="CN31" s="637"/>
      <c r="CO31" s="637"/>
      <c r="CP31" s="637"/>
      <c r="CQ31" s="638"/>
      <c r="CR31" s="621">
        <v>29910308</v>
      </c>
      <c r="CS31" s="657"/>
      <c r="CT31" s="657"/>
      <c r="CU31" s="657"/>
      <c r="CV31" s="657"/>
      <c r="CW31" s="657"/>
      <c r="CX31" s="657"/>
      <c r="CY31" s="658"/>
      <c r="CZ31" s="626">
        <v>1.8</v>
      </c>
      <c r="DA31" s="655"/>
      <c r="DB31" s="655"/>
      <c r="DC31" s="659"/>
      <c r="DD31" s="630">
        <v>26664939</v>
      </c>
      <c r="DE31" s="657"/>
      <c r="DF31" s="657"/>
      <c r="DG31" s="657"/>
      <c r="DH31" s="657"/>
      <c r="DI31" s="657"/>
      <c r="DJ31" s="657"/>
      <c r="DK31" s="658"/>
      <c r="DL31" s="630">
        <v>26664939</v>
      </c>
      <c r="DM31" s="657"/>
      <c r="DN31" s="657"/>
      <c r="DO31" s="657"/>
      <c r="DP31" s="657"/>
      <c r="DQ31" s="657"/>
      <c r="DR31" s="657"/>
      <c r="DS31" s="657"/>
      <c r="DT31" s="657"/>
      <c r="DU31" s="657"/>
      <c r="DV31" s="658"/>
      <c r="DW31" s="626">
        <v>2.8</v>
      </c>
      <c r="DX31" s="655"/>
      <c r="DY31" s="655"/>
      <c r="DZ31" s="655"/>
      <c r="EA31" s="655"/>
      <c r="EB31" s="655"/>
      <c r="EC31" s="656"/>
    </row>
    <row r="32" spans="2:133" ht="11.25" customHeight="1">
      <c r="B32" s="618" t="s">
        <v>307</v>
      </c>
      <c r="C32" s="619"/>
      <c r="D32" s="619"/>
      <c r="E32" s="619"/>
      <c r="F32" s="619"/>
      <c r="G32" s="619"/>
      <c r="H32" s="619"/>
      <c r="I32" s="619"/>
      <c r="J32" s="619"/>
      <c r="K32" s="619"/>
      <c r="L32" s="619"/>
      <c r="M32" s="619"/>
      <c r="N32" s="619"/>
      <c r="O32" s="619"/>
      <c r="P32" s="619"/>
      <c r="Q32" s="620"/>
      <c r="R32" s="621">
        <v>30539549</v>
      </c>
      <c r="S32" s="622"/>
      <c r="T32" s="622"/>
      <c r="U32" s="622"/>
      <c r="V32" s="622"/>
      <c r="W32" s="622"/>
      <c r="X32" s="622"/>
      <c r="Y32" s="623"/>
      <c r="Z32" s="624">
        <v>1.8</v>
      </c>
      <c r="AA32" s="624"/>
      <c r="AB32" s="624"/>
      <c r="AC32" s="624"/>
      <c r="AD32" s="625" t="s">
        <v>120</v>
      </c>
      <c r="AE32" s="625"/>
      <c r="AF32" s="625"/>
      <c r="AG32" s="625"/>
      <c r="AH32" s="625"/>
      <c r="AI32" s="625"/>
      <c r="AJ32" s="625"/>
      <c r="AK32" s="625"/>
      <c r="AL32" s="626" t="s">
        <v>120</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99.7</v>
      </c>
      <c r="BH32" s="691"/>
      <c r="BI32" s="691"/>
      <c r="BJ32" s="691"/>
      <c r="BK32" s="691"/>
      <c r="BL32" s="691"/>
      <c r="BM32" s="692">
        <v>99.5</v>
      </c>
      <c r="BN32" s="691"/>
      <c r="BO32" s="691"/>
      <c r="BP32" s="691"/>
      <c r="BQ32" s="693"/>
      <c r="BR32" s="690">
        <v>99.7</v>
      </c>
      <c r="BS32" s="691"/>
      <c r="BT32" s="691"/>
      <c r="BU32" s="691"/>
      <c r="BV32" s="691"/>
      <c r="BW32" s="691"/>
      <c r="BX32" s="692">
        <v>99.4</v>
      </c>
      <c r="BY32" s="691"/>
      <c r="BZ32" s="691"/>
      <c r="CA32" s="691"/>
      <c r="CB32" s="693"/>
      <c r="CD32" s="688"/>
      <c r="CE32" s="689"/>
      <c r="CF32" s="636" t="s">
        <v>309</v>
      </c>
      <c r="CG32" s="637"/>
      <c r="CH32" s="637"/>
      <c r="CI32" s="637"/>
      <c r="CJ32" s="637"/>
      <c r="CK32" s="637"/>
      <c r="CL32" s="637"/>
      <c r="CM32" s="637"/>
      <c r="CN32" s="637"/>
      <c r="CO32" s="637"/>
      <c r="CP32" s="637"/>
      <c r="CQ32" s="638"/>
      <c r="CR32" s="621">
        <v>37447</v>
      </c>
      <c r="CS32" s="622"/>
      <c r="CT32" s="622"/>
      <c r="CU32" s="622"/>
      <c r="CV32" s="622"/>
      <c r="CW32" s="622"/>
      <c r="CX32" s="622"/>
      <c r="CY32" s="623"/>
      <c r="CZ32" s="626">
        <v>0</v>
      </c>
      <c r="DA32" s="655"/>
      <c r="DB32" s="655"/>
      <c r="DC32" s="659"/>
      <c r="DD32" s="630">
        <v>37447</v>
      </c>
      <c r="DE32" s="622"/>
      <c r="DF32" s="622"/>
      <c r="DG32" s="622"/>
      <c r="DH32" s="622"/>
      <c r="DI32" s="622"/>
      <c r="DJ32" s="622"/>
      <c r="DK32" s="623"/>
      <c r="DL32" s="630">
        <v>37447</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310</v>
      </c>
      <c r="C33" s="619"/>
      <c r="D33" s="619"/>
      <c r="E33" s="619"/>
      <c r="F33" s="619"/>
      <c r="G33" s="619"/>
      <c r="H33" s="619"/>
      <c r="I33" s="619"/>
      <c r="J33" s="619"/>
      <c r="K33" s="619"/>
      <c r="L33" s="619"/>
      <c r="M33" s="619"/>
      <c r="N33" s="619"/>
      <c r="O33" s="619"/>
      <c r="P33" s="619"/>
      <c r="Q33" s="620"/>
      <c r="R33" s="621">
        <v>16534186</v>
      </c>
      <c r="S33" s="622"/>
      <c r="T33" s="622"/>
      <c r="U33" s="622"/>
      <c r="V33" s="622"/>
      <c r="W33" s="622"/>
      <c r="X33" s="622"/>
      <c r="Y33" s="623"/>
      <c r="Z33" s="624">
        <v>1</v>
      </c>
      <c r="AA33" s="624"/>
      <c r="AB33" s="624"/>
      <c r="AC33" s="624"/>
      <c r="AD33" s="625" t="s">
        <v>120</v>
      </c>
      <c r="AE33" s="625"/>
      <c r="AF33" s="625"/>
      <c r="AG33" s="625"/>
      <c r="AH33" s="625"/>
      <c r="AI33" s="625"/>
      <c r="AJ33" s="625"/>
      <c r="AK33" s="625"/>
      <c r="AL33" s="626" t="s">
        <v>120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502823175</v>
      </c>
      <c r="CS33" s="657"/>
      <c r="CT33" s="657"/>
      <c r="CU33" s="657"/>
      <c r="CV33" s="657"/>
      <c r="CW33" s="657"/>
      <c r="CX33" s="657"/>
      <c r="CY33" s="658"/>
      <c r="CZ33" s="626">
        <v>29.9</v>
      </c>
      <c r="DA33" s="655"/>
      <c r="DB33" s="655"/>
      <c r="DC33" s="659"/>
      <c r="DD33" s="630">
        <v>386566540</v>
      </c>
      <c r="DE33" s="657"/>
      <c r="DF33" s="657"/>
      <c r="DG33" s="657"/>
      <c r="DH33" s="657"/>
      <c r="DI33" s="657"/>
      <c r="DJ33" s="657"/>
      <c r="DK33" s="658"/>
      <c r="DL33" s="630">
        <v>319765073</v>
      </c>
      <c r="DM33" s="657"/>
      <c r="DN33" s="657"/>
      <c r="DO33" s="657"/>
      <c r="DP33" s="657"/>
      <c r="DQ33" s="657"/>
      <c r="DR33" s="657"/>
      <c r="DS33" s="657"/>
      <c r="DT33" s="657"/>
      <c r="DU33" s="657"/>
      <c r="DV33" s="658"/>
      <c r="DW33" s="626">
        <v>33.4</v>
      </c>
      <c r="DX33" s="655"/>
      <c r="DY33" s="655"/>
      <c r="DZ33" s="655"/>
      <c r="EA33" s="655"/>
      <c r="EB33" s="655"/>
      <c r="EC33" s="656"/>
    </row>
    <row r="34" spans="2:133" ht="11.25" customHeight="1">
      <c r="B34" s="618" t="s">
        <v>312</v>
      </c>
      <c r="C34" s="619"/>
      <c r="D34" s="619"/>
      <c r="E34" s="619"/>
      <c r="F34" s="619"/>
      <c r="G34" s="619"/>
      <c r="H34" s="619"/>
      <c r="I34" s="619"/>
      <c r="J34" s="619"/>
      <c r="K34" s="619"/>
      <c r="L34" s="619"/>
      <c r="M34" s="619"/>
      <c r="N34" s="619"/>
      <c r="O34" s="619"/>
      <c r="P34" s="619"/>
      <c r="Q34" s="620"/>
      <c r="R34" s="621">
        <v>66943773</v>
      </c>
      <c r="S34" s="622"/>
      <c r="T34" s="622"/>
      <c r="U34" s="622"/>
      <c r="V34" s="622"/>
      <c r="W34" s="622"/>
      <c r="X34" s="622"/>
      <c r="Y34" s="623"/>
      <c r="Z34" s="624">
        <v>3.9</v>
      </c>
      <c r="AA34" s="624"/>
      <c r="AB34" s="624"/>
      <c r="AC34" s="624"/>
      <c r="AD34" s="625">
        <v>1056181</v>
      </c>
      <c r="AE34" s="625"/>
      <c r="AF34" s="625"/>
      <c r="AG34" s="625"/>
      <c r="AH34" s="625"/>
      <c r="AI34" s="625"/>
      <c r="AJ34" s="625"/>
      <c r="AK34" s="625"/>
      <c r="AL34" s="626">
        <v>0.1</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157657749</v>
      </c>
      <c r="CS34" s="622"/>
      <c r="CT34" s="622"/>
      <c r="CU34" s="622"/>
      <c r="CV34" s="622"/>
      <c r="CW34" s="622"/>
      <c r="CX34" s="622"/>
      <c r="CY34" s="623"/>
      <c r="CZ34" s="626">
        <v>9.4</v>
      </c>
      <c r="DA34" s="655"/>
      <c r="DB34" s="655"/>
      <c r="DC34" s="659"/>
      <c r="DD34" s="630">
        <v>120308869</v>
      </c>
      <c r="DE34" s="622"/>
      <c r="DF34" s="622"/>
      <c r="DG34" s="622"/>
      <c r="DH34" s="622"/>
      <c r="DI34" s="622"/>
      <c r="DJ34" s="622"/>
      <c r="DK34" s="623"/>
      <c r="DL34" s="630">
        <v>116488571</v>
      </c>
      <c r="DM34" s="622"/>
      <c r="DN34" s="622"/>
      <c r="DO34" s="622"/>
      <c r="DP34" s="622"/>
      <c r="DQ34" s="622"/>
      <c r="DR34" s="622"/>
      <c r="DS34" s="622"/>
      <c r="DT34" s="622"/>
      <c r="DU34" s="622"/>
      <c r="DV34" s="623"/>
      <c r="DW34" s="626">
        <v>12.2</v>
      </c>
      <c r="DX34" s="655"/>
      <c r="DY34" s="655"/>
      <c r="DZ34" s="655"/>
      <c r="EA34" s="655"/>
      <c r="EB34" s="655"/>
      <c r="EC34" s="656"/>
    </row>
    <row r="35" spans="2:133" ht="11.25" customHeight="1">
      <c r="B35" s="618" t="s">
        <v>316</v>
      </c>
      <c r="C35" s="619"/>
      <c r="D35" s="619"/>
      <c r="E35" s="619"/>
      <c r="F35" s="619"/>
      <c r="G35" s="619"/>
      <c r="H35" s="619"/>
      <c r="I35" s="619"/>
      <c r="J35" s="619"/>
      <c r="K35" s="619"/>
      <c r="L35" s="619"/>
      <c r="M35" s="619"/>
      <c r="N35" s="619"/>
      <c r="O35" s="619"/>
      <c r="P35" s="619"/>
      <c r="Q35" s="620"/>
      <c r="R35" s="621">
        <v>159230000</v>
      </c>
      <c r="S35" s="622"/>
      <c r="T35" s="622"/>
      <c r="U35" s="622"/>
      <c r="V35" s="622"/>
      <c r="W35" s="622"/>
      <c r="X35" s="622"/>
      <c r="Y35" s="623"/>
      <c r="Z35" s="624">
        <v>9.3000000000000007</v>
      </c>
      <c r="AA35" s="624"/>
      <c r="AB35" s="624"/>
      <c r="AC35" s="624"/>
      <c r="AD35" s="625" t="s">
        <v>120</v>
      </c>
      <c r="AE35" s="625"/>
      <c r="AF35" s="625"/>
      <c r="AG35" s="625"/>
      <c r="AH35" s="625"/>
      <c r="AI35" s="625"/>
      <c r="AJ35" s="625"/>
      <c r="AK35" s="625"/>
      <c r="AL35" s="626" t="s">
        <v>120</v>
      </c>
      <c r="AM35" s="627"/>
      <c r="AN35" s="627"/>
      <c r="AO35" s="628"/>
      <c r="AP35" s="214"/>
      <c r="AQ35" s="694" t="s">
        <v>317</v>
      </c>
      <c r="AR35" s="695"/>
      <c r="AS35" s="695"/>
      <c r="AT35" s="695"/>
      <c r="AU35" s="695"/>
      <c r="AV35" s="695"/>
      <c r="AW35" s="695"/>
      <c r="AX35" s="695"/>
      <c r="AY35" s="696"/>
      <c r="AZ35" s="610">
        <v>193661719</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13150885</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11074975</v>
      </c>
      <c r="CS35" s="657"/>
      <c r="CT35" s="657"/>
      <c r="CU35" s="657"/>
      <c r="CV35" s="657"/>
      <c r="CW35" s="657"/>
      <c r="CX35" s="657"/>
      <c r="CY35" s="658"/>
      <c r="CZ35" s="626">
        <v>0.7</v>
      </c>
      <c r="DA35" s="655"/>
      <c r="DB35" s="655"/>
      <c r="DC35" s="659"/>
      <c r="DD35" s="630">
        <v>8785330</v>
      </c>
      <c r="DE35" s="657"/>
      <c r="DF35" s="657"/>
      <c r="DG35" s="657"/>
      <c r="DH35" s="657"/>
      <c r="DI35" s="657"/>
      <c r="DJ35" s="657"/>
      <c r="DK35" s="658"/>
      <c r="DL35" s="630">
        <v>8762173</v>
      </c>
      <c r="DM35" s="657"/>
      <c r="DN35" s="657"/>
      <c r="DO35" s="657"/>
      <c r="DP35" s="657"/>
      <c r="DQ35" s="657"/>
      <c r="DR35" s="657"/>
      <c r="DS35" s="657"/>
      <c r="DT35" s="657"/>
      <c r="DU35" s="657"/>
      <c r="DV35" s="658"/>
      <c r="DW35" s="626">
        <v>0.9</v>
      </c>
      <c r="DX35" s="655"/>
      <c r="DY35" s="655"/>
      <c r="DZ35" s="655"/>
      <c r="EA35" s="655"/>
      <c r="EB35" s="655"/>
      <c r="EC35" s="656"/>
    </row>
    <row r="36" spans="2:133" ht="11.25" customHeight="1">
      <c r="B36" s="618" t="s">
        <v>320</v>
      </c>
      <c r="C36" s="619"/>
      <c r="D36" s="619"/>
      <c r="E36" s="619"/>
      <c r="F36" s="619"/>
      <c r="G36" s="619"/>
      <c r="H36" s="619"/>
      <c r="I36" s="619"/>
      <c r="J36" s="619"/>
      <c r="K36" s="619"/>
      <c r="L36" s="619"/>
      <c r="M36" s="619"/>
      <c r="N36" s="619"/>
      <c r="O36" s="619"/>
      <c r="P36" s="619"/>
      <c r="Q36" s="620"/>
      <c r="R36" s="621" t="s">
        <v>120</v>
      </c>
      <c r="S36" s="622"/>
      <c r="T36" s="622"/>
      <c r="U36" s="622"/>
      <c r="V36" s="622"/>
      <c r="W36" s="622"/>
      <c r="X36" s="622"/>
      <c r="Y36" s="623"/>
      <c r="Z36" s="624" t="s">
        <v>236</v>
      </c>
      <c r="AA36" s="624"/>
      <c r="AB36" s="624"/>
      <c r="AC36" s="624"/>
      <c r="AD36" s="625" t="s">
        <v>120</v>
      </c>
      <c r="AE36" s="625"/>
      <c r="AF36" s="625"/>
      <c r="AG36" s="625"/>
      <c r="AH36" s="625"/>
      <c r="AI36" s="625"/>
      <c r="AJ36" s="625"/>
      <c r="AK36" s="625"/>
      <c r="AL36" s="626" t="s">
        <v>120</v>
      </c>
      <c r="AM36" s="627"/>
      <c r="AN36" s="627"/>
      <c r="AO36" s="628"/>
      <c r="AQ36" s="698" t="s">
        <v>321</v>
      </c>
      <c r="AR36" s="699"/>
      <c r="AS36" s="699"/>
      <c r="AT36" s="699"/>
      <c r="AU36" s="699"/>
      <c r="AV36" s="699"/>
      <c r="AW36" s="699"/>
      <c r="AX36" s="699"/>
      <c r="AY36" s="700"/>
      <c r="AZ36" s="621">
        <v>45411966</v>
      </c>
      <c r="BA36" s="622"/>
      <c r="BB36" s="622"/>
      <c r="BC36" s="622"/>
      <c r="BD36" s="657"/>
      <c r="BE36" s="657"/>
      <c r="BF36" s="680"/>
      <c r="BG36" s="636" t="s">
        <v>322</v>
      </c>
      <c r="BH36" s="637"/>
      <c r="BI36" s="637"/>
      <c r="BJ36" s="637"/>
      <c r="BK36" s="637"/>
      <c r="BL36" s="637"/>
      <c r="BM36" s="637"/>
      <c r="BN36" s="637"/>
      <c r="BO36" s="637"/>
      <c r="BP36" s="637"/>
      <c r="BQ36" s="637"/>
      <c r="BR36" s="637"/>
      <c r="BS36" s="637"/>
      <c r="BT36" s="637"/>
      <c r="BU36" s="638"/>
      <c r="BV36" s="621">
        <v>10493330</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140900823</v>
      </c>
      <c r="CS36" s="622"/>
      <c r="CT36" s="622"/>
      <c r="CU36" s="622"/>
      <c r="CV36" s="622"/>
      <c r="CW36" s="622"/>
      <c r="CX36" s="622"/>
      <c r="CY36" s="623"/>
      <c r="CZ36" s="626">
        <v>8.4</v>
      </c>
      <c r="DA36" s="655"/>
      <c r="DB36" s="655"/>
      <c r="DC36" s="659"/>
      <c r="DD36" s="630">
        <v>129564400</v>
      </c>
      <c r="DE36" s="622"/>
      <c r="DF36" s="622"/>
      <c r="DG36" s="622"/>
      <c r="DH36" s="622"/>
      <c r="DI36" s="622"/>
      <c r="DJ36" s="622"/>
      <c r="DK36" s="623"/>
      <c r="DL36" s="630">
        <v>115010392</v>
      </c>
      <c r="DM36" s="622"/>
      <c r="DN36" s="622"/>
      <c r="DO36" s="622"/>
      <c r="DP36" s="622"/>
      <c r="DQ36" s="622"/>
      <c r="DR36" s="622"/>
      <c r="DS36" s="622"/>
      <c r="DT36" s="622"/>
      <c r="DU36" s="622"/>
      <c r="DV36" s="623"/>
      <c r="DW36" s="626">
        <v>12</v>
      </c>
      <c r="DX36" s="655"/>
      <c r="DY36" s="655"/>
      <c r="DZ36" s="655"/>
      <c r="EA36" s="655"/>
      <c r="EB36" s="655"/>
      <c r="EC36" s="656"/>
    </row>
    <row r="37" spans="2:133" ht="11.25" customHeight="1">
      <c r="B37" s="618" t="s">
        <v>324</v>
      </c>
      <c r="C37" s="619"/>
      <c r="D37" s="619"/>
      <c r="E37" s="619"/>
      <c r="F37" s="619"/>
      <c r="G37" s="619"/>
      <c r="H37" s="619"/>
      <c r="I37" s="619"/>
      <c r="J37" s="619"/>
      <c r="K37" s="619"/>
      <c r="L37" s="619"/>
      <c r="M37" s="619"/>
      <c r="N37" s="619"/>
      <c r="O37" s="619"/>
      <c r="P37" s="619"/>
      <c r="Q37" s="620"/>
      <c r="R37" s="621">
        <v>60120000</v>
      </c>
      <c r="S37" s="622"/>
      <c r="T37" s="622"/>
      <c r="U37" s="622"/>
      <c r="V37" s="622"/>
      <c r="W37" s="622"/>
      <c r="X37" s="622"/>
      <c r="Y37" s="623"/>
      <c r="Z37" s="624">
        <v>3.5</v>
      </c>
      <c r="AA37" s="624"/>
      <c r="AB37" s="624"/>
      <c r="AC37" s="624"/>
      <c r="AD37" s="625" t="s">
        <v>120</v>
      </c>
      <c r="AE37" s="625"/>
      <c r="AF37" s="625"/>
      <c r="AG37" s="625"/>
      <c r="AH37" s="625"/>
      <c r="AI37" s="625"/>
      <c r="AJ37" s="625"/>
      <c r="AK37" s="625"/>
      <c r="AL37" s="626" t="s">
        <v>251</v>
      </c>
      <c r="AM37" s="627"/>
      <c r="AN37" s="627"/>
      <c r="AO37" s="628"/>
      <c r="AQ37" s="698" t="s">
        <v>325</v>
      </c>
      <c r="AR37" s="699"/>
      <c r="AS37" s="699"/>
      <c r="AT37" s="699"/>
      <c r="AU37" s="699"/>
      <c r="AV37" s="699"/>
      <c r="AW37" s="699"/>
      <c r="AX37" s="699"/>
      <c r="AY37" s="700"/>
      <c r="AZ37" s="621">
        <v>15920953</v>
      </c>
      <c r="BA37" s="622"/>
      <c r="BB37" s="622"/>
      <c r="BC37" s="622"/>
      <c r="BD37" s="657"/>
      <c r="BE37" s="657"/>
      <c r="BF37" s="680"/>
      <c r="BG37" s="636" t="s">
        <v>326</v>
      </c>
      <c r="BH37" s="637"/>
      <c r="BI37" s="637"/>
      <c r="BJ37" s="637"/>
      <c r="BK37" s="637"/>
      <c r="BL37" s="637"/>
      <c r="BM37" s="637"/>
      <c r="BN37" s="637"/>
      <c r="BO37" s="637"/>
      <c r="BP37" s="637"/>
      <c r="BQ37" s="637"/>
      <c r="BR37" s="637"/>
      <c r="BS37" s="637"/>
      <c r="BT37" s="637"/>
      <c r="BU37" s="638"/>
      <c r="BV37" s="621">
        <v>489248</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164556</v>
      </c>
      <c r="CS37" s="657"/>
      <c r="CT37" s="657"/>
      <c r="CU37" s="657"/>
      <c r="CV37" s="657"/>
      <c r="CW37" s="657"/>
      <c r="CX37" s="657"/>
      <c r="CY37" s="658"/>
      <c r="CZ37" s="626">
        <v>0</v>
      </c>
      <c r="DA37" s="655"/>
      <c r="DB37" s="655"/>
      <c r="DC37" s="659"/>
      <c r="DD37" s="630">
        <v>164556</v>
      </c>
      <c r="DE37" s="657"/>
      <c r="DF37" s="657"/>
      <c r="DG37" s="657"/>
      <c r="DH37" s="657"/>
      <c r="DI37" s="657"/>
      <c r="DJ37" s="657"/>
      <c r="DK37" s="658"/>
      <c r="DL37" s="630">
        <v>164556</v>
      </c>
      <c r="DM37" s="657"/>
      <c r="DN37" s="657"/>
      <c r="DO37" s="657"/>
      <c r="DP37" s="657"/>
      <c r="DQ37" s="657"/>
      <c r="DR37" s="657"/>
      <c r="DS37" s="657"/>
      <c r="DT37" s="657"/>
      <c r="DU37" s="657"/>
      <c r="DV37" s="658"/>
      <c r="DW37" s="626">
        <v>0</v>
      </c>
      <c r="DX37" s="655"/>
      <c r="DY37" s="655"/>
      <c r="DZ37" s="655"/>
      <c r="EA37" s="655"/>
      <c r="EB37" s="655"/>
      <c r="EC37" s="656"/>
    </row>
    <row r="38" spans="2:133" ht="11.25" customHeight="1">
      <c r="B38" s="666" t="s">
        <v>328</v>
      </c>
      <c r="C38" s="667"/>
      <c r="D38" s="667"/>
      <c r="E38" s="667"/>
      <c r="F38" s="667"/>
      <c r="G38" s="667"/>
      <c r="H38" s="667"/>
      <c r="I38" s="667"/>
      <c r="J38" s="667"/>
      <c r="K38" s="667"/>
      <c r="L38" s="667"/>
      <c r="M38" s="667"/>
      <c r="N38" s="667"/>
      <c r="O38" s="667"/>
      <c r="P38" s="667"/>
      <c r="Q38" s="668"/>
      <c r="R38" s="701">
        <v>1705235891</v>
      </c>
      <c r="S38" s="702"/>
      <c r="T38" s="702"/>
      <c r="U38" s="702"/>
      <c r="V38" s="702"/>
      <c r="W38" s="702"/>
      <c r="X38" s="702"/>
      <c r="Y38" s="703"/>
      <c r="Z38" s="704">
        <v>100</v>
      </c>
      <c r="AA38" s="704"/>
      <c r="AB38" s="704"/>
      <c r="AC38" s="704"/>
      <c r="AD38" s="705">
        <v>897517548</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9384064</v>
      </c>
      <c r="BA38" s="622"/>
      <c r="BB38" s="622"/>
      <c r="BC38" s="622"/>
      <c r="BD38" s="657"/>
      <c r="BE38" s="657"/>
      <c r="BF38" s="680"/>
      <c r="BG38" s="636" t="s">
        <v>330</v>
      </c>
      <c r="BH38" s="637"/>
      <c r="BI38" s="637"/>
      <c r="BJ38" s="637"/>
      <c r="BK38" s="637"/>
      <c r="BL38" s="637"/>
      <c r="BM38" s="637"/>
      <c r="BN38" s="637"/>
      <c r="BO38" s="637"/>
      <c r="BP38" s="637"/>
      <c r="BQ38" s="637"/>
      <c r="BR38" s="637"/>
      <c r="BS38" s="637"/>
      <c r="BT38" s="637"/>
      <c r="BU38" s="638"/>
      <c r="BV38" s="621">
        <v>740077</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119389200</v>
      </c>
      <c r="CS38" s="622"/>
      <c r="CT38" s="622"/>
      <c r="CU38" s="622"/>
      <c r="CV38" s="622"/>
      <c r="CW38" s="622"/>
      <c r="CX38" s="622"/>
      <c r="CY38" s="623"/>
      <c r="CZ38" s="626">
        <v>7.1</v>
      </c>
      <c r="DA38" s="655"/>
      <c r="DB38" s="655"/>
      <c r="DC38" s="659"/>
      <c r="DD38" s="630">
        <v>103879154</v>
      </c>
      <c r="DE38" s="622"/>
      <c r="DF38" s="622"/>
      <c r="DG38" s="622"/>
      <c r="DH38" s="622"/>
      <c r="DI38" s="622"/>
      <c r="DJ38" s="622"/>
      <c r="DK38" s="623"/>
      <c r="DL38" s="630">
        <v>78173188</v>
      </c>
      <c r="DM38" s="622"/>
      <c r="DN38" s="622"/>
      <c r="DO38" s="622"/>
      <c r="DP38" s="622"/>
      <c r="DQ38" s="622"/>
      <c r="DR38" s="622"/>
      <c r="DS38" s="622"/>
      <c r="DT38" s="622"/>
      <c r="DU38" s="622"/>
      <c r="DV38" s="623"/>
      <c r="DW38" s="626">
        <v>8.1999999999999993</v>
      </c>
      <c r="DX38" s="655"/>
      <c r="DY38" s="655"/>
      <c r="DZ38" s="655"/>
      <c r="EA38" s="655"/>
      <c r="EB38" s="655"/>
      <c r="EC38" s="656"/>
    </row>
    <row r="39" spans="2:133" ht="11.25" customHeight="1">
      <c r="AQ39" s="698" t="s">
        <v>332</v>
      </c>
      <c r="AR39" s="699"/>
      <c r="AS39" s="699"/>
      <c r="AT39" s="699"/>
      <c r="AU39" s="699"/>
      <c r="AV39" s="699"/>
      <c r="AW39" s="699"/>
      <c r="AX39" s="699"/>
      <c r="AY39" s="700"/>
      <c r="AZ39" s="621">
        <v>6985991</v>
      </c>
      <c r="BA39" s="622"/>
      <c r="BB39" s="622"/>
      <c r="BC39" s="622"/>
      <c r="BD39" s="657"/>
      <c r="BE39" s="657"/>
      <c r="BF39" s="680"/>
      <c r="BG39" s="712" t="s">
        <v>333</v>
      </c>
      <c r="BH39" s="713"/>
      <c r="BI39" s="713"/>
      <c r="BJ39" s="713"/>
      <c r="BK39" s="713"/>
      <c r="BL39" s="215"/>
      <c r="BM39" s="637" t="s">
        <v>334</v>
      </c>
      <c r="BN39" s="637"/>
      <c r="BO39" s="637"/>
      <c r="BP39" s="637"/>
      <c r="BQ39" s="637"/>
      <c r="BR39" s="637"/>
      <c r="BS39" s="637"/>
      <c r="BT39" s="637"/>
      <c r="BU39" s="638"/>
      <c r="BV39" s="621">
        <v>104</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20812287</v>
      </c>
      <c r="CS39" s="657"/>
      <c r="CT39" s="657"/>
      <c r="CU39" s="657"/>
      <c r="CV39" s="657"/>
      <c r="CW39" s="657"/>
      <c r="CX39" s="657"/>
      <c r="CY39" s="658"/>
      <c r="CZ39" s="626">
        <v>1.2</v>
      </c>
      <c r="DA39" s="655"/>
      <c r="DB39" s="655"/>
      <c r="DC39" s="659"/>
      <c r="DD39" s="630">
        <v>20731785</v>
      </c>
      <c r="DE39" s="657"/>
      <c r="DF39" s="657"/>
      <c r="DG39" s="657"/>
      <c r="DH39" s="657"/>
      <c r="DI39" s="657"/>
      <c r="DJ39" s="657"/>
      <c r="DK39" s="658"/>
      <c r="DL39" s="630" t="s">
        <v>236</v>
      </c>
      <c r="DM39" s="657"/>
      <c r="DN39" s="657"/>
      <c r="DO39" s="657"/>
      <c r="DP39" s="657"/>
      <c r="DQ39" s="657"/>
      <c r="DR39" s="657"/>
      <c r="DS39" s="657"/>
      <c r="DT39" s="657"/>
      <c r="DU39" s="657"/>
      <c r="DV39" s="658"/>
      <c r="DW39" s="626" t="s">
        <v>236</v>
      </c>
      <c r="DX39" s="655"/>
      <c r="DY39" s="655"/>
      <c r="DZ39" s="655"/>
      <c r="EA39" s="655"/>
      <c r="EB39" s="655"/>
      <c r="EC39" s="656"/>
    </row>
    <row r="40" spans="2:133" ht="11.25" customHeight="1">
      <c r="AQ40" s="698" t="s">
        <v>336</v>
      </c>
      <c r="AR40" s="699"/>
      <c r="AS40" s="699"/>
      <c r="AT40" s="699"/>
      <c r="AU40" s="699"/>
      <c r="AV40" s="699"/>
      <c r="AW40" s="699"/>
      <c r="AX40" s="699"/>
      <c r="AY40" s="700"/>
      <c r="AZ40" s="621">
        <v>32320052</v>
      </c>
      <c r="BA40" s="622"/>
      <c r="BB40" s="622"/>
      <c r="BC40" s="622"/>
      <c r="BD40" s="657"/>
      <c r="BE40" s="657"/>
      <c r="BF40" s="680"/>
      <c r="BG40" s="712"/>
      <c r="BH40" s="713"/>
      <c r="BI40" s="713"/>
      <c r="BJ40" s="713"/>
      <c r="BK40" s="713"/>
      <c r="BL40" s="215"/>
      <c r="BM40" s="637" t="s">
        <v>337</v>
      </c>
      <c r="BN40" s="637"/>
      <c r="BO40" s="637"/>
      <c r="BP40" s="637"/>
      <c r="BQ40" s="637"/>
      <c r="BR40" s="637"/>
      <c r="BS40" s="637"/>
      <c r="BT40" s="637"/>
      <c r="BU40" s="638"/>
      <c r="BV40" s="621">
        <v>92</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52988141</v>
      </c>
      <c r="CS40" s="622"/>
      <c r="CT40" s="622"/>
      <c r="CU40" s="622"/>
      <c r="CV40" s="622"/>
      <c r="CW40" s="622"/>
      <c r="CX40" s="622"/>
      <c r="CY40" s="623"/>
      <c r="CZ40" s="626">
        <v>3.2</v>
      </c>
      <c r="DA40" s="655"/>
      <c r="DB40" s="655"/>
      <c r="DC40" s="659"/>
      <c r="DD40" s="630">
        <v>3297002</v>
      </c>
      <c r="DE40" s="622"/>
      <c r="DF40" s="622"/>
      <c r="DG40" s="622"/>
      <c r="DH40" s="622"/>
      <c r="DI40" s="622"/>
      <c r="DJ40" s="622"/>
      <c r="DK40" s="623"/>
      <c r="DL40" s="630">
        <v>1330749</v>
      </c>
      <c r="DM40" s="622"/>
      <c r="DN40" s="622"/>
      <c r="DO40" s="622"/>
      <c r="DP40" s="622"/>
      <c r="DQ40" s="622"/>
      <c r="DR40" s="622"/>
      <c r="DS40" s="622"/>
      <c r="DT40" s="622"/>
      <c r="DU40" s="622"/>
      <c r="DV40" s="623"/>
      <c r="DW40" s="626">
        <v>0.1</v>
      </c>
      <c r="DX40" s="655"/>
      <c r="DY40" s="655"/>
      <c r="DZ40" s="655"/>
      <c r="EA40" s="655"/>
      <c r="EB40" s="655"/>
      <c r="EC40" s="656"/>
    </row>
    <row r="41" spans="2:133" ht="11.25" customHeight="1">
      <c r="AQ41" s="708" t="s">
        <v>339</v>
      </c>
      <c r="AR41" s="709"/>
      <c r="AS41" s="709"/>
      <c r="AT41" s="709"/>
      <c r="AU41" s="709"/>
      <c r="AV41" s="709"/>
      <c r="AW41" s="709"/>
      <c r="AX41" s="709"/>
      <c r="AY41" s="710"/>
      <c r="AZ41" s="701">
        <v>83638693</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304</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236</v>
      </c>
      <c r="CS41" s="657"/>
      <c r="CT41" s="657"/>
      <c r="CU41" s="657"/>
      <c r="CV41" s="657"/>
      <c r="CW41" s="657"/>
      <c r="CX41" s="657"/>
      <c r="CY41" s="658"/>
      <c r="CZ41" s="626" t="s">
        <v>120</v>
      </c>
      <c r="DA41" s="655"/>
      <c r="DB41" s="655"/>
      <c r="DC41" s="659"/>
      <c r="DD41" s="630" t="s">
        <v>251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202469546</v>
      </c>
      <c r="CS42" s="622"/>
      <c r="CT42" s="622"/>
      <c r="CU42" s="622"/>
      <c r="CV42" s="622"/>
      <c r="CW42" s="622"/>
      <c r="CX42" s="622"/>
      <c r="CY42" s="623"/>
      <c r="CZ42" s="626">
        <v>12</v>
      </c>
      <c r="DA42" s="627"/>
      <c r="DB42" s="627"/>
      <c r="DC42" s="722"/>
      <c r="DD42" s="630">
        <v>59480756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4577158</v>
      </c>
      <c r="CS43" s="657"/>
      <c r="CT43" s="657"/>
      <c r="CU43" s="657"/>
      <c r="CV43" s="657"/>
      <c r="CW43" s="657"/>
      <c r="CX43" s="657"/>
      <c r="CY43" s="658"/>
      <c r="CZ43" s="626">
        <v>0.3</v>
      </c>
      <c r="DA43" s="655"/>
      <c r="DB43" s="655"/>
      <c r="DC43" s="659"/>
      <c r="DD43" s="630">
        <v>4577158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346</v>
      </c>
      <c r="CD44" s="733" t="s">
        <v>297</v>
      </c>
      <c r="CE44" s="734"/>
      <c r="CF44" s="618" t="s">
        <v>347</v>
      </c>
      <c r="CG44" s="619"/>
      <c r="CH44" s="619"/>
      <c r="CI44" s="619"/>
      <c r="CJ44" s="619"/>
      <c r="CK44" s="619"/>
      <c r="CL44" s="619"/>
      <c r="CM44" s="619"/>
      <c r="CN44" s="619"/>
      <c r="CO44" s="619"/>
      <c r="CP44" s="619"/>
      <c r="CQ44" s="620"/>
      <c r="CR44" s="621">
        <v>202469546</v>
      </c>
      <c r="CS44" s="622"/>
      <c r="CT44" s="622"/>
      <c r="CU44" s="622"/>
      <c r="CV44" s="622"/>
      <c r="CW44" s="622"/>
      <c r="CX44" s="622"/>
      <c r="CY44" s="623"/>
      <c r="CZ44" s="626">
        <v>12</v>
      </c>
      <c r="DA44" s="627"/>
      <c r="DB44" s="627"/>
      <c r="DC44" s="722"/>
      <c r="DD44" s="630">
        <v>59480756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348</v>
      </c>
      <c r="CG45" s="619"/>
      <c r="CH45" s="619"/>
      <c r="CI45" s="619"/>
      <c r="CJ45" s="619"/>
      <c r="CK45" s="619"/>
      <c r="CL45" s="619"/>
      <c r="CM45" s="619"/>
      <c r="CN45" s="619"/>
      <c r="CO45" s="619"/>
      <c r="CP45" s="619"/>
      <c r="CQ45" s="620"/>
      <c r="CR45" s="621">
        <v>78203918</v>
      </c>
      <c r="CS45" s="657"/>
      <c r="CT45" s="657"/>
      <c r="CU45" s="657"/>
      <c r="CV45" s="657"/>
      <c r="CW45" s="657"/>
      <c r="CX45" s="657"/>
      <c r="CY45" s="658"/>
      <c r="CZ45" s="626">
        <v>4.5999999999999996</v>
      </c>
      <c r="DA45" s="655"/>
      <c r="DB45" s="655"/>
      <c r="DC45" s="659"/>
      <c r="DD45" s="630">
        <v>5673600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349</v>
      </c>
      <c r="CG46" s="619"/>
      <c r="CH46" s="619"/>
      <c r="CI46" s="619"/>
      <c r="CJ46" s="619"/>
      <c r="CK46" s="619"/>
      <c r="CL46" s="619"/>
      <c r="CM46" s="619"/>
      <c r="CN46" s="619"/>
      <c r="CO46" s="619"/>
      <c r="CP46" s="619"/>
      <c r="CQ46" s="620"/>
      <c r="CR46" s="621">
        <v>115507904</v>
      </c>
      <c r="CS46" s="622"/>
      <c r="CT46" s="622"/>
      <c r="CU46" s="622"/>
      <c r="CV46" s="622"/>
      <c r="CW46" s="622"/>
      <c r="CX46" s="622"/>
      <c r="CY46" s="623"/>
      <c r="CZ46" s="626">
        <v>6.9</v>
      </c>
      <c r="DA46" s="627"/>
      <c r="DB46" s="627"/>
      <c r="DC46" s="722"/>
      <c r="DD46" s="630">
        <v>53609437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350</v>
      </c>
      <c r="CG47" s="619"/>
      <c r="CH47" s="619"/>
      <c r="CI47" s="619"/>
      <c r="CJ47" s="619"/>
      <c r="CK47" s="619"/>
      <c r="CL47" s="619"/>
      <c r="CM47" s="619"/>
      <c r="CN47" s="619"/>
      <c r="CO47" s="619"/>
      <c r="CP47" s="619"/>
      <c r="CQ47" s="620"/>
      <c r="CR47" s="621" t="s">
        <v>120</v>
      </c>
      <c r="CS47" s="657"/>
      <c r="CT47" s="657"/>
      <c r="CU47" s="657"/>
      <c r="CV47" s="657"/>
      <c r="CW47" s="657"/>
      <c r="CX47" s="657"/>
      <c r="CY47" s="658"/>
      <c r="CZ47" s="626" t="s">
        <v>236</v>
      </c>
      <c r="DA47" s="655"/>
      <c r="DB47" s="655"/>
      <c r="DC47" s="659"/>
      <c r="DD47" s="630" t="s">
        <v>236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0.8">
      <c r="CD48" s="737"/>
      <c r="CE48" s="738"/>
      <c r="CF48" s="618" t="s">
        <v>351</v>
      </c>
      <c r="CG48" s="619"/>
      <c r="CH48" s="619"/>
      <c r="CI48" s="619"/>
      <c r="CJ48" s="619"/>
      <c r="CK48" s="619"/>
      <c r="CL48" s="619"/>
      <c r="CM48" s="619"/>
      <c r="CN48" s="619"/>
      <c r="CO48" s="619"/>
      <c r="CP48" s="619"/>
      <c r="CQ48" s="620"/>
      <c r="CR48" s="621" t="s">
        <v>251</v>
      </c>
      <c r="CS48" s="622"/>
      <c r="CT48" s="622"/>
      <c r="CU48" s="622"/>
      <c r="CV48" s="622"/>
      <c r="CW48" s="622"/>
      <c r="CX48" s="622"/>
      <c r="CY48" s="623"/>
      <c r="CZ48" s="626" t="s">
        <v>251</v>
      </c>
      <c r="DA48" s="627"/>
      <c r="DB48" s="627"/>
      <c r="DC48" s="722"/>
      <c r="DD48" s="630" t="s">
        <v>251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352</v>
      </c>
      <c r="CE49" s="667"/>
      <c r="CF49" s="667"/>
      <c r="CG49" s="667"/>
      <c r="CH49" s="667"/>
      <c r="CI49" s="667"/>
      <c r="CJ49" s="667"/>
      <c r="CK49" s="667"/>
      <c r="CL49" s="667"/>
      <c r="CM49" s="667"/>
      <c r="CN49" s="667"/>
      <c r="CO49" s="667"/>
      <c r="CP49" s="667"/>
      <c r="CQ49" s="668"/>
      <c r="CR49" s="701">
        <v>1682028520</v>
      </c>
      <c r="CS49" s="691"/>
      <c r="CT49" s="691"/>
      <c r="CU49" s="691"/>
      <c r="CV49" s="691"/>
      <c r="CW49" s="691"/>
      <c r="CX49" s="691"/>
      <c r="CY49" s="723"/>
      <c r="CZ49" s="706">
        <v>100</v>
      </c>
      <c r="DA49" s="724"/>
      <c r="DB49" s="724"/>
      <c r="DC49" s="725"/>
      <c r="DD49" s="726">
        <v>1071246951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0.8" hidden="1"/>
    <row r="51" spans="82:133" ht="10.8" hidden="1"/>
    <row r="52" spans="82:133" ht="10.8" hidden="1"/>
    <row r="53" spans="82:133" ht="10.8" hidden="1"/>
  </sheetData>
  <sheetProtection algorithmName="SHA-512" hashValue="L+K3hO7wFU74lgBbcKETsUG4UFE15Itc88Ym+ujvd2HYIHlxWoKJvx5IIb6Ly6fsxXNcuI14V6BWWyScBTAZHQ==" saltValue="JoPtL8yvgRYV6DOBHtnf7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W25" zoomScale="70" zoomScaleNormal="25" zoomScaleSheetLayoutView="70" workbookViewId="0">
      <selection activeCell="CR28" sqref="CR28:CV28"/>
    </sheetView>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375</v>
      </c>
      <c r="C7" s="754"/>
      <c r="D7" s="754"/>
      <c r="E7" s="754"/>
      <c r="F7" s="754"/>
      <c r="G7" s="754"/>
      <c r="H7" s="754"/>
      <c r="I7" s="754"/>
      <c r="J7" s="754"/>
      <c r="K7" s="754"/>
      <c r="L7" s="754"/>
      <c r="M7" s="754"/>
      <c r="N7" s="754"/>
      <c r="O7" s="754"/>
      <c r="P7" s="755"/>
      <c r="Q7" s="756">
        <v>1686885</v>
      </c>
      <c r="R7" s="757"/>
      <c r="S7" s="757"/>
      <c r="T7" s="757"/>
      <c r="U7" s="757"/>
      <c r="V7" s="757">
        <v>1670239</v>
      </c>
      <c r="W7" s="757"/>
      <c r="X7" s="757"/>
      <c r="Y7" s="757"/>
      <c r="Z7" s="757"/>
      <c r="AA7" s="757">
        <v>16646</v>
      </c>
      <c r="AB7" s="757"/>
      <c r="AC7" s="757"/>
      <c r="AD7" s="757"/>
      <c r="AE7" s="758"/>
      <c r="AF7" s="759">
        <v>7278</v>
      </c>
      <c r="AG7" s="760"/>
      <c r="AH7" s="760"/>
      <c r="AI7" s="760"/>
      <c r="AJ7" s="761"/>
      <c r="AK7" s="796">
        <v>25236</v>
      </c>
      <c r="AL7" s="797"/>
      <c r="AM7" s="797"/>
      <c r="AN7" s="797"/>
      <c r="AO7" s="797"/>
      <c r="AP7" s="797">
        <v>2530313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578</v>
      </c>
      <c r="BT7" s="801"/>
      <c r="BU7" s="801"/>
      <c r="BV7" s="801"/>
      <c r="BW7" s="801"/>
      <c r="BX7" s="801"/>
      <c r="BY7" s="801"/>
      <c r="BZ7" s="801"/>
      <c r="CA7" s="801"/>
      <c r="CB7" s="801"/>
      <c r="CC7" s="801"/>
      <c r="CD7" s="801"/>
      <c r="CE7" s="801"/>
      <c r="CF7" s="801"/>
      <c r="CG7" s="802"/>
      <c r="CH7" s="793">
        <v>10</v>
      </c>
      <c r="CI7" s="794"/>
      <c r="CJ7" s="794"/>
      <c r="CK7" s="794"/>
      <c r="CL7" s="795"/>
      <c r="CM7" s="793">
        <v>134</v>
      </c>
      <c r="CN7" s="794"/>
      <c r="CO7" s="794"/>
      <c r="CP7" s="794"/>
      <c r="CQ7" s="795"/>
      <c r="CR7" s="793">
        <v>30</v>
      </c>
      <c r="CS7" s="794"/>
      <c r="CT7" s="794"/>
      <c r="CU7" s="794"/>
      <c r="CV7" s="795"/>
      <c r="CW7" s="793">
        <v>74</v>
      </c>
      <c r="CX7" s="794"/>
      <c r="CY7" s="794"/>
      <c r="CZ7" s="794"/>
      <c r="DA7" s="795"/>
      <c r="DB7" s="793" t="s">
        <v>628</v>
      </c>
      <c r="DC7" s="794"/>
      <c r="DD7" s="794"/>
      <c r="DE7" s="794"/>
      <c r="DF7" s="795"/>
      <c r="DG7" s="793" t="s">
        <v>628</v>
      </c>
      <c r="DH7" s="794"/>
      <c r="DI7" s="794"/>
      <c r="DJ7" s="794"/>
      <c r="DK7" s="795"/>
      <c r="DL7" s="793" t="s">
        <v>628</v>
      </c>
      <c r="DM7" s="794"/>
      <c r="DN7" s="794"/>
      <c r="DO7" s="794"/>
      <c r="DP7" s="795"/>
      <c r="DQ7" s="793" t="s">
        <v>628</v>
      </c>
      <c r="DR7" s="794"/>
      <c r="DS7" s="794"/>
      <c r="DT7" s="794"/>
      <c r="DU7" s="795"/>
      <c r="DV7" s="774"/>
      <c r="DW7" s="775"/>
      <c r="DX7" s="775"/>
      <c r="DY7" s="775"/>
      <c r="DZ7" s="776"/>
      <c r="EA7" s="234"/>
    </row>
    <row r="8" spans="1:131" s="235" customFormat="1" ht="26.25" customHeight="1">
      <c r="A8" s="241">
        <v>2</v>
      </c>
      <c r="B8" s="777" t="s">
        <v>376</v>
      </c>
      <c r="C8" s="778"/>
      <c r="D8" s="778"/>
      <c r="E8" s="778"/>
      <c r="F8" s="778"/>
      <c r="G8" s="778"/>
      <c r="H8" s="778"/>
      <c r="I8" s="778"/>
      <c r="J8" s="778"/>
      <c r="K8" s="778"/>
      <c r="L8" s="778"/>
      <c r="M8" s="778"/>
      <c r="N8" s="778"/>
      <c r="O8" s="778"/>
      <c r="P8" s="779"/>
      <c r="Q8" s="780">
        <v>503996</v>
      </c>
      <c r="R8" s="781"/>
      <c r="S8" s="781"/>
      <c r="T8" s="781"/>
      <c r="U8" s="781"/>
      <c r="V8" s="781">
        <v>503996</v>
      </c>
      <c r="W8" s="781"/>
      <c r="X8" s="781"/>
      <c r="Y8" s="781"/>
      <c r="Z8" s="781"/>
      <c r="AA8" s="781" t="s">
        <v>516</v>
      </c>
      <c r="AB8" s="781"/>
      <c r="AC8" s="781"/>
      <c r="AD8" s="781"/>
      <c r="AE8" s="782"/>
      <c r="AF8" s="783" t="s">
        <v>120</v>
      </c>
      <c r="AG8" s="784"/>
      <c r="AH8" s="784"/>
      <c r="AI8" s="784"/>
      <c r="AJ8" s="785"/>
      <c r="AK8" s="786">
        <v>443242</v>
      </c>
      <c r="AL8" s="787"/>
      <c r="AM8" s="787"/>
      <c r="AN8" s="787"/>
      <c r="AO8" s="787"/>
      <c r="AP8" s="787" t="s">
        <v>516</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579</v>
      </c>
      <c r="BT8" s="791"/>
      <c r="BU8" s="791"/>
      <c r="BV8" s="791"/>
      <c r="BW8" s="791"/>
      <c r="BX8" s="791"/>
      <c r="BY8" s="791"/>
      <c r="BZ8" s="791"/>
      <c r="CA8" s="791"/>
      <c r="CB8" s="791"/>
      <c r="CC8" s="791"/>
      <c r="CD8" s="791"/>
      <c r="CE8" s="791"/>
      <c r="CF8" s="791"/>
      <c r="CG8" s="792"/>
      <c r="CH8" s="803">
        <v>-4</v>
      </c>
      <c r="CI8" s="804"/>
      <c r="CJ8" s="804"/>
      <c r="CK8" s="804"/>
      <c r="CL8" s="805"/>
      <c r="CM8" s="803">
        <v>1157</v>
      </c>
      <c r="CN8" s="804"/>
      <c r="CO8" s="804"/>
      <c r="CP8" s="804"/>
      <c r="CQ8" s="805"/>
      <c r="CR8" s="803">
        <v>100</v>
      </c>
      <c r="CS8" s="804"/>
      <c r="CT8" s="804"/>
      <c r="CU8" s="804"/>
      <c r="CV8" s="805"/>
      <c r="CW8" s="803">
        <v>138</v>
      </c>
      <c r="CX8" s="804"/>
      <c r="CY8" s="804"/>
      <c r="CZ8" s="804"/>
      <c r="DA8" s="805"/>
      <c r="DB8" s="803" t="s">
        <v>628</v>
      </c>
      <c r="DC8" s="804"/>
      <c r="DD8" s="804"/>
      <c r="DE8" s="804"/>
      <c r="DF8" s="805"/>
      <c r="DG8" s="803" t="s">
        <v>628</v>
      </c>
      <c r="DH8" s="804"/>
      <c r="DI8" s="804"/>
      <c r="DJ8" s="804"/>
      <c r="DK8" s="805"/>
      <c r="DL8" s="803" t="s">
        <v>628</v>
      </c>
      <c r="DM8" s="804"/>
      <c r="DN8" s="804"/>
      <c r="DO8" s="804"/>
      <c r="DP8" s="805"/>
      <c r="DQ8" s="803" t="s">
        <v>628</v>
      </c>
      <c r="DR8" s="804"/>
      <c r="DS8" s="804"/>
      <c r="DT8" s="804"/>
      <c r="DU8" s="805"/>
      <c r="DV8" s="806"/>
      <c r="DW8" s="807"/>
      <c r="DX8" s="807"/>
      <c r="DY8" s="807"/>
      <c r="DZ8" s="808"/>
      <c r="EA8" s="234"/>
    </row>
    <row r="9" spans="1:131" s="235" customFormat="1" ht="26.25" customHeight="1">
      <c r="A9" s="241">
        <v>3</v>
      </c>
      <c r="B9" s="777" t="s">
        <v>377</v>
      </c>
      <c r="C9" s="778"/>
      <c r="D9" s="778"/>
      <c r="E9" s="778"/>
      <c r="F9" s="778"/>
      <c r="G9" s="778"/>
      <c r="H9" s="778"/>
      <c r="I9" s="778"/>
      <c r="J9" s="778"/>
      <c r="K9" s="778"/>
      <c r="L9" s="778"/>
      <c r="M9" s="778"/>
      <c r="N9" s="778"/>
      <c r="O9" s="778"/>
      <c r="P9" s="779"/>
      <c r="Q9" s="780">
        <v>1119</v>
      </c>
      <c r="R9" s="781"/>
      <c r="S9" s="781"/>
      <c r="T9" s="781"/>
      <c r="U9" s="781"/>
      <c r="V9" s="781">
        <v>366</v>
      </c>
      <c r="W9" s="781"/>
      <c r="X9" s="781"/>
      <c r="Y9" s="781"/>
      <c r="Z9" s="781"/>
      <c r="AA9" s="781">
        <v>754</v>
      </c>
      <c r="AB9" s="781"/>
      <c r="AC9" s="781"/>
      <c r="AD9" s="781"/>
      <c r="AE9" s="782"/>
      <c r="AF9" s="783" t="s">
        <v>120</v>
      </c>
      <c r="AG9" s="784"/>
      <c r="AH9" s="784"/>
      <c r="AI9" s="784"/>
      <c r="AJ9" s="785"/>
      <c r="AK9" s="786">
        <v>22</v>
      </c>
      <c r="AL9" s="787"/>
      <c r="AM9" s="787"/>
      <c r="AN9" s="787"/>
      <c r="AO9" s="787"/>
      <c r="AP9" s="787">
        <v>3658</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580</v>
      </c>
      <c r="BT9" s="791"/>
      <c r="BU9" s="791"/>
      <c r="BV9" s="791"/>
      <c r="BW9" s="791"/>
      <c r="BX9" s="791"/>
      <c r="BY9" s="791"/>
      <c r="BZ9" s="791"/>
      <c r="CA9" s="791"/>
      <c r="CB9" s="791"/>
      <c r="CC9" s="791"/>
      <c r="CD9" s="791"/>
      <c r="CE9" s="791"/>
      <c r="CF9" s="791"/>
      <c r="CG9" s="792"/>
      <c r="CH9" s="803">
        <v>170</v>
      </c>
      <c r="CI9" s="804"/>
      <c r="CJ9" s="804"/>
      <c r="CK9" s="804"/>
      <c r="CL9" s="805"/>
      <c r="CM9" s="803">
        <v>2808</v>
      </c>
      <c r="CN9" s="804"/>
      <c r="CO9" s="804"/>
      <c r="CP9" s="804"/>
      <c r="CQ9" s="805"/>
      <c r="CR9" s="803">
        <v>75</v>
      </c>
      <c r="CS9" s="804"/>
      <c r="CT9" s="804"/>
      <c r="CU9" s="804"/>
      <c r="CV9" s="805"/>
      <c r="CW9" s="803">
        <v>675</v>
      </c>
      <c r="CX9" s="804"/>
      <c r="CY9" s="804"/>
      <c r="CZ9" s="804"/>
      <c r="DA9" s="805"/>
      <c r="DB9" s="803" t="s">
        <v>628</v>
      </c>
      <c r="DC9" s="804"/>
      <c r="DD9" s="804"/>
      <c r="DE9" s="804"/>
      <c r="DF9" s="805"/>
      <c r="DG9" s="803" t="s">
        <v>628</v>
      </c>
      <c r="DH9" s="804"/>
      <c r="DI9" s="804"/>
      <c r="DJ9" s="804"/>
      <c r="DK9" s="805"/>
      <c r="DL9" s="803" t="s">
        <v>628</v>
      </c>
      <c r="DM9" s="804"/>
      <c r="DN9" s="804"/>
      <c r="DO9" s="804"/>
      <c r="DP9" s="805"/>
      <c r="DQ9" s="803" t="s">
        <v>628</v>
      </c>
      <c r="DR9" s="804"/>
      <c r="DS9" s="804"/>
      <c r="DT9" s="804"/>
      <c r="DU9" s="805"/>
      <c r="DV9" s="806"/>
      <c r="DW9" s="807"/>
      <c r="DX9" s="807"/>
      <c r="DY9" s="807"/>
      <c r="DZ9" s="808"/>
      <c r="EA9" s="234"/>
    </row>
    <row r="10" spans="1:131" s="235" customFormat="1" ht="26.25" customHeight="1">
      <c r="A10" s="241">
        <v>4</v>
      </c>
      <c r="B10" s="777" t="s">
        <v>378</v>
      </c>
      <c r="C10" s="778"/>
      <c r="D10" s="778"/>
      <c r="E10" s="778"/>
      <c r="F10" s="778"/>
      <c r="G10" s="778"/>
      <c r="H10" s="778"/>
      <c r="I10" s="778"/>
      <c r="J10" s="778"/>
      <c r="K10" s="778"/>
      <c r="L10" s="778"/>
      <c r="M10" s="778"/>
      <c r="N10" s="778"/>
      <c r="O10" s="778"/>
      <c r="P10" s="779"/>
      <c r="Q10" s="780">
        <v>484</v>
      </c>
      <c r="R10" s="781"/>
      <c r="S10" s="781"/>
      <c r="T10" s="781"/>
      <c r="U10" s="781"/>
      <c r="V10" s="781">
        <v>407</v>
      </c>
      <c r="W10" s="781"/>
      <c r="X10" s="781"/>
      <c r="Y10" s="781"/>
      <c r="Z10" s="781"/>
      <c r="AA10" s="781">
        <v>77</v>
      </c>
      <c r="AB10" s="781"/>
      <c r="AC10" s="781"/>
      <c r="AD10" s="781"/>
      <c r="AE10" s="782"/>
      <c r="AF10" s="783">
        <v>77</v>
      </c>
      <c r="AG10" s="784"/>
      <c r="AH10" s="784"/>
      <c r="AI10" s="784"/>
      <c r="AJ10" s="785"/>
      <c r="AK10" s="786">
        <v>13</v>
      </c>
      <c r="AL10" s="787"/>
      <c r="AM10" s="787"/>
      <c r="AN10" s="787"/>
      <c r="AO10" s="787"/>
      <c r="AP10" s="787" t="s">
        <v>516</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581</v>
      </c>
      <c r="BT10" s="791"/>
      <c r="BU10" s="791"/>
      <c r="BV10" s="791"/>
      <c r="BW10" s="791"/>
      <c r="BX10" s="791"/>
      <c r="BY10" s="791"/>
      <c r="BZ10" s="791"/>
      <c r="CA10" s="791"/>
      <c r="CB10" s="791"/>
      <c r="CC10" s="791"/>
      <c r="CD10" s="791"/>
      <c r="CE10" s="791"/>
      <c r="CF10" s="791"/>
      <c r="CG10" s="792"/>
      <c r="CH10" s="803">
        <v>-57</v>
      </c>
      <c r="CI10" s="804"/>
      <c r="CJ10" s="804"/>
      <c r="CK10" s="804"/>
      <c r="CL10" s="805"/>
      <c r="CM10" s="803">
        <v>1176</v>
      </c>
      <c r="CN10" s="804"/>
      <c r="CO10" s="804"/>
      <c r="CP10" s="804"/>
      <c r="CQ10" s="805"/>
      <c r="CR10" s="803">
        <v>100</v>
      </c>
      <c r="CS10" s="804"/>
      <c r="CT10" s="804"/>
      <c r="CU10" s="804"/>
      <c r="CV10" s="805"/>
      <c r="CW10" s="803">
        <v>207</v>
      </c>
      <c r="CX10" s="804"/>
      <c r="CY10" s="804"/>
      <c r="CZ10" s="804"/>
      <c r="DA10" s="805"/>
      <c r="DB10" s="803" t="s">
        <v>628</v>
      </c>
      <c r="DC10" s="804"/>
      <c r="DD10" s="804"/>
      <c r="DE10" s="804"/>
      <c r="DF10" s="805"/>
      <c r="DG10" s="803" t="s">
        <v>628</v>
      </c>
      <c r="DH10" s="804"/>
      <c r="DI10" s="804"/>
      <c r="DJ10" s="804"/>
      <c r="DK10" s="805"/>
      <c r="DL10" s="803" t="s">
        <v>628</v>
      </c>
      <c r="DM10" s="804"/>
      <c r="DN10" s="804"/>
      <c r="DO10" s="804"/>
      <c r="DP10" s="805"/>
      <c r="DQ10" s="803" t="s">
        <v>628</v>
      </c>
      <c r="DR10" s="804"/>
      <c r="DS10" s="804"/>
      <c r="DT10" s="804"/>
      <c r="DU10" s="805"/>
      <c r="DV10" s="806"/>
      <c r="DW10" s="807"/>
      <c r="DX10" s="807"/>
      <c r="DY10" s="807"/>
      <c r="DZ10" s="808"/>
      <c r="EA10" s="234"/>
    </row>
    <row r="11" spans="1:131" s="235" customFormat="1" ht="26.25" customHeight="1">
      <c r="A11" s="241">
        <v>5</v>
      </c>
      <c r="B11" s="777" t="s">
        <v>379</v>
      </c>
      <c r="C11" s="778"/>
      <c r="D11" s="778"/>
      <c r="E11" s="778"/>
      <c r="F11" s="778"/>
      <c r="G11" s="778"/>
      <c r="H11" s="778"/>
      <c r="I11" s="778"/>
      <c r="J11" s="778"/>
      <c r="K11" s="778"/>
      <c r="L11" s="778"/>
      <c r="M11" s="778"/>
      <c r="N11" s="778"/>
      <c r="O11" s="778"/>
      <c r="P11" s="779"/>
      <c r="Q11" s="780">
        <v>56</v>
      </c>
      <c r="R11" s="781"/>
      <c r="S11" s="781"/>
      <c r="T11" s="781"/>
      <c r="U11" s="781"/>
      <c r="V11" s="781">
        <v>35</v>
      </c>
      <c r="W11" s="781"/>
      <c r="X11" s="781"/>
      <c r="Y11" s="781"/>
      <c r="Z11" s="781"/>
      <c r="AA11" s="781">
        <v>21</v>
      </c>
      <c r="AB11" s="781"/>
      <c r="AC11" s="781"/>
      <c r="AD11" s="781"/>
      <c r="AE11" s="782"/>
      <c r="AF11" s="783">
        <v>21</v>
      </c>
      <c r="AG11" s="784"/>
      <c r="AH11" s="784"/>
      <c r="AI11" s="784"/>
      <c r="AJ11" s="785"/>
      <c r="AK11" s="786">
        <v>30</v>
      </c>
      <c r="AL11" s="787"/>
      <c r="AM11" s="787"/>
      <c r="AN11" s="787"/>
      <c r="AO11" s="787"/>
      <c r="AP11" s="787" t="s">
        <v>516</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582</v>
      </c>
      <c r="BT11" s="791"/>
      <c r="BU11" s="791"/>
      <c r="BV11" s="791"/>
      <c r="BW11" s="791"/>
      <c r="BX11" s="791"/>
      <c r="BY11" s="791"/>
      <c r="BZ11" s="791"/>
      <c r="CA11" s="791"/>
      <c r="CB11" s="791"/>
      <c r="CC11" s="791"/>
      <c r="CD11" s="791"/>
      <c r="CE11" s="791"/>
      <c r="CF11" s="791"/>
      <c r="CG11" s="792"/>
      <c r="CH11" s="803">
        <v>60</v>
      </c>
      <c r="CI11" s="804"/>
      <c r="CJ11" s="804"/>
      <c r="CK11" s="804"/>
      <c r="CL11" s="805"/>
      <c r="CM11" s="803">
        <v>3499</v>
      </c>
      <c r="CN11" s="804"/>
      <c r="CO11" s="804"/>
      <c r="CP11" s="804"/>
      <c r="CQ11" s="805"/>
      <c r="CR11" s="803" t="s">
        <v>628</v>
      </c>
      <c r="CS11" s="804"/>
      <c r="CT11" s="804"/>
      <c r="CU11" s="804"/>
      <c r="CV11" s="805"/>
      <c r="CW11" s="803">
        <v>254</v>
      </c>
      <c r="CX11" s="804"/>
      <c r="CY11" s="804"/>
      <c r="CZ11" s="804"/>
      <c r="DA11" s="805"/>
      <c r="DB11" s="803" t="s">
        <v>628</v>
      </c>
      <c r="DC11" s="804"/>
      <c r="DD11" s="804"/>
      <c r="DE11" s="804"/>
      <c r="DF11" s="805"/>
      <c r="DG11" s="803" t="s">
        <v>628</v>
      </c>
      <c r="DH11" s="804"/>
      <c r="DI11" s="804"/>
      <c r="DJ11" s="804"/>
      <c r="DK11" s="805"/>
      <c r="DL11" s="803" t="s">
        <v>628</v>
      </c>
      <c r="DM11" s="804"/>
      <c r="DN11" s="804"/>
      <c r="DO11" s="804"/>
      <c r="DP11" s="805"/>
      <c r="DQ11" s="803" t="s">
        <v>628</v>
      </c>
      <c r="DR11" s="804"/>
      <c r="DS11" s="804"/>
      <c r="DT11" s="804"/>
      <c r="DU11" s="805"/>
      <c r="DV11" s="806"/>
      <c r="DW11" s="807"/>
      <c r="DX11" s="807"/>
      <c r="DY11" s="807"/>
      <c r="DZ11" s="808"/>
      <c r="EA11" s="234"/>
    </row>
    <row r="12" spans="1:131" s="235" customFormat="1" ht="26.25" customHeight="1">
      <c r="A12" s="241">
        <v>6</v>
      </c>
      <c r="B12" s="777" t="s">
        <v>380</v>
      </c>
      <c r="C12" s="778"/>
      <c r="D12" s="778"/>
      <c r="E12" s="778"/>
      <c r="F12" s="778"/>
      <c r="G12" s="778"/>
      <c r="H12" s="778"/>
      <c r="I12" s="778"/>
      <c r="J12" s="778"/>
      <c r="K12" s="778"/>
      <c r="L12" s="778"/>
      <c r="M12" s="778"/>
      <c r="N12" s="778"/>
      <c r="O12" s="778"/>
      <c r="P12" s="779"/>
      <c r="Q12" s="780">
        <v>9615</v>
      </c>
      <c r="R12" s="781"/>
      <c r="S12" s="781"/>
      <c r="T12" s="781"/>
      <c r="U12" s="781"/>
      <c r="V12" s="781">
        <v>7103</v>
      </c>
      <c r="W12" s="781"/>
      <c r="X12" s="781"/>
      <c r="Y12" s="781"/>
      <c r="Z12" s="781"/>
      <c r="AA12" s="781">
        <v>2512</v>
      </c>
      <c r="AB12" s="781"/>
      <c r="AC12" s="781"/>
      <c r="AD12" s="781"/>
      <c r="AE12" s="782"/>
      <c r="AF12" s="783">
        <v>2512</v>
      </c>
      <c r="AG12" s="784"/>
      <c r="AH12" s="784"/>
      <c r="AI12" s="784"/>
      <c r="AJ12" s="785"/>
      <c r="AK12" s="786">
        <v>2350</v>
      </c>
      <c r="AL12" s="787"/>
      <c r="AM12" s="787"/>
      <c r="AN12" s="787"/>
      <c r="AO12" s="787"/>
      <c r="AP12" s="787">
        <v>28840</v>
      </c>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583</v>
      </c>
      <c r="BT12" s="791"/>
      <c r="BU12" s="791"/>
      <c r="BV12" s="791"/>
      <c r="BW12" s="791"/>
      <c r="BX12" s="791"/>
      <c r="BY12" s="791"/>
      <c r="BZ12" s="791"/>
      <c r="CA12" s="791"/>
      <c r="CB12" s="791"/>
      <c r="CC12" s="791"/>
      <c r="CD12" s="791"/>
      <c r="CE12" s="791"/>
      <c r="CF12" s="791"/>
      <c r="CG12" s="792"/>
      <c r="CH12" s="803">
        <v>-4</v>
      </c>
      <c r="CI12" s="804"/>
      <c r="CJ12" s="804"/>
      <c r="CK12" s="804"/>
      <c r="CL12" s="805"/>
      <c r="CM12" s="803">
        <v>997</v>
      </c>
      <c r="CN12" s="804"/>
      <c r="CO12" s="804"/>
      <c r="CP12" s="804"/>
      <c r="CQ12" s="805"/>
      <c r="CR12" s="803">
        <v>350</v>
      </c>
      <c r="CS12" s="804"/>
      <c r="CT12" s="804"/>
      <c r="CU12" s="804"/>
      <c r="CV12" s="805"/>
      <c r="CW12" s="803">
        <v>284</v>
      </c>
      <c r="CX12" s="804"/>
      <c r="CY12" s="804"/>
      <c r="CZ12" s="804"/>
      <c r="DA12" s="805"/>
      <c r="DB12" s="803" t="s">
        <v>628</v>
      </c>
      <c r="DC12" s="804"/>
      <c r="DD12" s="804"/>
      <c r="DE12" s="804"/>
      <c r="DF12" s="805"/>
      <c r="DG12" s="803" t="s">
        <v>628</v>
      </c>
      <c r="DH12" s="804"/>
      <c r="DI12" s="804"/>
      <c r="DJ12" s="804"/>
      <c r="DK12" s="805"/>
      <c r="DL12" s="803" t="s">
        <v>628</v>
      </c>
      <c r="DM12" s="804"/>
      <c r="DN12" s="804"/>
      <c r="DO12" s="804"/>
      <c r="DP12" s="805"/>
      <c r="DQ12" s="803" t="s">
        <v>628</v>
      </c>
      <c r="DR12" s="804"/>
      <c r="DS12" s="804"/>
      <c r="DT12" s="804"/>
      <c r="DU12" s="805"/>
      <c r="DV12" s="806"/>
      <c r="DW12" s="807"/>
      <c r="DX12" s="807"/>
      <c r="DY12" s="807"/>
      <c r="DZ12" s="808"/>
      <c r="EA12" s="234"/>
    </row>
    <row r="13" spans="1:131" s="235" customFormat="1" ht="26.25" customHeight="1">
      <c r="A13" s="241">
        <v>7</v>
      </c>
      <c r="B13" s="777" t="s">
        <v>381</v>
      </c>
      <c r="C13" s="778"/>
      <c r="D13" s="778"/>
      <c r="E13" s="778"/>
      <c r="F13" s="778"/>
      <c r="G13" s="778"/>
      <c r="H13" s="778"/>
      <c r="I13" s="778"/>
      <c r="J13" s="778"/>
      <c r="K13" s="778"/>
      <c r="L13" s="778"/>
      <c r="M13" s="778"/>
      <c r="N13" s="778"/>
      <c r="O13" s="778"/>
      <c r="P13" s="779"/>
      <c r="Q13" s="780">
        <v>1968</v>
      </c>
      <c r="R13" s="781"/>
      <c r="S13" s="781"/>
      <c r="T13" s="781"/>
      <c r="U13" s="781"/>
      <c r="V13" s="781">
        <v>1968</v>
      </c>
      <c r="W13" s="781"/>
      <c r="X13" s="781"/>
      <c r="Y13" s="781"/>
      <c r="Z13" s="781"/>
      <c r="AA13" s="781">
        <v>0</v>
      </c>
      <c r="AB13" s="781"/>
      <c r="AC13" s="781"/>
      <c r="AD13" s="781"/>
      <c r="AE13" s="782"/>
      <c r="AF13" s="783">
        <v>0</v>
      </c>
      <c r="AG13" s="784"/>
      <c r="AH13" s="784"/>
      <c r="AI13" s="784"/>
      <c r="AJ13" s="785"/>
      <c r="AK13" s="786">
        <v>6</v>
      </c>
      <c r="AL13" s="787"/>
      <c r="AM13" s="787"/>
      <c r="AN13" s="787"/>
      <c r="AO13" s="787"/>
      <c r="AP13" s="787">
        <v>2354</v>
      </c>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t="s">
        <v>584</v>
      </c>
      <c r="BS13" s="790" t="s">
        <v>585</v>
      </c>
      <c r="BT13" s="791"/>
      <c r="BU13" s="791"/>
      <c r="BV13" s="791"/>
      <c r="BW13" s="791"/>
      <c r="BX13" s="791"/>
      <c r="BY13" s="791"/>
      <c r="BZ13" s="791"/>
      <c r="CA13" s="791"/>
      <c r="CB13" s="791"/>
      <c r="CC13" s="791"/>
      <c r="CD13" s="791"/>
      <c r="CE13" s="791"/>
      <c r="CF13" s="791"/>
      <c r="CG13" s="792"/>
      <c r="CH13" s="803">
        <v>670</v>
      </c>
      <c r="CI13" s="804"/>
      <c r="CJ13" s="804"/>
      <c r="CK13" s="804"/>
      <c r="CL13" s="805"/>
      <c r="CM13" s="803">
        <v>11527</v>
      </c>
      <c r="CN13" s="804"/>
      <c r="CO13" s="804"/>
      <c r="CP13" s="804"/>
      <c r="CQ13" s="805"/>
      <c r="CR13" s="803">
        <v>4100</v>
      </c>
      <c r="CS13" s="804"/>
      <c r="CT13" s="804"/>
      <c r="CU13" s="804"/>
      <c r="CV13" s="805"/>
      <c r="CW13" s="803" t="s">
        <v>630</v>
      </c>
      <c r="CX13" s="804"/>
      <c r="CY13" s="804"/>
      <c r="CZ13" s="804"/>
      <c r="DA13" s="805"/>
      <c r="DB13" s="803">
        <v>13700</v>
      </c>
      <c r="DC13" s="804"/>
      <c r="DD13" s="804"/>
      <c r="DE13" s="804"/>
      <c r="DF13" s="805"/>
      <c r="DG13" s="803" t="s">
        <v>628</v>
      </c>
      <c r="DH13" s="804"/>
      <c r="DI13" s="804"/>
      <c r="DJ13" s="804"/>
      <c r="DK13" s="805"/>
      <c r="DL13" s="803">
        <v>8171</v>
      </c>
      <c r="DM13" s="804"/>
      <c r="DN13" s="804"/>
      <c r="DO13" s="804"/>
      <c r="DP13" s="805"/>
      <c r="DQ13" s="803">
        <v>817</v>
      </c>
      <c r="DR13" s="804"/>
      <c r="DS13" s="804"/>
      <c r="DT13" s="804"/>
      <c r="DU13" s="805"/>
      <c r="DV13" s="806"/>
      <c r="DW13" s="807"/>
      <c r="DX13" s="807"/>
      <c r="DY13" s="807"/>
      <c r="DZ13" s="808"/>
      <c r="EA13" s="234"/>
    </row>
    <row r="14" spans="1:131" s="235" customFormat="1" ht="26.25" customHeight="1">
      <c r="A14" s="241">
        <v>8</v>
      </c>
      <c r="B14" s="777" t="s">
        <v>382</v>
      </c>
      <c r="C14" s="778"/>
      <c r="D14" s="778"/>
      <c r="E14" s="778"/>
      <c r="F14" s="778"/>
      <c r="G14" s="778"/>
      <c r="H14" s="778"/>
      <c r="I14" s="778"/>
      <c r="J14" s="778"/>
      <c r="K14" s="778"/>
      <c r="L14" s="778"/>
      <c r="M14" s="778"/>
      <c r="N14" s="778"/>
      <c r="O14" s="778"/>
      <c r="P14" s="779"/>
      <c r="Q14" s="780">
        <v>9790</v>
      </c>
      <c r="R14" s="781"/>
      <c r="S14" s="781"/>
      <c r="T14" s="781"/>
      <c r="U14" s="781"/>
      <c r="V14" s="781">
        <v>9758</v>
      </c>
      <c r="W14" s="781"/>
      <c r="X14" s="781"/>
      <c r="Y14" s="781"/>
      <c r="Z14" s="781"/>
      <c r="AA14" s="781">
        <v>32</v>
      </c>
      <c r="AB14" s="781"/>
      <c r="AC14" s="781"/>
      <c r="AD14" s="781"/>
      <c r="AE14" s="782"/>
      <c r="AF14" s="783">
        <v>3</v>
      </c>
      <c r="AG14" s="784"/>
      <c r="AH14" s="784"/>
      <c r="AI14" s="784"/>
      <c r="AJ14" s="785"/>
      <c r="AK14" s="786">
        <v>4688</v>
      </c>
      <c r="AL14" s="787"/>
      <c r="AM14" s="787"/>
      <c r="AN14" s="787"/>
      <c r="AO14" s="787"/>
      <c r="AP14" s="787">
        <v>34058</v>
      </c>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586</v>
      </c>
      <c r="BT14" s="791"/>
      <c r="BU14" s="791"/>
      <c r="BV14" s="791"/>
      <c r="BW14" s="791"/>
      <c r="BX14" s="791"/>
      <c r="BY14" s="791"/>
      <c r="BZ14" s="791"/>
      <c r="CA14" s="791"/>
      <c r="CB14" s="791"/>
      <c r="CC14" s="791"/>
      <c r="CD14" s="791"/>
      <c r="CE14" s="791"/>
      <c r="CF14" s="791"/>
      <c r="CG14" s="792"/>
      <c r="CH14" s="803">
        <v>-6</v>
      </c>
      <c r="CI14" s="804"/>
      <c r="CJ14" s="804"/>
      <c r="CK14" s="804"/>
      <c r="CL14" s="805"/>
      <c r="CM14" s="803">
        <v>1450</v>
      </c>
      <c r="CN14" s="804"/>
      <c r="CO14" s="804"/>
      <c r="CP14" s="804"/>
      <c r="CQ14" s="805"/>
      <c r="CR14" s="803">
        <v>500</v>
      </c>
      <c r="CS14" s="804"/>
      <c r="CT14" s="804"/>
      <c r="CU14" s="804"/>
      <c r="CV14" s="805"/>
      <c r="CW14" s="803">
        <v>101</v>
      </c>
      <c r="CX14" s="804"/>
      <c r="CY14" s="804"/>
      <c r="CZ14" s="804"/>
      <c r="DA14" s="805"/>
      <c r="DB14" s="803">
        <v>168</v>
      </c>
      <c r="DC14" s="804"/>
      <c r="DD14" s="804"/>
      <c r="DE14" s="804"/>
      <c r="DF14" s="805"/>
      <c r="DG14" s="803" t="s">
        <v>628</v>
      </c>
      <c r="DH14" s="804"/>
      <c r="DI14" s="804"/>
      <c r="DJ14" s="804"/>
      <c r="DK14" s="805"/>
      <c r="DL14" s="803" t="s">
        <v>628</v>
      </c>
      <c r="DM14" s="804"/>
      <c r="DN14" s="804"/>
      <c r="DO14" s="804"/>
      <c r="DP14" s="805"/>
      <c r="DQ14" s="803" t="s">
        <v>628</v>
      </c>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587</v>
      </c>
      <c r="BT15" s="791"/>
      <c r="BU15" s="791"/>
      <c r="BV15" s="791"/>
      <c r="BW15" s="791"/>
      <c r="BX15" s="791"/>
      <c r="BY15" s="791"/>
      <c r="BZ15" s="791"/>
      <c r="CA15" s="791"/>
      <c r="CB15" s="791"/>
      <c r="CC15" s="791"/>
      <c r="CD15" s="791"/>
      <c r="CE15" s="791"/>
      <c r="CF15" s="791"/>
      <c r="CG15" s="792"/>
      <c r="CH15" s="803">
        <v>-235</v>
      </c>
      <c r="CI15" s="804"/>
      <c r="CJ15" s="804"/>
      <c r="CK15" s="804"/>
      <c r="CL15" s="805"/>
      <c r="CM15" s="803">
        <v>15727</v>
      </c>
      <c r="CN15" s="804"/>
      <c r="CO15" s="804"/>
      <c r="CP15" s="804"/>
      <c r="CQ15" s="805"/>
      <c r="CR15" s="803">
        <v>100</v>
      </c>
      <c r="CS15" s="804"/>
      <c r="CT15" s="804"/>
      <c r="CU15" s="804"/>
      <c r="CV15" s="805"/>
      <c r="CW15" s="803">
        <v>288</v>
      </c>
      <c r="CX15" s="804"/>
      <c r="CY15" s="804"/>
      <c r="CZ15" s="804"/>
      <c r="DA15" s="805"/>
      <c r="DB15" s="803" t="s">
        <v>628</v>
      </c>
      <c r="DC15" s="804"/>
      <c r="DD15" s="804"/>
      <c r="DE15" s="804"/>
      <c r="DF15" s="805"/>
      <c r="DG15" s="803" t="s">
        <v>628</v>
      </c>
      <c r="DH15" s="804"/>
      <c r="DI15" s="804"/>
      <c r="DJ15" s="804"/>
      <c r="DK15" s="805"/>
      <c r="DL15" s="803" t="s">
        <v>628</v>
      </c>
      <c r="DM15" s="804"/>
      <c r="DN15" s="804"/>
      <c r="DO15" s="804"/>
      <c r="DP15" s="805"/>
      <c r="DQ15" s="803" t="s">
        <v>628</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588</v>
      </c>
      <c r="BT16" s="791"/>
      <c r="BU16" s="791"/>
      <c r="BV16" s="791"/>
      <c r="BW16" s="791"/>
      <c r="BX16" s="791"/>
      <c r="BY16" s="791"/>
      <c r="BZ16" s="791"/>
      <c r="CA16" s="791"/>
      <c r="CB16" s="791"/>
      <c r="CC16" s="791"/>
      <c r="CD16" s="791"/>
      <c r="CE16" s="791"/>
      <c r="CF16" s="791"/>
      <c r="CG16" s="792"/>
      <c r="CH16" s="803">
        <v>3</v>
      </c>
      <c r="CI16" s="804"/>
      <c r="CJ16" s="804"/>
      <c r="CK16" s="804"/>
      <c r="CL16" s="805"/>
      <c r="CM16" s="803">
        <v>48</v>
      </c>
      <c r="CN16" s="804"/>
      <c r="CO16" s="804"/>
      <c r="CP16" s="804"/>
      <c r="CQ16" s="805"/>
      <c r="CR16" s="803">
        <v>5</v>
      </c>
      <c r="CS16" s="804"/>
      <c r="CT16" s="804"/>
      <c r="CU16" s="804"/>
      <c r="CV16" s="805"/>
      <c r="CW16" s="803">
        <v>14</v>
      </c>
      <c r="CX16" s="804"/>
      <c r="CY16" s="804"/>
      <c r="CZ16" s="804"/>
      <c r="DA16" s="805"/>
      <c r="DB16" s="803" t="s">
        <v>628</v>
      </c>
      <c r="DC16" s="804"/>
      <c r="DD16" s="804"/>
      <c r="DE16" s="804"/>
      <c r="DF16" s="805"/>
      <c r="DG16" s="803" t="s">
        <v>628</v>
      </c>
      <c r="DH16" s="804"/>
      <c r="DI16" s="804"/>
      <c r="DJ16" s="804"/>
      <c r="DK16" s="805"/>
      <c r="DL16" s="803" t="s">
        <v>628</v>
      </c>
      <c r="DM16" s="804"/>
      <c r="DN16" s="804"/>
      <c r="DO16" s="804"/>
      <c r="DP16" s="805"/>
      <c r="DQ16" s="803" t="s">
        <v>628</v>
      </c>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589</v>
      </c>
      <c r="BT17" s="791"/>
      <c r="BU17" s="791"/>
      <c r="BV17" s="791"/>
      <c r="BW17" s="791"/>
      <c r="BX17" s="791"/>
      <c r="BY17" s="791"/>
      <c r="BZ17" s="791"/>
      <c r="CA17" s="791"/>
      <c r="CB17" s="791"/>
      <c r="CC17" s="791"/>
      <c r="CD17" s="791"/>
      <c r="CE17" s="791"/>
      <c r="CF17" s="791"/>
      <c r="CG17" s="792"/>
      <c r="CH17" s="803">
        <v>45</v>
      </c>
      <c r="CI17" s="804"/>
      <c r="CJ17" s="804"/>
      <c r="CK17" s="804"/>
      <c r="CL17" s="805"/>
      <c r="CM17" s="803">
        <v>460</v>
      </c>
      <c r="CN17" s="804"/>
      <c r="CO17" s="804"/>
      <c r="CP17" s="804"/>
      <c r="CQ17" s="805"/>
      <c r="CR17" s="803">
        <v>10</v>
      </c>
      <c r="CS17" s="804"/>
      <c r="CT17" s="804"/>
      <c r="CU17" s="804"/>
      <c r="CV17" s="805"/>
      <c r="CW17" s="803">
        <v>74</v>
      </c>
      <c r="CX17" s="804"/>
      <c r="CY17" s="804"/>
      <c r="CZ17" s="804"/>
      <c r="DA17" s="805"/>
      <c r="DB17" s="803" t="s">
        <v>628</v>
      </c>
      <c r="DC17" s="804"/>
      <c r="DD17" s="804"/>
      <c r="DE17" s="804"/>
      <c r="DF17" s="805"/>
      <c r="DG17" s="803" t="s">
        <v>628</v>
      </c>
      <c r="DH17" s="804"/>
      <c r="DI17" s="804"/>
      <c r="DJ17" s="804"/>
      <c r="DK17" s="805"/>
      <c r="DL17" s="803" t="s">
        <v>628</v>
      </c>
      <c r="DM17" s="804"/>
      <c r="DN17" s="804"/>
      <c r="DO17" s="804"/>
      <c r="DP17" s="805"/>
      <c r="DQ17" s="803" t="s">
        <v>628</v>
      </c>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t="s">
        <v>590</v>
      </c>
      <c r="BT18" s="791"/>
      <c r="BU18" s="791"/>
      <c r="BV18" s="791"/>
      <c r="BW18" s="791"/>
      <c r="BX18" s="791"/>
      <c r="BY18" s="791"/>
      <c r="BZ18" s="791"/>
      <c r="CA18" s="791"/>
      <c r="CB18" s="791"/>
      <c r="CC18" s="791"/>
      <c r="CD18" s="791"/>
      <c r="CE18" s="791"/>
      <c r="CF18" s="791"/>
      <c r="CG18" s="792"/>
      <c r="CH18" s="803">
        <v>837</v>
      </c>
      <c r="CI18" s="804"/>
      <c r="CJ18" s="804"/>
      <c r="CK18" s="804"/>
      <c r="CL18" s="805"/>
      <c r="CM18" s="803">
        <v>8700</v>
      </c>
      <c r="CN18" s="804"/>
      <c r="CO18" s="804"/>
      <c r="CP18" s="804"/>
      <c r="CQ18" s="805"/>
      <c r="CR18" s="803">
        <v>2840</v>
      </c>
      <c r="CS18" s="804"/>
      <c r="CT18" s="804"/>
      <c r="CU18" s="804"/>
      <c r="CV18" s="805"/>
      <c r="CW18" s="803" t="s">
        <v>628</v>
      </c>
      <c r="CX18" s="804"/>
      <c r="CY18" s="804"/>
      <c r="CZ18" s="804"/>
      <c r="DA18" s="805"/>
      <c r="DB18" s="803" t="s">
        <v>628</v>
      </c>
      <c r="DC18" s="804"/>
      <c r="DD18" s="804"/>
      <c r="DE18" s="804"/>
      <c r="DF18" s="805"/>
      <c r="DG18" s="803" t="s">
        <v>628</v>
      </c>
      <c r="DH18" s="804"/>
      <c r="DI18" s="804"/>
      <c r="DJ18" s="804"/>
      <c r="DK18" s="805"/>
      <c r="DL18" s="803" t="s">
        <v>628</v>
      </c>
      <c r="DM18" s="804"/>
      <c r="DN18" s="804"/>
      <c r="DO18" s="804"/>
      <c r="DP18" s="805"/>
      <c r="DQ18" s="803" t="s">
        <v>628</v>
      </c>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t="s">
        <v>591</v>
      </c>
      <c r="BT19" s="791"/>
      <c r="BU19" s="791"/>
      <c r="BV19" s="791"/>
      <c r="BW19" s="791"/>
      <c r="BX19" s="791"/>
      <c r="BY19" s="791"/>
      <c r="BZ19" s="791"/>
      <c r="CA19" s="791"/>
      <c r="CB19" s="791"/>
      <c r="CC19" s="791"/>
      <c r="CD19" s="791"/>
      <c r="CE19" s="791"/>
      <c r="CF19" s="791"/>
      <c r="CG19" s="792"/>
      <c r="CH19" s="803">
        <v>1099</v>
      </c>
      <c r="CI19" s="804"/>
      <c r="CJ19" s="804"/>
      <c r="CK19" s="804"/>
      <c r="CL19" s="805"/>
      <c r="CM19" s="803">
        <v>31904</v>
      </c>
      <c r="CN19" s="804"/>
      <c r="CO19" s="804"/>
      <c r="CP19" s="804"/>
      <c r="CQ19" s="805"/>
      <c r="CR19" s="803">
        <v>7628</v>
      </c>
      <c r="CS19" s="804"/>
      <c r="CT19" s="804"/>
      <c r="CU19" s="804"/>
      <c r="CV19" s="805"/>
      <c r="CW19" s="803">
        <v>548</v>
      </c>
      <c r="CX19" s="804"/>
      <c r="CY19" s="804"/>
      <c r="CZ19" s="804"/>
      <c r="DA19" s="805"/>
      <c r="DB19" s="803" t="s">
        <v>628</v>
      </c>
      <c r="DC19" s="804"/>
      <c r="DD19" s="804"/>
      <c r="DE19" s="804"/>
      <c r="DF19" s="805"/>
      <c r="DG19" s="803" t="s">
        <v>628</v>
      </c>
      <c r="DH19" s="804"/>
      <c r="DI19" s="804"/>
      <c r="DJ19" s="804"/>
      <c r="DK19" s="805"/>
      <c r="DL19" s="803" t="s">
        <v>628</v>
      </c>
      <c r="DM19" s="804"/>
      <c r="DN19" s="804"/>
      <c r="DO19" s="804"/>
      <c r="DP19" s="805"/>
      <c r="DQ19" s="803" t="s">
        <v>628</v>
      </c>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t="s">
        <v>592</v>
      </c>
      <c r="BT20" s="791"/>
      <c r="BU20" s="791"/>
      <c r="BV20" s="791"/>
      <c r="BW20" s="791"/>
      <c r="BX20" s="791"/>
      <c r="BY20" s="791"/>
      <c r="BZ20" s="791"/>
      <c r="CA20" s="791"/>
      <c r="CB20" s="791"/>
      <c r="CC20" s="791"/>
      <c r="CD20" s="791"/>
      <c r="CE20" s="791"/>
      <c r="CF20" s="791"/>
      <c r="CG20" s="792"/>
      <c r="CH20" s="803">
        <v>73</v>
      </c>
      <c r="CI20" s="804"/>
      <c r="CJ20" s="804"/>
      <c r="CK20" s="804"/>
      <c r="CL20" s="805"/>
      <c r="CM20" s="803">
        <v>1074</v>
      </c>
      <c r="CN20" s="804"/>
      <c r="CO20" s="804"/>
      <c r="CP20" s="804"/>
      <c r="CQ20" s="805"/>
      <c r="CR20" s="803">
        <v>25</v>
      </c>
      <c r="CS20" s="804"/>
      <c r="CT20" s="804"/>
      <c r="CU20" s="804"/>
      <c r="CV20" s="805"/>
      <c r="CW20" s="803" t="s">
        <v>628</v>
      </c>
      <c r="CX20" s="804"/>
      <c r="CY20" s="804"/>
      <c r="CZ20" s="804"/>
      <c r="DA20" s="805"/>
      <c r="DB20" s="803" t="s">
        <v>628</v>
      </c>
      <c r="DC20" s="804"/>
      <c r="DD20" s="804"/>
      <c r="DE20" s="804"/>
      <c r="DF20" s="805"/>
      <c r="DG20" s="803" t="s">
        <v>628</v>
      </c>
      <c r="DH20" s="804"/>
      <c r="DI20" s="804"/>
      <c r="DJ20" s="804"/>
      <c r="DK20" s="805"/>
      <c r="DL20" s="803" t="s">
        <v>628</v>
      </c>
      <c r="DM20" s="804"/>
      <c r="DN20" s="804"/>
      <c r="DO20" s="804"/>
      <c r="DP20" s="805"/>
      <c r="DQ20" s="803" t="s">
        <v>628</v>
      </c>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t="s">
        <v>593</v>
      </c>
      <c r="BT21" s="791"/>
      <c r="BU21" s="791"/>
      <c r="BV21" s="791"/>
      <c r="BW21" s="791"/>
      <c r="BX21" s="791"/>
      <c r="BY21" s="791"/>
      <c r="BZ21" s="791"/>
      <c r="CA21" s="791"/>
      <c r="CB21" s="791"/>
      <c r="CC21" s="791"/>
      <c r="CD21" s="791"/>
      <c r="CE21" s="791"/>
      <c r="CF21" s="791"/>
      <c r="CG21" s="792"/>
      <c r="CH21" s="803">
        <v>24</v>
      </c>
      <c r="CI21" s="804"/>
      <c r="CJ21" s="804"/>
      <c r="CK21" s="804"/>
      <c r="CL21" s="805"/>
      <c r="CM21" s="803">
        <v>205</v>
      </c>
      <c r="CN21" s="804"/>
      <c r="CO21" s="804"/>
      <c r="CP21" s="804"/>
      <c r="CQ21" s="805"/>
      <c r="CR21" s="803">
        <v>50</v>
      </c>
      <c r="CS21" s="804"/>
      <c r="CT21" s="804"/>
      <c r="CU21" s="804"/>
      <c r="CV21" s="805"/>
      <c r="CW21" s="803">
        <v>360</v>
      </c>
      <c r="CX21" s="804"/>
      <c r="CY21" s="804"/>
      <c r="CZ21" s="804"/>
      <c r="DA21" s="805"/>
      <c r="DB21" s="803" t="s">
        <v>628</v>
      </c>
      <c r="DC21" s="804"/>
      <c r="DD21" s="804"/>
      <c r="DE21" s="804"/>
      <c r="DF21" s="805"/>
      <c r="DG21" s="803" t="s">
        <v>628</v>
      </c>
      <c r="DH21" s="804"/>
      <c r="DI21" s="804"/>
      <c r="DJ21" s="804"/>
      <c r="DK21" s="805"/>
      <c r="DL21" s="803" t="s">
        <v>628</v>
      </c>
      <c r="DM21" s="804"/>
      <c r="DN21" s="804"/>
      <c r="DO21" s="804"/>
      <c r="DP21" s="805"/>
      <c r="DQ21" s="803" t="s">
        <v>628</v>
      </c>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t="s">
        <v>594</v>
      </c>
      <c r="BT22" s="791"/>
      <c r="BU22" s="791"/>
      <c r="BV22" s="791"/>
      <c r="BW22" s="791"/>
      <c r="BX22" s="791"/>
      <c r="BY22" s="791"/>
      <c r="BZ22" s="791"/>
      <c r="CA22" s="791"/>
      <c r="CB22" s="791"/>
      <c r="CC22" s="791"/>
      <c r="CD22" s="791"/>
      <c r="CE22" s="791"/>
      <c r="CF22" s="791"/>
      <c r="CG22" s="792"/>
      <c r="CH22" s="803">
        <v>0</v>
      </c>
      <c r="CI22" s="804"/>
      <c r="CJ22" s="804"/>
      <c r="CK22" s="804"/>
      <c r="CL22" s="805"/>
      <c r="CM22" s="803">
        <v>1</v>
      </c>
      <c r="CN22" s="804"/>
      <c r="CO22" s="804"/>
      <c r="CP22" s="804"/>
      <c r="CQ22" s="805"/>
      <c r="CR22" s="803">
        <v>5</v>
      </c>
      <c r="CS22" s="804"/>
      <c r="CT22" s="804"/>
      <c r="CU22" s="804"/>
      <c r="CV22" s="805"/>
      <c r="CW22" s="803">
        <v>612</v>
      </c>
      <c r="CX22" s="804"/>
      <c r="CY22" s="804"/>
      <c r="CZ22" s="804"/>
      <c r="DA22" s="805"/>
      <c r="DB22" s="803" t="s">
        <v>628</v>
      </c>
      <c r="DC22" s="804"/>
      <c r="DD22" s="804"/>
      <c r="DE22" s="804"/>
      <c r="DF22" s="805"/>
      <c r="DG22" s="803" t="s">
        <v>628</v>
      </c>
      <c r="DH22" s="804"/>
      <c r="DI22" s="804"/>
      <c r="DJ22" s="804"/>
      <c r="DK22" s="805"/>
      <c r="DL22" s="803" t="s">
        <v>628</v>
      </c>
      <c r="DM22" s="804"/>
      <c r="DN22" s="804"/>
      <c r="DO22" s="804"/>
      <c r="DP22" s="805"/>
      <c r="DQ22" s="803" t="s">
        <v>628</v>
      </c>
      <c r="DR22" s="804"/>
      <c r="DS22" s="804"/>
      <c r="DT22" s="804"/>
      <c r="DU22" s="805"/>
      <c r="DV22" s="806"/>
      <c r="DW22" s="807"/>
      <c r="DX22" s="807"/>
      <c r="DY22" s="807"/>
      <c r="DZ22" s="808"/>
      <c r="EA22" s="234"/>
    </row>
    <row r="23" spans="1:131" s="235" customFormat="1" ht="26.25" customHeight="1" thickBot="1">
      <c r="A23" s="244" t="s">
        <v>384</v>
      </c>
      <c r="B23" s="812" t="s">
        <v>385</v>
      </c>
      <c r="C23" s="813"/>
      <c r="D23" s="813"/>
      <c r="E23" s="813"/>
      <c r="F23" s="813"/>
      <c r="G23" s="813"/>
      <c r="H23" s="813"/>
      <c r="I23" s="813"/>
      <c r="J23" s="813"/>
      <c r="K23" s="813"/>
      <c r="L23" s="813"/>
      <c r="M23" s="813"/>
      <c r="N23" s="813"/>
      <c r="O23" s="813"/>
      <c r="P23" s="814"/>
      <c r="Q23" s="815">
        <v>2026555</v>
      </c>
      <c r="R23" s="816"/>
      <c r="S23" s="816"/>
      <c r="T23" s="816"/>
      <c r="U23" s="816"/>
      <c r="V23" s="816">
        <v>2006513</v>
      </c>
      <c r="W23" s="816"/>
      <c r="X23" s="816"/>
      <c r="Y23" s="816"/>
      <c r="Z23" s="816"/>
      <c r="AA23" s="816">
        <v>20042</v>
      </c>
      <c r="AB23" s="816"/>
      <c r="AC23" s="816"/>
      <c r="AD23" s="816"/>
      <c r="AE23" s="817"/>
      <c r="AF23" s="818">
        <v>9890</v>
      </c>
      <c r="AG23" s="816"/>
      <c r="AH23" s="816"/>
      <c r="AI23" s="816"/>
      <c r="AJ23" s="819"/>
      <c r="AK23" s="820"/>
      <c r="AL23" s="821"/>
      <c r="AM23" s="821"/>
      <c r="AN23" s="821"/>
      <c r="AO23" s="821"/>
      <c r="AP23" s="816">
        <v>2599222</v>
      </c>
      <c r="AQ23" s="816"/>
      <c r="AR23" s="816"/>
      <c r="AS23" s="816"/>
      <c r="AT23" s="816"/>
      <c r="AU23" s="822"/>
      <c r="AV23" s="822"/>
      <c r="AW23" s="822"/>
      <c r="AX23" s="822"/>
      <c r="AY23" s="823"/>
      <c r="AZ23" s="831" t="s">
        <v>120</v>
      </c>
      <c r="BA23" s="832"/>
      <c r="BB23" s="832"/>
      <c r="BC23" s="832"/>
      <c r="BD23" s="833"/>
      <c r="BE23" s="233"/>
      <c r="BF23" s="233"/>
      <c r="BG23" s="233"/>
      <c r="BH23" s="233"/>
      <c r="BI23" s="233"/>
      <c r="BJ23" s="233"/>
      <c r="BK23" s="233"/>
      <c r="BL23" s="233"/>
      <c r="BM23" s="233"/>
      <c r="BN23" s="233"/>
      <c r="BO23" s="233"/>
      <c r="BP23" s="233"/>
      <c r="BQ23" s="242">
        <v>17</v>
      </c>
      <c r="BR23" s="243"/>
      <c r="BS23" s="790" t="s">
        <v>595</v>
      </c>
      <c r="BT23" s="791"/>
      <c r="BU23" s="791"/>
      <c r="BV23" s="791"/>
      <c r="BW23" s="791"/>
      <c r="BX23" s="791"/>
      <c r="BY23" s="791"/>
      <c r="BZ23" s="791"/>
      <c r="CA23" s="791"/>
      <c r="CB23" s="791"/>
      <c r="CC23" s="791"/>
      <c r="CD23" s="791"/>
      <c r="CE23" s="791"/>
      <c r="CF23" s="791"/>
      <c r="CG23" s="792"/>
      <c r="CH23" s="803">
        <v>-1</v>
      </c>
      <c r="CI23" s="804"/>
      <c r="CJ23" s="804"/>
      <c r="CK23" s="804"/>
      <c r="CL23" s="805"/>
      <c r="CM23" s="803">
        <v>580</v>
      </c>
      <c r="CN23" s="804"/>
      <c r="CO23" s="804"/>
      <c r="CP23" s="804"/>
      <c r="CQ23" s="805"/>
      <c r="CR23" s="803">
        <v>290</v>
      </c>
      <c r="CS23" s="804"/>
      <c r="CT23" s="804"/>
      <c r="CU23" s="804"/>
      <c r="CV23" s="805"/>
      <c r="CW23" s="803">
        <v>433</v>
      </c>
      <c r="CX23" s="804"/>
      <c r="CY23" s="804"/>
      <c r="CZ23" s="804"/>
      <c r="DA23" s="805"/>
      <c r="DB23" s="803" t="s">
        <v>628</v>
      </c>
      <c r="DC23" s="804"/>
      <c r="DD23" s="804"/>
      <c r="DE23" s="804"/>
      <c r="DF23" s="805"/>
      <c r="DG23" s="803" t="s">
        <v>628</v>
      </c>
      <c r="DH23" s="804"/>
      <c r="DI23" s="804"/>
      <c r="DJ23" s="804"/>
      <c r="DK23" s="805"/>
      <c r="DL23" s="803" t="s">
        <v>628</v>
      </c>
      <c r="DM23" s="804"/>
      <c r="DN23" s="804"/>
      <c r="DO23" s="804"/>
      <c r="DP23" s="805"/>
      <c r="DQ23" s="803" t="s">
        <v>628</v>
      </c>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t="s">
        <v>596</v>
      </c>
      <c r="BT24" s="791"/>
      <c r="BU24" s="791"/>
      <c r="BV24" s="791"/>
      <c r="BW24" s="791"/>
      <c r="BX24" s="791"/>
      <c r="BY24" s="791"/>
      <c r="BZ24" s="791"/>
      <c r="CA24" s="791"/>
      <c r="CB24" s="791"/>
      <c r="CC24" s="791"/>
      <c r="CD24" s="791"/>
      <c r="CE24" s="791"/>
      <c r="CF24" s="791"/>
      <c r="CG24" s="792"/>
      <c r="CH24" s="803">
        <v>2</v>
      </c>
      <c r="CI24" s="804"/>
      <c r="CJ24" s="804"/>
      <c r="CK24" s="804"/>
      <c r="CL24" s="805"/>
      <c r="CM24" s="803">
        <v>35</v>
      </c>
      <c r="CN24" s="804"/>
      <c r="CO24" s="804"/>
      <c r="CP24" s="804"/>
      <c r="CQ24" s="805"/>
      <c r="CR24" s="803">
        <v>1</v>
      </c>
      <c r="CS24" s="804"/>
      <c r="CT24" s="804"/>
      <c r="CU24" s="804"/>
      <c r="CV24" s="805"/>
      <c r="CW24" s="803">
        <v>65</v>
      </c>
      <c r="CX24" s="804"/>
      <c r="CY24" s="804"/>
      <c r="CZ24" s="804"/>
      <c r="DA24" s="805"/>
      <c r="DB24" s="803" t="s">
        <v>628</v>
      </c>
      <c r="DC24" s="804"/>
      <c r="DD24" s="804"/>
      <c r="DE24" s="804"/>
      <c r="DF24" s="805"/>
      <c r="DG24" s="803" t="s">
        <v>628</v>
      </c>
      <c r="DH24" s="804"/>
      <c r="DI24" s="804"/>
      <c r="DJ24" s="804"/>
      <c r="DK24" s="805"/>
      <c r="DL24" s="803" t="s">
        <v>628</v>
      </c>
      <c r="DM24" s="804"/>
      <c r="DN24" s="804"/>
      <c r="DO24" s="804"/>
      <c r="DP24" s="805"/>
      <c r="DQ24" s="803" t="s">
        <v>628</v>
      </c>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t="s">
        <v>597</v>
      </c>
      <c r="BT25" s="791"/>
      <c r="BU25" s="791"/>
      <c r="BV25" s="791"/>
      <c r="BW25" s="791"/>
      <c r="BX25" s="791"/>
      <c r="BY25" s="791"/>
      <c r="BZ25" s="791"/>
      <c r="CA25" s="791"/>
      <c r="CB25" s="791"/>
      <c r="CC25" s="791"/>
      <c r="CD25" s="791"/>
      <c r="CE25" s="791"/>
      <c r="CF25" s="791"/>
      <c r="CG25" s="792"/>
      <c r="CH25" s="803">
        <v>-24</v>
      </c>
      <c r="CI25" s="804"/>
      <c r="CJ25" s="804"/>
      <c r="CK25" s="804"/>
      <c r="CL25" s="805"/>
      <c r="CM25" s="803">
        <v>771</v>
      </c>
      <c r="CN25" s="804"/>
      <c r="CO25" s="804"/>
      <c r="CP25" s="804"/>
      <c r="CQ25" s="805"/>
      <c r="CR25" s="803">
        <v>300</v>
      </c>
      <c r="CS25" s="804"/>
      <c r="CT25" s="804"/>
      <c r="CU25" s="804"/>
      <c r="CV25" s="805"/>
      <c r="CW25" s="803">
        <v>3</v>
      </c>
      <c r="CX25" s="804"/>
      <c r="CY25" s="804"/>
      <c r="CZ25" s="804"/>
      <c r="DA25" s="805"/>
      <c r="DB25" s="803" t="s">
        <v>628</v>
      </c>
      <c r="DC25" s="804"/>
      <c r="DD25" s="804"/>
      <c r="DE25" s="804"/>
      <c r="DF25" s="805"/>
      <c r="DG25" s="803" t="s">
        <v>628</v>
      </c>
      <c r="DH25" s="804"/>
      <c r="DI25" s="804"/>
      <c r="DJ25" s="804"/>
      <c r="DK25" s="805"/>
      <c r="DL25" s="803" t="s">
        <v>628</v>
      </c>
      <c r="DM25" s="804"/>
      <c r="DN25" s="804"/>
      <c r="DO25" s="804"/>
      <c r="DP25" s="805"/>
      <c r="DQ25" s="803" t="s">
        <v>628</v>
      </c>
      <c r="DR25" s="804"/>
      <c r="DS25" s="804"/>
      <c r="DT25" s="804"/>
      <c r="DU25" s="805"/>
      <c r="DV25" s="806"/>
      <c r="DW25" s="807"/>
      <c r="DX25" s="807"/>
      <c r="DY25" s="807"/>
      <c r="DZ25" s="808"/>
      <c r="EA25" s="226"/>
    </row>
    <row r="26" spans="1:131" s="227" customFormat="1" ht="26.25" customHeight="1">
      <c r="A26" s="762" t="s">
        <v>358</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365</v>
      </c>
      <c r="BF26" s="740"/>
      <c r="BG26" s="740"/>
      <c r="BH26" s="740"/>
      <c r="BI26" s="751"/>
      <c r="BJ26" s="232"/>
      <c r="BK26" s="232"/>
      <c r="BL26" s="232"/>
      <c r="BM26" s="232"/>
      <c r="BN26" s="232"/>
      <c r="BO26" s="245"/>
      <c r="BP26" s="245"/>
      <c r="BQ26" s="242">
        <v>20</v>
      </c>
      <c r="BR26" s="243" t="s">
        <v>584</v>
      </c>
      <c r="BS26" s="790" t="s">
        <v>598</v>
      </c>
      <c r="BT26" s="791"/>
      <c r="BU26" s="791"/>
      <c r="BV26" s="791"/>
      <c r="BW26" s="791"/>
      <c r="BX26" s="791"/>
      <c r="BY26" s="791"/>
      <c r="BZ26" s="791"/>
      <c r="CA26" s="791"/>
      <c r="CB26" s="791"/>
      <c r="CC26" s="791"/>
      <c r="CD26" s="791"/>
      <c r="CE26" s="791"/>
      <c r="CF26" s="791"/>
      <c r="CG26" s="792"/>
      <c r="CH26" s="803">
        <v>-9</v>
      </c>
      <c r="CI26" s="804"/>
      <c r="CJ26" s="804"/>
      <c r="CK26" s="804"/>
      <c r="CL26" s="805"/>
      <c r="CM26" s="803">
        <v>5540</v>
      </c>
      <c r="CN26" s="804"/>
      <c r="CO26" s="804"/>
      <c r="CP26" s="804"/>
      <c r="CQ26" s="805"/>
      <c r="CR26" s="803" t="s">
        <v>628</v>
      </c>
      <c r="CS26" s="804"/>
      <c r="CT26" s="804"/>
      <c r="CU26" s="804"/>
      <c r="CV26" s="805"/>
      <c r="CW26" s="803">
        <v>4184</v>
      </c>
      <c r="CX26" s="804"/>
      <c r="CY26" s="804"/>
      <c r="CZ26" s="804"/>
      <c r="DA26" s="805"/>
      <c r="DB26" s="803" t="s">
        <v>628</v>
      </c>
      <c r="DC26" s="804"/>
      <c r="DD26" s="804"/>
      <c r="DE26" s="804"/>
      <c r="DF26" s="805"/>
      <c r="DG26" s="803" t="s">
        <v>628</v>
      </c>
      <c r="DH26" s="804"/>
      <c r="DI26" s="804"/>
      <c r="DJ26" s="804"/>
      <c r="DK26" s="805"/>
      <c r="DL26" s="803">
        <v>9068</v>
      </c>
      <c r="DM26" s="804"/>
      <c r="DN26" s="804"/>
      <c r="DO26" s="804"/>
      <c r="DP26" s="805"/>
      <c r="DQ26" s="803">
        <v>6347</v>
      </c>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t="s">
        <v>599</v>
      </c>
      <c r="BT27" s="791"/>
      <c r="BU27" s="791"/>
      <c r="BV27" s="791"/>
      <c r="BW27" s="791"/>
      <c r="BX27" s="791"/>
      <c r="BY27" s="791"/>
      <c r="BZ27" s="791"/>
      <c r="CA27" s="791"/>
      <c r="CB27" s="791"/>
      <c r="CC27" s="791"/>
      <c r="CD27" s="791"/>
      <c r="CE27" s="791"/>
      <c r="CF27" s="791"/>
      <c r="CG27" s="792"/>
      <c r="CH27" s="803">
        <v>36</v>
      </c>
      <c r="CI27" s="804"/>
      <c r="CJ27" s="804"/>
      <c r="CK27" s="804"/>
      <c r="CL27" s="805"/>
      <c r="CM27" s="803">
        <v>1398</v>
      </c>
      <c r="CN27" s="804"/>
      <c r="CO27" s="804"/>
      <c r="CP27" s="804"/>
      <c r="CQ27" s="805"/>
      <c r="CR27" s="803">
        <v>30</v>
      </c>
      <c r="CS27" s="804"/>
      <c r="CT27" s="804"/>
      <c r="CU27" s="804"/>
      <c r="CV27" s="805"/>
      <c r="CW27" s="803">
        <v>363</v>
      </c>
      <c r="CX27" s="804"/>
      <c r="CY27" s="804"/>
      <c r="CZ27" s="804"/>
      <c r="DA27" s="805"/>
      <c r="DB27" s="803" t="s">
        <v>628</v>
      </c>
      <c r="DC27" s="804"/>
      <c r="DD27" s="804"/>
      <c r="DE27" s="804"/>
      <c r="DF27" s="805"/>
      <c r="DG27" s="803" t="s">
        <v>628</v>
      </c>
      <c r="DH27" s="804"/>
      <c r="DI27" s="804"/>
      <c r="DJ27" s="804"/>
      <c r="DK27" s="805"/>
      <c r="DL27" s="803" t="s">
        <v>628</v>
      </c>
      <c r="DM27" s="804"/>
      <c r="DN27" s="804"/>
      <c r="DO27" s="804"/>
      <c r="DP27" s="805"/>
      <c r="DQ27" s="803" t="s">
        <v>628</v>
      </c>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4">
        <v>386018</v>
      </c>
      <c r="R28" s="845"/>
      <c r="S28" s="845"/>
      <c r="T28" s="845"/>
      <c r="U28" s="845"/>
      <c r="V28" s="845">
        <v>372867</v>
      </c>
      <c r="W28" s="845"/>
      <c r="X28" s="845"/>
      <c r="Y28" s="845"/>
      <c r="Z28" s="845"/>
      <c r="AA28" s="845">
        <v>13151</v>
      </c>
      <c r="AB28" s="845"/>
      <c r="AC28" s="845"/>
      <c r="AD28" s="845"/>
      <c r="AE28" s="846"/>
      <c r="AF28" s="847">
        <v>13151</v>
      </c>
      <c r="AG28" s="845"/>
      <c r="AH28" s="845"/>
      <c r="AI28" s="845"/>
      <c r="AJ28" s="848"/>
      <c r="AK28" s="849">
        <v>32320</v>
      </c>
      <c r="AL28" s="840"/>
      <c r="AM28" s="840"/>
      <c r="AN28" s="840"/>
      <c r="AO28" s="840"/>
      <c r="AP28" s="840" t="s">
        <v>516</v>
      </c>
      <c r="AQ28" s="840"/>
      <c r="AR28" s="840"/>
      <c r="AS28" s="840"/>
      <c r="AT28" s="840"/>
      <c r="AU28" s="840" t="s">
        <v>516</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t="s">
        <v>600</v>
      </c>
      <c r="BT28" s="791"/>
      <c r="BU28" s="791"/>
      <c r="BV28" s="791"/>
      <c r="BW28" s="791"/>
      <c r="BX28" s="791"/>
      <c r="BY28" s="791"/>
      <c r="BZ28" s="791"/>
      <c r="CA28" s="791"/>
      <c r="CB28" s="791"/>
      <c r="CC28" s="791"/>
      <c r="CD28" s="791"/>
      <c r="CE28" s="791"/>
      <c r="CF28" s="791"/>
      <c r="CG28" s="792"/>
      <c r="CH28" s="803">
        <v>25</v>
      </c>
      <c r="CI28" s="804"/>
      <c r="CJ28" s="804"/>
      <c r="CK28" s="804"/>
      <c r="CL28" s="805"/>
      <c r="CM28" s="803">
        <v>5837</v>
      </c>
      <c r="CN28" s="804"/>
      <c r="CO28" s="804"/>
      <c r="CP28" s="804"/>
      <c r="CQ28" s="805"/>
      <c r="CR28" s="803">
        <v>1</v>
      </c>
      <c r="CS28" s="804"/>
      <c r="CT28" s="804"/>
      <c r="CU28" s="804"/>
      <c r="CV28" s="805"/>
      <c r="CW28" s="803">
        <v>111</v>
      </c>
      <c r="CX28" s="804"/>
      <c r="CY28" s="804"/>
      <c r="CZ28" s="804"/>
      <c r="DA28" s="805"/>
      <c r="DB28" s="803" t="s">
        <v>628</v>
      </c>
      <c r="DC28" s="804"/>
      <c r="DD28" s="804"/>
      <c r="DE28" s="804"/>
      <c r="DF28" s="805"/>
      <c r="DG28" s="803" t="s">
        <v>628</v>
      </c>
      <c r="DH28" s="804"/>
      <c r="DI28" s="804"/>
      <c r="DJ28" s="804"/>
      <c r="DK28" s="805"/>
      <c r="DL28" s="803" t="s">
        <v>628</v>
      </c>
      <c r="DM28" s="804"/>
      <c r="DN28" s="804"/>
      <c r="DO28" s="804"/>
      <c r="DP28" s="805"/>
      <c r="DQ28" s="803" t="s">
        <v>628</v>
      </c>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276988</v>
      </c>
      <c r="R29" s="781"/>
      <c r="S29" s="781"/>
      <c r="T29" s="781"/>
      <c r="U29" s="781"/>
      <c r="V29" s="781">
        <v>274204</v>
      </c>
      <c r="W29" s="781"/>
      <c r="X29" s="781"/>
      <c r="Y29" s="781"/>
      <c r="Z29" s="781"/>
      <c r="AA29" s="781">
        <v>2783</v>
      </c>
      <c r="AB29" s="781"/>
      <c r="AC29" s="781"/>
      <c r="AD29" s="781"/>
      <c r="AE29" s="782"/>
      <c r="AF29" s="783">
        <v>2783</v>
      </c>
      <c r="AG29" s="784"/>
      <c r="AH29" s="784"/>
      <c r="AI29" s="784"/>
      <c r="AJ29" s="785"/>
      <c r="AK29" s="852">
        <v>38414</v>
      </c>
      <c r="AL29" s="853"/>
      <c r="AM29" s="853"/>
      <c r="AN29" s="853"/>
      <c r="AO29" s="853"/>
      <c r="AP29" s="853" t="s">
        <v>516</v>
      </c>
      <c r="AQ29" s="853"/>
      <c r="AR29" s="853"/>
      <c r="AS29" s="853"/>
      <c r="AT29" s="853"/>
      <c r="AU29" s="853" t="s">
        <v>516</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t="s">
        <v>601</v>
      </c>
      <c r="BT29" s="791"/>
      <c r="BU29" s="791"/>
      <c r="BV29" s="791"/>
      <c r="BW29" s="791"/>
      <c r="BX29" s="791"/>
      <c r="BY29" s="791"/>
      <c r="BZ29" s="791"/>
      <c r="CA29" s="791"/>
      <c r="CB29" s="791"/>
      <c r="CC29" s="791"/>
      <c r="CD29" s="791"/>
      <c r="CE29" s="791"/>
      <c r="CF29" s="791"/>
      <c r="CG29" s="792"/>
      <c r="CH29" s="803">
        <v>37</v>
      </c>
      <c r="CI29" s="804"/>
      <c r="CJ29" s="804"/>
      <c r="CK29" s="804"/>
      <c r="CL29" s="805"/>
      <c r="CM29" s="803">
        <v>949</v>
      </c>
      <c r="CN29" s="804"/>
      <c r="CO29" s="804"/>
      <c r="CP29" s="804"/>
      <c r="CQ29" s="805"/>
      <c r="CR29" s="803">
        <v>10</v>
      </c>
      <c r="CS29" s="804"/>
      <c r="CT29" s="804"/>
      <c r="CU29" s="804"/>
      <c r="CV29" s="805"/>
      <c r="CW29" s="803" t="s">
        <v>629</v>
      </c>
      <c r="CX29" s="804"/>
      <c r="CY29" s="804"/>
      <c r="CZ29" s="804"/>
      <c r="DA29" s="805"/>
      <c r="DB29" s="803" t="s">
        <v>628</v>
      </c>
      <c r="DC29" s="804"/>
      <c r="DD29" s="804"/>
      <c r="DE29" s="804"/>
      <c r="DF29" s="805"/>
      <c r="DG29" s="803" t="s">
        <v>628</v>
      </c>
      <c r="DH29" s="804"/>
      <c r="DI29" s="804"/>
      <c r="DJ29" s="804"/>
      <c r="DK29" s="805"/>
      <c r="DL29" s="803" t="s">
        <v>628</v>
      </c>
      <c r="DM29" s="804"/>
      <c r="DN29" s="804"/>
      <c r="DO29" s="804"/>
      <c r="DP29" s="805"/>
      <c r="DQ29" s="803" t="s">
        <v>628</v>
      </c>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73778</v>
      </c>
      <c r="R30" s="781"/>
      <c r="S30" s="781"/>
      <c r="T30" s="781"/>
      <c r="U30" s="781"/>
      <c r="V30" s="781">
        <v>73480</v>
      </c>
      <c r="W30" s="781"/>
      <c r="X30" s="781"/>
      <c r="Y30" s="781"/>
      <c r="Z30" s="781"/>
      <c r="AA30" s="781">
        <v>299</v>
      </c>
      <c r="AB30" s="781"/>
      <c r="AC30" s="781"/>
      <c r="AD30" s="781"/>
      <c r="AE30" s="782"/>
      <c r="AF30" s="783">
        <v>299</v>
      </c>
      <c r="AG30" s="784"/>
      <c r="AH30" s="784"/>
      <c r="AI30" s="784"/>
      <c r="AJ30" s="785"/>
      <c r="AK30" s="852">
        <v>32861</v>
      </c>
      <c r="AL30" s="853"/>
      <c r="AM30" s="853"/>
      <c r="AN30" s="853"/>
      <c r="AO30" s="853"/>
      <c r="AP30" s="853" t="s">
        <v>516</v>
      </c>
      <c r="AQ30" s="853"/>
      <c r="AR30" s="853"/>
      <c r="AS30" s="853"/>
      <c r="AT30" s="853"/>
      <c r="AU30" s="853" t="s">
        <v>516</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t="s">
        <v>602</v>
      </c>
      <c r="BS30" s="790" t="s">
        <v>603</v>
      </c>
      <c r="BT30" s="791"/>
      <c r="BU30" s="791"/>
      <c r="BV30" s="791"/>
      <c r="BW30" s="791"/>
      <c r="BX30" s="791"/>
      <c r="BY30" s="791"/>
      <c r="BZ30" s="791"/>
      <c r="CA30" s="791"/>
      <c r="CB30" s="791"/>
      <c r="CC30" s="791"/>
      <c r="CD30" s="791"/>
      <c r="CE30" s="791"/>
      <c r="CF30" s="791"/>
      <c r="CG30" s="792"/>
      <c r="CH30" s="803">
        <v>605</v>
      </c>
      <c r="CI30" s="804"/>
      <c r="CJ30" s="804"/>
      <c r="CK30" s="804"/>
      <c r="CL30" s="805"/>
      <c r="CM30" s="803">
        <v>14596</v>
      </c>
      <c r="CN30" s="804"/>
      <c r="CO30" s="804"/>
      <c r="CP30" s="804"/>
      <c r="CQ30" s="805"/>
      <c r="CR30" s="803">
        <v>10</v>
      </c>
      <c r="CS30" s="804"/>
      <c r="CT30" s="804"/>
      <c r="CU30" s="804"/>
      <c r="CV30" s="805"/>
      <c r="CW30" s="803">
        <v>42</v>
      </c>
      <c r="CX30" s="804"/>
      <c r="CY30" s="804"/>
      <c r="CZ30" s="804"/>
      <c r="DA30" s="805"/>
      <c r="DB30" s="803">
        <v>1355</v>
      </c>
      <c r="DC30" s="804"/>
      <c r="DD30" s="804"/>
      <c r="DE30" s="804"/>
      <c r="DF30" s="805"/>
      <c r="DG30" s="803" t="s">
        <v>628</v>
      </c>
      <c r="DH30" s="804"/>
      <c r="DI30" s="804"/>
      <c r="DJ30" s="804"/>
      <c r="DK30" s="805"/>
      <c r="DL30" s="803">
        <v>2460</v>
      </c>
      <c r="DM30" s="804"/>
      <c r="DN30" s="804"/>
      <c r="DO30" s="804"/>
      <c r="DP30" s="805"/>
      <c r="DQ30" s="803">
        <v>246</v>
      </c>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1193</v>
      </c>
      <c r="R31" s="781"/>
      <c r="S31" s="781"/>
      <c r="T31" s="781"/>
      <c r="U31" s="781"/>
      <c r="V31" s="781">
        <v>989</v>
      </c>
      <c r="W31" s="781"/>
      <c r="X31" s="781"/>
      <c r="Y31" s="781"/>
      <c r="Z31" s="781"/>
      <c r="AA31" s="781">
        <v>204</v>
      </c>
      <c r="AB31" s="781"/>
      <c r="AC31" s="781"/>
      <c r="AD31" s="781"/>
      <c r="AE31" s="782"/>
      <c r="AF31" s="783">
        <v>204</v>
      </c>
      <c r="AG31" s="784"/>
      <c r="AH31" s="784"/>
      <c r="AI31" s="784"/>
      <c r="AJ31" s="785"/>
      <c r="AK31" s="852">
        <v>546</v>
      </c>
      <c r="AL31" s="853"/>
      <c r="AM31" s="853"/>
      <c r="AN31" s="853"/>
      <c r="AO31" s="853"/>
      <c r="AP31" s="853">
        <v>1950</v>
      </c>
      <c r="AQ31" s="853"/>
      <c r="AR31" s="853"/>
      <c r="AS31" s="853"/>
      <c r="AT31" s="853"/>
      <c r="AU31" s="853">
        <v>938</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t="s">
        <v>584</v>
      </c>
      <c r="BS31" s="790" t="s">
        <v>604</v>
      </c>
      <c r="BT31" s="791"/>
      <c r="BU31" s="791"/>
      <c r="BV31" s="791"/>
      <c r="BW31" s="791"/>
      <c r="BX31" s="791"/>
      <c r="BY31" s="791"/>
      <c r="BZ31" s="791"/>
      <c r="CA31" s="791"/>
      <c r="CB31" s="791"/>
      <c r="CC31" s="791"/>
      <c r="CD31" s="791"/>
      <c r="CE31" s="791"/>
      <c r="CF31" s="791"/>
      <c r="CG31" s="792"/>
      <c r="CH31" s="803">
        <v>989</v>
      </c>
      <c r="CI31" s="804"/>
      <c r="CJ31" s="804"/>
      <c r="CK31" s="804"/>
      <c r="CL31" s="805"/>
      <c r="CM31" s="803">
        <v>29073</v>
      </c>
      <c r="CN31" s="804"/>
      <c r="CO31" s="804"/>
      <c r="CP31" s="804"/>
      <c r="CQ31" s="805"/>
      <c r="CR31" s="803">
        <v>3</v>
      </c>
      <c r="CS31" s="804"/>
      <c r="CT31" s="804"/>
      <c r="CU31" s="804"/>
      <c r="CV31" s="805"/>
      <c r="CW31" s="803">
        <v>987</v>
      </c>
      <c r="CX31" s="804"/>
      <c r="CY31" s="804"/>
      <c r="CZ31" s="804"/>
      <c r="DA31" s="805"/>
      <c r="DB31" s="803">
        <v>1210</v>
      </c>
      <c r="DC31" s="804"/>
      <c r="DD31" s="804"/>
      <c r="DE31" s="804"/>
      <c r="DF31" s="805"/>
      <c r="DG31" s="803" t="s">
        <v>628</v>
      </c>
      <c r="DH31" s="804"/>
      <c r="DI31" s="804"/>
      <c r="DJ31" s="804"/>
      <c r="DK31" s="805"/>
      <c r="DL31" s="803">
        <v>21350</v>
      </c>
      <c r="DM31" s="804"/>
      <c r="DN31" s="804"/>
      <c r="DO31" s="804"/>
      <c r="DP31" s="805"/>
      <c r="DQ31" s="803">
        <v>2135</v>
      </c>
      <c r="DR31" s="804"/>
      <c r="DS31" s="804"/>
      <c r="DT31" s="804"/>
      <c r="DU31" s="805"/>
      <c r="DV31" s="806"/>
      <c r="DW31" s="807"/>
      <c r="DX31" s="807"/>
      <c r="DY31" s="807"/>
      <c r="DZ31" s="808"/>
      <c r="EA31" s="226"/>
    </row>
    <row r="32" spans="1:131" s="227" customFormat="1" ht="26.25" customHeight="1">
      <c r="A32" s="246">
        <v>5</v>
      </c>
      <c r="B32" s="777" t="s">
        <v>400</v>
      </c>
      <c r="C32" s="778"/>
      <c r="D32" s="778"/>
      <c r="E32" s="778"/>
      <c r="F32" s="778"/>
      <c r="G32" s="778"/>
      <c r="H32" s="778"/>
      <c r="I32" s="778"/>
      <c r="J32" s="778"/>
      <c r="K32" s="778"/>
      <c r="L32" s="778"/>
      <c r="M32" s="778"/>
      <c r="N32" s="778"/>
      <c r="O32" s="778"/>
      <c r="P32" s="779"/>
      <c r="Q32" s="780">
        <v>81983</v>
      </c>
      <c r="R32" s="781"/>
      <c r="S32" s="781"/>
      <c r="T32" s="781"/>
      <c r="U32" s="781"/>
      <c r="V32" s="781">
        <v>71707</v>
      </c>
      <c r="W32" s="781"/>
      <c r="X32" s="781"/>
      <c r="Y32" s="781"/>
      <c r="Z32" s="781"/>
      <c r="AA32" s="781">
        <v>10277</v>
      </c>
      <c r="AB32" s="781"/>
      <c r="AC32" s="781"/>
      <c r="AD32" s="781"/>
      <c r="AE32" s="782"/>
      <c r="AF32" s="783">
        <v>23098</v>
      </c>
      <c r="AG32" s="784"/>
      <c r="AH32" s="784"/>
      <c r="AI32" s="784"/>
      <c r="AJ32" s="785"/>
      <c r="AK32" s="852">
        <v>2035</v>
      </c>
      <c r="AL32" s="853"/>
      <c r="AM32" s="853"/>
      <c r="AN32" s="853"/>
      <c r="AO32" s="853"/>
      <c r="AP32" s="853">
        <v>156161</v>
      </c>
      <c r="AQ32" s="853"/>
      <c r="AR32" s="853"/>
      <c r="AS32" s="853"/>
      <c r="AT32" s="853"/>
      <c r="AU32" s="853">
        <v>7652</v>
      </c>
      <c r="AV32" s="853"/>
      <c r="AW32" s="853"/>
      <c r="AX32" s="853"/>
      <c r="AY32" s="853"/>
      <c r="AZ32" s="854"/>
      <c r="BA32" s="854"/>
      <c r="BB32" s="854"/>
      <c r="BC32" s="854"/>
      <c r="BD32" s="854"/>
      <c r="BE32" s="850" t="s">
        <v>401</v>
      </c>
      <c r="BF32" s="850"/>
      <c r="BG32" s="850"/>
      <c r="BH32" s="850"/>
      <c r="BI32" s="851"/>
      <c r="BJ32" s="232"/>
      <c r="BK32" s="232"/>
      <c r="BL32" s="232"/>
      <c r="BM32" s="232"/>
      <c r="BN32" s="232"/>
      <c r="BO32" s="245"/>
      <c r="BP32" s="245"/>
      <c r="BQ32" s="242">
        <v>26</v>
      </c>
      <c r="BR32" s="243"/>
      <c r="BS32" s="790" t="s">
        <v>605</v>
      </c>
      <c r="BT32" s="791"/>
      <c r="BU32" s="791"/>
      <c r="BV32" s="791"/>
      <c r="BW32" s="791"/>
      <c r="BX32" s="791"/>
      <c r="BY32" s="791"/>
      <c r="BZ32" s="791"/>
      <c r="CA32" s="791"/>
      <c r="CB32" s="791"/>
      <c r="CC32" s="791"/>
      <c r="CD32" s="791"/>
      <c r="CE32" s="791"/>
      <c r="CF32" s="791"/>
      <c r="CG32" s="792"/>
      <c r="CH32" s="803">
        <v>-40</v>
      </c>
      <c r="CI32" s="804"/>
      <c r="CJ32" s="804"/>
      <c r="CK32" s="804"/>
      <c r="CL32" s="805"/>
      <c r="CM32" s="803">
        <v>933</v>
      </c>
      <c r="CN32" s="804"/>
      <c r="CO32" s="804"/>
      <c r="CP32" s="804"/>
      <c r="CQ32" s="805"/>
      <c r="CR32" s="803">
        <v>30</v>
      </c>
      <c r="CS32" s="804"/>
      <c r="CT32" s="804"/>
      <c r="CU32" s="804"/>
      <c r="CV32" s="805"/>
      <c r="CW32" s="803" t="s">
        <v>628</v>
      </c>
      <c r="CX32" s="804"/>
      <c r="CY32" s="804"/>
      <c r="CZ32" s="804"/>
      <c r="DA32" s="805"/>
      <c r="DB32" s="803" t="s">
        <v>628</v>
      </c>
      <c r="DC32" s="804"/>
      <c r="DD32" s="804"/>
      <c r="DE32" s="804"/>
      <c r="DF32" s="805"/>
      <c r="DG32" s="803" t="s">
        <v>628</v>
      </c>
      <c r="DH32" s="804"/>
      <c r="DI32" s="804"/>
      <c r="DJ32" s="804"/>
      <c r="DK32" s="805"/>
      <c r="DL32" s="803" t="s">
        <v>628</v>
      </c>
      <c r="DM32" s="804"/>
      <c r="DN32" s="804"/>
      <c r="DO32" s="804"/>
      <c r="DP32" s="805"/>
      <c r="DQ32" s="803" t="s">
        <v>628</v>
      </c>
      <c r="DR32" s="804"/>
      <c r="DS32" s="804"/>
      <c r="DT32" s="804"/>
      <c r="DU32" s="805"/>
      <c r="DV32" s="806"/>
      <c r="DW32" s="807"/>
      <c r="DX32" s="807"/>
      <c r="DY32" s="807"/>
      <c r="DZ32" s="808"/>
      <c r="EA32" s="226"/>
    </row>
    <row r="33" spans="1:131" s="227" customFormat="1" ht="26.25" customHeight="1">
      <c r="A33" s="246">
        <v>6</v>
      </c>
      <c r="B33" s="777" t="s">
        <v>402</v>
      </c>
      <c r="C33" s="778"/>
      <c r="D33" s="778"/>
      <c r="E33" s="778"/>
      <c r="F33" s="778"/>
      <c r="G33" s="778"/>
      <c r="H33" s="778"/>
      <c r="I33" s="778"/>
      <c r="J33" s="778"/>
      <c r="K33" s="778"/>
      <c r="L33" s="778"/>
      <c r="M33" s="778"/>
      <c r="N33" s="778"/>
      <c r="O33" s="778"/>
      <c r="P33" s="779"/>
      <c r="Q33" s="780">
        <v>2864</v>
      </c>
      <c r="R33" s="781"/>
      <c r="S33" s="781"/>
      <c r="T33" s="781"/>
      <c r="U33" s="781"/>
      <c r="V33" s="781">
        <v>2058</v>
      </c>
      <c r="W33" s="781"/>
      <c r="X33" s="781"/>
      <c r="Y33" s="781"/>
      <c r="Z33" s="781"/>
      <c r="AA33" s="781">
        <v>806</v>
      </c>
      <c r="AB33" s="781"/>
      <c r="AC33" s="781"/>
      <c r="AD33" s="781"/>
      <c r="AE33" s="782"/>
      <c r="AF33" s="783">
        <v>4925</v>
      </c>
      <c r="AG33" s="784"/>
      <c r="AH33" s="784"/>
      <c r="AI33" s="784"/>
      <c r="AJ33" s="785"/>
      <c r="AK33" s="852" t="s">
        <v>516</v>
      </c>
      <c r="AL33" s="853"/>
      <c r="AM33" s="853"/>
      <c r="AN33" s="853"/>
      <c r="AO33" s="853"/>
      <c r="AP33" s="853">
        <v>2959</v>
      </c>
      <c r="AQ33" s="853"/>
      <c r="AR33" s="853"/>
      <c r="AS33" s="853"/>
      <c r="AT33" s="853"/>
      <c r="AU33" s="853" t="s">
        <v>516</v>
      </c>
      <c r="AV33" s="853"/>
      <c r="AW33" s="853"/>
      <c r="AX33" s="853"/>
      <c r="AY33" s="853"/>
      <c r="AZ33" s="854"/>
      <c r="BA33" s="854"/>
      <c r="BB33" s="854"/>
      <c r="BC33" s="854"/>
      <c r="BD33" s="854"/>
      <c r="BE33" s="850" t="s">
        <v>401</v>
      </c>
      <c r="BF33" s="850"/>
      <c r="BG33" s="850"/>
      <c r="BH33" s="850"/>
      <c r="BI33" s="851"/>
      <c r="BJ33" s="232"/>
      <c r="BK33" s="232"/>
      <c r="BL33" s="232"/>
      <c r="BM33" s="232"/>
      <c r="BN33" s="232"/>
      <c r="BO33" s="245"/>
      <c r="BP33" s="245"/>
      <c r="BQ33" s="242">
        <v>27</v>
      </c>
      <c r="BR33" s="243"/>
      <c r="BS33" s="790" t="s">
        <v>606</v>
      </c>
      <c r="BT33" s="791"/>
      <c r="BU33" s="791"/>
      <c r="BV33" s="791"/>
      <c r="BW33" s="791"/>
      <c r="BX33" s="791"/>
      <c r="BY33" s="791"/>
      <c r="BZ33" s="791"/>
      <c r="CA33" s="791"/>
      <c r="CB33" s="791"/>
      <c r="CC33" s="791"/>
      <c r="CD33" s="791"/>
      <c r="CE33" s="791"/>
      <c r="CF33" s="791"/>
      <c r="CG33" s="792"/>
      <c r="CH33" s="803">
        <v>90</v>
      </c>
      <c r="CI33" s="804"/>
      <c r="CJ33" s="804"/>
      <c r="CK33" s="804"/>
      <c r="CL33" s="805"/>
      <c r="CM33" s="803">
        <v>3462</v>
      </c>
      <c r="CN33" s="804"/>
      <c r="CO33" s="804"/>
      <c r="CP33" s="804"/>
      <c r="CQ33" s="805"/>
      <c r="CR33" s="803">
        <v>1550</v>
      </c>
      <c r="CS33" s="804"/>
      <c r="CT33" s="804"/>
      <c r="CU33" s="804"/>
      <c r="CV33" s="805"/>
      <c r="CW33" s="803" t="s">
        <v>628</v>
      </c>
      <c r="CX33" s="804"/>
      <c r="CY33" s="804"/>
      <c r="CZ33" s="804"/>
      <c r="DA33" s="805"/>
      <c r="DB33" s="803" t="s">
        <v>628</v>
      </c>
      <c r="DC33" s="804"/>
      <c r="DD33" s="804"/>
      <c r="DE33" s="804"/>
      <c r="DF33" s="805"/>
      <c r="DG33" s="803" t="s">
        <v>628</v>
      </c>
      <c r="DH33" s="804"/>
      <c r="DI33" s="804"/>
      <c r="DJ33" s="804"/>
      <c r="DK33" s="805"/>
      <c r="DL33" s="803" t="s">
        <v>628</v>
      </c>
      <c r="DM33" s="804"/>
      <c r="DN33" s="804"/>
      <c r="DO33" s="804"/>
      <c r="DP33" s="805"/>
      <c r="DQ33" s="803" t="s">
        <v>628</v>
      </c>
      <c r="DR33" s="804"/>
      <c r="DS33" s="804"/>
      <c r="DT33" s="804"/>
      <c r="DU33" s="805"/>
      <c r="DV33" s="806"/>
      <c r="DW33" s="807"/>
      <c r="DX33" s="807"/>
      <c r="DY33" s="807"/>
      <c r="DZ33" s="808"/>
      <c r="EA33" s="226"/>
    </row>
    <row r="34" spans="1:131" s="227" customFormat="1" ht="26.25" customHeight="1">
      <c r="A34" s="246">
        <v>7</v>
      </c>
      <c r="B34" s="777" t="s">
        <v>403</v>
      </c>
      <c r="C34" s="778"/>
      <c r="D34" s="778"/>
      <c r="E34" s="778"/>
      <c r="F34" s="778"/>
      <c r="G34" s="778"/>
      <c r="H34" s="778"/>
      <c r="I34" s="778"/>
      <c r="J34" s="778"/>
      <c r="K34" s="778"/>
      <c r="L34" s="778"/>
      <c r="M34" s="778"/>
      <c r="N34" s="778"/>
      <c r="O34" s="778"/>
      <c r="P34" s="779"/>
      <c r="Q34" s="780">
        <v>20775</v>
      </c>
      <c r="R34" s="781"/>
      <c r="S34" s="781"/>
      <c r="T34" s="781"/>
      <c r="U34" s="781"/>
      <c r="V34" s="781">
        <v>20144</v>
      </c>
      <c r="W34" s="781"/>
      <c r="X34" s="781"/>
      <c r="Y34" s="781"/>
      <c r="Z34" s="781"/>
      <c r="AA34" s="781">
        <v>631</v>
      </c>
      <c r="AB34" s="781"/>
      <c r="AC34" s="781"/>
      <c r="AD34" s="781"/>
      <c r="AE34" s="782"/>
      <c r="AF34" s="783">
        <v>6556</v>
      </c>
      <c r="AG34" s="784"/>
      <c r="AH34" s="784"/>
      <c r="AI34" s="784"/>
      <c r="AJ34" s="785"/>
      <c r="AK34" s="852">
        <v>828</v>
      </c>
      <c r="AL34" s="853"/>
      <c r="AM34" s="853"/>
      <c r="AN34" s="853"/>
      <c r="AO34" s="853"/>
      <c r="AP34" s="853">
        <v>757</v>
      </c>
      <c r="AQ34" s="853"/>
      <c r="AR34" s="853"/>
      <c r="AS34" s="853"/>
      <c r="AT34" s="853"/>
      <c r="AU34" s="853">
        <v>211</v>
      </c>
      <c r="AV34" s="853"/>
      <c r="AW34" s="853"/>
      <c r="AX34" s="853"/>
      <c r="AY34" s="853"/>
      <c r="AZ34" s="854"/>
      <c r="BA34" s="854"/>
      <c r="BB34" s="854"/>
      <c r="BC34" s="854"/>
      <c r="BD34" s="854"/>
      <c r="BE34" s="850" t="s">
        <v>401</v>
      </c>
      <c r="BF34" s="850"/>
      <c r="BG34" s="850"/>
      <c r="BH34" s="850"/>
      <c r="BI34" s="851"/>
      <c r="BJ34" s="232"/>
      <c r="BK34" s="232"/>
      <c r="BL34" s="232"/>
      <c r="BM34" s="232"/>
      <c r="BN34" s="232"/>
      <c r="BO34" s="245"/>
      <c r="BP34" s="245"/>
      <c r="BQ34" s="242">
        <v>28</v>
      </c>
      <c r="BR34" s="243" t="s">
        <v>584</v>
      </c>
      <c r="BS34" s="790" t="s">
        <v>607</v>
      </c>
      <c r="BT34" s="791"/>
      <c r="BU34" s="791"/>
      <c r="BV34" s="791"/>
      <c r="BW34" s="791"/>
      <c r="BX34" s="791"/>
      <c r="BY34" s="791"/>
      <c r="BZ34" s="791"/>
      <c r="CA34" s="791"/>
      <c r="CB34" s="791"/>
      <c r="CC34" s="791"/>
      <c r="CD34" s="791"/>
      <c r="CE34" s="791"/>
      <c r="CF34" s="791"/>
      <c r="CG34" s="792"/>
      <c r="CH34" s="803">
        <v>589</v>
      </c>
      <c r="CI34" s="804"/>
      <c r="CJ34" s="804"/>
      <c r="CK34" s="804"/>
      <c r="CL34" s="805"/>
      <c r="CM34" s="803">
        <v>39086</v>
      </c>
      <c r="CN34" s="804"/>
      <c r="CO34" s="804"/>
      <c r="CP34" s="804"/>
      <c r="CQ34" s="805"/>
      <c r="CR34" s="803">
        <v>32197</v>
      </c>
      <c r="CS34" s="804"/>
      <c r="CT34" s="804"/>
      <c r="CU34" s="804"/>
      <c r="CV34" s="805"/>
      <c r="CW34" s="803">
        <v>218</v>
      </c>
      <c r="CX34" s="804"/>
      <c r="CY34" s="804"/>
      <c r="CZ34" s="804"/>
      <c r="DA34" s="805"/>
      <c r="DB34" s="803">
        <v>33397</v>
      </c>
      <c r="DC34" s="804"/>
      <c r="DD34" s="804"/>
      <c r="DE34" s="804"/>
      <c r="DF34" s="805"/>
      <c r="DG34" s="803" t="s">
        <v>628</v>
      </c>
      <c r="DH34" s="804"/>
      <c r="DI34" s="804"/>
      <c r="DJ34" s="804"/>
      <c r="DK34" s="805"/>
      <c r="DL34" s="803">
        <v>55636</v>
      </c>
      <c r="DM34" s="804"/>
      <c r="DN34" s="804"/>
      <c r="DO34" s="804"/>
      <c r="DP34" s="805"/>
      <c r="DQ34" s="803">
        <v>9843</v>
      </c>
      <c r="DR34" s="804"/>
      <c r="DS34" s="804"/>
      <c r="DT34" s="804"/>
      <c r="DU34" s="805"/>
      <c r="DV34" s="806"/>
      <c r="DW34" s="807"/>
      <c r="DX34" s="807"/>
      <c r="DY34" s="807"/>
      <c r="DZ34" s="808"/>
      <c r="EA34" s="226"/>
    </row>
    <row r="35" spans="1:131" s="227" customFormat="1" ht="26.25" customHeight="1">
      <c r="A35" s="246">
        <v>8</v>
      </c>
      <c r="B35" s="777" t="s">
        <v>404</v>
      </c>
      <c r="C35" s="778"/>
      <c r="D35" s="778"/>
      <c r="E35" s="778"/>
      <c r="F35" s="778"/>
      <c r="G35" s="778"/>
      <c r="H35" s="778"/>
      <c r="I35" s="778"/>
      <c r="J35" s="778"/>
      <c r="K35" s="778"/>
      <c r="L35" s="778"/>
      <c r="M35" s="778"/>
      <c r="N35" s="778"/>
      <c r="O35" s="778"/>
      <c r="P35" s="779"/>
      <c r="Q35" s="780">
        <v>53993</v>
      </c>
      <c r="R35" s="781"/>
      <c r="S35" s="781"/>
      <c r="T35" s="781"/>
      <c r="U35" s="781"/>
      <c r="V35" s="781">
        <v>44195</v>
      </c>
      <c r="W35" s="781"/>
      <c r="X35" s="781"/>
      <c r="Y35" s="781"/>
      <c r="Z35" s="781"/>
      <c r="AA35" s="781">
        <v>9798</v>
      </c>
      <c r="AB35" s="781"/>
      <c r="AC35" s="781"/>
      <c r="AD35" s="781"/>
      <c r="AE35" s="782"/>
      <c r="AF35" s="783">
        <v>8438</v>
      </c>
      <c r="AG35" s="784"/>
      <c r="AH35" s="784"/>
      <c r="AI35" s="784"/>
      <c r="AJ35" s="785"/>
      <c r="AK35" s="852">
        <v>7796</v>
      </c>
      <c r="AL35" s="853"/>
      <c r="AM35" s="853"/>
      <c r="AN35" s="853"/>
      <c r="AO35" s="853"/>
      <c r="AP35" s="853">
        <v>357963</v>
      </c>
      <c r="AQ35" s="853"/>
      <c r="AR35" s="853"/>
      <c r="AS35" s="853"/>
      <c r="AT35" s="853"/>
      <c r="AU35" s="853">
        <v>66223</v>
      </c>
      <c r="AV35" s="853"/>
      <c r="AW35" s="853"/>
      <c r="AX35" s="853"/>
      <c r="AY35" s="853"/>
      <c r="AZ35" s="854"/>
      <c r="BA35" s="854"/>
      <c r="BB35" s="854"/>
      <c r="BC35" s="854"/>
      <c r="BD35" s="854"/>
      <c r="BE35" s="850" t="s">
        <v>401</v>
      </c>
      <c r="BF35" s="850"/>
      <c r="BG35" s="850"/>
      <c r="BH35" s="850"/>
      <c r="BI35" s="851"/>
      <c r="BJ35" s="232"/>
      <c r="BK35" s="232"/>
      <c r="BL35" s="232"/>
      <c r="BM35" s="232"/>
      <c r="BN35" s="232"/>
      <c r="BO35" s="245"/>
      <c r="BP35" s="245"/>
      <c r="BQ35" s="242">
        <v>29</v>
      </c>
      <c r="BR35" s="243"/>
      <c r="BS35" s="790" t="s">
        <v>608</v>
      </c>
      <c r="BT35" s="791"/>
      <c r="BU35" s="791"/>
      <c r="BV35" s="791"/>
      <c r="BW35" s="791"/>
      <c r="BX35" s="791"/>
      <c r="BY35" s="791"/>
      <c r="BZ35" s="791"/>
      <c r="CA35" s="791"/>
      <c r="CB35" s="791"/>
      <c r="CC35" s="791"/>
      <c r="CD35" s="791"/>
      <c r="CE35" s="791"/>
      <c r="CF35" s="791"/>
      <c r="CG35" s="792"/>
      <c r="CH35" s="803">
        <v>-477</v>
      </c>
      <c r="CI35" s="804"/>
      <c r="CJ35" s="804"/>
      <c r="CK35" s="804"/>
      <c r="CL35" s="805"/>
      <c r="CM35" s="803">
        <v>9129</v>
      </c>
      <c r="CN35" s="804"/>
      <c r="CO35" s="804"/>
      <c r="CP35" s="804"/>
      <c r="CQ35" s="805"/>
      <c r="CR35" s="803">
        <v>100</v>
      </c>
      <c r="CS35" s="804"/>
      <c r="CT35" s="804"/>
      <c r="CU35" s="804"/>
      <c r="CV35" s="805"/>
      <c r="CW35" s="803">
        <v>70</v>
      </c>
      <c r="CX35" s="804"/>
      <c r="CY35" s="804"/>
      <c r="CZ35" s="804"/>
      <c r="DA35" s="805"/>
      <c r="DB35" s="803" t="s">
        <v>629</v>
      </c>
      <c r="DC35" s="804"/>
      <c r="DD35" s="804"/>
      <c r="DE35" s="804"/>
      <c r="DF35" s="805"/>
      <c r="DG35" s="803" t="s">
        <v>628</v>
      </c>
      <c r="DH35" s="804"/>
      <c r="DI35" s="804"/>
      <c r="DJ35" s="804"/>
      <c r="DK35" s="805"/>
      <c r="DL35" s="803" t="s">
        <v>628</v>
      </c>
      <c r="DM35" s="804"/>
      <c r="DN35" s="804"/>
      <c r="DO35" s="804"/>
      <c r="DP35" s="805"/>
      <c r="DQ35" s="803" t="s">
        <v>628</v>
      </c>
      <c r="DR35" s="804"/>
      <c r="DS35" s="804"/>
      <c r="DT35" s="804"/>
      <c r="DU35" s="805"/>
      <c r="DV35" s="806"/>
      <c r="DW35" s="807"/>
      <c r="DX35" s="807"/>
      <c r="DY35" s="807"/>
      <c r="DZ35" s="808"/>
      <c r="EA35" s="226"/>
    </row>
    <row r="36" spans="1:131" s="227" customFormat="1" ht="26.25" customHeight="1">
      <c r="A36" s="246">
        <v>9</v>
      </c>
      <c r="B36" s="777" t="s">
        <v>405</v>
      </c>
      <c r="C36" s="778"/>
      <c r="D36" s="778"/>
      <c r="E36" s="778"/>
      <c r="F36" s="778"/>
      <c r="G36" s="778"/>
      <c r="H36" s="778"/>
      <c r="I36" s="778"/>
      <c r="J36" s="778"/>
      <c r="K36" s="778"/>
      <c r="L36" s="778"/>
      <c r="M36" s="778"/>
      <c r="N36" s="778"/>
      <c r="O36" s="778"/>
      <c r="P36" s="779"/>
      <c r="Q36" s="780">
        <v>130851</v>
      </c>
      <c r="R36" s="781"/>
      <c r="S36" s="781"/>
      <c r="T36" s="781"/>
      <c r="U36" s="781"/>
      <c r="V36" s="781">
        <v>113618</v>
      </c>
      <c r="W36" s="781"/>
      <c r="X36" s="781"/>
      <c r="Y36" s="781"/>
      <c r="Z36" s="781"/>
      <c r="AA36" s="781">
        <v>17233</v>
      </c>
      <c r="AB36" s="781"/>
      <c r="AC36" s="781"/>
      <c r="AD36" s="781"/>
      <c r="AE36" s="782"/>
      <c r="AF36" s="783">
        <v>35388</v>
      </c>
      <c r="AG36" s="784"/>
      <c r="AH36" s="784"/>
      <c r="AI36" s="784"/>
      <c r="AJ36" s="785"/>
      <c r="AK36" s="852">
        <v>45412</v>
      </c>
      <c r="AL36" s="853"/>
      <c r="AM36" s="853"/>
      <c r="AN36" s="853"/>
      <c r="AO36" s="853"/>
      <c r="AP36" s="853">
        <v>724699</v>
      </c>
      <c r="AQ36" s="853"/>
      <c r="AR36" s="853"/>
      <c r="AS36" s="853"/>
      <c r="AT36" s="853"/>
      <c r="AU36" s="853">
        <v>415252</v>
      </c>
      <c r="AV36" s="853"/>
      <c r="AW36" s="853"/>
      <c r="AX36" s="853"/>
      <c r="AY36" s="853"/>
      <c r="AZ36" s="854"/>
      <c r="BA36" s="854"/>
      <c r="BB36" s="854"/>
      <c r="BC36" s="854"/>
      <c r="BD36" s="854"/>
      <c r="BE36" s="850" t="s">
        <v>401</v>
      </c>
      <c r="BF36" s="850"/>
      <c r="BG36" s="850"/>
      <c r="BH36" s="850"/>
      <c r="BI36" s="851"/>
      <c r="BJ36" s="232"/>
      <c r="BK36" s="232"/>
      <c r="BL36" s="232"/>
      <c r="BM36" s="232"/>
      <c r="BN36" s="232"/>
      <c r="BO36" s="245"/>
      <c r="BP36" s="245"/>
      <c r="BQ36" s="242">
        <v>30</v>
      </c>
      <c r="BR36" s="243" t="s">
        <v>609</v>
      </c>
      <c r="BS36" s="790" t="s">
        <v>610</v>
      </c>
      <c r="BT36" s="791"/>
      <c r="BU36" s="791"/>
      <c r="BV36" s="791"/>
      <c r="BW36" s="791"/>
      <c r="BX36" s="791"/>
      <c r="BY36" s="791"/>
      <c r="BZ36" s="791"/>
      <c r="CA36" s="791"/>
      <c r="CB36" s="791"/>
      <c r="CC36" s="791"/>
      <c r="CD36" s="791"/>
      <c r="CE36" s="791"/>
      <c r="CF36" s="791"/>
      <c r="CG36" s="792"/>
      <c r="CH36" s="803">
        <v>511</v>
      </c>
      <c r="CI36" s="804"/>
      <c r="CJ36" s="804"/>
      <c r="CK36" s="804"/>
      <c r="CL36" s="805"/>
      <c r="CM36" s="803">
        <v>4386</v>
      </c>
      <c r="CN36" s="804"/>
      <c r="CO36" s="804"/>
      <c r="CP36" s="804"/>
      <c r="CQ36" s="805"/>
      <c r="CR36" s="803">
        <v>6400</v>
      </c>
      <c r="CS36" s="804"/>
      <c r="CT36" s="804"/>
      <c r="CU36" s="804"/>
      <c r="CV36" s="805"/>
      <c r="CW36" s="803" t="s">
        <v>628</v>
      </c>
      <c r="CX36" s="804"/>
      <c r="CY36" s="804"/>
      <c r="CZ36" s="804"/>
      <c r="DA36" s="805"/>
      <c r="DB36" s="803">
        <v>7227</v>
      </c>
      <c r="DC36" s="804"/>
      <c r="DD36" s="804"/>
      <c r="DE36" s="804"/>
      <c r="DF36" s="805"/>
      <c r="DG36" s="803" t="s">
        <v>628</v>
      </c>
      <c r="DH36" s="804"/>
      <c r="DI36" s="804"/>
      <c r="DJ36" s="804"/>
      <c r="DK36" s="805"/>
      <c r="DL36" s="803">
        <v>2480</v>
      </c>
      <c r="DM36" s="804"/>
      <c r="DN36" s="804"/>
      <c r="DO36" s="804"/>
      <c r="DP36" s="805"/>
      <c r="DQ36" s="803">
        <v>248</v>
      </c>
      <c r="DR36" s="804"/>
      <c r="DS36" s="804"/>
      <c r="DT36" s="804"/>
      <c r="DU36" s="805"/>
      <c r="DV36" s="806"/>
      <c r="DW36" s="807"/>
      <c r="DX36" s="807"/>
      <c r="DY36" s="807"/>
      <c r="DZ36" s="808"/>
      <c r="EA36" s="226"/>
    </row>
    <row r="37" spans="1:131" s="227" customFormat="1" ht="26.25" customHeight="1">
      <c r="A37" s="246">
        <v>10</v>
      </c>
      <c r="B37" s="777" t="s">
        <v>406</v>
      </c>
      <c r="C37" s="778"/>
      <c r="D37" s="778"/>
      <c r="E37" s="778"/>
      <c r="F37" s="778"/>
      <c r="G37" s="778"/>
      <c r="H37" s="778"/>
      <c r="I37" s="778"/>
      <c r="J37" s="778"/>
      <c r="K37" s="778"/>
      <c r="L37" s="778"/>
      <c r="M37" s="778"/>
      <c r="N37" s="778"/>
      <c r="O37" s="778"/>
      <c r="P37" s="779"/>
      <c r="Q37" s="780">
        <v>32225</v>
      </c>
      <c r="R37" s="781"/>
      <c r="S37" s="781"/>
      <c r="T37" s="781"/>
      <c r="U37" s="781"/>
      <c r="V37" s="781">
        <v>33666</v>
      </c>
      <c r="W37" s="781"/>
      <c r="X37" s="781"/>
      <c r="Y37" s="781"/>
      <c r="Z37" s="781"/>
      <c r="AA37" s="781">
        <v>-1441</v>
      </c>
      <c r="AB37" s="781"/>
      <c r="AC37" s="781"/>
      <c r="AD37" s="781"/>
      <c r="AE37" s="782"/>
      <c r="AF37" s="783">
        <v>2577</v>
      </c>
      <c r="AG37" s="784"/>
      <c r="AH37" s="784"/>
      <c r="AI37" s="784"/>
      <c r="AJ37" s="785"/>
      <c r="AK37" s="852">
        <v>6986</v>
      </c>
      <c r="AL37" s="853"/>
      <c r="AM37" s="853"/>
      <c r="AN37" s="853"/>
      <c r="AO37" s="853"/>
      <c r="AP37" s="853">
        <v>55585</v>
      </c>
      <c r="AQ37" s="853"/>
      <c r="AR37" s="853"/>
      <c r="AS37" s="853"/>
      <c r="AT37" s="853"/>
      <c r="AU37" s="853">
        <v>33740</v>
      </c>
      <c r="AV37" s="853"/>
      <c r="AW37" s="853"/>
      <c r="AX37" s="853"/>
      <c r="AY37" s="853"/>
      <c r="AZ37" s="854"/>
      <c r="BA37" s="854"/>
      <c r="BB37" s="854"/>
      <c r="BC37" s="854"/>
      <c r="BD37" s="854"/>
      <c r="BE37" s="850" t="s">
        <v>401</v>
      </c>
      <c r="BF37" s="850"/>
      <c r="BG37" s="850"/>
      <c r="BH37" s="850"/>
      <c r="BI37" s="851"/>
      <c r="BJ37" s="232"/>
      <c r="BK37" s="232"/>
      <c r="BL37" s="232"/>
      <c r="BM37" s="232"/>
      <c r="BN37" s="232"/>
      <c r="BO37" s="245"/>
      <c r="BP37" s="245"/>
      <c r="BQ37" s="242">
        <v>31</v>
      </c>
      <c r="BR37" s="243" t="s">
        <v>611</v>
      </c>
      <c r="BS37" s="790" t="s">
        <v>612</v>
      </c>
      <c r="BT37" s="791"/>
      <c r="BU37" s="791"/>
      <c r="BV37" s="791"/>
      <c r="BW37" s="791"/>
      <c r="BX37" s="791"/>
      <c r="BY37" s="791"/>
      <c r="BZ37" s="791"/>
      <c r="CA37" s="791"/>
      <c r="CB37" s="791"/>
      <c r="CC37" s="791"/>
      <c r="CD37" s="791"/>
      <c r="CE37" s="791"/>
      <c r="CF37" s="791"/>
      <c r="CG37" s="792"/>
      <c r="CH37" s="803">
        <v>57</v>
      </c>
      <c r="CI37" s="804"/>
      <c r="CJ37" s="804"/>
      <c r="CK37" s="804"/>
      <c r="CL37" s="805"/>
      <c r="CM37" s="803">
        <v>997</v>
      </c>
      <c r="CN37" s="804"/>
      <c r="CO37" s="804"/>
      <c r="CP37" s="804"/>
      <c r="CQ37" s="805"/>
      <c r="CR37" s="803">
        <v>50</v>
      </c>
      <c r="CS37" s="804"/>
      <c r="CT37" s="804"/>
      <c r="CU37" s="804"/>
      <c r="CV37" s="805"/>
      <c r="CW37" s="803">
        <v>5000</v>
      </c>
      <c r="CX37" s="804"/>
      <c r="CY37" s="804"/>
      <c r="CZ37" s="804"/>
      <c r="DA37" s="805"/>
      <c r="DB37" s="803">
        <v>50000</v>
      </c>
      <c r="DC37" s="804"/>
      <c r="DD37" s="804"/>
      <c r="DE37" s="804"/>
      <c r="DF37" s="805"/>
      <c r="DG37" s="803" t="s">
        <v>628</v>
      </c>
      <c r="DH37" s="804"/>
      <c r="DI37" s="804"/>
      <c r="DJ37" s="804"/>
      <c r="DK37" s="805"/>
      <c r="DL37" s="803">
        <v>41427</v>
      </c>
      <c r="DM37" s="804"/>
      <c r="DN37" s="804"/>
      <c r="DO37" s="804"/>
      <c r="DP37" s="805"/>
      <c r="DQ37" s="803">
        <v>37285</v>
      </c>
      <c r="DR37" s="804"/>
      <c r="DS37" s="804"/>
      <c r="DT37" s="804"/>
      <c r="DU37" s="805"/>
      <c r="DV37" s="806"/>
      <c r="DW37" s="807"/>
      <c r="DX37" s="807"/>
      <c r="DY37" s="807"/>
      <c r="DZ37" s="808"/>
      <c r="EA37" s="226"/>
    </row>
    <row r="38" spans="1:131" s="227" customFormat="1" ht="26.25" customHeight="1">
      <c r="A38" s="246">
        <v>11</v>
      </c>
      <c r="B38" s="777" t="s">
        <v>407</v>
      </c>
      <c r="C38" s="778"/>
      <c r="D38" s="778"/>
      <c r="E38" s="778"/>
      <c r="F38" s="778"/>
      <c r="G38" s="778"/>
      <c r="H38" s="778"/>
      <c r="I38" s="778"/>
      <c r="J38" s="778"/>
      <c r="K38" s="778"/>
      <c r="L38" s="778"/>
      <c r="M38" s="778"/>
      <c r="N38" s="778"/>
      <c r="O38" s="778"/>
      <c r="P38" s="779"/>
      <c r="Q38" s="780">
        <v>1027</v>
      </c>
      <c r="R38" s="781"/>
      <c r="S38" s="781"/>
      <c r="T38" s="781"/>
      <c r="U38" s="781"/>
      <c r="V38" s="781">
        <v>1777</v>
      </c>
      <c r="W38" s="781"/>
      <c r="X38" s="781"/>
      <c r="Y38" s="781"/>
      <c r="Z38" s="781"/>
      <c r="AA38" s="781">
        <v>-750</v>
      </c>
      <c r="AB38" s="781"/>
      <c r="AC38" s="781"/>
      <c r="AD38" s="781"/>
      <c r="AE38" s="782"/>
      <c r="AF38" s="783" t="s">
        <v>120</v>
      </c>
      <c r="AG38" s="784"/>
      <c r="AH38" s="784"/>
      <c r="AI38" s="784"/>
      <c r="AJ38" s="785"/>
      <c r="AK38" s="852">
        <v>541</v>
      </c>
      <c r="AL38" s="853"/>
      <c r="AM38" s="853"/>
      <c r="AN38" s="853"/>
      <c r="AO38" s="853"/>
      <c r="AP38" s="853">
        <v>178429</v>
      </c>
      <c r="AQ38" s="853"/>
      <c r="AR38" s="853"/>
      <c r="AS38" s="853"/>
      <c r="AT38" s="853"/>
      <c r="AU38" s="853">
        <v>23714</v>
      </c>
      <c r="AV38" s="853"/>
      <c r="AW38" s="853"/>
      <c r="AX38" s="853"/>
      <c r="AY38" s="853"/>
      <c r="AZ38" s="854"/>
      <c r="BA38" s="854"/>
      <c r="BB38" s="854"/>
      <c r="BC38" s="854"/>
      <c r="BD38" s="854"/>
      <c r="BE38" s="850" t="s">
        <v>408</v>
      </c>
      <c r="BF38" s="850"/>
      <c r="BG38" s="850"/>
      <c r="BH38" s="850"/>
      <c r="BI38" s="851"/>
      <c r="BJ38" s="232"/>
      <c r="BK38" s="232"/>
      <c r="BL38" s="232"/>
      <c r="BM38" s="232"/>
      <c r="BN38" s="232"/>
      <c r="BO38" s="245"/>
      <c r="BP38" s="245"/>
      <c r="BQ38" s="242">
        <v>32</v>
      </c>
      <c r="BR38" s="243" t="s">
        <v>584</v>
      </c>
      <c r="BS38" s="790" t="s">
        <v>613</v>
      </c>
      <c r="BT38" s="791"/>
      <c r="BU38" s="791"/>
      <c r="BV38" s="791"/>
      <c r="BW38" s="791"/>
      <c r="BX38" s="791"/>
      <c r="BY38" s="791"/>
      <c r="BZ38" s="791"/>
      <c r="CA38" s="791"/>
      <c r="CB38" s="791"/>
      <c r="CC38" s="791"/>
      <c r="CD38" s="791"/>
      <c r="CE38" s="791"/>
      <c r="CF38" s="791"/>
      <c r="CG38" s="792"/>
      <c r="CH38" s="803">
        <v>486</v>
      </c>
      <c r="CI38" s="804"/>
      <c r="CJ38" s="804"/>
      <c r="CK38" s="804"/>
      <c r="CL38" s="805"/>
      <c r="CM38" s="803">
        <v>5762</v>
      </c>
      <c r="CN38" s="804"/>
      <c r="CO38" s="804"/>
      <c r="CP38" s="804"/>
      <c r="CQ38" s="805"/>
      <c r="CR38" s="803">
        <v>3510</v>
      </c>
      <c r="CS38" s="804"/>
      <c r="CT38" s="804"/>
      <c r="CU38" s="804"/>
      <c r="CV38" s="805"/>
      <c r="CW38" s="803" t="s">
        <v>628</v>
      </c>
      <c r="CX38" s="804"/>
      <c r="CY38" s="804"/>
      <c r="CZ38" s="804"/>
      <c r="DA38" s="805"/>
      <c r="DB38" s="803" t="s">
        <v>628</v>
      </c>
      <c r="DC38" s="804"/>
      <c r="DD38" s="804"/>
      <c r="DE38" s="804"/>
      <c r="DF38" s="805"/>
      <c r="DG38" s="803" t="s">
        <v>628</v>
      </c>
      <c r="DH38" s="804"/>
      <c r="DI38" s="804"/>
      <c r="DJ38" s="804"/>
      <c r="DK38" s="805"/>
      <c r="DL38" s="803">
        <v>2633</v>
      </c>
      <c r="DM38" s="804"/>
      <c r="DN38" s="804"/>
      <c r="DO38" s="804"/>
      <c r="DP38" s="805"/>
      <c r="DQ38" s="803">
        <v>263</v>
      </c>
      <c r="DR38" s="804"/>
      <c r="DS38" s="804"/>
      <c r="DT38" s="804"/>
      <c r="DU38" s="805"/>
      <c r="DV38" s="806"/>
      <c r="DW38" s="807"/>
      <c r="DX38" s="807"/>
      <c r="DY38" s="807"/>
      <c r="DZ38" s="808"/>
      <c r="EA38" s="226"/>
    </row>
    <row r="39" spans="1:131" s="227" customFormat="1" ht="26.25" customHeight="1">
      <c r="A39" s="246">
        <v>12</v>
      </c>
      <c r="B39" s="777" t="s">
        <v>409</v>
      </c>
      <c r="C39" s="778"/>
      <c r="D39" s="778"/>
      <c r="E39" s="778"/>
      <c r="F39" s="778"/>
      <c r="G39" s="778"/>
      <c r="H39" s="778"/>
      <c r="I39" s="778"/>
      <c r="J39" s="778"/>
      <c r="K39" s="778"/>
      <c r="L39" s="778"/>
      <c r="M39" s="778"/>
      <c r="N39" s="778"/>
      <c r="O39" s="778"/>
      <c r="P39" s="779"/>
      <c r="Q39" s="780">
        <v>12442</v>
      </c>
      <c r="R39" s="781"/>
      <c r="S39" s="781"/>
      <c r="T39" s="781"/>
      <c r="U39" s="781"/>
      <c r="V39" s="781">
        <v>10091</v>
      </c>
      <c r="W39" s="781"/>
      <c r="X39" s="781"/>
      <c r="Y39" s="781"/>
      <c r="Z39" s="781"/>
      <c r="AA39" s="781">
        <v>2351</v>
      </c>
      <c r="AB39" s="781"/>
      <c r="AC39" s="781"/>
      <c r="AD39" s="781"/>
      <c r="AE39" s="782"/>
      <c r="AF39" s="783" t="s">
        <v>120</v>
      </c>
      <c r="AG39" s="784"/>
      <c r="AH39" s="784"/>
      <c r="AI39" s="784"/>
      <c r="AJ39" s="785"/>
      <c r="AK39" s="852">
        <v>1</v>
      </c>
      <c r="AL39" s="853"/>
      <c r="AM39" s="853"/>
      <c r="AN39" s="853"/>
      <c r="AO39" s="853"/>
      <c r="AP39" s="853">
        <v>41005</v>
      </c>
      <c r="AQ39" s="853"/>
      <c r="AR39" s="853"/>
      <c r="AS39" s="853"/>
      <c r="AT39" s="853"/>
      <c r="AU39" s="853" t="s">
        <v>516</v>
      </c>
      <c r="AV39" s="853"/>
      <c r="AW39" s="853"/>
      <c r="AX39" s="853"/>
      <c r="AY39" s="853"/>
      <c r="AZ39" s="854"/>
      <c r="BA39" s="854"/>
      <c r="BB39" s="854"/>
      <c r="BC39" s="854"/>
      <c r="BD39" s="854"/>
      <c r="BE39" s="850" t="s">
        <v>410</v>
      </c>
      <c r="BF39" s="850"/>
      <c r="BG39" s="850"/>
      <c r="BH39" s="850"/>
      <c r="BI39" s="851"/>
      <c r="BJ39" s="232"/>
      <c r="BK39" s="232"/>
      <c r="BL39" s="232"/>
      <c r="BM39" s="232"/>
      <c r="BN39" s="232"/>
      <c r="BO39" s="245"/>
      <c r="BP39" s="245"/>
      <c r="BQ39" s="242">
        <v>33</v>
      </c>
      <c r="BR39" s="243"/>
      <c r="BS39" s="790" t="s">
        <v>614</v>
      </c>
      <c r="BT39" s="791"/>
      <c r="BU39" s="791"/>
      <c r="BV39" s="791"/>
      <c r="BW39" s="791"/>
      <c r="BX39" s="791"/>
      <c r="BY39" s="791"/>
      <c r="BZ39" s="791"/>
      <c r="CA39" s="791"/>
      <c r="CB39" s="791"/>
      <c r="CC39" s="791"/>
      <c r="CD39" s="791"/>
      <c r="CE39" s="791"/>
      <c r="CF39" s="791"/>
      <c r="CG39" s="792"/>
      <c r="CH39" s="803">
        <v>-208</v>
      </c>
      <c r="CI39" s="804"/>
      <c r="CJ39" s="804"/>
      <c r="CK39" s="804"/>
      <c r="CL39" s="805"/>
      <c r="CM39" s="803">
        <v>28101</v>
      </c>
      <c r="CN39" s="804"/>
      <c r="CO39" s="804"/>
      <c r="CP39" s="804"/>
      <c r="CQ39" s="805"/>
      <c r="CR39" s="803">
        <v>28292</v>
      </c>
      <c r="CS39" s="804"/>
      <c r="CT39" s="804"/>
      <c r="CU39" s="804"/>
      <c r="CV39" s="805"/>
      <c r="CW39" s="803" t="s">
        <v>628</v>
      </c>
      <c r="CX39" s="804"/>
      <c r="CY39" s="804"/>
      <c r="CZ39" s="804"/>
      <c r="DA39" s="805"/>
      <c r="DB39" s="803">
        <v>18021</v>
      </c>
      <c r="DC39" s="804"/>
      <c r="DD39" s="804"/>
      <c r="DE39" s="804"/>
      <c r="DF39" s="805"/>
      <c r="DG39" s="803" t="s">
        <v>628</v>
      </c>
      <c r="DH39" s="804"/>
      <c r="DI39" s="804"/>
      <c r="DJ39" s="804"/>
      <c r="DK39" s="805"/>
      <c r="DL39" s="803" t="s">
        <v>628</v>
      </c>
      <c r="DM39" s="804"/>
      <c r="DN39" s="804"/>
      <c r="DO39" s="804"/>
      <c r="DP39" s="805"/>
      <c r="DQ39" s="803" t="s">
        <v>631</v>
      </c>
      <c r="DR39" s="804"/>
      <c r="DS39" s="804"/>
      <c r="DT39" s="804"/>
      <c r="DU39" s="805"/>
      <c r="DV39" s="806"/>
      <c r="DW39" s="807"/>
      <c r="DX39" s="807"/>
      <c r="DY39" s="807"/>
      <c r="DZ39" s="808"/>
      <c r="EA39" s="226"/>
    </row>
    <row r="40" spans="1:131" s="227" customFormat="1" ht="26.25" customHeight="1">
      <c r="A40" s="241">
        <v>13</v>
      </c>
      <c r="B40" s="777" t="s">
        <v>411</v>
      </c>
      <c r="C40" s="778"/>
      <c r="D40" s="778"/>
      <c r="E40" s="778"/>
      <c r="F40" s="778"/>
      <c r="G40" s="778"/>
      <c r="H40" s="778"/>
      <c r="I40" s="778"/>
      <c r="J40" s="778"/>
      <c r="K40" s="778"/>
      <c r="L40" s="778"/>
      <c r="M40" s="778"/>
      <c r="N40" s="778"/>
      <c r="O40" s="778"/>
      <c r="P40" s="779"/>
      <c r="Q40" s="780">
        <v>4386</v>
      </c>
      <c r="R40" s="781"/>
      <c r="S40" s="781"/>
      <c r="T40" s="781"/>
      <c r="U40" s="781"/>
      <c r="V40" s="781">
        <v>3768</v>
      </c>
      <c r="W40" s="781"/>
      <c r="X40" s="781"/>
      <c r="Y40" s="781"/>
      <c r="Z40" s="781"/>
      <c r="AA40" s="781">
        <v>618</v>
      </c>
      <c r="AB40" s="781"/>
      <c r="AC40" s="781"/>
      <c r="AD40" s="781"/>
      <c r="AE40" s="782"/>
      <c r="AF40" s="783">
        <v>618</v>
      </c>
      <c r="AG40" s="784"/>
      <c r="AH40" s="784"/>
      <c r="AI40" s="784"/>
      <c r="AJ40" s="785"/>
      <c r="AK40" s="852">
        <v>300</v>
      </c>
      <c r="AL40" s="853"/>
      <c r="AM40" s="853"/>
      <c r="AN40" s="853"/>
      <c r="AO40" s="853"/>
      <c r="AP40" s="853">
        <v>6136</v>
      </c>
      <c r="AQ40" s="853"/>
      <c r="AR40" s="853"/>
      <c r="AS40" s="853"/>
      <c r="AT40" s="853"/>
      <c r="AU40" s="853">
        <v>2246</v>
      </c>
      <c r="AV40" s="853"/>
      <c r="AW40" s="853"/>
      <c r="AX40" s="853"/>
      <c r="AY40" s="853"/>
      <c r="AZ40" s="854"/>
      <c r="BA40" s="854"/>
      <c r="BB40" s="854"/>
      <c r="BC40" s="854"/>
      <c r="BD40" s="854"/>
      <c r="BE40" s="850" t="s">
        <v>410</v>
      </c>
      <c r="BF40" s="850"/>
      <c r="BG40" s="850"/>
      <c r="BH40" s="850"/>
      <c r="BI40" s="851"/>
      <c r="BJ40" s="232"/>
      <c r="BK40" s="232"/>
      <c r="BL40" s="232"/>
      <c r="BM40" s="232"/>
      <c r="BN40" s="232"/>
      <c r="BO40" s="245"/>
      <c r="BP40" s="245"/>
      <c r="BQ40" s="242">
        <v>34</v>
      </c>
      <c r="BR40" s="243"/>
      <c r="BS40" s="790" t="s">
        <v>615</v>
      </c>
      <c r="BT40" s="791"/>
      <c r="BU40" s="791"/>
      <c r="BV40" s="791"/>
      <c r="BW40" s="791"/>
      <c r="BX40" s="791"/>
      <c r="BY40" s="791"/>
      <c r="BZ40" s="791"/>
      <c r="CA40" s="791"/>
      <c r="CB40" s="791"/>
      <c r="CC40" s="791"/>
      <c r="CD40" s="791"/>
      <c r="CE40" s="791"/>
      <c r="CF40" s="791"/>
      <c r="CG40" s="792"/>
      <c r="CH40" s="803">
        <v>-41</v>
      </c>
      <c r="CI40" s="804"/>
      <c r="CJ40" s="804"/>
      <c r="CK40" s="804"/>
      <c r="CL40" s="805"/>
      <c r="CM40" s="803">
        <v>1796</v>
      </c>
      <c r="CN40" s="804"/>
      <c r="CO40" s="804"/>
      <c r="CP40" s="804"/>
      <c r="CQ40" s="805"/>
      <c r="CR40" s="803">
        <v>810</v>
      </c>
      <c r="CS40" s="804"/>
      <c r="CT40" s="804"/>
      <c r="CU40" s="804"/>
      <c r="CV40" s="805"/>
      <c r="CW40" s="803" t="s">
        <v>628</v>
      </c>
      <c r="CX40" s="804"/>
      <c r="CY40" s="804"/>
      <c r="CZ40" s="804"/>
      <c r="DA40" s="805"/>
      <c r="DB40" s="803" t="s">
        <v>628</v>
      </c>
      <c r="DC40" s="804"/>
      <c r="DD40" s="804"/>
      <c r="DE40" s="804"/>
      <c r="DF40" s="805"/>
      <c r="DG40" s="803" t="s">
        <v>628</v>
      </c>
      <c r="DH40" s="804"/>
      <c r="DI40" s="804"/>
      <c r="DJ40" s="804"/>
      <c r="DK40" s="805"/>
      <c r="DL40" s="803" t="s">
        <v>628</v>
      </c>
      <c r="DM40" s="804"/>
      <c r="DN40" s="804"/>
      <c r="DO40" s="804"/>
      <c r="DP40" s="805"/>
      <c r="DQ40" s="803" t="s">
        <v>631</v>
      </c>
      <c r="DR40" s="804"/>
      <c r="DS40" s="804"/>
      <c r="DT40" s="804"/>
      <c r="DU40" s="805"/>
      <c r="DV40" s="806"/>
      <c r="DW40" s="807"/>
      <c r="DX40" s="807"/>
      <c r="DY40" s="807"/>
      <c r="DZ40" s="808"/>
      <c r="EA40" s="226"/>
    </row>
    <row r="41" spans="1:131" s="227" customFormat="1" ht="26.25" customHeight="1">
      <c r="A41" s="241">
        <v>14</v>
      </c>
      <c r="B41" s="777" t="s">
        <v>412</v>
      </c>
      <c r="C41" s="778"/>
      <c r="D41" s="778"/>
      <c r="E41" s="778"/>
      <c r="F41" s="778"/>
      <c r="G41" s="778"/>
      <c r="H41" s="778"/>
      <c r="I41" s="778"/>
      <c r="J41" s="778"/>
      <c r="K41" s="778"/>
      <c r="L41" s="778"/>
      <c r="M41" s="778"/>
      <c r="N41" s="778"/>
      <c r="O41" s="778"/>
      <c r="P41" s="779"/>
      <c r="Q41" s="780">
        <v>3863</v>
      </c>
      <c r="R41" s="781"/>
      <c r="S41" s="781"/>
      <c r="T41" s="781"/>
      <c r="U41" s="781"/>
      <c r="V41" s="781">
        <v>3753</v>
      </c>
      <c r="W41" s="781"/>
      <c r="X41" s="781"/>
      <c r="Y41" s="781"/>
      <c r="Z41" s="781"/>
      <c r="AA41" s="781">
        <v>110</v>
      </c>
      <c r="AB41" s="781"/>
      <c r="AC41" s="781"/>
      <c r="AD41" s="781"/>
      <c r="AE41" s="782"/>
      <c r="AF41" s="783">
        <v>110</v>
      </c>
      <c r="AG41" s="784"/>
      <c r="AH41" s="784"/>
      <c r="AI41" s="784"/>
      <c r="AJ41" s="785"/>
      <c r="AK41" s="852">
        <v>2633</v>
      </c>
      <c r="AL41" s="853"/>
      <c r="AM41" s="853"/>
      <c r="AN41" s="853"/>
      <c r="AO41" s="853"/>
      <c r="AP41" s="853">
        <v>3477</v>
      </c>
      <c r="AQ41" s="853"/>
      <c r="AR41" s="853"/>
      <c r="AS41" s="853"/>
      <c r="AT41" s="853"/>
      <c r="AU41" s="853">
        <v>2374</v>
      </c>
      <c r="AV41" s="853"/>
      <c r="AW41" s="853"/>
      <c r="AX41" s="853"/>
      <c r="AY41" s="853"/>
      <c r="AZ41" s="854"/>
      <c r="BA41" s="854"/>
      <c r="BB41" s="854"/>
      <c r="BC41" s="854"/>
      <c r="BD41" s="854"/>
      <c r="BE41" s="850" t="s">
        <v>410</v>
      </c>
      <c r="BF41" s="850"/>
      <c r="BG41" s="850"/>
      <c r="BH41" s="850"/>
      <c r="BI41" s="851"/>
      <c r="BJ41" s="232"/>
      <c r="BK41" s="232"/>
      <c r="BL41" s="232"/>
      <c r="BM41" s="232"/>
      <c r="BN41" s="232"/>
      <c r="BO41" s="245"/>
      <c r="BP41" s="245"/>
      <c r="BQ41" s="242">
        <v>35</v>
      </c>
      <c r="BR41" s="243"/>
      <c r="BS41" s="790" t="s">
        <v>616</v>
      </c>
      <c r="BT41" s="791"/>
      <c r="BU41" s="791"/>
      <c r="BV41" s="791"/>
      <c r="BW41" s="791"/>
      <c r="BX41" s="791"/>
      <c r="BY41" s="791"/>
      <c r="BZ41" s="791"/>
      <c r="CA41" s="791"/>
      <c r="CB41" s="791"/>
      <c r="CC41" s="791"/>
      <c r="CD41" s="791"/>
      <c r="CE41" s="791"/>
      <c r="CF41" s="791"/>
      <c r="CG41" s="792"/>
      <c r="CH41" s="803">
        <v>259</v>
      </c>
      <c r="CI41" s="804"/>
      <c r="CJ41" s="804"/>
      <c r="CK41" s="804"/>
      <c r="CL41" s="805"/>
      <c r="CM41" s="803">
        <v>5452</v>
      </c>
      <c r="CN41" s="804"/>
      <c r="CO41" s="804"/>
      <c r="CP41" s="804"/>
      <c r="CQ41" s="805"/>
      <c r="CR41" s="803">
        <v>2040</v>
      </c>
      <c r="CS41" s="804"/>
      <c r="CT41" s="804"/>
      <c r="CU41" s="804"/>
      <c r="CV41" s="805"/>
      <c r="CW41" s="803" t="s">
        <v>628</v>
      </c>
      <c r="CX41" s="804"/>
      <c r="CY41" s="804"/>
      <c r="CZ41" s="804"/>
      <c r="DA41" s="805"/>
      <c r="DB41" s="803" t="s">
        <v>628</v>
      </c>
      <c r="DC41" s="804"/>
      <c r="DD41" s="804"/>
      <c r="DE41" s="804"/>
      <c r="DF41" s="805"/>
      <c r="DG41" s="803" t="s">
        <v>628</v>
      </c>
      <c r="DH41" s="804"/>
      <c r="DI41" s="804"/>
      <c r="DJ41" s="804"/>
      <c r="DK41" s="805"/>
      <c r="DL41" s="803" t="s">
        <v>628</v>
      </c>
      <c r="DM41" s="804"/>
      <c r="DN41" s="804"/>
      <c r="DO41" s="804"/>
      <c r="DP41" s="805"/>
      <c r="DQ41" s="803" t="s">
        <v>631</v>
      </c>
      <c r="DR41" s="804"/>
      <c r="DS41" s="804"/>
      <c r="DT41" s="804"/>
      <c r="DU41" s="805"/>
      <c r="DV41" s="806"/>
      <c r="DW41" s="807"/>
      <c r="DX41" s="807"/>
      <c r="DY41" s="807"/>
      <c r="DZ41" s="808"/>
      <c r="EA41" s="226"/>
    </row>
    <row r="42" spans="1:131" s="227" customFormat="1" ht="26.25" customHeight="1">
      <c r="A42" s="241">
        <v>15</v>
      </c>
      <c r="B42" s="777" t="s">
        <v>413</v>
      </c>
      <c r="C42" s="778"/>
      <c r="D42" s="778"/>
      <c r="E42" s="778"/>
      <c r="F42" s="778"/>
      <c r="G42" s="778"/>
      <c r="H42" s="778"/>
      <c r="I42" s="778"/>
      <c r="J42" s="778"/>
      <c r="K42" s="778"/>
      <c r="L42" s="778"/>
      <c r="M42" s="778"/>
      <c r="N42" s="778"/>
      <c r="O42" s="778"/>
      <c r="P42" s="779"/>
      <c r="Q42" s="780">
        <v>109</v>
      </c>
      <c r="R42" s="781"/>
      <c r="S42" s="781"/>
      <c r="T42" s="781"/>
      <c r="U42" s="781"/>
      <c r="V42" s="781">
        <v>51</v>
      </c>
      <c r="W42" s="781"/>
      <c r="X42" s="781"/>
      <c r="Y42" s="781"/>
      <c r="Z42" s="781"/>
      <c r="AA42" s="781">
        <v>58</v>
      </c>
      <c r="AB42" s="781"/>
      <c r="AC42" s="781"/>
      <c r="AD42" s="781"/>
      <c r="AE42" s="782"/>
      <c r="AF42" s="783">
        <v>58</v>
      </c>
      <c r="AG42" s="784"/>
      <c r="AH42" s="784"/>
      <c r="AI42" s="784"/>
      <c r="AJ42" s="785"/>
      <c r="AK42" s="852" t="s">
        <v>516</v>
      </c>
      <c r="AL42" s="853"/>
      <c r="AM42" s="853"/>
      <c r="AN42" s="853"/>
      <c r="AO42" s="853"/>
      <c r="AP42" s="853" t="s">
        <v>516</v>
      </c>
      <c r="AQ42" s="853"/>
      <c r="AR42" s="853"/>
      <c r="AS42" s="853"/>
      <c r="AT42" s="853"/>
      <c r="AU42" s="853" t="s">
        <v>516</v>
      </c>
      <c r="AV42" s="853"/>
      <c r="AW42" s="853"/>
      <c r="AX42" s="853"/>
      <c r="AY42" s="853"/>
      <c r="AZ42" s="854"/>
      <c r="BA42" s="854"/>
      <c r="BB42" s="854"/>
      <c r="BC42" s="854"/>
      <c r="BD42" s="854"/>
      <c r="BE42" s="850" t="s">
        <v>410</v>
      </c>
      <c r="BF42" s="850"/>
      <c r="BG42" s="850"/>
      <c r="BH42" s="850"/>
      <c r="BI42" s="851"/>
      <c r="BJ42" s="232"/>
      <c r="BK42" s="232"/>
      <c r="BL42" s="232"/>
      <c r="BM42" s="232"/>
      <c r="BN42" s="232"/>
      <c r="BO42" s="245"/>
      <c r="BP42" s="245"/>
      <c r="BQ42" s="242">
        <v>36</v>
      </c>
      <c r="BR42" s="243"/>
      <c r="BS42" s="790" t="s">
        <v>617</v>
      </c>
      <c r="BT42" s="791"/>
      <c r="BU42" s="791"/>
      <c r="BV42" s="791"/>
      <c r="BW42" s="791"/>
      <c r="BX42" s="791"/>
      <c r="BY42" s="791"/>
      <c r="BZ42" s="791"/>
      <c r="CA42" s="791"/>
      <c r="CB42" s="791"/>
      <c r="CC42" s="791"/>
      <c r="CD42" s="791"/>
      <c r="CE42" s="791"/>
      <c r="CF42" s="791"/>
      <c r="CG42" s="792"/>
      <c r="CH42" s="803">
        <v>84</v>
      </c>
      <c r="CI42" s="804"/>
      <c r="CJ42" s="804"/>
      <c r="CK42" s="804"/>
      <c r="CL42" s="805"/>
      <c r="CM42" s="803">
        <v>261</v>
      </c>
      <c r="CN42" s="804"/>
      <c r="CO42" s="804"/>
      <c r="CP42" s="804"/>
      <c r="CQ42" s="805"/>
      <c r="CR42" s="803">
        <v>100</v>
      </c>
      <c r="CS42" s="804"/>
      <c r="CT42" s="804"/>
      <c r="CU42" s="804"/>
      <c r="CV42" s="805"/>
      <c r="CW42" s="803" t="s">
        <v>628</v>
      </c>
      <c r="CX42" s="804"/>
      <c r="CY42" s="804"/>
      <c r="CZ42" s="804"/>
      <c r="DA42" s="805"/>
      <c r="DB42" s="803" t="s">
        <v>628</v>
      </c>
      <c r="DC42" s="804"/>
      <c r="DD42" s="804"/>
      <c r="DE42" s="804"/>
      <c r="DF42" s="805"/>
      <c r="DG42" s="803" t="s">
        <v>628</v>
      </c>
      <c r="DH42" s="804"/>
      <c r="DI42" s="804"/>
      <c r="DJ42" s="804"/>
      <c r="DK42" s="805"/>
      <c r="DL42" s="803" t="s">
        <v>628</v>
      </c>
      <c r="DM42" s="804"/>
      <c r="DN42" s="804"/>
      <c r="DO42" s="804"/>
      <c r="DP42" s="805"/>
      <c r="DQ42" s="803" t="s">
        <v>631</v>
      </c>
      <c r="DR42" s="804"/>
      <c r="DS42" s="804"/>
      <c r="DT42" s="804"/>
      <c r="DU42" s="805"/>
      <c r="DV42" s="806"/>
      <c r="DW42" s="807"/>
      <c r="DX42" s="807"/>
      <c r="DY42" s="807"/>
      <c r="DZ42" s="808"/>
      <c r="EA42" s="226"/>
    </row>
    <row r="43" spans="1:131" s="227" customFormat="1" ht="26.25" customHeight="1">
      <c r="A43" s="241">
        <v>16</v>
      </c>
      <c r="B43" s="777" t="s">
        <v>414</v>
      </c>
      <c r="C43" s="778"/>
      <c r="D43" s="778"/>
      <c r="E43" s="778"/>
      <c r="F43" s="778"/>
      <c r="G43" s="778"/>
      <c r="H43" s="778"/>
      <c r="I43" s="778"/>
      <c r="J43" s="778"/>
      <c r="K43" s="778"/>
      <c r="L43" s="778"/>
      <c r="M43" s="778"/>
      <c r="N43" s="778"/>
      <c r="O43" s="778"/>
      <c r="P43" s="779"/>
      <c r="Q43" s="780">
        <v>9530</v>
      </c>
      <c r="R43" s="781"/>
      <c r="S43" s="781"/>
      <c r="T43" s="781"/>
      <c r="U43" s="781"/>
      <c r="V43" s="781">
        <v>9530</v>
      </c>
      <c r="W43" s="781"/>
      <c r="X43" s="781"/>
      <c r="Y43" s="781"/>
      <c r="Z43" s="781"/>
      <c r="AA43" s="781" t="s">
        <v>516</v>
      </c>
      <c r="AB43" s="781"/>
      <c r="AC43" s="781"/>
      <c r="AD43" s="781"/>
      <c r="AE43" s="782"/>
      <c r="AF43" s="783" t="s">
        <v>120</v>
      </c>
      <c r="AG43" s="784"/>
      <c r="AH43" s="784"/>
      <c r="AI43" s="784"/>
      <c r="AJ43" s="785"/>
      <c r="AK43" s="852">
        <v>9452</v>
      </c>
      <c r="AL43" s="853"/>
      <c r="AM43" s="853"/>
      <c r="AN43" s="853"/>
      <c r="AO43" s="853"/>
      <c r="AP43" s="853">
        <v>6327</v>
      </c>
      <c r="AQ43" s="853"/>
      <c r="AR43" s="853"/>
      <c r="AS43" s="853"/>
      <c r="AT43" s="853"/>
      <c r="AU43" s="853" t="s">
        <v>516</v>
      </c>
      <c r="AV43" s="853"/>
      <c r="AW43" s="853"/>
      <c r="AX43" s="853"/>
      <c r="AY43" s="853"/>
      <c r="AZ43" s="854"/>
      <c r="BA43" s="854"/>
      <c r="BB43" s="854"/>
      <c r="BC43" s="854"/>
      <c r="BD43" s="854"/>
      <c r="BE43" s="850" t="s">
        <v>410</v>
      </c>
      <c r="BF43" s="850"/>
      <c r="BG43" s="850"/>
      <c r="BH43" s="850"/>
      <c r="BI43" s="851"/>
      <c r="BJ43" s="232"/>
      <c r="BK43" s="232"/>
      <c r="BL43" s="232"/>
      <c r="BM43" s="232"/>
      <c r="BN43" s="232"/>
      <c r="BO43" s="245"/>
      <c r="BP43" s="245"/>
      <c r="BQ43" s="242">
        <v>37</v>
      </c>
      <c r="BR43" s="243"/>
      <c r="BS43" s="790" t="s">
        <v>618</v>
      </c>
      <c r="BT43" s="791"/>
      <c r="BU43" s="791"/>
      <c r="BV43" s="791"/>
      <c r="BW43" s="791"/>
      <c r="BX43" s="791"/>
      <c r="BY43" s="791"/>
      <c r="BZ43" s="791"/>
      <c r="CA43" s="791"/>
      <c r="CB43" s="791"/>
      <c r="CC43" s="791"/>
      <c r="CD43" s="791"/>
      <c r="CE43" s="791"/>
      <c r="CF43" s="791"/>
      <c r="CG43" s="792"/>
      <c r="CH43" s="803">
        <v>101</v>
      </c>
      <c r="CI43" s="804"/>
      <c r="CJ43" s="804"/>
      <c r="CK43" s="804"/>
      <c r="CL43" s="805"/>
      <c r="CM43" s="803">
        <v>1126</v>
      </c>
      <c r="CN43" s="804"/>
      <c r="CO43" s="804"/>
      <c r="CP43" s="804"/>
      <c r="CQ43" s="805"/>
      <c r="CR43" s="803">
        <v>90</v>
      </c>
      <c r="CS43" s="804"/>
      <c r="CT43" s="804"/>
      <c r="CU43" s="804"/>
      <c r="CV43" s="805"/>
      <c r="CW43" s="803" t="s">
        <v>628</v>
      </c>
      <c r="CX43" s="804"/>
      <c r="CY43" s="804"/>
      <c r="CZ43" s="804"/>
      <c r="DA43" s="805"/>
      <c r="DB43" s="803" t="s">
        <v>628</v>
      </c>
      <c r="DC43" s="804"/>
      <c r="DD43" s="804"/>
      <c r="DE43" s="804"/>
      <c r="DF43" s="805"/>
      <c r="DG43" s="803" t="s">
        <v>628</v>
      </c>
      <c r="DH43" s="804"/>
      <c r="DI43" s="804"/>
      <c r="DJ43" s="804"/>
      <c r="DK43" s="805"/>
      <c r="DL43" s="803" t="s">
        <v>628</v>
      </c>
      <c r="DM43" s="804"/>
      <c r="DN43" s="804"/>
      <c r="DO43" s="804"/>
      <c r="DP43" s="805"/>
      <c r="DQ43" s="803" t="s">
        <v>631</v>
      </c>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t="s">
        <v>619</v>
      </c>
      <c r="BT44" s="791"/>
      <c r="BU44" s="791"/>
      <c r="BV44" s="791"/>
      <c r="BW44" s="791"/>
      <c r="BX44" s="791"/>
      <c r="BY44" s="791"/>
      <c r="BZ44" s="791"/>
      <c r="CA44" s="791"/>
      <c r="CB44" s="791"/>
      <c r="CC44" s="791"/>
      <c r="CD44" s="791"/>
      <c r="CE44" s="791"/>
      <c r="CF44" s="791"/>
      <c r="CG44" s="792"/>
      <c r="CH44" s="803">
        <v>-38</v>
      </c>
      <c r="CI44" s="804"/>
      <c r="CJ44" s="804"/>
      <c r="CK44" s="804"/>
      <c r="CL44" s="805"/>
      <c r="CM44" s="803">
        <v>65</v>
      </c>
      <c r="CN44" s="804"/>
      <c r="CO44" s="804"/>
      <c r="CP44" s="804"/>
      <c r="CQ44" s="805"/>
      <c r="CR44" s="803">
        <v>100</v>
      </c>
      <c r="CS44" s="804"/>
      <c r="CT44" s="804"/>
      <c r="CU44" s="804"/>
      <c r="CV44" s="805"/>
      <c r="CW44" s="803" t="s">
        <v>628</v>
      </c>
      <c r="CX44" s="804"/>
      <c r="CY44" s="804"/>
      <c r="CZ44" s="804"/>
      <c r="DA44" s="805"/>
      <c r="DB44" s="803" t="s">
        <v>628</v>
      </c>
      <c r="DC44" s="804"/>
      <c r="DD44" s="804"/>
      <c r="DE44" s="804"/>
      <c r="DF44" s="805"/>
      <c r="DG44" s="803" t="s">
        <v>628</v>
      </c>
      <c r="DH44" s="804"/>
      <c r="DI44" s="804"/>
      <c r="DJ44" s="804"/>
      <c r="DK44" s="805"/>
      <c r="DL44" s="803" t="s">
        <v>628</v>
      </c>
      <c r="DM44" s="804"/>
      <c r="DN44" s="804"/>
      <c r="DO44" s="804"/>
      <c r="DP44" s="805"/>
      <c r="DQ44" s="803" t="s">
        <v>631</v>
      </c>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t="s">
        <v>620</v>
      </c>
      <c r="BT45" s="791"/>
      <c r="BU45" s="791"/>
      <c r="BV45" s="791"/>
      <c r="BW45" s="791"/>
      <c r="BX45" s="791"/>
      <c r="BY45" s="791"/>
      <c r="BZ45" s="791"/>
      <c r="CA45" s="791"/>
      <c r="CB45" s="791"/>
      <c r="CC45" s="791"/>
      <c r="CD45" s="791"/>
      <c r="CE45" s="791"/>
      <c r="CF45" s="791"/>
      <c r="CG45" s="792"/>
      <c r="CH45" s="803">
        <v>7</v>
      </c>
      <c r="CI45" s="804"/>
      <c r="CJ45" s="804"/>
      <c r="CK45" s="804"/>
      <c r="CL45" s="805"/>
      <c r="CM45" s="803">
        <v>66</v>
      </c>
      <c r="CN45" s="804"/>
      <c r="CO45" s="804"/>
      <c r="CP45" s="804"/>
      <c r="CQ45" s="805"/>
      <c r="CR45" s="803" t="s">
        <v>628</v>
      </c>
      <c r="CS45" s="804"/>
      <c r="CT45" s="804"/>
      <c r="CU45" s="804"/>
      <c r="CV45" s="805"/>
      <c r="CW45" s="803" t="s">
        <v>628</v>
      </c>
      <c r="CX45" s="804"/>
      <c r="CY45" s="804"/>
      <c r="CZ45" s="804"/>
      <c r="DA45" s="805"/>
      <c r="DB45" s="803" t="s">
        <v>628</v>
      </c>
      <c r="DC45" s="804"/>
      <c r="DD45" s="804"/>
      <c r="DE45" s="804"/>
      <c r="DF45" s="805"/>
      <c r="DG45" s="803" t="s">
        <v>628</v>
      </c>
      <c r="DH45" s="804"/>
      <c r="DI45" s="804"/>
      <c r="DJ45" s="804"/>
      <c r="DK45" s="805"/>
      <c r="DL45" s="803" t="s">
        <v>628</v>
      </c>
      <c r="DM45" s="804"/>
      <c r="DN45" s="804"/>
      <c r="DO45" s="804"/>
      <c r="DP45" s="805"/>
      <c r="DQ45" s="803" t="s">
        <v>631</v>
      </c>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t="s">
        <v>621</v>
      </c>
      <c r="BT46" s="791"/>
      <c r="BU46" s="791"/>
      <c r="BV46" s="791"/>
      <c r="BW46" s="791"/>
      <c r="BX46" s="791"/>
      <c r="BY46" s="791"/>
      <c r="BZ46" s="791"/>
      <c r="CA46" s="791"/>
      <c r="CB46" s="791"/>
      <c r="CC46" s="791"/>
      <c r="CD46" s="791"/>
      <c r="CE46" s="791"/>
      <c r="CF46" s="791"/>
      <c r="CG46" s="792"/>
      <c r="CH46" s="803">
        <v>424</v>
      </c>
      <c r="CI46" s="804"/>
      <c r="CJ46" s="804"/>
      <c r="CK46" s="804"/>
      <c r="CL46" s="805"/>
      <c r="CM46" s="803">
        <v>26749</v>
      </c>
      <c r="CN46" s="804"/>
      <c r="CO46" s="804"/>
      <c r="CP46" s="804"/>
      <c r="CQ46" s="805"/>
      <c r="CR46" s="803">
        <v>19047</v>
      </c>
      <c r="CS46" s="804"/>
      <c r="CT46" s="804"/>
      <c r="CU46" s="804"/>
      <c r="CV46" s="805"/>
      <c r="CW46" s="803">
        <v>200</v>
      </c>
      <c r="CX46" s="804"/>
      <c r="CY46" s="804"/>
      <c r="CZ46" s="804"/>
      <c r="DA46" s="805"/>
      <c r="DB46" s="803">
        <v>3600</v>
      </c>
      <c r="DC46" s="804"/>
      <c r="DD46" s="804"/>
      <c r="DE46" s="804"/>
      <c r="DF46" s="805"/>
      <c r="DG46" s="803" t="s">
        <v>628</v>
      </c>
      <c r="DH46" s="804"/>
      <c r="DI46" s="804"/>
      <c r="DJ46" s="804"/>
      <c r="DK46" s="805"/>
      <c r="DL46" s="803" t="s">
        <v>628</v>
      </c>
      <c r="DM46" s="804"/>
      <c r="DN46" s="804"/>
      <c r="DO46" s="804"/>
      <c r="DP46" s="805"/>
      <c r="DQ46" s="803" t="s">
        <v>631</v>
      </c>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t="s">
        <v>622</v>
      </c>
      <c r="BT47" s="791"/>
      <c r="BU47" s="791"/>
      <c r="BV47" s="791"/>
      <c r="BW47" s="791"/>
      <c r="BX47" s="791"/>
      <c r="BY47" s="791"/>
      <c r="BZ47" s="791"/>
      <c r="CA47" s="791"/>
      <c r="CB47" s="791"/>
      <c r="CC47" s="791"/>
      <c r="CD47" s="791"/>
      <c r="CE47" s="791"/>
      <c r="CF47" s="791"/>
      <c r="CG47" s="792"/>
      <c r="CH47" s="803">
        <v>27</v>
      </c>
      <c r="CI47" s="804"/>
      <c r="CJ47" s="804"/>
      <c r="CK47" s="804"/>
      <c r="CL47" s="805"/>
      <c r="CM47" s="803">
        <v>1026</v>
      </c>
      <c r="CN47" s="804"/>
      <c r="CO47" s="804"/>
      <c r="CP47" s="804"/>
      <c r="CQ47" s="805"/>
      <c r="CR47" s="803">
        <v>450</v>
      </c>
      <c r="CS47" s="804"/>
      <c r="CT47" s="804"/>
      <c r="CU47" s="804"/>
      <c r="CV47" s="805"/>
      <c r="CW47" s="803" t="s">
        <v>628</v>
      </c>
      <c r="CX47" s="804"/>
      <c r="CY47" s="804"/>
      <c r="CZ47" s="804"/>
      <c r="DA47" s="805"/>
      <c r="DB47" s="803">
        <v>4606</v>
      </c>
      <c r="DC47" s="804"/>
      <c r="DD47" s="804"/>
      <c r="DE47" s="804"/>
      <c r="DF47" s="805"/>
      <c r="DG47" s="803" t="s">
        <v>628</v>
      </c>
      <c r="DH47" s="804"/>
      <c r="DI47" s="804"/>
      <c r="DJ47" s="804"/>
      <c r="DK47" s="805"/>
      <c r="DL47" s="803" t="s">
        <v>628</v>
      </c>
      <c r="DM47" s="804"/>
      <c r="DN47" s="804"/>
      <c r="DO47" s="804"/>
      <c r="DP47" s="805"/>
      <c r="DQ47" s="803" t="s">
        <v>631</v>
      </c>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384</v>
      </c>
      <c r="B63" s="812" t="s">
        <v>416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98206</v>
      </c>
      <c r="AG63" s="864"/>
      <c r="AH63" s="864"/>
      <c r="AI63" s="864"/>
      <c r="AJ63" s="865"/>
      <c r="AK63" s="866"/>
      <c r="AL63" s="861"/>
      <c r="AM63" s="861"/>
      <c r="AN63" s="861"/>
      <c r="AO63" s="861"/>
      <c r="AP63" s="864">
        <v>1535445</v>
      </c>
      <c r="AQ63" s="864"/>
      <c r="AR63" s="864"/>
      <c r="AS63" s="864"/>
      <c r="AT63" s="864"/>
      <c r="AU63" s="864">
        <v>552351</v>
      </c>
      <c r="AV63" s="864"/>
      <c r="AW63" s="864"/>
      <c r="AX63" s="864"/>
      <c r="AY63" s="864"/>
      <c r="AZ63" s="868"/>
      <c r="BA63" s="868"/>
      <c r="BB63" s="868"/>
      <c r="BC63" s="868"/>
      <c r="BD63" s="868"/>
      <c r="BE63" s="869"/>
      <c r="BF63" s="869"/>
      <c r="BG63" s="869"/>
      <c r="BH63" s="869"/>
      <c r="BI63" s="870"/>
      <c r="BJ63" s="871" t="s">
        <v>417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419</v>
      </c>
      <c r="B66" s="763"/>
      <c r="C66" s="763"/>
      <c r="D66" s="763"/>
      <c r="E66" s="763"/>
      <c r="F66" s="763"/>
      <c r="G66" s="763"/>
      <c r="H66" s="763"/>
      <c r="I66" s="763"/>
      <c r="J66" s="763"/>
      <c r="K66" s="763"/>
      <c r="L66" s="763"/>
      <c r="M66" s="763"/>
      <c r="N66" s="763"/>
      <c r="O66" s="763"/>
      <c r="P66" s="764"/>
      <c r="Q66" s="739" t="s">
        <v>420</v>
      </c>
      <c r="R66" s="740"/>
      <c r="S66" s="740"/>
      <c r="T66" s="740"/>
      <c r="U66" s="741"/>
      <c r="V66" s="739" t="s">
        <v>421</v>
      </c>
      <c r="W66" s="740"/>
      <c r="X66" s="740"/>
      <c r="Y66" s="740"/>
      <c r="Z66" s="741"/>
      <c r="AA66" s="739" t="s">
        <v>422</v>
      </c>
      <c r="AB66" s="740"/>
      <c r="AC66" s="740"/>
      <c r="AD66" s="740"/>
      <c r="AE66" s="741"/>
      <c r="AF66" s="874" t="s">
        <v>423</v>
      </c>
      <c r="AG66" s="835"/>
      <c r="AH66" s="835"/>
      <c r="AI66" s="835"/>
      <c r="AJ66" s="875"/>
      <c r="AK66" s="739" t="s">
        <v>392</v>
      </c>
      <c r="AL66" s="763"/>
      <c r="AM66" s="763"/>
      <c r="AN66" s="763"/>
      <c r="AO66" s="764"/>
      <c r="AP66" s="739" t="s">
        <v>393</v>
      </c>
      <c r="AQ66" s="740"/>
      <c r="AR66" s="740"/>
      <c r="AS66" s="740"/>
      <c r="AT66" s="741"/>
      <c r="AU66" s="739" t="s">
        <v>424</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575</v>
      </c>
      <c r="C68" s="892"/>
      <c r="D68" s="892"/>
      <c r="E68" s="892"/>
      <c r="F68" s="892"/>
      <c r="G68" s="892"/>
      <c r="H68" s="892"/>
      <c r="I68" s="892"/>
      <c r="J68" s="892"/>
      <c r="K68" s="892"/>
      <c r="L68" s="892"/>
      <c r="M68" s="892"/>
      <c r="N68" s="892"/>
      <c r="O68" s="892"/>
      <c r="P68" s="893"/>
      <c r="Q68" s="894">
        <v>43191</v>
      </c>
      <c r="R68" s="888"/>
      <c r="S68" s="888"/>
      <c r="T68" s="888"/>
      <c r="U68" s="888"/>
      <c r="V68" s="888">
        <v>41445</v>
      </c>
      <c r="W68" s="888"/>
      <c r="X68" s="888"/>
      <c r="Y68" s="888"/>
      <c r="Z68" s="888"/>
      <c r="AA68" s="888">
        <v>1746</v>
      </c>
      <c r="AB68" s="888"/>
      <c r="AC68" s="888"/>
      <c r="AD68" s="888"/>
      <c r="AE68" s="888"/>
      <c r="AF68" s="888">
        <v>11359</v>
      </c>
      <c r="AG68" s="888"/>
      <c r="AH68" s="888"/>
      <c r="AI68" s="888"/>
      <c r="AJ68" s="888"/>
      <c r="AK68" s="888">
        <v>46</v>
      </c>
      <c r="AL68" s="888"/>
      <c r="AM68" s="888"/>
      <c r="AN68" s="888"/>
      <c r="AO68" s="888"/>
      <c r="AP68" s="888">
        <v>132136</v>
      </c>
      <c r="AQ68" s="888"/>
      <c r="AR68" s="888"/>
      <c r="AS68" s="888"/>
      <c r="AT68" s="888"/>
      <c r="AU68" s="888">
        <v>296</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576</v>
      </c>
      <c r="C69" s="896"/>
      <c r="D69" s="896"/>
      <c r="E69" s="896"/>
      <c r="F69" s="896"/>
      <c r="G69" s="896"/>
      <c r="H69" s="896"/>
      <c r="I69" s="896"/>
      <c r="J69" s="896"/>
      <c r="K69" s="896"/>
      <c r="L69" s="896"/>
      <c r="M69" s="896"/>
      <c r="N69" s="896"/>
      <c r="O69" s="896"/>
      <c r="P69" s="897"/>
      <c r="Q69" s="898">
        <v>3570</v>
      </c>
      <c r="R69" s="853"/>
      <c r="S69" s="853"/>
      <c r="T69" s="853"/>
      <c r="U69" s="853"/>
      <c r="V69" s="853">
        <v>3100</v>
      </c>
      <c r="W69" s="853"/>
      <c r="X69" s="853"/>
      <c r="Y69" s="853"/>
      <c r="Z69" s="853"/>
      <c r="AA69" s="853">
        <v>470</v>
      </c>
      <c r="AB69" s="853"/>
      <c r="AC69" s="853"/>
      <c r="AD69" s="853"/>
      <c r="AE69" s="853"/>
      <c r="AF69" s="853">
        <v>470</v>
      </c>
      <c r="AG69" s="853"/>
      <c r="AH69" s="853"/>
      <c r="AI69" s="853"/>
      <c r="AJ69" s="853"/>
      <c r="AK69" s="853">
        <v>63</v>
      </c>
      <c r="AL69" s="853"/>
      <c r="AM69" s="853"/>
      <c r="AN69" s="853"/>
      <c r="AO69" s="853"/>
      <c r="AP69" s="853" t="s">
        <v>516</v>
      </c>
      <c r="AQ69" s="853"/>
      <c r="AR69" s="853"/>
      <c r="AS69" s="853"/>
      <c r="AT69" s="853"/>
      <c r="AU69" s="853" t="s">
        <v>516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577</v>
      </c>
      <c r="C70" s="896"/>
      <c r="D70" s="896"/>
      <c r="E70" s="896"/>
      <c r="F70" s="896"/>
      <c r="G70" s="896"/>
      <c r="H70" s="896"/>
      <c r="I70" s="896"/>
      <c r="J70" s="896"/>
      <c r="K70" s="896"/>
      <c r="L70" s="896"/>
      <c r="M70" s="896"/>
      <c r="N70" s="896"/>
      <c r="O70" s="896"/>
      <c r="P70" s="897"/>
      <c r="Q70" s="898">
        <v>883572</v>
      </c>
      <c r="R70" s="853"/>
      <c r="S70" s="853"/>
      <c r="T70" s="853"/>
      <c r="U70" s="853"/>
      <c r="V70" s="853">
        <v>863176</v>
      </c>
      <c r="W70" s="853"/>
      <c r="X70" s="853"/>
      <c r="Y70" s="853"/>
      <c r="Z70" s="853"/>
      <c r="AA70" s="853">
        <v>20396</v>
      </c>
      <c r="AB70" s="853"/>
      <c r="AC70" s="853"/>
      <c r="AD70" s="853"/>
      <c r="AE70" s="853"/>
      <c r="AF70" s="853">
        <v>20396</v>
      </c>
      <c r="AG70" s="853"/>
      <c r="AH70" s="853"/>
      <c r="AI70" s="853"/>
      <c r="AJ70" s="853"/>
      <c r="AK70" s="853">
        <v>5429</v>
      </c>
      <c r="AL70" s="853"/>
      <c r="AM70" s="853"/>
      <c r="AN70" s="853"/>
      <c r="AO70" s="853"/>
      <c r="AP70" s="853" t="s">
        <v>516</v>
      </c>
      <c r="AQ70" s="853"/>
      <c r="AR70" s="853"/>
      <c r="AS70" s="853"/>
      <c r="AT70" s="853"/>
      <c r="AU70" s="853" t="s">
        <v>516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384</v>
      </c>
      <c r="B88" s="812" t="s">
        <v>425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32225</v>
      </c>
      <c r="AG88" s="864"/>
      <c r="AH88" s="864"/>
      <c r="AI88" s="864"/>
      <c r="AJ88" s="864"/>
      <c r="AK88" s="861"/>
      <c r="AL88" s="861"/>
      <c r="AM88" s="861"/>
      <c r="AN88" s="861"/>
      <c r="AO88" s="861"/>
      <c r="AP88" s="864">
        <v>132136</v>
      </c>
      <c r="AQ88" s="864"/>
      <c r="AR88" s="864"/>
      <c r="AS88" s="864"/>
      <c r="AT88" s="864"/>
      <c r="AU88" s="864">
        <v>296</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426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111329</v>
      </c>
      <c r="CS102" s="872"/>
      <c r="CT102" s="872"/>
      <c r="CU102" s="872"/>
      <c r="CV102" s="915"/>
      <c r="CW102" s="916">
        <v>15305</v>
      </c>
      <c r="CX102" s="917"/>
      <c r="CY102" s="917"/>
      <c r="CZ102" s="917"/>
      <c r="DA102" s="918"/>
      <c r="DB102" s="916">
        <v>133284</v>
      </c>
      <c r="DC102" s="917"/>
      <c r="DD102" s="917"/>
      <c r="DE102" s="917"/>
      <c r="DF102" s="918"/>
      <c r="DG102" s="916">
        <v>0</v>
      </c>
      <c r="DH102" s="917"/>
      <c r="DI102" s="917"/>
      <c r="DJ102" s="917"/>
      <c r="DK102" s="918"/>
      <c r="DL102" s="916">
        <v>143225</v>
      </c>
      <c r="DM102" s="917"/>
      <c r="DN102" s="917"/>
      <c r="DO102" s="917"/>
      <c r="DP102" s="918"/>
      <c r="DQ102" s="916">
        <v>57184</v>
      </c>
      <c r="DR102" s="917"/>
      <c r="DS102" s="917"/>
      <c r="DT102" s="917"/>
      <c r="DU102" s="918"/>
      <c r="DV102" s="941"/>
      <c r="DW102" s="942"/>
      <c r="DX102" s="942"/>
      <c r="DY102" s="942"/>
      <c r="DZ102" s="943"/>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4" t="s">
        <v>427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5" t="s">
        <v>428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6" t="s">
        <v>431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c r="A109" s="939" t="s">
        <v>433</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434</v>
      </c>
      <c r="AB109" s="920"/>
      <c r="AC109" s="920"/>
      <c r="AD109" s="920"/>
      <c r="AE109" s="921"/>
      <c r="AF109" s="919" t="s">
        <v>296</v>
      </c>
      <c r="AG109" s="920"/>
      <c r="AH109" s="920"/>
      <c r="AI109" s="920"/>
      <c r="AJ109" s="921"/>
      <c r="AK109" s="919" t="s">
        <v>295</v>
      </c>
      <c r="AL109" s="920"/>
      <c r="AM109" s="920"/>
      <c r="AN109" s="920"/>
      <c r="AO109" s="921"/>
      <c r="AP109" s="919" t="s">
        <v>435</v>
      </c>
      <c r="AQ109" s="920"/>
      <c r="AR109" s="920"/>
      <c r="AS109" s="920"/>
      <c r="AT109" s="922"/>
      <c r="AU109" s="939" t="s">
        <v>433</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434</v>
      </c>
      <c r="BR109" s="920"/>
      <c r="BS109" s="920"/>
      <c r="BT109" s="920"/>
      <c r="BU109" s="921"/>
      <c r="BV109" s="919" t="s">
        <v>296</v>
      </c>
      <c r="BW109" s="920"/>
      <c r="BX109" s="920"/>
      <c r="BY109" s="920"/>
      <c r="BZ109" s="921"/>
      <c r="CA109" s="919" t="s">
        <v>295</v>
      </c>
      <c r="CB109" s="920"/>
      <c r="CC109" s="920"/>
      <c r="CD109" s="920"/>
      <c r="CE109" s="921"/>
      <c r="CF109" s="940" t="s">
        <v>435</v>
      </c>
      <c r="CG109" s="940"/>
      <c r="CH109" s="940"/>
      <c r="CI109" s="940"/>
      <c r="CJ109" s="940"/>
      <c r="CK109" s="919" t="s">
        <v>436</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434</v>
      </c>
      <c r="DH109" s="920"/>
      <c r="DI109" s="920"/>
      <c r="DJ109" s="920"/>
      <c r="DK109" s="921"/>
      <c r="DL109" s="919" t="s">
        <v>296</v>
      </c>
      <c r="DM109" s="920"/>
      <c r="DN109" s="920"/>
      <c r="DO109" s="920"/>
      <c r="DP109" s="921"/>
      <c r="DQ109" s="919" t="s">
        <v>295</v>
      </c>
      <c r="DR109" s="920"/>
      <c r="DS109" s="920"/>
      <c r="DT109" s="920"/>
      <c r="DU109" s="921"/>
      <c r="DV109" s="919" t="s">
        <v>435</v>
      </c>
      <c r="DW109" s="920"/>
      <c r="DX109" s="920"/>
      <c r="DY109" s="920"/>
      <c r="DZ109" s="922"/>
    </row>
    <row r="110" spans="1:131" s="226" customFormat="1" ht="26.25" customHeight="1">
      <c r="A110" s="923" t="s">
        <v>437</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104527044</v>
      </c>
      <c r="AB110" s="927"/>
      <c r="AC110" s="927"/>
      <c r="AD110" s="927"/>
      <c r="AE110" s="928"/>
      <c r="AF110" s="929">
        <v>106090308</v>
      </c>
      <c r="AG110" s="927"/>
      <c r="AH110" s="927"/>
      <c r="AI110" s="927"/>
      <c r="AJ110" s="928"/>
      <c r="AK110" s="929">
        <v>102444344</v>
      </c>
      <c r="AL110" s="927"/>
      <c r="AM110" s="927"/>
      <c r="AN110" s="927"/>
      <c r="AO110" s="928"/>
      <c r="AP110" s="930">
        <v>12.4</v>
      </c>
      <c r="AQ110" s="931"/>
      <c r="AR110" s="931"/>
      <c r="AS110" s="931"/>
      <c r="AT110" s="932"/>
      <c r="AU110" s="933" t="s">
        <v>66</v>
      </c>
      <c r="AV110" s="934"/>
      <c r="AW110" s="934"/>
      <c r="AX110" s="934"/>
      <c r="AY110" s="934"/>
      <c r="AZ110" s="975" t="s">
        <v>438</v>
      </c>
      <c r="BA110" s="924"/>
      <c r="BB110" s="924"/>
      <c r="BC110" s="924"/>
      <c r="BD110" s="924"/>
      <c r="BE110" s="924"/>
      <c r="BF110" s="924"/>
      <c r="BG110" s="924"/>
      <c r="BH110" s="924"/>
      <c r="BI110" s="924"/>
      <c r="BJ110" s="924"/>
      <c r="BK110" s="924"/>
      <c r="BL110" s="924"/>
      <c r="BM110" s="924"/>
      <c r="BN110" s="924"/>
      <c r="BO110" s="924"/>
      <c r="BP110" s="925"/>
      <c r="BQ110" s="961">
        <v>2598084666</v>
      </c>
      <c r="BR110" s="962"/>
      <c r="BS110" s="962"/>
      <c r="BT110" s="962"/>
      <c r="BU110" s="962"/>
      <c r="BV110" s="962">
        <v>2587858798</v>
      </c>
      <c r="BW110" s="962"/>
      <c r="BX110" s="962"/>
      <c r="BY110" s="962"/>
      <c r="BZ110" s="962"/>
      <c r="CA110" s="962">
        <v>2599222072</v>
      </c>
      <c r="CB110" s="962"/>
      <c r="CC110" s="962"/>
      <c r="CD110" s="962"/>
      <c r="CE110" s="962"/>
      <c r="CF110" s="976">
        <v>315.2</v>
      </c>
      <c r="CG110" s="977"/>
      <c r="CH110" s="977"/>
      <c r="CI110" s="977"/>
      <c r="CJ110" s="977"/>
      <c r="CK110" s="978" t="s">
        <v>439</v>
      </c>
      <c r="CL110" s="979"/>
      <c r="CM110" s="958" t="s">
        <v>440</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v>12337491</v>
      </c>
      <c r="DH110" s="962"/>
      <c r="DI110" s="962"/>
      <c r="DJ110" s="962"/>
      <c r="DK110" s="962"/>
      <c r="DL110" s="962">
        <v>10888113</v>
      </c>
      <c r="DM110" s="962"/>
      <c r="DN110" s="962"/>
      <c r="DO110" s="962"/>
      <c r="DP110" s="962"/>
      <c r="DQ110" s="962">
        <v>9412836</v>
      </c>
      <c r="DR110" s="962"/>
      <c r="DS110" s="962"/>
      <c r="DT110" s="962"/>
      <c r="DU110" s="962"/>
      <c r="DV110" s="963">
        <v>1.1000000000000001</v>
      </c>
      <c r="DW110" s="963"/>
      <c r="DX110" s="963"/>
      <c r="DY110" s="963"/>
      <c r="DZ110" s="964"/>
    </row>
    <row r="111" spans="1:131" s="226" customFormat="1" ht="26.25" customHeight="1">
      <c r="A111" s="965" t="s">
        <v>441</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v>47442490</v>
      </c>
      <c r="AB111" s="969"/>
      <c r="AC111" s="969"/>
      <c r="AD111" s="969"/>
      <c r="AE111" s="970"/>
      <c r="AF111" s="971">
        <v>42138528</v>
      </c>
      <c r="AG111" s="969"/>
      <c r="AH111" s="969"/>
      <c r="AI111" s="969"/>
      <c r="AJ111" s="970"/>
      <c r="AK111" s="971">
        <v>29183521</v>
      </c>
      <c r="AL111" s="969"/>
      <c r="AM111" s="969"/>
      <c r="AN111" s="969"/>
      <c r="AO111" s="970"/>
      <c r="AP111" s="972">
        <v>3.5</v>
      </c>
      <c r="AQ111" s="973"/>
      <c r="AR111" s="973"/>
      <c r="AS111" s="973"/>
      <c r="AT111" s="974"/>
      <c r="AU111" s="935"/>
      <c r="AV111" s="936"/>
      <c r="AW111" s="936"/>
      <c r="AX111" s="936"/>
      <c r="AY111" s="936"/>
      <c r="AZ111" s="984" t="s">
        <v>442</v>
      </c>
      <c r="BA111" s="985"/>
      <c r="BB111" s="985"/>
      <c r="BC111" s="985"/>
      <c r="BD111" s="985"/>
      <c r="BE111" s="985"/>
      <c r="BF111" s="985"/>
      <c r="BG111" s="985"/>
      <c r="BH111" s="985"/>
      <c r="BI111" s="985"/>
      <c r="BJ111" s="985"/>
      <c r="BK111" s="985"/>
      <c r="BL111" s="985"/>
      <c r="BM111" s="985"/>
      <c r="BN111" s="985"/>
      <c r="BO111" s="985"/>
      <c r="BP111" s="986"/>
      <c r="BQ111" s="954">
        <v>12603434</v>
      </c>
      <c r="BR111" s="955"/>
      <c r="BS111" s="955"/>
      <c r="BT111" s="955"/>
      <c r="BU111" s="955"/>
      <c r="BV111" s="955">
        <v>11072174</v>
      </c>
      <c r="BW111" s="955"/>
      <c r="BX111" s="955"/>
      <c r="BY111" s="955"/>
      <c r="BZ111" s="955"/>
      <c r="CA111" s="955">
        <v>27605047</v>
      </c>
      <c r="CB111" s="955"/>
      <c r="CC111" s="955"/>
      <c r="CD111" s="955"/>
      <c r="CE111" s="955"/>
      <c r="CF111" s="949">
        <v>3.3</v>
      </c>
      <c r="CG111" s="950"/>
      <c r="CH111" s="950"/>
      <c r="CI111" s="950"/>
      <c r="CJ111" s="950"/>
      <c r="CK111" s="980"/>
      <c r="CL111" s="981"/>
      <c r="CM111" s="951" t="s">
        <v>443</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120</v>
      </c>
      <c r="DH111" s="955"/>
      <c r="DI111" s="955"/>
      <c r="DJ111" s="955"/>
      <c r="DK111" s="955"/>
      <c r="DL111" s="955" t="s">
        <v>444</v>
      </c>
      <c r="DM111" s="955"/>
      <c r="DN111" s="955"/>
      <c r="DO111" s="955"/>
      <c r="DP111" s="955"/>
      <c r="DQ111" s="955" t="s">
        <v>120</v>
      </c>
      <c r="DR111" s="955"/>
      <c r="DS111" s="955"/>
      <c r="DT111" s="955"/>
      <c r="DU111" s="955"/>
      <c r="DV111" s="956" t="s">
        <v>120</v>
      </c>
      <c r="DW111" s="956"/>
      <c r="DX111" s="956"/>
      <c r="DY111" s="956"/>
      <c r="DZ111" s="957"/>
    </row>
    <row r="112" spans="1:131" s="226" customFormat="1" ht="26.25" customHeight="1">
      <c r="A112" s="987" t="s">
        <v>445</v>
      </c>
      <c r="B112" s="988"/>
      <c r="C112" s="985" t="s">
        <v>446</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v>78756734</v>
      </c>
      <c r="AB112" s="994"/>
      <c r="AC112" s="994"/>
      <c r="AD112" s="994"/>
      <c r="AE112" s="995"/>
      <c r="AF112" s="996">
        <v>74181680</v>
      </c>
      <c r="AG112" s="994"/>
      <c r="AH112" s="994"/>
      <c r="AI112" s="994"/>
      <c r="AJ112" s="995"/>
      <c r="AK112" s="996">
        <v>69842134</v>
      </c>
      <c r="AL112" s="994"/>
      <c r="AM112" s="994"/>
      <c r="AN112" s="994"/>
      <c r="AO112" s="995"/>
      <c r="AP112" s="997">
        <v>8.5</v>
      </c>
      <c r="AQ112" s="998"/>
      <c r="AR112" s="998"/>
      <c r="AS112" s="998"/>
      <c r="AT112" s="999"/>
      <c r="AU112" s="935"/>
      <c r="AV112" s="936"/>
      <c r="AW112" s="936"/>
      <c r="AX112" s="936"/>
      <c r="AY112" s="936"/>
      <c r="AZ112" s="984" t="s">
        <v>447</v>
      </c>
      <c r="BA112" s="985"/>
      <c r="BB112" s="985"/>
      <c r="BC112" s="985"/>
      <c r="BD112" s="985"/>
      <c r="BE112" s="985"/>
      <c r="BF112" s="985"/>
      <c r="BG112" s="985"/>
      <c r="BH112" s="985"/>
      <c r="BI112" s="985"/>
      <c r="BJ112" s="985"/>
      <c r="BK112" s="985"/>
      <c r="BL112" s="985"/>
      <c r="BM112" s="985"/>
      <c r="BN112" s="985"/>
      <c r="BO112" s="985"/>
      <c r="BP112" s="986"/>
      <c r="BQ112" s="954">
        <v>601221050</v>
      </c>
      <c r="BR112" s="955"/>
      <c r="BS112" s="955"/>
      <c r="BT112" s="955"/>
      <c r="BU112" s="955"/>
      <c r="BV112" s="955">
        <v>572182868</v>
      </c>
      <c r="BW112" s="955"/>
      <c r="BX112" s="955"/>
      <c r="BY112" s="955"/>
      <c r="BZ112" s="955"/>
      <c r="CA112" s="955">
        <v>552350732</v>
      </c>
      <c r="CB112" s="955"/>
      <c r="CC112" s="955"/>
      <c r="CD112" s="955"/>
      <c r="CE112" s="955"/>
      <c r="CF112" s="949">
        <v>67</v>
      </c>
      <c r="CG112" s="950"/>
      <c r="CH112" s="950"/>
      <c r="CI112" s="950"/>
      <c r="CJ112" s="950"/>
      <c r="CK112" s="980"/>
      <c r="CL112" s="981"/>
      <c r="CM112" s="951" t="s">
        <v>448</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120</v>
      </c>
      <c r="DH112" s="955"/>
      <c r="DI112" s="955"/>
      <c r="DJ112" s="955"/>
      <c r="DK112" s="955"/>
      <c r="DL112" s="955" t="s">
        <v>120</v>
      </c>
      <c r="DM112" s="955"/>
      <c r="DN112" s="955"/>
      <c r="DO112" s="955"/>
      <c r="DP112" s="955"/>
      <c r="DQ112" s="955" t="s">
        <v>120</v>
      </c>
      <c r="DR112" s="955"/>
      <c r="DS112" s="955"/>
      <c r="DT112" s="955"/>
      <c r="DU112" s="955"/>
      <c r="DV112" s="956" t="s">
        <v>449</v>
      </c>
      <c r="DW112" s="956"/>
      <c r="DX112" s="956"/>
      <c r="DY112" s="956"/>
      <c r="DZ112" s="957"/>
    </row>
    <row r="113" spans="1:130" s="226" customFormat="1" ht="26.25" customHeight="1">
      <c r="A113" s="989"/>
      <c r="B113" s="990"/>
      <c r="C113" s="985" t="s">
        <v>450</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59153394</v>
      </c>
      <c r="AB113" s="969"/>
      <c r="AC113" s="969"/>
      <c r="AD113" s="969"/>
      <c r="AE113" s="970"/>
      <c r="AF113" s="971">
        <v>57350506</v>
      </c>
      <c r="AG113" s="969"/>
      <c r="AH113" s="969"/>
      <c r="AI113" s="969"/>
      <c r="AJ113" s="970"/>
      <c r="AK113" s="971">
        <v>56443427</v>
      </c>
      <c r="AL113" s="969"/>
      <c r="AM113" s="969"/>
      <c r="AN113" s="969"/>
      <c r="AO113" s="970"/>
      <c r="AP113" s="972">
        <v>6.8</v>
      </c>
      <c r="AQ113" s="973"/>
      <c r="AR113" s="973"/>
      <c r="AS113" s="973"/>
      <c r="AT113" s="974"/>
      <c r="AU113" s="935"/>
      <c r="AV113" s="936"/>
      <c r="AW113" s="936"/>
      <c r="AX113" s="936"/>
      <c r="AY113" s="936"/>
      <c r="AZ113" s="984" t="s">
        <v>451</v>
      </c>
      <c r="BA113" s="985"/>
      <c r="BB113" s="985"/>
      <c r="BC113" s="985"/>
      <c r="BD113" s="985"/>
      <c r="BE113" s="985"/>
      <c r="BF113" s="985"/>
      <c r="BG113" s="985"/>
      <c r="BH113" s="985"/>
      <c r="BI113" s="985"/>
      <c r="BJ113" s="985"/>
      <c r="BK113" s="985"/>
      <c r="BL113" s="985"/>
      <c r="BM113" s="985"/>
      <c r="BN113" s="985"/>
      <c r="BO113" s="985"/>
      <c r="BP113" s="986"/>
      <c r="BQ113" s="954">
        <v>983000</v>
      </c>
      <c r="BR113" s="955"/>
      <c r="BS113" s="955"/>
      <c r="BT113" s="955"/>
      <c r="BU113" s="955"/>
      <c r="BV113" s="955">
        <v>590000</v>
      </c>
      <c r="BW113" s="955"/>
      <c r="BX113" s="955"/>
      <c r="BY113" s="955"/>
      <c r="BZ113" s="955"/>
      <c r="CA113" s="955">
        <v>296000</v>
      </c>
      <c r="CB113" s="955"/>
      <c r="CC113" s="955"/>
      <c r="CD113" s="955"/>
      <c r="CE113" s="955"/>
      <c r="CF113" s="949">
        <v>0</v>
      </c>
      <c r="CG113" s="950"/>
      <c r="CH113" s="950"/>
      <c r="CI113" s="950"/>
      <c r="CJ113" s="950"/>
      <c r="CK113" s="980"/>
      <c r="CL113" s="981"/>
      <c r="CM113" s="951" t="s">
        <v>452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120</v>
      </c>
      <c r="DH113" s="994"/>
      <c r="DI113" s="994"/>
      <c r="DJ113" s="994"/>
      <c r="DK113" s="995"/>
      <c r="DL113" s="996" t="s">
        <v>120</v>
      </c>
      <c r="DM113" s="994"/>
      <c r="DN113" s="994"/>
      <c r="DO113" s="994"/>
      <c r="DP113" s="995"/>
      <c r="DQ113" s="996" t="s">
        <v>120</v>
      </c>
      <c r="DR113" s="994"/>
      <c r="DS113" s="994"/>
      <c r="DT113" s="994"/>
      <c r="DU113" s="995"/>
      <c r="DV113" s="997" t="s">
        <v>120</v>
      </c>
      <c r="DW113" s="998"/>
      <c r="DX113" s="998"/>
      <c r="DY113" s="998"/>
      <c r="DZ113" s="999"/>
    </row>
    <row r="114" spans="1:130" s="226" customFormat="1" ht="26.25" customHeight="1">
      <c r="A114" s="989"/>
      <c r="B114" s="990"/>
      <c r="C114" s="985" t="s">
        <v>453</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t="s">
        <v>120</v>
      </c>
      <c r="AB114" s="994"/>
      <c r="AC114" s="994"/>
      <c r="AD114" s="994"/>
      <c r="AE114" s="995"/>
      <c r="AF114" s="996" t="s">
        <v>120</v>
      </c>
      <c r="AG114" s="994"/>
      <c r="AH114" s="994"/>
      <c r="AI114" s="994"/>
      <c r="AJ114" s="995"/>
      <c r="AK114" s="996" t="s">
        <v>120</v>
      </c>
      <c r="AL114" s="994"/>
      <c r="AM114" s="994"/>
      <c r="AN114" s="994"/>
      <c r="AO114" s="995"/>
      <c r="AP114" s="997" t="s">
        <v>120</v>
      </c>
      <c r="AQ114" s="998"/>
      <c r="AR114" s="998"/>
      <c r="AS114" s="998"/>
      <c r="AT114" s="999"/>
      <c r="AU114" s="935"/>
      <c r="AV114" s="936"/>
      <c r="AW114" s="936"/>
      <c r="AX114" s="936"/>
      <c r="AY114" s="936"/>
      <c r="AZ114" s="984" t="s">
        <v>454</v>
      </c>
      <c r="BA114" s="985"/>
      <c r="BB114" s="985"/>
      <c r="BC114" s="985"/>
      <c r="BD114" s="985"/>
      <c r="BE114" s="985"/>
      <c r="BF114" s="985"/>
      <c r="BG114" s="985"/>
      <c r="BH114" s="985"/>
      <c r="BI114" s="985"/>
      <c r="BJ114" s="985"/>
      <c r="BK114" s="985"/>
      <c r="BL114" s="985"/>
      <c r="BM114" s="985"/>
      <c r="BN114" s="985"/>
      <c r="BO114" s="985"/>
      <c r="BP114" s="986"/>
      <c r="BQ114" s="954">
        <v>146890383</v>
      </c>
      <c r="BR114" s="955"/>
      <c r="BS114" s="955"/>
      <c r="BT114" s="955"/>
      <c r="BU114" s="955"/>
      <c r="BV114" s="955">
        <v>143758308</v>
      </c>
      <c r="BW114" s="955"/>
      <c r="BX114" s="955"/>
      <c r="BY114" s="955"/>
      <c r="BZ114" s="955"/>
      <c r="CA114" s="955">
        <v>227722147</v>
      </c>
      <c r="CB114" s="955"/>
      <c r="CC114" s="955"/>
      <c r="CD114" s="955"/>
      <c r="CE114" s="955"/>
      <c r="CF114" s="949">
        <v>27.6</v>
      </c>
      <c r="CG114" s="950"/>
      <c r="CH114" s="950"/>
      <c r="CI114" s="950"/>
      <c r="CJ114" s="950"/>
      <c r="CK114" s="980"/>
      <c r="CL114" s="981"/>
      <c r="CM114" s="951" t="s">
        <v>455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417</v>
      </c>
      <c r="DH114" s="994"/>
      <c r="DI114" s="994"/>
      <c r="DJ114" s="994"/>
      <c r="DK114" s="995"/>
      <c r="DL114" s="996" t="s">
        <v>120</v>
      </c>
      <c r="DM114" s="994"/>
      <c r="DN114" s="994"/>
      <c r="DO114" s="994"/>
      <c r="DP114" s="995"/>
      <c r="DQ114" s="996" t="s">
        <v>120</v>
      </c>
      <c r="DR114" s="994"/>
      <c r="DS114" s="994"/>
      <c r="DT114" s="994"/>
      <c r="DU114" s="995"/>
      <c r="DV114" s="997" t="s">
        <v>120</v>
      </c>
      <c r="DW114" s="998"/>
      <c r="DX114" s="998"/>
      <c r="DY114" s="998"/>
      <c r="DZ114" s="999"/>
    </row>
    <row r="115" spans="1:130" s="226" customFormat="1" ht="26.25" customHeight="1">
      <c r="A115" s="989"/>
      <c r="B115" s="990"/>
      <c r="C115" s="985" t="s">
        <v>456</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1651520</v>
      </c>
      <c r="AB115" s="969"/>
      <c r="AC115" s="969"/>
      <c r="AD115" s="969"/>
      <c r="AE115" s="970"/>
      <c r="AF115" s="971">
        <v>1652743</v>
      </c>
      <c r="AG115" s="969"/>
      <c r="AH115" s="969"/>
      <c r="AI115" s="969"/>
      <c r="AJ115" s="970"/>
      <c r="AK115" s="971">
        <v>1653976</v>
      </c>
      <c r="AL115" s="969"/>
      <c r="AM115" s="969"/>
      <c r="AN115" s="969"/>
      <c r="AO115" s="970"/>
      <c r="AP115" s="972">
        <v>0.2</v>
      </c>
      <c r="AQ115" s="973"/>
      <c r="AR115" s="973"/>
      <c r="AS115" s="973"/>
      <c r="AT115" s="974"/>
      <c r="AU115" s="935"/>
      <c r="AV115" s="936"/>
      <c r="AW115" s="936"/>
      <c r="AX115" s="936"/>
      <c r="AY115" s="936"/>
      <c r="AZ115" s="984" t="s">
        <v>457</v>
      </c>
      <c r="BA115" s="985"/>
      <c r="BB115" s="985"/>
      <c r="BC115" s="985"/>
      <c r="BD115" s="985"/>
      <c r="BE115" s="985"/>
      <c r="BF115" s="985"/>
      <c r="BG115" s="985"/>
      <c r="BH115" s="985"/>
      <c r="BI115" s="985"/>
      <c r="BJ115" s="985"/>
      <c r="BK115" s="985"/>
      <c r="BL115" s="985"/>
      <c r="BM115" s="985"/>
      <c r="BN115" s="985"/>
      <c r="BO115" s="985"/>
      <c r="BP115" s="986"/>
      <c r="BQ115" s="954">
        <v>70388258</v>
      </c>
      <c r="BR115" s="955"/>
      <c r="BS115" s="955"/>
      <c r="BT115" s="955"/>
      <c r="BU115" s="955"/>
      <c r="BV115" s="955">
        <v>64639107</v>
      </c>
      <c r="BW115" s="955"/>
      <c r="BX115" s="955"/>
      <c r="BY115" s="955"/>
      <c r="BZ115" s="955"/>
      <c r="CA115" s="955">
        <v>57499811</v>
      </c>
      <c r="CB115" s="955"/>
      <c r="CC115" s="955"/>
      <c r="CD115" s="955"/>
      <c r="CE115" s="955"/>
      <c r="CF115" s="949">
        <v>7</v>
      </c>
      <c r="CG115" s="950"/>
      <c r="CH115" s="950"/>
      <c r="CI115" s="950"/>
      <c r="CJ115" s="950"/>
      <c r="CK115" s="980"/>
      <c r="CL115" s="981"/>
      <c r="CM115" s="984" t="s">
        <v>458</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120</v>
      </c>
      <c r="DH115" s="994"/>
      <c r="DI115" s="994"/>
      <c r="DJ115" s="994"/>
      <c r="DK115" s="995"/>
      <c r="DL115" s="996" t="s">
        <v>120</v>
      </c>
      <c r="DM115" s="994"/>
      <c r="DN115" s="994"/>
      <c r="DO115" s="994"/>
      <c r="DP115" s="995"/>
      <c r="DQ115" s="996" t="s">
        <v>459</v>
      </c>
      <c r="DR115" s="994"/>
      <c r="DS115" s="994"/>
      <c r="DT115" s="994"/>
      <c r="DU115" s="995"/>
      <c r="DV115" s="997" t="s">
        <v>120</v>
      </c>
      <c r="DW115" s="998"/>
      <c r="DX115" s="998"/>
      <c r="DY115" s="998"/>
      <c r="DZ115" s="999"/>
    </row>
    <row r="116" spans="1:130" s="226" customFormat="1" ht="26.25" customHeight="1">
      <c r="A116" s="991"/>
      <c r="B116" s="992"/>
      <c r="C116" s="1000" t="s">
        <v>460</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v>109</v>
      </c>
      <c r="AB116" s="994"/>
      <c r="AC116" s="994"/>
      <c r="AD116" s="994"/>
      <c r="AE116" s="995"/>
      <c r="AF116" s="996" t="s">
        <v>120</v>
      </c>
      <c r="AG116" s="994"/>
      <c r="AH116" s="994"/>
      <c r="AI116" s="994"/>
      <c r="AJ116" s="995"/>
      <c r="AK116" s="996" t="s">
        <v>449</v>
      </c>
      <c r="AL116" s="994"/>
      <c r="AM116" s="994"/>
      <c r="AN116" s="994"/>
      <c r="AO116" s="995"/>
      <c r="AP116" s="997" t="s">
        <v>120</v>
      </c>
      <c r="AQ116" s="998"/>
      <c r="AR116" s="998"/>
      <c r="AS116" s="998"/>
      <c r="AT116" s="999"/>
      <c r="AU116" s="935"/>
      <c r="AV116" s="936"/>
      <c r="AW116" s="936"/>
      <c r="AX116" s="936"/>
      <c r="AY116" s="936"/>
      <c r="AZ116" s="1002" t="s">
        <v>461</v>
      </c>
      <c r="BA116" s="1003"/>
      <c r="BB116" s="1003"/>
      <c r="BC116" s="1003"/>
      <c r="BD116" s="1003"/>
      <c r="BE116" s="1003"/>
      <c r="BF116" s="1003"/>
      <c r="BG116" s="1003"/>
      <c r="BH116" s="1003"/>
      <c r="BI116" s="1003"/>
      <c r="BJ116" s="1003"/>
      <c r="BK116" s="1003"/>
      <c r="BL116" s="1003"/>
      <c r="BM116" s="1003"/>
      <c r="BN116" s="1003"/>
      <c r="BO116" s="1003"/>
      <c r="BP116" s="1004"/>
      <c r="BQ116" s="954" t="s">
        <v>120</v>
      </c>
      <c r="BR116" s="955"/>
      <c r="BS116" s="955"/>
      <c r="BT116" s="955"/>
      <c r="BU116" s="955"/>
      <c r="BV116" s="955" t="s">
        <v>120</v>
      </c>
      <c r="BW116" s="955"/>
      <c r="BX116" s="955"/>
      <c r="BY116" s="955"/>
      <c r="BZ116" s="955"/>
      <c r="CA116" s="955" t="s">
        <v>120</v>
      </c>
      <c r="CB116" s="955"/>
      <c r="CC116" s="955"/>
      <c r="CD116" s="955"/>
      <c r="CE116" s="955"/>
      <c r="CF116" s="949" t="s">
        <v>444</v>
      </c>
      <c r="CG116" s="950"/>
      <c r="CH116" s="950"/>
      <c r="CI116" s="950"/>
      <c r="CJ116" s="950"/>
      <c r="CK116" s="980"/>
      <c r="CL116" s="981"/>
      <c r="CM116" s="951" t="s">
        <v>462</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120</v>
      </c>
      <c r="DH116" s="994"/>
      <c r="DI116" s="994"/>
      <c r="DJ116" s="994"/>
      <c r="DK116" s="995"/>
      <c r="DL116" s="996" t="s">
        <v>120</v>
      </c>
      <c r="DM116" s="994"/>
      <c r="DN116" s="994"/>
      <c r="DO116" s="994"/>
      <c r="DP116" s="995"/>
      <c r="DQ116" s="996" t="s">
        <v>120</v>
      </c>
      <c r="DR116" s="994"/>
      <c r="DS116" s="994"/>
      <c r="DT116" s="994"/>
      <c r="DU116" s="995"/>
      <c r="DV116" s="997" t="s">
        <v>449</v>
      </c>
      <c r="DW116" s="998"/>
      <c r="DX116" s="998"/>
      <c r="DY116" s="998"/>
      <c r="DZ116" s="999"/>
    </row>
    <row r="117" spans="1:130" s="226" customFormat="1" ht="26.25" customHeight="1">
      <c r="A117" s="939" t="s">
        <v>174</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463</v>
      </c>
      <c r="Z117" s="921"/>
      <c r="AA117" s="1011">
        <v>291531291</v>
      </c>
      <c r="AB117" s="1012"/>
      <c r="AC117" s="1012"/>
      <c r="AD117" s="1012"/>
      <c r="AE117" s="1013"/>
      <c r="AF117" s="1014">
        <v>281413765</v>
      </c>
      <c r="AG117" s="1012"/>
      <c r="AH117" s="1012"/>
      <c r="AI117" s="1012"/>
      <c r="AJ117" s="1013"/>
      <c r="AK117" s="1014">
        <v>259567402</v>
      </c>
      <c r="AL117" s="1012"/>
      <c r="AM117" s="1012"/>
      <c r="AN117" s="1012"/>
      <c r="AO117" s="1013"/>
      <c r="AP117" s="1015"/>
      <c r="AQ117" s="1016"/>
      <c r="AR117" s="1016"/>
      <c r="AS117" s="1016"/>
      <c r="AT117" s="1017"/>
      <c r="AU117" s="935"/>
      <c r="AV117" s="936"/>
      <c r="AW117" s="936"/>
      <c r="AX117" s="936"/>
      <c r="AY117" s="936"/>
      <c r="AZ117" s="1002" t="s">
        <v>464</v>
      </c>
      <c r="BA117" s="1003"/>
      <c r="BB117" s="1003"/>
      <c r="BC117" s="1003"/>
      <c r="BD117" s="1003"/>
      <c r="BE117" s="1003"/>
      <c r="BF117" s="1003"/>
      <c r="BG117" s="1003"/>
      <c r="BH117" s="1003"/>
      <c r="BI117" s="1003"/>
      <c r="BJ117" s="1003"/>
      <c r="BK117" s="1003"/>
      <c r="BL117" s="1003"/>
      <c r="BM117" s="1003"/>
      <c r="BN117" s="1003"/>
      <c r="BO117" s="1003"/>
      <c r="BP117" s="1004"/>
      <c r="BQ117" s="954" t="s">
        <v>120</v>
      </c>
      <c r="BR117" s="955"/>
      <c r="BS117" s="955"/>
      <c r="BT117" s="955"/>
      <c r="BU117" s="955"/>
      <c r="BV117" s="955" t="s">
        <v>120</v>
      </c>
      <c r="BW117" s="955"/>
      <c r="BX117" s="955"/>
      <c r="BY117" s="955"/>
      <c r="BZ117" s="955"/>
      <c r="CA117" s="955" t="s">
        <v>120</v>
      </c>
      <c r="CB117" s="955"/>
      <c r="CC117" s="955"/>
      <c r="CD117" s="955"/>
      <c r="CE117" s="955"/>
      <c r="CF117" s="949" t="s">
        <v>120</v>
      </c>
      <c r="CG117" s="950"/>
      <c r="CH117" s="950"/>
      <c r="CI117" s="950"/>
      <c r="CJ117" s="950"/>
      <c r="CK117" s="980"/>
      <c r="CL117" s="981"/>
      <c r="CM117" s="951" t="s">
        <v>465</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120</v>
      </c>
      <c r="DH117" s="994"/>
      <c r="DI117" s="994"/>
      <c r="DJ117" s="994"/>
      <c r="DK117" s="995"/>
      <c r="DL117" s="996" t="s">
        <v>120</v>
      </c>
      <c r="DM117" s="994"/>
      <c r="DN117" s="994"/>
      <c r="DO117" s="994"/>
      <c r="DP117" s="995"/>
      <c r="DQ117" s="996" t="s">
        <v>120</v>
      </c>
      <c r="DR117" s="994"/>
      <c r="DS117" s="994"/>
      <c r="DT117" s="994"/>
      <c r="DU117" s="995"/>
      <c r="DV117" s="997" t="s">
        <v>120</v>
      </c>
      <c r="DW117" s="998"/>
      <c r="DX117" s="998"/>
      <c r="DY117" s="998"/>
      <c r="DZ117" s="999"/>
    </row>
    <row r="118" spans="1:130" s="226" customFormat="1" ht="26.25" customHeight="1">
      <c r="A118" s="939" t="s">
        <v>436</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434</v>
      </c>
      <c r="AB118" s="920"/>
      <c r="AC118" s="920"/>
      <c r="AD118" s="920"/>
      <c r="AE118" s="921"/>
      <c r="AF118" s="919" t="s">
        <v>296</v>
      </c>
      <c r="AG118" s="920"/>
      <c r="AH118" s="920"/>
      <c r="AI118" s="920"/>
      <c r="AJ118" s="921"/>
      <c r="AK118" s="919" t="s">
        <v>295</v>
      </c>
      <c r="AL118" s="920"/>
      <c r="AM118" s="920"/>
      <c r="AN118" s="920"/>
      <c r="AO118" s="921"/>
      <c r="AP118" s="1006" t="s">
        <v>435</v>
      </c>
      <c r="AQ118" s="1007"/>
      <c r="AR118" s="1007"/>
      <c r="AS118" s="1007"/>
      <c r="AT118" s="1008"/>
      <c r="AU118" s="935"/>
      <c r="AV118" s="936"/>
      <c r="AW118" s="936"/>
      <c r="AX118" s="936"/>
      <c r="AY118" s="936"/>
      <c r="AZ118" s="1009" t="s">
        <v>466</v>
      </c>
      <c r="BA118" s="1000"/>
      <c r="BB118" s="1000"/>
      <c r="BC118" s="1000"/>
      <c r="BD118" s="1000"/>
      <c r="BE118" s="1000"/>
      <c r="BF118" s="1000"/>
      <c r="BG118" s="1000"/>
      <c r="BH118" s="1000"/>
      <c r="BI118" s="1000"/>
      <c r="BJ118" s="1000"/>
      <c r="BK118" s="1000"/>
      <c r="BL118" s="1000"/>
      <c r="BM118" s="1000"/>
      <c r="BN118" s="1000"/>
      <c r="BO118" s="1000"/>
      <c r="BP118" s="1001"/>
      <c r="BQ118" s="1032" t="s">
        <v>120</v>
      </c>
      <c r="BR118" s="1033"/>
      <c r="BS118" s="1033"/>
      <c r="BT118" s="1033"/>
      <c r="BU118" s="1033"/>
      <c r="BV118" s="1033" t="s">
        <v>120</v>
      </c>
      <c r="BW118" s="1033"/>
      <c r="BX118" s="1033"/>
      <c r="BY118" s="1033"/>
      <c r="BZ118" s="1033"/>
      <c r="CA118" s="1033" t="s">
        <v>120</v>
      </c>
      <c r="CB118" s="1033"/>
      <c r="CC118" s="1033"/>
      <c r="CD118" s="1033"/>
      <c r="CE118" s="1033"/>
      <c r="CF118" s="949" t="s">
        <v>120</v>
      </c>
      <c r="CG118" s="950"/>
      <c r="CH118" s="950"/>
      <c r="CI118" s="950"/>
      <c r="CJ118" s="950"/>
      <c r="CK118" s="980"/>
      <c r="CL118" s="981"/>
      <c r="CM118" s="951" t="s">
        <v>467</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120</v>
      </c>
      <c r="DH118" s="994"/>
      <c r="DI118" s="994"/>
      <c r="DJ118" s="994"/>
      <c r="DK118" s="995"/>
      <c r="DL118" s="996" t="s">
        <v>120</v>
      </c>
      <c r="DM118" s="994"/>
      <c r="DN118" s="994"/>
      <c r="DO118" s="994"/>
      <c r="DP118" s="995"/>
      <c r="DQ118" s="996" t="s">
        <v>120</v>
      </c>
      <c r="DR118" s="994"/>
      <c r="DS118" s="994"/>
      <c r="DT118" s="994"/>
      <c r="DU118" s="995"/>
      <c r="DV118" s="997" t="s">
        <v>120</v>
      </c>
      <c r="DW118" s="998"/>
      <c r="DX118" s="998"/>
      <c r="DY118" s="998"/>
      <c r="DZ118" s="999"/>
    </row>
    <row r="119" spans="1:130" s="226" customFormat="1" ht="26.25" customHeight="1">
      <c r="A119" s="1093" t="s">
        <v>439</v>
      </c>
      <c r="B119" s="979"/>
      <c r="C119" s="958" t="s">
        <v>440</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v>1651520</v>
      </c>
      <c r="AB119" s="927"/>
      <c r="AC119" s="927"/>
      <c r="AD119" s="927"/>
      <c r="AE119" s="928"/>
      <c r="AF119" s="929">
        <v>1652743</v>
      </c>
      <c r="AG119" s="927"/>
      <c r="AH119" s="927"/>
      <c r="AI119" s="927"/>
      <c r="AJ119" s="928"/>
      <c r="AK119" s="929">
        <v>1653976</v>
      </c>
      <c r="AL119" s="927"/>
      <c r="AM119" s="927"/>
      <c r="AN119" s="927"/>
      <c r="AO119" s="928"/>
      <c r="AP119" s="930">
        <v>0.2</v>
      </c>
      <c r="AQ119" s="931"/>
      <c r="AR119" s="931"/>
      <c r="AS119" s="931"/>
      <c r="AT119" s="932"/>
      <c r="AU119" s="937"/>
      <c r="AV119" s="938"/>
      <c r="AW119" s="938"/>
      <c r="AX119" s="938"/>
      <c r="AY119" s="938"/>
      <c r="AZ119" s="257" t="s">
        <v>174</v>
      </c>
      <c r="BA119" s="257"/>
      <c r="BB119" s="257"/>
      <c r="BC119" s="257"/>
      <c r="BD119" s="257"/>
      <c r="BE119" s="257"/>
      <c r="BF119" s="257"/>
      <c r="BG119" s="257"/>
      <c r="BH119" s="257"/>
      <c r="BI119" s="257"/>
      <c r="BJ119" s="257"/>
      <c r="BK119" s="257"/>
      <c r="BL119" s="257"/>
      <c r="BM119" s="257"/>
      <c r="BN119" s="257"/>
      <c r="BO119" s="1010" t="s">
        <v>468</v>
      </c>
      <c r="BP119" s="1041"/>
      <c r="BQ119" s="1032">
        <v>3430170791</v>
      </c>
      <c r="BR119" s="1033"/>
      <c r="BS119" s="1033"/>
      <c r="BT119" s="1033"/>
      <c r="BU119" s="1033"/>
      <c r="BV119" s="1033">
        <v>3380101255</v>
      </c>
      <c r="BW119" s="1033"/>
      <c r="BX119" s="1033"/>
      <c r="BY119" s="1033"/>
      <c r="BZ119" s="1033"/>
      <c r="CA119" s="1033">
        <v>3464695809</v>
      </c>
      <c r="CB119" s="1033"/>
      <c r="CC119" s="1033"/>
      <c r="CD119" s="1033"/>
      <c r="CE119" s="1033"/>
      <c r="CF119" s="1034"/>
      <c r="CG119" s="1035"/>
      <c r="CH119" s="1035"/>
      <c r="CI119" s="1035"/>
      <c r="CJ119" s="1036"/>
      <c r="CK119" s="982"/>
      <c r="CL119" s="983"/>
      <c r="CM119" s="1037" t="s">
        <v>469</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v>265943</v>
      </c>
      <c r="DH119" s="1019"/>
      <c r="DI119" s="1019"/>
      <c r="DJ119" s="1019"/>
      <c r="DK119" s="1020"/>
      <c r="DL119" s="1018">
        <v>184061</v>
      </c>
      <c r="DM119" s="1019"/>
      <c r="DN119" s="1019"/>
      <c r="DO119" s="1019"/>
      <c r="DP119" s="1020"/>
      <c r="DQ119" s="1018">
        <v>18192211</v>
      </c>
      <c r="DR119" s="1019"/>
      <c r="DS119" s="1019"/>
      <c r="DT119" s="1019"/>
      <c r="DU119" s="1020"/>
      <c r="DV119" s="1021">
        <v>2.2000000000000002</v>
      </c>
      <c r="DW119" s="1022"/>
      <c r="DX119" s="1022"/>
      <c r="DY119" s="1022"/>
      <c r="DZ119" s="1023"/>
    </row>
    <row r="120" spans="1:130" s="226" customFormat="1" ht="26.25" customHeight="1">
      <c r="A120" s="1094"/>
      <c r="B120" s="981"/>
      <c r="C120" s="951" t="s">
        <v>443</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120</v>
      </c>
      <c r="AB120" s="994"/>
      <c r="AC120" s="994"/>
      <c r="AD120" s="994"/>
      <c r="AE120" s="995"/>
      <c r="AF120" s="996" t="s">
        <v>120</v>
      </c>
      <c r="AG120" s="994"/>
      <c r="AH120" s="994"/>
      <c r="AI120" s="994"/>
      <c r="AJ120" s="995"/>
      <c r="AK120" s="996" t="s">
        <v>120</v>
      </c>
      <c r="AL120" s="994"/>
      <c r="AM120" s="994"/>
      <c r="AN120" s="994"/>
      <c r="AO120" s="995"/>
      <c r="AP120" s="997" t="s">
        <v>120</v>
      </c>
      <c r="AQ120" s="998"/>
      <c r="AR120" s="998"/>
      <c r="AS120" s="998"/>
      <c r="AT120" s="999"/>
      <c r="AU120" s="1024" t="s">
        <v>470</v>
      </c>
      <c r="AV120" s="1025"/>
      <c r="AW120" s="1025"/>
      <c r="AX120" s="1025"/>
      <c r="AY120" s="1026"/>
      <c r="AZ120" s="975" t="s">
        <v>471</v>
      </c>
      <c r="BA120" s="924"/>
      <c r="BB120" s="924"/>
      <c r="BC120" s="924"/>
      <c r="BD120" s="924"/>
      <c r="BE120" s="924"/>
      <c r="BF120" s="924"/>
      <c r="BG120" s="924"/>
      <c r="BH120" s="924"/>
      <c r="BI120" s="924"/>
      <c r="BJ120" s="924"/>
      <c r="BK120" s="924"/>
      <c r="BL120" s="924"/>
      <c r="BM120" s="924"/>
      <c r="BN120" s="924"/>
      <c r="BO120" s="924"/>
      <c r="BP120" s="925"/>
      <c r="BQ120" s="961">
        <v>139040880</v>
      </c>
      <c r="BR120" s="962"/>
      <c r="BS120" s="962"/>
      <c r="BT120" s="962"/>
      <c r="BU120" s="962"/>
      <c r="BV120" s="962">
        <v>132394690</v>
      </c>
      <c r="BW120" s="962"/>
      <c r="BX120" s="962"/>
      <c r="BY120" s="962"/>
      <c r="BZ120" s="962"/>
      <c r="CA120" s="962">
        <v>155642897</v>
      </c>
      <c r="CB120" s="962"/>
      <c r="CC120" s="962"/>
      <c r="CD120" s="962"/>
      <c r="CE120" s="962"/>
      <c r="CF120" s="976">
        <v>18.899999999999999</v>
      </c>
      <c r="CG120" s="977"/>
      <c r="CH120" s="977"/>
      <c r="CI120" s="977"/>
      <c r="CJ120" s="977"/>
      <c r="CK120" s="1042" t="s">
        <v>472</v>
      </c>
      <c r="CL120" s="1043"/>
      <c r="CM120" s="1043"/>
      <c r="CN120" s="1043"/>
      <c r="CO120" s="1044"/>
      <c r="CP120" s="1050" t="s">
        <v>473</v>
      </c>
      <c r="CQ120" s="1051"/>
      <c r="CR120" s="1051"/>
      <c r="CS120" s="1051"/>
      <c r="CT120" s="1051"/>
      <c r="CU120" s="1051"/>
      <c r="CV120" s="1051"/>
      <c r="CW120" s="1051"/>
      <c r="CX120" s="1051"/>
      <c r="CY120" s="1051"/>
      <c r="CZ120" s="1051"/>
      <c r="DA120" s="1051"/>
      <c r="DB120" s="1051"/>
      <c r="DC120" s="1051"/>
      <c r="DD120" s="1051"/>
      <c r="DE120" s="1051"/>
      <c r="DF120" s="1052"/>
      <c r="DG120" s="961">
        <v>430453934</v>
      </c>
      <c r="DH120" s="962"/>
      <c r="DI120" s="962"/>
      <c r="DJ120" s="962"/>
      <c r="DK120" s="962"/>
      <c r="DL120" s="962">
        <v>430082565</v>
      </c>
      <c r="DM120" s="962"/>
      <c r="DN120" s="962"/>
      <c r="DO120" s="962"/>
      <c r="DP120" s="962"/>
      <c r="DQ120" s="962">
        <v>415252280</v>
      </c>
      <c r="DR120" s="962"/>
      <c r="DS120" s="962"/>
      <c r="DT120" s="962"/>
      <c r="DU120" s="962"/>
      <c r="DV120" s="963">
        <v>50.4</v>
      </c>
      <c r="DW120" s="963"/>
      <c r="DX120" s="963"/>
      <c r="DY120" s="963"/>
      <c r="DZ120" s="964"/>
    </row>
    <row r="121" spans="1:130" s="226" customFormat="1" ht="26.25" customHeight="1">
      <c r="A121" s="1094"/>
      <c r="B121" s="981"/>
      <c r="C121" s="1002" t="s">
        <v>474</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t="s">
        <v>120</v>
      </c>
      <c r="AB121" s="994"/>
      <c r="AC121" s="994"/>
      <c r="AD121" s="994"/>
      <c r="AE121" s="995"/>
      <c r="AF121" s="996" t="s">
        <v>120</v>
      </c>
      <c r="AG121" s="994"/>
      <c r="AH121" s="994"/>
      <c r="AI121" s="994"/>
      <c r="AJ121" s="995"/>
      <c r="AK121" s="996" t="s">
        <v>120</v>
      </c>
      <c r="AL121" s="994"/>
      <c r="AM121" s="994"/>
      <c r="AN121" s="994"/>
      <c r="AO121" s="995"/>
      <c r="AP121" s="997" t="s">
        <v>417</v>
      </c>
      <c r="AQ121" s="998"/>
      <c r="AR121" s="998"/>
      <c r="AS121" s="998"/>
      <c r="AT121" s="999"/>
      <c r="AU121" s="1027"/>
      <c r="AV121" s="1028"/>
      <c r="AW121" s="1028"/>
      <c r="AX121" s="1028"/>
      <c r="AY121" s="1029"/>
      <c r="AZ121" s="984" t="s">
        <v>475</v>
      </c>
      <c r="BA121" s="985"/>
      <c r="BB121" s="985"/>
      <c r="BC121" s="985"/>
      <c r="BD121" s="985"/>
      <c r="BE121" s="985"/>
      <c r="BF121" s="985"/>
      <c r="BG121" s="985"/>
      <c r="BH121" s="985"/>
      <c r="BI121" s="985"/>
      <c r="BJ121" s="985"/>
      <c r="BK121" s="985"/>
      <c r="BL121" s="985"/>
      <c r="BM121" s="985"/>
      <c r="BN121" s="985"/>
      <c r="BO121" s="985"/>
      <c r="BP121" s="986"/>
      <c r="BQ121" s="954">
        <v>646672254</v>
      </c>
      <c r="BR121" s="955"/>
      <c r="BS121" s="955"/>
      <c r="BT121" s="955"/>
      <c r="BU121" s="955"/>
      <c r="BV121" s="955">
        <v>706008148</v>
      </c>
      <c r="BW121" s="955"/>
      <c r="BX121" s="955"/>
      <c r="BY121" s="955"/>
      <c r="BZ121" s="955"/>
      <c r="CA121" s="955">
        <v>714999638</v>
      </c>
      <c r="CB121" s="955"/>
      <c r="CC121" s="955"/>
      <c r="CD121" s="955"/>
      <c r="CE121" s="955"/>
      <c r="CF121" s="949">
        <v>86.7</v>
      </c>
      <c r="CG121" s="950"/>
      <c r="CH121" s="950"/>
      <c r="CI121" s="950"/>
      <c r="CJ121" s="950"/>
      <c r="CK121" s="1045"/>
      <c r="CL121" s="1046"/>
      <c r="CM121" s="1046"/>
      <c r="CN121" s="1046"/>
      <c r="CO121" s="1047"/>
      <c r="CP121" s="1055" t="s">
        <v>404</v>
      </c>
      <c r="CQ121" s="1056"/>
      <c r="CR121" s="1056"/>
      <c r="CS121" s="1056"/>
      <c r="CT121" s="1056"/>
      <c r="CU121" s="1056"/>
      <c r="CV121" s="1056"/>
      <c r="CW121" s="1056"/>
      <c r="CX121" s="1056"/>
      <c r="CY121" s="1056"/>
      <c r="CZ121" s="1056"/>
      <c r="DA121" s="1056"/>
      <c r="DB121" s="1056"/>
      <c r="DC121" s="1056"/>
      <c r="DD121" s="1056"/>
      <c r="DE121" s="1056"/>
      <c r="DF121" s="1057"/>
      <c r="DG121" s="954">
        <v>85137441</v>
      </c>
      <c r="DH121" s="955"/>
      <c r="DI121" s="955"/>
      <c r="DJ121" s="955"/>
      <c r="DK121" s="955"/>
      <c r="DL121" s="955">
        <v>72474072</v>
      </c>
      <c r="DM121" s="955"/>
      <c r="DN121" s="955"/>
      <c r="DO121" s="955"/>
      <c r="DP121" s="955"/>
      <c r="DQ121" s="955">
        <v>66223083</v>
      </c>
      <c r="DR121" s="955"/>
      <c r="DS121" s="955"/>
      <c r="DT121" s="955"/>
      <c r="DU121" s="955"/>
      <c r="DV121" s="956">
        <v>8</v>
      </c>
      <c r="DW121" s="956"/>
      <c r="DX121" s="956"/>
      <c r="DY121" s="956"/>
      <c r="DZ121" s="957"/>
    </row>
    <row r="122" spans="1:130" s="226" customFormat="1" ht="26.25" customHeight="1">
      <c r="A122" s="1094"/>
      <c r="B122" s="981"/>
      <c r="C122" s="951" t="s">
        <v>455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120</v>
      </c>
      <c r="AB122" s="994"/>
      <c r="AC122" s="994"/>
      <c r="AD122" s="994"/>
      <c r="AE122" s="995"/>
      <c r="AF122" s="996" t="s">
        <v>120</v>
      </c>
      <c r="AG122" s="994"/>
      <c r="AH122" s="994"/>
      <c r="AI122" s="994"/>
      <c r="AJ122" s="995"/>
      <c r="AK122" s="996" t="s">
        <v>120</v>
      </c>
      <c r="AL122" s="994"/>
      <c r="AM122" s="994"/>
      <c r="AN122" s="994"/>
      <c r="AO122" s="995"/>
      <c r="AP122" s="997" t="s">
        <v>120</v>
      </c>
      <c r="AQ122" s="998"/>
      <c r="AR122" s="998"/>
      <c r="AS122" s="998"/>
      <c r="AT122" s="999"/>
      <c r="AU122" s="1027"/>
      <c r="AV122" s="1028"/>
      <c r="AW122" s="1028"/>
      <c r="AX122" s="1028"/>
      <c r="AY122" s="1029"/>
      <c r="AZ122" s="1009" t="s">
        <v>476</v>
      </c>
      <c r="BA122" s="1000"/>
      <c r="BB122" s="1000"/>
      <c r="BC122" s="1000"/>
      <c r="BD122" s="1000"/>
      <c r="BE122" s="1000"/>
      <c r="BF122" s="1000"/>
      <c r="BG122" s="1000"/>
      <c r="BH122" s="1000"/>
      <c r="BI122" s="1000"/>
      <c r="BJ122" s="1000"/>
      <c r="BK122" s="1000"/>
      <c r="BL122" s="1000"/>
      <c r="BM122" s="1000"/>
      <c r="BN122" s="1000"/>
      <c r="BO122" s="1000"/>
      <c r="BP122" s="1001"/>
      <c r="BQ122" s="1032">
        <v>1406769975</v>
      </c>
      <c r="BR122" s="1033"/>
      <c r="BS122" s="1033"/>
      <c r="BT122" s="1033"/>
      <c r="BU122" s="1033"/>
      <c r="BV122" s="1033">
        <v>1403719813</v>
      </c>
      <c r="BW122" s="1033"/>
      <c r="BX122" s="1033"/>
      <c r="BY122" s="1033"/>
      <c r="BZ122" s="1033"/>
      <c r="CA122" s="1033">
        <v>1392552202</v>
      </c>
      <c r="CB122" s="1033"/>
      <c r="CC122" s="1033"/>
      <c r="CD122" s="1033"/>
      <c r="CE122" s="1033"/>
      <c r="CF122" s="1053">
        <v>168.9</v>
      </c>
      <c r="CG122" s="1054"/>
      <c r="CH122" s="1054"/>
      <c r="CI122" s="1054"/>
      <c r="CJ122" s="1054"/>
      <c r="CK122" s="1045"/>
      <c r="CL122" s="1046"/>
      <c r="CM122" s="1046"/>
      <c r="CN122" s="1046"/>
      <c r="CO122" s="1047"/>
      <c r="CP122" s="1055" t="s">
        <v>406</v>
      </c>
      <c r="CQ122" s="1056"/>
      <c r="CR122" s="1056"/>
      <c r="CS122" s="1056"/>
      <c r="CT122" s="1056"/>
      <c r="CU122" s="1056"/>
      <c r="CV122" s="1056"/>
      <c r="CW122" s="1056"/>
      <c r="CX122" s="1056"/>
      <c r="CY122" s="1056"/>
      <c r="CZ122" s="1056"/>
      <c r="DA122" s="1056"/>
      <c r="DB122" s="1056"/>
      <c r="DC122" s="1056"/>
      <c r="DD122" s="1056"/>
      <c r="DE122" s="1056"/>
      <c r="DF122" s="1057"/>
      <c r="DG122" s="954">
        <v>36116299</v>
      </c>
      <c r="DH122" s="955"/>
      <c r="DI122" s="955"/>
      <c r="DJ122" s="955"/>
      <c r="DK122" s="955"/>
      <c r="DL122" s="955">
        <v>31327630</v>
      </c>
      <c r="DM122" s="955"/>
      <c r="DN122" s="955"/>
      <c r="DO122" s="955"/>
      <c r="DP122" s="955"/>
      <c r="DQ122" s="955">
        <v>33739966</v>
      </c>
      <c r="DR122" s="955"/>
      <c r="DS122" s="955"/>
      <c r="DT122" s="955"/>
      <c r="DU122" s="955"/>
      <c r="DV122" s="956">
        <v>4.0999999999999996</v>
      </c>
      <c r="DW122" s="956"/>
      <c r="DX122" s="956"/>
      <c r="DY122" s="956"/>
      <c r="DZ122" s="957"/>
    </row>
    <row r="123" spans="1:130" s="226" customFormat="1" ht="26.25" customHeight="1">
      <c r="A123" s="1094"/>
      <c r="B123" s="981"/>
      <c r="C123" s="951" t="s">
        <v>462</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120</v>
      </c>
      <c r="AB123" s="994"/>
      <c r="AC123" s="994"/>
      <c r="AD123" s="994"/>
      <c r="AE123" s="995"/>
      <c r="AF123" s="996" t="s">
        <v>120</v>
      </c>
      <c r="AG123" s="994"/>
      <c r="AH123" s="994"/>
      <c r="AI123" s="994"/>
      <c r="AJ123" s="995"/>
      <c r="AK123" s="996" t="s">
        <v>120</v>
      </c>
      <c r="AL123" s="994"/>
      <c r="AM123" s="994"/>
      <c r="AN123" s="994"/>
      <c r="AO123" s="995"/>
      <c r="AP123" s="997" t="s">
        <v>120</v>
      </c>
      <c r="AQ123" s="998"/>
      <c r="AR123" s="998"/>
      <c r="AS123" s="998"/>
      <c r="AT123" s="999"/>
      <c r="AU123" s="1030"/>
      <c r="AV123" s="1031"/>
      <c r="AW123" s="1031"/>
      <c r="AX123" s="1031"/>
      <c r="AY123" s="1031"/>
      <c r="AZ123" s="257" t="s">
        <v>174</v>
      </c>
      <c r="BA123" s="257"/>
      <c r="BB123" s="257"/>
      <c r="BC123" s="257"/>
      <c r="BD123" s="257"/>
      <c r="BE123" s="257"/>
      <c r="BF123" s="257"/>
      <c r="BG123" s="257"/>
      <c r="BH123" s="257"/>
      <c r="BI123" s="257"/>
      <c r="BJ123" s="257"/>
      <c r="BK123" s="257"/>
      <c r="BL123" s="257"/>
      <c r="BM123" s="257"/>
      <c r="BN123" s="257"/>
      <c r="BO123" s="1010" t="s">
        <v>477</v>
      </c>
      <c r="BP123" s="1041"/>
      <c r="BQ123" s="1100">
        <v>2192483109</v>
      </c>
      <c r="BR123" s="1101"/>
      <c r="BS123" s="1101"/>
      <c r="BT123" s="1101"/>
      <c r="BU123" s="1101"/>
      <c r="BV123" s="1101">
        <v>2242122651</v>
      </c>
      <c r="BW123" s="1101"/>
      <c r="BX123" s="1101"/>
      <c r="BY123" s="1101"/>
      <c r="BZ123" s="1101"/>
      <c r="CA123" s="1101">
        <v>2263194737</v>
      </c>
      <c r="CB123" s="1101"/>
      <c r="CC123" s="1101"/>
      <c r="CD123" s="1101"/>
      <c r="CE123" s="1101"/>
      <c r="CF123" s="1034"/>
      <c r="CG123" s="1035"/>
      <c r="CH123" s="1035"/>
      <c r="CI123" s="1035"/>
      <c r="CJ123" s="1036"/>
      <c r="CK123" s="1045"/>
      <c r="CL123" s="1046"/>
      <c r="CM123" s="1046"/>
      <c r="CN123" s="1046"/>
      <c r="CO123" s="1047"/>
      <c r="CP123" s="1055" t="s">
        <v>407</v>
      </c>
      <c r="CQ123" s="1056"/>
      <c r="CR123" s="1056"/>
      <c r="CS123" s="1056"/>
      <c r="CT123" s="1056"/>
      <c r="CU123" s="1056"/>
      <c r="CV123" s="1056"/>
      <c r="CW123" s="1056"/>
      <c r="CX123" s="1056"/>
      <c r="CY123" s="1056"/>
      <c r="CZ123" s="1056"/>
      <c r="DA123" s="1056"/>
      <c r="DB123" s="1056"/>
      <c r="DC123" s="1056"/>
      <c r="DD123" s="1056"/>
      <c r="DE123" s="1056"/>
      <c r="DF123" s="1057"/>
      <c r="DG123" s="993">
        <v>27667853</v>
      </c>
      <c r="DH123" s="994"/>
      <c r="DI123" s="994"/>
      <c r="DJ123" s="994"/>
      <c r="DK123" s="995"/>
      <c r="DL123" s="996">
        <v>22837528</v>
      </c>
      <c r="DM123" s="994"/>
      <c r="DN123" s="994"/>
      <c r="DO123" s="994"/>
      <c r="DP123" s="995"/>
      <c r="DQ123" s="996">
        <v>23714159</v>
      </c>
      <c r="DR123" s="994"/>
      <c r="DS123" s="994"/>
      <c r="DT123" s="994"/>
      <c r="DU123" s="995"/>
      <c r="DV123" s="997">
        <v>2.9</v>
      </c>
      <c r="DW123" s="998"/>
      <c r="DX123" s="998"/>
      <c r="DY123" s="998"/>
      <c r="DZ123" s="999"/>
    </row>
    <row r="124" spans="1:130" s="226" customFormat="1" ht="26.25" customHeight="1" thickBot="1">
      <c r="A124" s="1094"/>
      <c r="B124" s="981"/>
      <c r="C124" s="951" t="s">
        <v>465</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120</v>
      </c>
      <c r="AB124" s="994"/>
      <c r="AC124" s="994"/>
      <c r="AD124" s="994"/>
      <c r="AE124" s="995"/>
      <c r="AF124" s="996" t="s">
        <v>120</v>
      </c>
      <c r="AG124" s="994"/>
      <c r="AH124" s="994"/>
      <c r="AI124" s="994"/>
      <c r="AJ124" s="995"/>
      <c r="AK124" s="996" t="s">
        <v>120</v>
      </c>
      <c r="AL124" s="994"/>
      <c r="AM124" s="994"/>
      <c r="AN124" s="994"/>
      <c r="AO124" s="995"/>
      <c r="AP124" s="997" t="s">
        <v>120</v>
      </c>
      <c r="AQ124" s="998"/>
      <c r="AR124" s="998"/>
      <c r="AS124" s="998"/>
      <c r="AT124" s="999"/>
      <c r="AU124" s="1096" t="s">
        <v>478</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175.6</v>
      </c>
      <c r="BR124" s="1063"/>
      <c r="BS124" s="1063"/>
      <c r="BT124" s="1063"/>
      <c r="BU124" s="1063"/>
      <c r="BV124" s="1063">
        <v>160.69999999999999</v>
      </c>
      <c r="BW124" s="1063"/>
      <c r="BX124" s="1063"/>
      <c r="BY124" s="1063"/>
      <c r="BZ124" s="1063"/>
      <c r="CA124" s="1063">
        <v>145.6</v>
      </c>
      <c r="CB124" s="1063"/>
      <c r="CC124" s="1063"/>
      <c r="CD124" s="1063"/>
      <c r="CE124" s="1063"/>
      <c r="CF124" s="1064"/>
      <c r="CG124" s="1065"/>
      <c r="CH124" s="1065"/>
      <c r="CI124" s="1065"/>
      <c r="CJ124" s="1066"/>
      <c r="CK124" s="1048"/>
      <c r="CL124" s="1048"/>
      <c r="CM124" s="1048"/>
      <c r="CN124" s="1048"/>
      <c r="CO124" s="1049"/>
      <c r="CP124" s="1055" t="s">
        <v>479</v>
      </c>
      <c r="CQ124" s="1056"/>
      <c r="CR124" s="1056"/>
      <c r="CS124" s="1056"/>
      <c r="CT124" s="1056"/>
      <c r="CU124" s="1056"/>
      <c r="CV124" s="1056"/>
      <c r="CW124" s="1056"/>
      <c r="CX124" s="1056"/>
      <c r="CY124" s="1056"/>
      <c r="CZ124" s="1056"/>
      <c r="DA124" s="1056"/>
      <c r="DB124" s="1056"/>
      <c r="DC124" s="1056"/>
      <c r="DD124" s="1056"/>
      <c r="DE124" s="1056"/>
      <c r="DF124" s="1057"/>
      <c r="DG124" s="1040">
        <v>21845523</v>
      </c>
      <c r="DH124" s="1019"/>
      <c r="DI124" s="1019"/>
      <c r="DJ124" s="1019"/>
      <c r="DK124" s="1020"/>
      <c r="DL124" s="1018">
        <v>14025641</v>
      </c>
      <c r="DM124" s="1019"/>
      <c r="DN124" s="1019"/>
      <c r="DO124" s="1019"/>
      <c r="DP124" s="1020"/>
      <c r="DQ124" s="1018">
        <v>13421244</v>
      </c>
      <c r="DR124" s="1019"/>
      <c r="DS124" s="1019"/>
      <c r="DT124" s="1019"/>
      <c r="DU124" s="1020"/>
      <c r="DV124" s="1021">
        <v>1.6</v>
      </c>
      <c r="DW124" s="1022"/>
      <c r="DX124" s="1022"/>
      <c r="DY124" s="1022"/>
      <c r="DZ124" s="1023"/>
    </row>
    <row r="125" spans="1:130" s="226" customFormat="1" ht="26.25" customHeight="1">
      <c r="A125" s="1094"/>
      <c r="B125" s="981"/>
      <c r="C125" s="951" t="s">
        <v>467</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120</v>
      </c>
      <c r="AB125" s="994"/>
      <c r="AC125" s="994"/>
      <c r="AD125" s="994"/>
      <c r="AE125" s="995"/>
      <c r="AF125" s="996" t="s">
        <v>120</v>
      </c>
      <c r="AG125" s="994"/>
      <c r="AH125" s="994"/>
      <c r="AI125" s="994"/>
      <c r="AJ125" s="995"/>
      <c r="AK125" s="996" t="s">
        <v>120</v>
      </c>
      <c r="AL125" s="994"/>
      <c r="AM125" s="994"/>
      <c r="AN125" s="994"/>
      <c r="AO125" s="995"/>
      <c r="AP125" s="997" t="s">
        <v>120</v>
      </c>
      <c r="AQ125" s="998"/>
      <c r="AR125" s="998"/>
      <c r="AS125" s="998"/>
      <c r="AT125" s="99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8" t="s">
        <v>480</v>
      </c>
      <c r="CL125" s="1043"/>
      <c r="CM125" s="1043"/>
      <c r="CN125" s="1043"/>
      <c r="CO125" s="1044"/>
      <c r="CP125" s="975" t="s">
        <v>481</v>
      </c>
      <c r="CQ125" s="924"/>
      <c r="CR125" s="924"/>
      <c r="CS125" s="924"/>
      <c r="CT125" s="924"/>
      <c r="CU125" s="924"/>
      <c r="CV125" s="924"/>
      <c r="CW125" s="924"/>
      <c r="CX125" s="924"/>
      <c r="CY125" s="924"/>
      <c r="CZ125" s="924"/>
      <c r="DA125" s="924"/>
      <c r="DB125" s="924"/>
      <c r="DC125" s="924"/>
      <c r="DD125" s="924"/>
      <c r="DE125" s="924"/>
      <c r="DF125" s="925"/>
      <c r="DG125" s="961" t="s">
        <v>417</v>
      </c>
      <c r="DH125" s="962"/>
      <c r="DI125" s="962"/>
      <c r="DJ125" s="962"/>
      <c r="DK125" s="962"/>
      <c r="DL125" s="962" t="s">
        <v>417</v>
      </c>
      <c r="DM125" s="962"/>
      <c r="DN125" s="962"/>
      <c r="DO125" s="962"/>
      <c r="DP125" s="962"/>
      <c r="DQ125" s="962" t="s">
        <v>120</v>
      </c>
      <c r="DR125" s="962"/>
      <c r="DS125" s="962"/>
      <c r="DT125" s="962"/>
      <c r="DU125" s="962"/>
      <c r="DV125" s="963" t="s">
        <v>120</v>
      </c>
      <c r="DW125" s="963"/>
      <c r="DX125" s="963"/>
      <c r="DY125" s="963"/>
      <c r="DZ125" s="964"/>
    </row>
    <row r="126" spans="1:130" s="226" customFormat="1" ht="26.25" customHeight="1" thickBot="1">
      <c r="A126" s="1094"/>
      <c r="B126" s="981"/>
      <c r="C126" s="951" t="s">
        <v>469</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120</v>
      </c>
      <c r="AB126" s="994"/>
      <c r="AC126" s="994"/>
      <c r="AD126" s="994"/>
      <c r="AE126" s="995"/>
      <c r="AF126" s="996" t="s">
        <v>120</v>
      </c>
      <c r="AG126" s="994"/>
      <c r="AH126" s="994"/>
      <c r="AI126" s="994"/>
      <c r="AJ126" s="995"/>
      <c r="AK126" s="996" t="s">
        <v>120</v>
      </c>
      <c r="AL126" s="994"/>
      <c r="AM126" s="994"/>
      <c r="AN126" s="994"/>
      <c r="AO126" s="995"/>
      <c r="AP126" s="997" t="s">
        <v>120</v>
      </c>
      <c r="AQ126" s="998"/>
      <c r="AR126" s="998"/>
      <c r="AS126" s="998"/>
      <c r="AT126" s="99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9"/>
      <c r="CL126" s="1046"/>
      <c r="CM126" s="1046"/>
      <c r="CN126" s="1046"/>
      <c r="CO126" s="1047"/>
      <c r="CP126" s="984" t="s">
        <v>482</v>
      </c>
      <c r="CQ126" s="985"/>
      <c r="CR126" s="985"/>
      <c r="CS126" s="985"/>
      <c r="CT126" s="985"/>
      <c r="CU126" s="985"/>
      <c r="CV126" s="985"/>
      <c r="CW126" s="985"/>
      <c r="CX126" s="985"/>
      <c r="CY126" s="985"/>
      <c r="CZ126" s="985"/>
      <c r="DA126" s="985"/>
      <c r="DB126" s="985"/>
      <c r="DC126" s="985"/>
      <c r="DD126" s="985"/>
      <c r="DE126" s="985"/>
      <c r="DF126" s="986"/>
      <c r="DG126" s="954" t="s">
        <v>120</v>
      </c>
      <c r="DH126" s="955"/>
      <c r="DI126" s="955"/>
      <c r="DJ126" s="955"/>
      <c r="DK126" s="955"/>
      <c r="DL126" s="955" t="s">
        <v>120</v>
      </c>
      <c r="DM126" s="955"/>
      <c r="DN126" s="955"/>
      <c r="DO126" s="955"/>
      <c r="DP126" s="955"/>
      <c r="DQ126" s="955" t="s">
        <v>120</v>
      </c>
      <c r="DR126" s="955"/>
      <c r="DS126" s="955"/>
      <c r="DT126" s="955"/>
      <c r="DU126" s="955"/>
      <c r="DV126" s="956" t="s">
        <v>120</v>
      </c>
      <c r="DW126" s="956"/>
      <c r="DX126" s="956"/>
      <c r="DY126" s="956"/>
      <c r="DZ126" s="957"/>
    </row>
    <row r="127" spans="1:130" s="226" customFormat="1" ht="26.25" customHeight="1">
      <c r="A127" s="1095"/>
      <c r="B127" s="983"/>
      <c r="C127" s="1037" t="s">
        <v>483</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t="s">
        <v>120</v>
      </c>
      <c r="AB127" s="994"/>
      <c r="AC127" s="994"/>
      <c r="AD127" s="994"/>
      <c r="AE127" s="995"/>
      <c r="AF127" s="996" t="s">
        <v>120</v>
      </c>
      <c r="AG127" s="994"/>
      <c r="AH127" s="994"/>
      <c r="AI127" s="994"/>
      <c r="AJ127" s="995"/>
      <c r="AK127" s="996" t="s">
        <v>120</v>
      </c>
      <c r="AL127" s="994"/>
      <c r="AM127" s="994"/>
      <c r="AN127" s="994"/>
      <c r="AO127" s="995"/>
      <c r="AP127" s="997" t="s">
        <v>120</v>
      </c>
      <c r="AQ127" s="998"/>
      <c r="AR127" s="998"/>
      <c r="AS127" s="998"/>
      <c r="AT127" s="999"/>
      <c r="AU127" s="262"/>
      <c r="AV127" s="262"/>
      <c r="AW127" s="262"/>
      <c r="AX127" s="1067" t="s">
        <v>484</v>
      </c>
      <c r="AY127" s="1068"/>
      <c r="AZ127" s="1068"/>
      <c r="BA127" s="1068"/>
      <c r="BB127" s="1068"/>
      <c r="BC127" s="1068"/>
      <c r="BD127" s="1068"/>
      <c r="BE127" s="1069"/>
      <c r="BF127" s="1070" t="s">
        <v>485</v>
      </c>
      <c r="BG127" s="1068"/>
      <c r="BH127" s="1068"/>
      <c r="BI127" s="1068"/>
      <c r="BJ127" s="1068"/>
      <c r="BK127" s="1068"/>
      <c r="BL127" s="1069"/>
      <c r="BM127" s="1070" t="s">
        <v>486</v>
      </c>
      <c r="BN127" s="1068"/>
      <c r="BO127" s="1068"/>
      <c r="BP127" s="1068"/>
      <c r="BQ127" s="1068"/>
      <c r="BR127" s="1068"/>
      <c r="BS127" s="1069"/>
      <c r="BT127" s="1070" t="s">
        <v>487</v>
      </c>
      <c r="BU127" s="1068"/>
      <c r="BV127" s="1068"/>
      <c r="BW127" s="1068"/>
      <c r="BX127" s="1068"/>
      <c r="BY127" s="1068"/>
      <c r="BZ127" s="1092"/>
      <c r="CA127" s="262"/>
      <c r="CB127" s="262"/>
      <c r="CC127" s="262"/>
      <c r="CD127" s="263"/>
      <c r="CE127" s="263"/>
      <c r="CF127" s="263"/>
      <c r="CG127" s="260"/>
      <c r="CH127" s="260"/>
      <c r="CI127" s="260"/>
      <c r="CJ127" s="261"/>
      <c r="CK127" s="1059"/>
      <c r="CL127" s="1046"/>
      <c r="CM127" s="1046"/>
      <c r="CN127" s="1046"/>
      <c r="CO127" s="1047"/>
      <c r="CP127" s="984" t="s">
        <v>488</v>
      </c>
      <c r="CQ127" s="985"/>
      <c r="CR127" s="985"/>
      <c r="CS127" s="985"/>
      <c r="CT127" s="985"/>
      <c r="CU127" s="985"/>
      <c r="CV127" s="985"/>
      <c r="CW127" s="985"/>
      <c r="CX127" s="985"/>
      <c r="CY127" s="985"/>
      <c r="CZ127" s="985"/>
      <c r="DA127" s="985"/>
      <c r="DB127" s="985"/>
      <c r="DC127" s="985"/>
      <c r="DD127" s="985"/>
      <c r="DE127" s="985"/>
      <c r="DF127" s="986"/>
      <c r="DG127" s="954" t="s">
        <v>120</v>
      </c>
      <c r="DH127" s="955"/>
      <c r="DI127" s="955"/>
      <c r="DJ127" s="955"/>
      <c r="DK127" s="955"/>
      <c r="DL127" s="955" t="s">
        <v>120</v>
      </c>
      <c r="DM127" s="955"/>
      <c r="DN127" s="955"/>
      <c r="DO127" s="955"/>
      <c r="DP127" s="955"/>
      <c r="DQ127" s="955" t="s">
        <v>120</v>
      </c>
      <c r="DR127" s="955"/>
      <c r="DS127" s="955"/>
      <c r="DT127" s="955"/>
      <c r="DU127" s="955"/>
      <c r="DV127" s="956" t="s">
        <v>417</v>
      </c>
      <c r="DW127" s="956"/>
      <c r="DX127" s="956"/>
      <c r="DY127" s="956"/>
      <c r="DZ127" s="957"/>
    </row>
    <row r="128" spans="1:130" s="226" customFormat="1" ht="26.25" customHeight="1" thickBot="1">
      <c r="A128" s="1078" t="s">
        <v>489</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490</v>
      </c>
      <c r="X128" s="1080"/>
      <c r="Y128" s="1080"/>
      <c r="Z128" s="1081"/>
      <c r="AA128" s="1082">
        <v>69347932</v>
      </c>
      <c r="AB128" s="1083"/>
      <c r="AC128" s="1083"/>
      <c r="AD128" s="1083"/>
      <c r="AE128" s="1084"/>
      <c r="AF128" s="1085">
        <v>67667450</v>
      </c>
      <c r="AG128" s="1083"/>
      <c r="AH128" s="1083"/>
      <c r="AI128" s="1083"/>
      <c r="AJ128" s="1084"/>
      <c r="AK128" s="1085">
        <v>68461861</v>
      </c>
      <c r="AL128" s="1083"/>
      <c r="AM128" s="1083"/>
      <c r="AN128" s="1083"/>
      <c r="AO128" s="1084"/>
      <c r="AP128" s="1086"/>
      <c r="AQ128" s="1087"/>
      <c r="AR128" s="1087"/>
      <c r="AS128" s="1087"/>
      <c r="AT128" s="1088"/>
      <c r="AU128" s="262"/>
      <c r="AV128" s="262"/>
      <c r="AW128" s="262"/>
      <c r="AX128" s="923" t="s">
        <v>491</v>
      </c>
      <c r="AY128" s="924"/>
      <c r="AZ128" s="924"/>
      <c r="BA128" s="924"/>
      <c r="BB128" s="924"/>
      <c r="BC128" s="924"/>
      <c r="BD128" s="924"/>
      <c r="BE128" s="925"/>
      <c r="BF128" s="1089" t="s">
        <v>120</v>
      </c>
      <c r="BG128" s="1090"/>
      <c r="BH128" s="1090"/>
      <c r="BI128" s="1090"/>
      <c r="BJ128" s="1090"/>
      <c r="BK128" s="1090"/>
      <c r="BL128" s="1091"/>
      <c r="BM128" s="1089">
        <v>11.25</v>
      </c>
      <c r="BN128" s="1090"/>
      <c r="BO128" s="1090"/>
      <c r="BP128" s="1090"/>
      <c r="BQ128" s="1090"/>
      <c r="BR128" s="1090"/>
      <c r="BS128" s="1091"/>
      <c r="BT128" s="1089">
        <v>20</v>
      </c>
      <c r="BU128" s="1090"/>
      <c r="BV128" s="1090"/>
      <c r="BW128" s="1090"/>
      <c r="BX128" s="1090"/>
      <c r="BY128" s="1090"/>
      <c r="BZ128" s="1114"/>
      <c r="CA128" s="263"/>
      <c r="CB128" s="263"/>
      <c r="CC128" s="263"/>
      <c r="CD128" s="263"/>
      <c r="CE128" s="263"/>
      <c r="CF128" s="263"/>
      <c r="CG128" s="260"/>
      <c r="CH128" s="260"/>
      <c r="CI128" s="260"/>
      <c r="CJ128" s="261"/>
      <c r="CK128" s="1060"/>
      <c r="CL128" s="1061"/>
      <c r="CM128" s="1061"/>
      <c r="CN128" s="1061"/>
      <c r="CO128" s="1062"/>
      <c r="CP128" s="1071" t="s">
        <v>492</v>
      </c>
      <c r="CQ128" s="1072"/>
      <c r="CR128" s="1072"/>
      <c r="CS128" s="1072"/>
      <c r="CT128" s="1072"/>
      <c r="CU128" s="1072"/>
      <c r="CV128" s="1072"/>
      <c r="CW128" s="1072"/>
      <c r="CX128" s="1072"/>
      <c r="CY128" s="1072"/>
      <c r="CZ128" s="1072"/>
      <c r="DA128" s="1072"/>
      <c r="DB128" s="1072"/>
      <c r="DC128" s="1072"/>
      <c r="DD128" s="1072"/>
      <c r="DE128" s="1072"/>
      <c r="DF128" s="1073"/>
      <c r="DG128" s="1074">
        <v>70388258</v>
      </c>
      <c r="DH128" s="1075"/>
      <c r="DI128" s="1075"/>
      <c r="DJ128" s="1075"/>
      <c r="DK128" s="1075"/>
      <c r="DL128" s="1075">
        <v>64639107</v>
      </c>
      <c r="DM128" s="1075"/>
      <c r="DN128" s="1075"/>
      <c r="DO128" s="1075"/>
      <c r="DP128" s="1075"/>
      <c r="DQ128" s="1075">
        <v>57499811</v>
      </c>
      <c r="DR128" s="1075"/>
      <c r="DS128" s="1075"/>
      <c r="DT128" s="1075"/>
      <c r="DU128" s="1075"/>
      <c r="DV128" s="1076">
        <v>7</v>
      </c>
      <c r="DW128" s="1076"/>
      <c r="DX128" s="1076"/>
      <c r="DY128" s="1076"/>
      <c r="DZ128" s="1077"/>
    </row>
    <row r="129" spans="1:131" s="226" customFormat="1" ht="26.25" customHeight="1">
      <c r="A129" s="965" t="s">
        <v>100</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493</v>
      </c>
      <c r="X129" s="1109"/>
      <c r="Y129" s="1109"/>
      <c r="Z129" s="1110"/>
      <c r="AA129" s="993">
        <v>814374931</v>
      </c>
      <c r="AB129" s="994"/>
      <c r="AC129" s="994"/>
      <c r="AD129" s="994"/>
      <c r="AE129" s="995"/>
      <c r="AF129" s="996">
        <v>820065742</v>
      </c>
      <c r="AG129" s="994"/>
      <c r="AH129" s="994"/>
      <c r="AI129" s="994"/>
      <c r="AJ129" s="995"/>
      <c r="AK129" s="996">
        <v>936031148</v>
      </c>
      <c r="AL129" s="994"/>
      <c r="AM129" s="994"/>
      <c r="AN129" s="994"/>
      <c r="AO129" s="995"/>
      <c r="AP129" s="1111"/>
      <c r="AQ129" s="1112"/>
      <c r="AR129" s="1112"/>
      <c r="AS129" s="1112"/>
      <c r="AT129" s="1113"/>
      <c r="AU129" s="264"/>
      <c r="AV129" s="264"/>
      <c r="AW129" s="264"/>
      <c r="AX129" s="1102" t="s">
        <v>494</v>
      </c>
      <c r="AY129" s="985"/>
      <c r="AZ129" s="985"/>
      <c r="BA129" s="985"/>
      <c r="BB129" s="985"/>
      <c r="BC129" s="985"/>
      <c r="BD129" s="985"/>
      <c r="BE129" s="986"/>
      <c r="BF129" s="1103" t="s">
        <v>120</v>
      </c>
      <c r="BG129" s="1104"/>
      <c r="BH129" s="1104"/>
      <c r="BI129" s="1104"/>
      <c r="BJ129" s="1104"/>
      <c r="BK129" s="1104"/>
      <c r="BL129" s="1105"/>
      <c r="BM129" s="1103">
        <v>16.25</v>
      </c>
      <c r="BN129" s="1104"/>
      <c r="BO129" s="1104"/>
      <c r="BP129" s="1104"/>
      <c r="BQ129" s="1104"/>
      <c r="BR129" s="1104"/>
      <c r="BS129" s="1105"/>
      <c r="BT129" s="1103">
        <v>30</v>
      </c>
      <c r="BU129" s="1106"/>
      <c r="BV129" s="1106"/>
      <c r="BW129" s="1106"/>
      <c r="BX129" s="1106"/>
      <c r="BY129" s="1106"/>
      <c r="BZ129" s="110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5" t="s">
        <v>495</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496</v>
      </c>
      <c r="X130" s="1109"/>
      <c r="Y130" s="1109"/>
      <c r="Z130" s="1110"/>
      <c r="AA130" s="993">
        <v>109554139</v>
      </c>
      <c r="AB130" s="994"/>
      <c r="AC130" s="994"/>
      <c r="AD130" s="994"/>
      <c r="AE130" s="995"/>
      <c r="AF130" s="996">
        <v>111965321</v>
      </c>
      <c r="AG130" s="994"/>
      <c r="AH130" s="994"/>
      <c r="AI130" s="994"/>
      <c r="AJ130" s="995"/>
      <c r="AK130" s="996">
        <v>111368150</v>
      </c>
      <c r="AL130" s="994"/>
      <c r="AM130" s="994"/>
      <c r="AN130" s="994"/>
      <c r="AO130" s="995"/>
      <c r="AP130" s="1111"/>
      <c r="AQ130" s="1112"/>
      <c r="AR130" s="1112"/>
      <c r="AS130" s="1112"/>
      <c r="AT130" s="1113"/>
      <c r="AU130" s="264"/>
      <c r="AV130" s="264"/>
      <c r="AW130" s="264"/>
      <c r="AX130" s="1102" t="s">
        <v>497</v>
      </c>
      <c r="AY130" s="985"/>
      <c r="AZ130" s="985"/>
      <c r="BA130" s="985"/>
      <c r="BB130" s="985"/>
      <c r="BC130" s="985"/>
      <c r="BD130" s="985"/>
      <c r="BE130" s="986"/>
      <c r="BF130" s="1139">
        <v>13.3</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498</v>
      </c>
      <c r="X131" s="1147"/>
      <c r="Y131" s="1147"/>
      <c r="Z131" s="1148"/>
      <c r="AA131" s="1040">
        <v>704820792</v>
      </c>
      <c r="AB131" s="1019"/>
      <c r="AC131" s="1019"/>
      <c r="AD131" s="1019"/>
      <c r="AE131" s="1020"/>
      <c r="AF131" s="1018">
        <v>708100421</v>
      </c>
      <c r="AG131" s="1019"/>
      <c r="AH131" s="1019"/>
      <c r="AI131" s="1019"/>
      <c r="AJ131" s="1020"/>
      <c r="AK131" s="1018">
        <v>824662998</v>
      </c>
      <c r="AL131" s="1019"/>
      <c r="AM131" s="1019"/>
      <c r="AN131" s="1019"/>
      <c r="AO131" s="1020"/>
      <c r="AP131" s="1149"/>
      <c r="AQ131" s="1150"/>
      <c r="AR131" s="1150"/>
      <c r="AS131" s="1150"/>
      <c r="AT131" s="1151"/>
      <c r="AU131" s="264"/>
      <c r="AV131" s="264"/>
      <c r="AW131" s="264"/>
      <c r="AX131" s="1121" t="s">
        <v>499</v>
      </c>
      <c r="AY131" s="1072"/>
      <c r="AZ131" s="1072"/>
      <c r="BA131" s="1072"/>
      <c r="BB131" s="1072"/>
      <c r="BC131" s="1072"/>
      <c r="BD131" s="1072"/>
      <c r="BE131" s="1073"/>
      <c r="BF131" s="1122">
        <v>145.6</v>
      </c>
      <c r="BG131" s="1123"/>
      <c r="BH131" s="1123"/>
      <c r="BI131" s="1123"/>
      <c r="BJ131" s="1123"/>
      <c r="BK131" s="1123"/>
      <c r="BL131" s="1124"/>
      <c r="BM131" s="1122">
        <v>400</v>
      </c>
      <c r="BN131" s="1123"/>
      <c r="BO131" s="1123"/>
      <c r="BP131" s="1123"/>
      <c r="BQ131" s="1123"/>
      <c r="BR131" s="1123"/>
      <c r="BS131" s="1124"/>
      <c r="BT131" s="1125"/>
      <c r="BU131" s="1126"/>
      <c r="BV131" s="1126"/>
      <c r="BW131" s="1126"/>
      <c r="BX131" s="1126"/>
      <c r="BY131" s="1126"/>
      <c r="BZ131" s="1127"/>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8" t="s">
        <v>500</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501</v>
      </c>
      <c r="W132" s="1132"/>
      <c r="X132" s="1132"/>
      <c r="Y132" s="1132"/>
      <c r="Z132" s="1133"/>
      <c r="AA132" s="1134">
        <v>15.97983788</v>
      </c>
      <c r="AB132" s="1135"/>
      <c r="AC132" s="1135"/>
      <c r="AD132" s="1135"/>
      <c r="AE132" s="1136"/>
      <c r="AF132" s="1137">
        <v>14.37380782</v>
      </c>
      <c r="AG132" s="1135"/>
      <c r="AH132" s="1135"/>
      <c r="AI132" s="1135"/>
      <c r="AJ132" s="1136"/>
      <c r="AK132" s="1137">
        <v>9.6690879350000003</v>
      </c>
      <c r="AL132" s="1135"/>
      <c r="AM132" s="1135"/>
      <c r="AN132" s="1135"/>
      <c r="AO132" s="1136"/>
      <c r="AP132" s="1034"/>
      <c r="AQ132" s="1035"/>
      <c r="AR132" s="1035"/>
      <c r="AS132" s="1035"/>
      <c r="AT132" s="113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502</v>
      </c>
      <c r="W133" s="1115"/>
      <c r="X133" s="1115"/>
      <c r="Y133" s="1115"/>
      <c r="Z133" s="1116"/>
      <c r="AA133" s="1117">
        <v>17</v>
      </c>
      <c r="AB133" s="1118"/>
      <c r="AC133" s="1118"/>
      <c r="AD133" s="1118"/>
      <c r="AE133" s="1119"/>
      <c r="AF133" s="1117">
        <v>16.5</v>
      </c>
      <c r="AG133" s="1118"/>
      <c r="AH133" s="1118"/>
      <c r="AI133" s="1118"/>
      <c r="AJ133" s="1119"/>
      <c r="AK133" s="1117">
        <v>13.3</v>
      </c>
      <c r="AL133" s="1118"/>
      <c r="AM133" s="1118"/>
      <c r="AN133" s="1118"/>
      <c r="AO133" s="1119"/>
      <c r="AP133" s="1064"/>
      <c r="AQ133" s="1065"/>
      <c r="AR133" s="1065"/>
      <c r="AS133" s="1065"/>
      <c r="AT133" s="112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45buzDYfqt8PbAySZnDl6KvrIAsAwpe/fbn/eGv5KxCZC30B6rr6WhzUjY3Y2wOjrHStF9tY2DseA1Q9rE6/aw==" saltValue="lHmHeE3v5JgR/oVFa/OQ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28" zoomScale="85" zoomScaleNormal="85" zoomScaleSheetLayoutView="85" workbookViewId="0">
      <selection activeCell="AZ31" sqref="AZ31"/>
    </sheetView>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503</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RU7rZWt7ELFaYMukYqjnAreeEHGXjoLUXmC65sEiZxxBTNzEzSkpmeu8XFFzrdvGcun7WdeMoZ+E+dlD6xP09A==" saltValue="ESlrkUC35KUqGu8Wqh86vg=="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M25" zoomScale="85" zoomScaleNormal="85"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VRgaQX3vvnEPwv1bLbuOtLF/Rk7LIzZWx+IlxkMHmYEiwnnq3sbkaSntJnYQt+gMCWsI1YUkEjZ5P6HVm+d/w==" saltValue="LXeM2CcMk2TdpxBwrv/0u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election activeCell="AK21" sqref="AK21:AN21"/>
    </sheetView>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506</v>
      </c>
      <c r="AP7" s="283"/>
      <c r="AQ7" s="284" t="s">
        <v>507</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508</v>
      </c>
      <c r="AQ8" s="290" t="s">
        <v>509</v>
      </c>
      <c r="AR8" s="291" t="s">
        <v>510</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7" t="s">
        <v>511</v>
      </c>
      <c r="AL9" s="1158"/>
      <c r="AM9" s="1158"/>
      <c r="AN9" s="1159"/>
      <c r="AO9" s="292">
        <v>348322856</v>
      </c>
      <c r="AP9" s="292">
        <v>93188</v>
      </c>
      <c r="AQ9" s="293">
        <v>103239</v>
      </c>
      <c r="AR9" s="294">
        <v>-9.6999999999999993</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7" t="s">
        <v>512</v>
      </c>
      <c r="AL10" s="1158"/>
      <c r="AM10" s="1158"/>
      <c r="AN10" s="1159"/>
      <c r="AO10" s="295">
        <v>4065265</v>
      </c>
      <c r="AP10" s="295">
        <v>1088</v>
      </c>
      <c r="AQ10" s="296">
        <v>1489</v>
      </c>
      <c r="AR10" s="297">
        <v>-26.9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7" t="s">
        <v>513</v>
      </c>
      <c r="AL11" s="1158"/>
      <c r="AM11" s="1158"/>
      <c r="AN11" s="1159"/>
      <c r="AO11" s="295">
        <v>684</v>
      </c>
      <c r="AP11" s="295">
        <v>0</v>
      </c>
      <c r="AQ11" s="296">
        <v>133</v>
      </c>
      <c r="AR11" s="297">
        <v>-100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7" t="s">
        <v>514</v>
      </c>
      <c r="AL12" s="1158"/>
      <c r="AM12" s="1158"/>
      <c r="AN12" s="1159"/>
      <c r="AO12" s="295">
        <v>2892685</v>
      </c>
      <c r="AP12" s="295">
        <v>774</v>
      </c>
      <c r="AQ12" s="296">
        <v>1246</v>
      </c>
      <c r="AR12" s="297">
        <v>-37.9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7" t="s">
        <v>515</v>
      </c>
      <c r="AL13" s="1158"/>
      <c r="AM13" s="1158"/>
      <c r="AN13" s="1159"/>
      <c r="AO13" s="295" t="s">
        <v>516</v>
      </c>
      <c r="AP13" s="295" t="s">
        <v>516</v>
      </c>
      <c r="AQ13" s="296">
        <v>5</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7" t="s">
        <v>517</v>
      </c>
      <c r="AL14" s="1158"/>
      <c r="AM14" s="1158"/>
      <c r="AN14" s="1159"/>
      <c r="AO14" s="295">
        <v>7156325</v>
      </c>
      <c r="AP14" s="295">
        <v>1915</v>
      </c>
      <c r="AQ14" s="296">
        <v>1915</v>
      </c>
      <c r="AR14" s="297">
        <v>0</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7" t="s">
        <v>518</v>
      </c>
      <c r="AL15" s="1158"/>
      <c r="AM15" s="1158"/>
      <c r="AN15" s="1159"/>
      <c r="AO15" s="295">
        <v>4577158</v>
      </c>
      <c r="AP15" s="295">
        <v>1225</v>
      </c>
      <c r="AQ15" s="296">
        <v>1191</v>
      </c>
      <c r="AR15" s="297">
        <v>2.9</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0" t="s">
        <v>519</v>
      </c>
      <c r="AL16" s="1161"/>
      <c r="AM16" s="1161"/>
      <c r="AN16" s="1162"/>
      <c r="AO16" s="295">
        <v>-24230631</v>
      </c>
      <c r="AP16" s="295">
        <v>-6483</v>
      </c>
      <c r="AQ16" s="296">
        <v>-8217</v>
      </c>
      <c r="AR16" s="297">
        <v>-21.1</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0" t="s">
        <v>174</v>
      </c>
      <c r="AL17" s="1161"/>
      <c r="AM17" s="1161"/>
      <c r="AN17" s="1162"/>
      <c r="AO17" s="295">
        <v>342784342</v>
      </c>
      <c r="AP17" s="295">
        <v>91706</v>
      </c>
      <c r="AQ17" s="296">
        <v>101002</v>
      </c>
      <c r="AR17" s="297">
        <v>-9.1999999999999993</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2" t="s">
        <v>524</v>
      </c>
      <c r="AL21" s="1153"/>
      <c r="AM21" s="1153"/>
      <c r="AN21" s="1154"/>
      <c r="AO21" s="307">
        <v>9.6300000000000008</v>
      </c>
      <c r="AP21" s="308">
        <v>10.73</v>
      </c>
      <c r="AQ21" s="309">
        <v>-1.1000000000000001</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2" t="s">
        <v>525</v>
      </c>
      <c r="AL22" s="1153"/>
      <c r="AM22" s="1153"/>
      <c r="AN22" s="1154"/>
      <c r="AO22" s="312">
        <v>100.6</v>
      </c>
      <c r="AP22" s="313">
        <v>99.9</v>
      </c>
      <c r="AQ22" s="314">
        <v>0.7</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527</v>
      </c>
      <c r="AO27" s="273"/>
      <c r="AP27" s="273"/>
      <c r="AQ27" s="273"/>
      <c r="AR27" s="273"/>
      <c r="AS27" s="273"/>
      <c r="AT27" s="273"/>
    </row>
    <row r="28" spans="1:46" ht="16.2">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506</v>
      </c>
      <c r="AP30" s="283"/>
      <c r="AQ30" s="284" t="s">
        <v>507</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8" t="s">
        <v>530</v>
      </c>
      <c r="AL32" s="1169"/>
      <c r="AM32" s="1169"/>
      <c r="AN32" s="1170"/>
      <c r="AO32" s="322">
        <v>102444344</v>
      </c>
      <c r="AP32" s="322">
        <v>27407</v>
      </c>
      <c r="AQ32" s="323">
        <v>32104</v>
      </c>
      <c r="AR32" s="324">
        <v>-14.6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8" t="s">
        <v>531</v>
      </c>
      <c r="AL33" s="1169"/>
      <c r="AM33" s="1169"/>
      <c r="AN33" s="1170"/>
      <c r="AO33" s="322">
        <v>29183521</v>
      </c>
      <c r="AP33" s="322">
        <v>7808</v>
      </c>
      <c r="AQ33" s="323">
        <v>2346</v>
      </c>
      <c r="AR33" s="324">
        <v>232.8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8" t="s">
        <v>532</v>
      </c>
      <c r="AL34" s="1169"/>
      <c r="AM34" s="1169"/>
      <c r="AN34" s="1170"/>
      <c r="AO34" s="322">
        <v>69842134</v>
      </c>
      <c r="AP34" s="322">
        <v>18685</v>
      </c>
      <c r="AQ34" s="323">
        <v>20571</v>
      </c>
      <c r="AR34" s="324">
        <v>-9.1999999999999993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8" t="s">
        <v>533</v>
      </c>
      <c r="AL35" s="1169"/>
      <c r="AM35" s="1169"/>
      <c r="AN35" s="1170"/>
      <c r="AO35" s="322">
        <v>56443427</v>
      </c>
      <c r="AP35" s="322">
        <v>15101</v>
      </c>
      <c r="AQ35" s="323">
        <v>11957</v>
      </c>
      <c r="AR35" s="324">
        <v>26.3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8" t="s">
        <v>534</v>
      </c>
      <c r="AL36" s="1169"/>
      <c r="AM36" s="1169"/>
      <c r="AN36" s="1170"/>
      <c r="AO36" s="322" t="s">
        <v>516</v>
      </c>
      <c r="AP36" s="322" t="s">
        <v>516</v>
      </c>
      <c r="AQ36" s="323">
        <v>209</v>
      </c>
      <c r="AR36" s="324" t="s">
        <v>516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8" t="s">
        <v>535</v>
      </c>
      <c r="AL37" s="1169"/>
      <c r="AM37" s="1169"/>
      <c r="AN37" s="1170"/>
      <c r="AO37" s="322">
        <v>1653976</v>
      </c>
      <c r="AP37" s="322">
        <v>442</v>
      </c>
      <c r="AQ37" s="323">
        <v>1143</v>
      </c>
      <c r="AR37" s="324">
        <v>-61.3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1" t="s">
        <v>536</v>
      </c>
      <c r="AL38" s="1172"/>
      <c r="AM38" s="1172"/>
      <c r="AN38" s="1173"/>
      <c r="AO38" s="325" t="s">
        <v>516</v>
      </c>
      <c r="AP38" s="325" t="s">
        <v>516</v>
      </c>
      <c r="AQ38" s="326">
        <v>1</v>
      </c>
      <c r="AR38" s="314" t="s">
        <v>516</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1" t="s">
        <v>537</v>
      </c>
      <c r="AL39" s="1172"/>
      <c r="AM39" s="1172"/>
      <c r="AN39" s="1173"/>
      <c r="AO39" s="322">
        <v>-68461861</v>
      </c>
      <c r="AP39" s="322">
        <v>-18316</v>
      </c>
      <c r="AQ39" s="323">
        <v>-17221</v>
      </c>
      <c r="AR39" s="324">
        <v>6.4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8" t="s">
        <v>538</v>
      </c>
      <c r="AL40" s="1169"/>
      <c r="AM40" s="1169"/>
      <c r="AN40" s="1170"/>
      <c r="AO40" s="322">
        <v>-111368150</v>
      </c>
      <c r="AP40" s="322">
        <v>-29795</v>
      </c>
      <c r="AQ40" s="323">
        <v>-34244</v>
      </c>
      <c r="AR40" s="324">
        <v>-13</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4" t="s">
        <v>290</v>
      </c>
      <c r="AL41" s="1175"/>
      <c r="AM41" s="1175"/>
      <c r="AN41" s="1176"/>
      <c r="AO41" s="322">
        <v>79737391</v>
      </c>
      <c r="AP41" s="322">
        <v>21332</v>
      </c>
      <c r="AQ41" s="323">
        <v>16865</v>
      </c>
      <c r="AR41" s="324">
        <v>26.5</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3" t="s">
        <v>506</v>
      </c>
      <c r="AN49" s="1165" t="s">
        <v>542</v>
      </c>
      <c r="AO49" s="1166"/>
      <c r="AP49" s="1166"/>
      <c r="AQ49" s="1166"/>
      <c r="AR49" s="1167"/>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4"/>
      <c r="AN50" s="338" t="s">
        <v>543</v>
      </c>
      <c r="AO50" s="339" t="s">
        <v>544</v>
      </c>
      <c r="AP50" s="340" t="s">
        <v>545</v>
      </c>
      <c r="AQ50" s="341" t="s">
        <v>546</v>
      </c>
      <c r="AR50" s="342" t="s">
        <v>547</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184900554</v>
      </c>
      <c r="AN51" s="344">
        <v>49782</v>
      </c>
      <c r="AO51" s="345">
        <v>7.7</v>
      </c>
      <c r="AP51" s="346">
        <v>50848</v>
      </c>
      <c r="AQ51" s="347">
        <v>7.9</v>
      </c>
      <c r="AR51" s="348">
        <v>-0.2</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92856159</v>
      </c>
      <c r="AN52" s="352">
        <v>25000</v>
      </c>
      <c r="AO52" s="353">
        <v>2.8</v>
      </c>
      <c r="AP52" s="354">
        <v>22583</v>
      </c>
      <c r="AQ52" s="355">
        <v>-2.1</v>
      </c>
      <c r="AR52" s="356">
        <v>4.9000000000000004</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176985806</v>
      </c>
      <c r="AN53" s="344">
        <v>47548</v>
      </c>
      <c r="AO53" s="345">
        <v>-4.5</v>
      </c>
      <c r="AP53" s="346">
        <v>53572</v>
      </c>
      <c r="AQ53" s="347">
        <v>5.4</v>
      </c>
      <c r="AR53" s="348">
        <v>-9.9</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92022290</v>
      </c>
      <c r="AN54" s="352">
        <v>24722</v>
      </c>
      <c r="AO54" s="353">
        <v>-1.1000000000000001</v>
      </c>
      <c r="AP54" s="354">
        <v>25259</v>
      </c>
      <c r="AQ54" s="355">
        <v>11.8</v>
      </c>
      <c r="AR54" s="356">
        <v>-12.9</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218055108</v>
      </c>
      <c r="AN55" s="344">
        <v>58470</v>
      </c>
      <c r="AO55" s="345">
        <v>23</v>
      </c>
      <c r="AP55" s="346">
        <v>51898</v>
      </c>
      <c r="AQ55" s="347">
        <v>-3.1</v>
      </c>
      <c r="AR55" s="348">
        <v>26.1</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118228104</v>
      </c>
      <c r="AN56" s="352">
        <v>31702</v>
      </c>
      <c r="AO56" s="353">
        <v>28.2</v>
      </c>
      <c r="AP56" s="354">
        <v>25986</v>
      </c>
      <c r="AQ56" s="355">
        <v>2.9</v>
      </c>
      <c r="AR56" s="356">
        <v>25.3</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217342707</v>
      </c>
      <c r="AN57" s="344">
        <v>58178</v>
      </c>
      <c r="AO57" s="345">
        <v>-0.5</v>
      </c>
      <c r="AP57" s="346">
        <v>51684</v>
      </c>
      <c r="AQ57" s="347">
        <v>-0.4</v>
      </c>
      <c r="AR57" s="348">
        <v>-0.1</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126935454</v>
      </c>
      <c r="AN58" s="352">
        <v>33978</v>
      </c>
      <c r="AO58" s="353">
        <v>7.2</v>
      </c>
      <c r="AP58" s="354">
        <v>26671</v>
      </c>
      <c r="AQ58" s="355">
        <v>2.6</v>
      </c>
      <c r="AR58" s="356">
        <v>4.5999999999999996</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202469546</v>
      </c>
      <c r="AN59" s="344">
        <v>54167</v>
      </c>
      <c r="AO59" s="345">
        <v>-6.9</v>
      </c>
      <c r="AP59" s="346">
        <v>52897</v>
      </c>
      <c r="AQ59" s="347">
        <v>2.2999999999999998</v>
      </c>
      <c r="AR59" s="348">
        <v>-9.1999999999999993</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115507904</v>
      </c>
      <c r="AN60" s="352">
        <v>30902</v>
      </c>
      <c r="AO60" s="353">
        <v>-9.1</v>
      </c>
      <c r="AP60" s="354">
        <v>27013</v>
      </c>
      <c r="AQ60" s="355">
        <v>1.3</v>
      </c>
      <c r="AR60" s="356">
        <v>-10.4</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199950744</v>
      </c>
      <c r="AN61" s="359">
        <v>53629</v>
      </c>
      <c r="AO61" s="360">
        <v>3.8</v>
      </c>
      <c r="AP61" s="361">
        <v>52180</v>
      </c>
      <c r="AQ61" s="362">
        <v>2.4</v>
      </c>
      <c r="AR61" s="348">
        <v>1.4</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109109982</v>
      </c>
      <c r="AN62" s="352">
        <v>29261</v>
      </c>
      <c r="AO62" s="353">
        <v>5.6</v>
      </c>
      <c r="AP62" s="354">
        <v>25502</v>
      </c>
      <c r="AQ62" s="355">
        <v>3.3</v>
      </c>
      <c r="AR62" s="356">
        <v>2.2999999999999998</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hBCvwO4nn8xceAdDBwtObkXR0bvWJeqVa7XhyushBr187Zhw71RqCSb8D092dB0jEhPI+yO9Tyv7zzceYomJ4g==" saltValue="M8+0FDr7/vWPqhI/90ID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Normal="100" zoomScaleSheetLayoutView="55" workbookViewId="0">
      <selection activeCell="AD103" sqref="AD103"/>
    </sheetView>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mwnScTn+bH7zyfuh0IsV/Q2CdMw/aq+lHlsWlqHhMJkYGESpRKOXHRcEhBrcDFcPjYWKom2eveZmR607/huDg==" saltValue="kLf+nfSlQ5Qlvt13B79lJ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33" zoomScaleNormal="100" zoomScaleSheetLayoutView="55" workbookViewId="0">
      <selection activeCell="AD83" sqref="AD83"/>
    </sheetView>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YSfju3UL4Z5kMeQH15QvtiJCk3wgXVY+8LCbQ/bY7Ay3QV3a5pDLezf8rLUtD/amu/uMmBOt7yyp8jIl0Ihaw==" saltValue="UK49FcHX8f9li5H/yl2Hl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election activeCell="G45" sqref="G45"/>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77" t="s">
        <v>3</v>
      </c>
      <c r="D47" s="1177"/>
      <c r="E47" s="1178"/>
      <c r="F47" s="11">
        <v>2.2999999999999998</v>
      </c>
      <c r="G47" s="12">
        <v>2.31</v>
      </c>
      <c r="H47" s="12">
        <v>2.84</v>
      </c>
      <c r="I47" s="12">
        <v>2.12</v>
      </c>
      <c r="J47" s="13">
        <v>2.8</v>
      </c>
    </row>
    <row r="48" spans="2:10" ht="57.75" customHeight="1">
      <c r="B48" s="14"/>
      <c r="C48" s="1179" t="s">
        <v>4</v>
      </c>
      <c r="D48" s="1179"/>
      <c r="E48" s="1180"/>
      <c r="F48" s="15">
        <v>2.23</v>
      </c>
      <c r="G48" s="16">
        <v>1.3</v>
      </c>
      <c r="H48" s="16">
        <v>1.59</v>
      </c>
      <c r="I48" s="16">
        <v>1</v>
      </c>
      <c r="J48" s="17">
        <v>1.39</v>
      </c>
    </row>
    <row r="49" spans="2:10" ht="57.75" customHeight="1" thickBot="1">
      <c r="B49" s="18"/>
      <c r="C49" s="1181" t="s">
        <v>5</v>
      </c>
      <c r="D49" s="1181"/>
      <c r="E49" s="1182"/>
      <c r="F49" s="19">
        <v>1.89</v>
      </c>
      <c r="G49" s="20" t="s">
        <v>563</v>
      </c>
      <c r="H49" s="20">
        <v>0.64</v>
      </c>
      <c r="I49" s="20" t="s">
        <v>564</v>
      </c>
      <c r="J49" s="21">
        <v>1.33</v>
      </c>
    </row>
    <row r="50" spans="2:10" ht="13.5" customHeight="1"/>
    <row r="51" spans="2:10" ht="13.5" hidden="1" customHeight="1"/>
    <row r="52" spans="2:10" ht="13.5" hidden="1" customHeight="1"/>
    <row r="53" spans="2:10" ht="13.5" hidden="1" customHeight="1"/>
  </sheetData>
  <sheetProtection algorithmName="SHA-512" hashValue="n7YXNNKpY1cmwPei+5UStkdTi2qZHPhxC9sQUPnWNIsNNyehe15B23H5RiU7BQ00n/jmAiwxHk6RwwzQRrZ3sg==" saltValue="lXtynr1LX3mSVIeT68apI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election activeCell="J37" sqref="J37"/>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89" t="s">
        <v>565</v>
      </c>
      <c r="D34" s="1189"/>
      <c r="E34" s="1190"/>
      <c r="F34" s="32">
        <v>1.46</v>
      </c>
      <c r="G34" s="33">
        <v>1.73</v>
      </c>
      <c r="H34" s="33">
        <v>2.16</v>
      </c>
      <c r="I34" s="33">
        <v>3.49</v>
      </c>
      <c r="J34" s="34">
        <v>3.78</v>
      </c>
      <c r="K34" s="22"/>
      <c r="L34" s="22"/>
      <c r="M34" s="22"/>
      <c r="N34" s="22"/>
      <c r="O34" s="22"/>
      <c r="P34" s="22"/>
    </row>
    <row r="35" spans="1:16" ht="39" customHeight="1">
      <c r="A35" s="22"/>
      <c r="B35" s="35"/>
      <c r="C35" s="1183" t="s">
        <v>566</v>
      </c>
      <c r="D35" s="1184"/>
      <c r="E35" s="1185"/>
      <c r="F35" s="36">
        <v>3.39</v>
      </c>
      <c r="G35" s="37">
        <v>2.96</v>
      </c>
      <c r="H35" s="37">
        <v>2.9</v>
      </c>
      <c r="I35" s="37">
        <v>3.12</v>
      </c>
      <c r="J35" s="38">
        <v>2.46</v>
      </c>
      <c r="K35" s="22"/>
      <c r="L35" s="22"/>
      <c r="M35" s="22"/>
      <c r="N35" s="22"/>
      <c r="O35" s="22"/>
      <c r="P35" s="22"/>
    </row>
    <row r="36" spans="1:16" ht="39" customHeight="1">
      <c r="A36" s="22"/>
      <c r="B36" s="35"/>
      <c r="C36" s="1183" t="s">
        <v>567</v>
      </c>
      <c r="D36" s="1184"/>
      <c r="E36" s="1185"/>
      <c r="F36" s="36">
        <v>1.41</v>
      </c>
      <c r="G36" s="37">
        <v>1.98</v>
      </c>
      <c r="H36" s="37">
        <v>1.44</v>
      </c>
      <c r="I36" s="37">
        <v>1.22</v>
      </c>
      <c r="J36" s="38">
        <v>1.4</v>
      </c>
      <c r="K36" s="22"/>
      <c r="L36" s="22"/>
      <c r="M36" s="22"/>
      <c r="N36" s="22"/>
      <c r="O36" s="22"/>
      <c r="P36" s="22"/>
    </row>
    <row r="37" spans="1:16" ht="39" customHeight="1">
      <c r="A37" s="22"/>
      <c r="B37" s="35"/>
      <c r="C37" s="1183" t="s">
        <v>568</v>
      </c>
      <c r="D37" s="1184"/>
      <c r="E37" s="1185"/>
      <c r="F37" s="36">
        <v>0.68</v>
      </c>
      <c r="G37" s="37">
        <v>0.81</v>
      </c>
      <c r="H37" s="37">
        <v>0.64</v>
      </c>
      <c r="I37" s="37">
        <v>1.03</v>
      </c>
      <c r="J37" s="38">
        <v>0.9</v>
      </c>
      <c r="K37" s="22"/>
      <c r="L37" s="22"/>
      <c r="M37" s="22"/>
      <c r="N37" s="22"/>
      <c r="O37" s="22"/>
      <c r="P37" s="22"/>
    </row>
    <row r="38" spans="1:16" ht="39" customHeight="1">
      <c r="A38" s="22"/>
      <c r="B38" s="35"/>
      <c r="C38" s="1183" t="s">
        <v>569</v>
      </c>
      <c r="D38" s="1184"/>
      <c r="E38" s="1185"/>
      <c r="F38" s="36">
        <v>0.91</v>
      </c>
      <c r="G38" s="37">
        <v>0.36</v>
      </c>
      <c r="H38" s="37">
        <v>0.74</v>
      </c>
      <c r="I38" s="37">
        <v>0.3</v>
      </c>
      <c r="J38" s="38">
        <v>0.77</v>
      </c>
      <c r="K38" s="22"/>
      <c r="L38" s="22"/>
      <c r="M38" s="22"/>
      <c r="N38" s="22"/>
      <c r="O38" s="22"/>
      <c r="P38" s="22"/>
    </row>
    <row r="39" spans="1:16" ht="39" customHeight="1">
      <c r="A39" s="22"/>
      <c r="B39" s="35"/>
      <c r="C39" s="1183" t="s">
        <v>570</v>
      </c>
      <c r="D39" s="1184"/>
      <c r="E39" s="1185"/>
      <c r="F39" s="36">
        <v>0.7</v>
      </c>
      <c r="G39" s="37">
        <v>0.78</v>
      </c>
      <c r="H39" s="37">
        <v>0.82</v>
      </c>
      <c r="I39" s="37">
        <v>0.86</v>
      </c>
      <c r="J39" s="38">
        <v>0.7</v>
      </c>
      <c r="K39" s="22"/>
      <c r="L39" s="22"/>
      <c r="M39" s="22"/>
      <c r="N39" s="22"/>
      <c r="O39" s="22"/>
      <c r="P39" s="22"/>
    </row>
    <row r="40" spans="1:16" ht="39" customHeight="1">
      <c r="A40" s="22"/>
      <c r="B40" s="35"/>
      <c r="C40" s="1183" t="s">
        <v>571</v>
      </c>
      <c r="D40" s="1184"/>
      <c r="E40" s="1185"/>
      <c r="F40" s="36">
        <v>0.43</v>
      </c>
      <c r="G40" s="37">
        <v>0.44</v>
      </c>
      <c r="H40" s="37">
        <v>0.5</v>
      </c>
      <c r="I40" s="37">
        <v>0.55000000000000004</v>
      </c>
      <c r="J40" s="38">
        <v>0.52</v>
      </c>
      <c r="K40" s="22"/>
      <c r="L40" s="22"/>
      <c r="M40" s="22"/>
      <c r="N40" s="22"/>
      <c r="O40" s="22"/>
      <c r="P40" s="22"/>
    </row>
    <row r="41" spans="1:16" ht="39" customHeight="1">
      <c r="A41" s="22"/>
      <c r="B41" s="35"/>
      <c r="C41" s="1183" t="s">
        <v>572</v>
      </c>
      <c r="D41" s="1184"/>
      <c r="E41" s="1185"/>
      <c r="F41" s="36">
        <v>0.26</v>
      </c>
      <c r="G41" s="37">
        <v>0.56999999999999995</v>
      </c>
      <c r="H41" s="37">
        <v>0.55000000000000004</v>
      </c>
      <c r="I41" s="37">
        <v>1.3</v>
      </c>
      <c r="J41" s="38">
        <v>0.28999999999999998</v>
      </c>
      <c r="K41" s="22"/>
      <c r="L41" s="22"/>
      <c r="M41" s="22"/>
      <c r="N41" s="22"/>
      <c r="O41" s="22"/>
      <c r="P41" s="22"/>
    </row>
    <row r="42" spans="1:16" ht="39" customHeight="1">
      <c r="A42" s="22"/>
      <c r="B42" s="39"/>
      <c r="C42" s="1183" t="s">
        <v>573</v>
      </c>
      <c r="D42" s="1184"/>
      <c r="E42" s="1185"/>
      <c r="F42" s="36" t="s">
        <v>516</v>
      </c>
      <c r="G42" s="37" t="s">
        <v>516</v>
      </c>
      <c r="H42" s="37" t="s">
        <v>516</v>
      </c>
      <c r="I42" s="37" t="s">
        <v>516</v>
      </c>
      <c r="J42" s="38" t="s">
        <v>516</v>
      </c>
      <c r="K42" s="22"/>
      <c r="L42" s="22"/>
      <c r="M42" s="22"/>
      <c r="N42" s="22"/>
      <c r="O42" s="22"/>
      <c r="P42" s="22"/>
    </row>
    <row r="43" spans="1:16" ht="39" customHeight="1" thickBot="1">
      <c r="A43" s="22"/>
      <c r="B43" s="40"/>
      <c r="C43" s="1186" t="s">
        <v>574</v>
      </c>
      <c r="D43" s="1187"/>
      <c r="E43" s="1188"/>
      <c r="F43" s="41">
        <v>1.36</v>
      </c>
      <c r="G43" s="42">
        <v>1.21</v>
      </c>
      <c r="H43" s="42">
        <v>1.04</v>
      </c>
      <c r="I43" s="42">
        <v>0.88</v>
      </c>
      <c r="J43" s="43">
        <v>0.69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34ajR/7Fr53RSS9Zwk0X2koLxWdNvpNdmMuQ1XwMs6D1xneJ2EKV5FsAYfBx78g4KUpP1iIv4R3L6H3J0maOA==" saltValue="LJbsa2+bomkuwGfS1Gxq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N25" zoomScaleSheetLayoutView="55" workbookViewId="0">
      <selection activeCell="S55" sqref="S55"/>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199" t="s">
        <v>10</v>
      </c>
      <c r="C45" s="1200"/>
      <c r="D45" s="58"/>
      <c r="E45" s="1205" t="s">
        <v>11</v>
      </c>
      <c r="F45" s="1205"/>
      <c r="G45" s="1205"/>
      <c r="H45" s="1205"/>
      <c r="I45" s="1205"/>
      <c r="J45" s="1206"/>
      <c r="K45" s="59">
        <v>98626</v>
      </c>
      <c r="L45" s="60">
        <v>111412</v>
      </c>
      <c r="M45" s="60">
        <v>104527</v>
      </c>
      <c r="N45" s="60">
        <v>106090</v>
      </c>
      <c r="O45" s="61">
        <v>102444</v>
      </c>
      <c r="P45" s="48"/>
      <c r="Q45" s="48"/>
      <c r="R45" s="48"/>
      <c r="S45" s="48"/>
      <c r="T45" s="48"/>
      <c r="U45" s="48"/>
    </row>
    <row r="46" spans="1:21" ht="30.75" customHeight="1">
      <c r="A46" s="48"/>
      <c r="B46" s="1201"/>
      <c r="C46" s="1202"/>
      <c r="D46" s="62"/>
      <c r="E46" s="1193" t="s">
        <v>12</v>
      </c>
      <c r="F46" s="1193"/>
      <c r="G46" s="1193"/>
      <c r="H46" s="1193"/>
      <c r="I46" s="1193"/>
      <c r="J46" s="1194"/>
      <c r="K46" s="63">
        <v>47405</v>
      </c>
      <c r="L46" s="64">
        <v>52758</v>
      </c>
      <c r="M46" s="64">
        <v>47442</v>
      </c>
      <c r="N46" s="64">
        <v>42139</v>
      </c>
      <c r="O46" s="65">
        <v>29184</v>
      </c>
      <c r="P46" s="48"/>
      <c r="Q46" s="48"/>
      <c r="R46" s="48"/>
      <c r="S46" s="48"/>
      <c r="T46" s="48"/>
      <c r="U46" s="48"/>
    </row>
    <row r="47" spans="1:21" ht="30.75" customHeight="1">
      <c r="A47" s="48"/>
      <c r="B47" s="1201"/>
      <c r="C47" s="1202"/>
      <c r="D47" s="62"/>
      <c r="E47" s="1193" t="s">
        <v>13</v>
      </c>
      <c r="F47" s="1193"/>
      <c r="G47" s="1193"/>
      <c r="H47" s="1193"/>
      <c r="I47" s="1193"/>
      <c r="J47" s="1194"/>
      <c r="K47" s="63">
        <v>78841</v>
      </c>
      <c r="L47" s="64">
        <v>78853</v>
      </c>
      <c r="M47" s="64">
        <v>78757</v>
      </c>
      <c r="N47" s="64">
        <v>74182</v>
      </c>
      <c r="O47" s="65">
        <v>69842</v>
      </c>
      <c r="P47" s="48"/>
      <c r="Q47" s="48"/>
      <c r="R47" s="48"/>
      <c r="S47" s="48"/>
      <c r="T47" s="48"/>
      <c r="U47" s="48"/>
    </row>
    <row r="48" spans="1:21" ht="30.75" customHeight="1">
      <c r="A48" s="48"/>
      <c r="B48" s="1201"/>
      <c r="C48" s="1202"/>
      <c r="D48" s="62"/>
      <c r="E48" s="1193" t="s">
        <v>14</v>
      </c>
      <c r="F48" s="1193"/>
      <c r="G48" s="1193"/>
      <c r="H48" s="1193"/>
      <c r="I48" s="1193"/>
      <c r="J48" s="1194"/>
      <c r="K48" s="63">
        <v>63039</v>
      </c>
      <c r="L48" s="64">
        <v>62735</v>
      </c>
      <c r="M48" s="64">
        <v>59166</v>
      </c>
      <c r="N48" s="64">
        <v>57351</v>
      </c>
      <c r="O48" s="65">
        <v>56443</v>
      </c>
      <c r="P48" s="48"/>
      <c r="Q48" s="48"/>
      <c r="R48" s="48"/>
      <c r="S48" s="48"/>
      <c r="T48" s="48"/>
      <c r="U48" s="48"/>
    </row>
    <row r="49" spans="1:21" ht="30.75" customHeight="1">
      <c r="A49" s="48"/>
      <c r="B49" s="1201"/>
      <c r="C49" s="1202"/>
      <c r="D49" s="62"/>
      <c r="E49" s="1193" t="s">
        <v>15</v>
      </c>
      <c r="F49" s="1193"/>
      <c r="G49" s="1193"/>
      <c r="H49" s="1193"/>
      <c r="I49" s="1193"/>
      <c r="J49" s="1194"/>
      <c r="K49" s="63" t="s">
        <v>516</v>
      </c>
      <c r="L49" s="64" t="s">
        <v>516</v>
      </c>
      <c r="M49" s="64" t="s">
        <v>516</v>
      </c>
      <c r="N49" s="64" t="s">
        <v>516</v>
      </c>
      <c r="O49" s="65" t="s">
        <v>516</v>
      </c>
      <c r="P49" s="48"/>
      <c r="Q49" s="48"/>
      <c r="R49" s="48"/>
      <c r="S49" s="48"/>
      <c r="T49" s="48"/>
      <c r="U49" s="48"/>
    </row>
    <row r="50" spans="1:21" ht="30.75" customHeight="1">
      <c r="A50" s="48"/>
      <c r="B50" s="1201"/>
      <c r="C50" s="1202"/>
      <c r="D50" s="62"/>
      <c r="E50" s="1193" t="s">
        <v>16</v>
      </c>
      <c r="F50" s="1193"/>
      <c r="G50" s="1193"/>
      <c r="H50" s="1193"/>
      <c r="I50" s="1193"/>
      <c r="J50" s="1194"/>
      <c r="K50" s="63">
        <v>1649</v>
      </c>
      <c r="L50" s="64">
        <v>1650</v>
      </c>
      <c r="M50" s="64">
        <v>1652</v>
      </c>
      <c r="N50" s="64">
        <v>1653</v>
      </c>
      <c r="O50" s="65">
        <v>1654</v>
      </c>
      <c r="P50" s="48"/>
      <c r="Q50" s="48"/>
      <c r="R50" s="48"/>
      <c r="S50" s="48"/>
      <c r="T50" s="48"/>
      <c r="U50" s="48"/>
    </row>
    <row r="51" spans="1:21" ht="30.75" customHeight="1">
      <c r="A51" s="48"/>
      <c r="B51" s="1203"/>
      <c r="C51" s="1204"/>
      <c r="D51" s="66"/>
      <c r="E51" s="1193" t="s">
        <v>17</v>
      </c>
      <c r="F51" s="1193"/>
      <c r="G51" s="1193"/>
      <c r="H51" s="1193"/>
      <c r="I51" s="1193"/>
      <c r="J51" s="1194"/>
      <c r="K51" s="63">
        <v>0</v>
      </c>
      <c r="L51" s="64" t="s">
        <v>516</v>
      </c>
      <c r="M51" s="64">
        <v>0</v>
      </c>
      <c r="N51" s="64" t="s">
        <v>516</v>
      </c>
      <c r="O51" s="65" t="s">
        <v>516</v>
      </c>
      <c r="P51" s="48"/>
      <c r="Q51" s="48"/>
      <c r="R51" s="48"/>
      <c r="S51" s="48"/>
      <c r="T51" s="48"/>
      <c r="U51" s="48"/>
    </row>
    <row r="52" spans="1:21" ht="30.75" customHeight="1">
      <c r="A52" s="48"/>
      <c r="B52" s="1191" t="s">
        <v>18</v>
      </c>
      <c r="C52" s="1192"/>
      <c r="D52" s="66"/>
      <c r="E52" s="1193" t="s">
        <v>19</v>
      </c>
      <c r="F52" s="1193"/>
      <c r="G52" s="1193"/>
      <c r="H52" s="1193"/>
      <c r="I52" s="1193"/>
      <c r="J52" s="1194"/>
      <c r="K52" s="63">
        <v>178200</v>
      </c>
      <c r="L52" s="64">
        <v>172440</v>
      </c>
      <c r="M52" s="64">
        <v>178901</v>
      </c>
      <c r="N52" s="64">
        <v>179633</v>
      </c>
      <c r="O52" s="65">
        <v>179831</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111360</v>
      </c>
      <c r="L53" s="69">
        <v>134968</v>
      </c>
      <c r="M53" s="69">
        <v>112643</v>
      </c>
      <c r="N53" s="69">
        <v>101782</v>
      </c>
      <c r="O53" s="70">
        <v>79736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6692wO/Qzo1o68aW/1r6m3CtVq+G5AfthFd7ZCcgBJ62UNRGTbJwRYmj2Z5wRAG7mwUuY03jNI7u4T4ox5weA==" saltValue="bMroQ9b+CorAv+ChtSEl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37" zoomScaleSheetLayoutView="100" workbookViewId="0">
      <selection activeCell="K47" sqref="K47"/>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558</v>
      </c>
      <c r="J40" s="79" t="s">
        <v>559</v>
      </c>
      <c r="K40" s="79" t="s">
        <v>560</v>
      </c>
      <c r="L40" s="79" t="s">
        <v>561</v>
      </c>
      <c r="M40" s="80" t="s">
        <v>562</v>
      </c>
    </row>
    <row r="41" spans="2:13" ht="27.75" customHeight="1">
      <c r="B41" s="1207" t="s">
        <v>23</v>
      </c>
      <c r="C41" s="1208"/>
      <c r="D41" s="81"/>
      <c r="E41" s="1213" t="s">
        <v>24</v>
      </c>
      <c r="F41" s="1213"/>
      <c r="G41" s="1213"/>
      <c r="H41" s="1214"/>
      <c r="I41" s="82">
        <v>2623876</v>
      </c>
      <c r="J41" s="83">
        <v>2596234</v>
      </c>
      <c r="K41" s="83">
        <v>2598085</v>
      </c>
      <c r="L41" s="83">
        <v>2587859</v>
      </c>
      <c r="M41" s="84">
        <v>2599222</v>
      </c>
    </row>
    <row r="42" spans="2:13" ht="27.75" customHeight="1">
      <c r="B42" s="1209"/>
      <c r="C42" s="1210"/>
      <c r="D42" s="85"/>
      <c r="E42" s="1215" t="s">
        <v>25</v>
      </c>
      <c r="F42" s="1215"/>
      <c r="G42" s="1215"/>
      <c r="H42" s="1216"/>
      <c r="I42" s="86">
        <v>15704</v>
      </c>
      <c r="J42" s="87">
        <v>14154</v>
      </c>
      <c r="K42" s="87">
        <v>12603</v>
      </c>
      <c r="L42" s="87">
        <v>11072</v>
      </c>
      <c r="M42" s="88">
        <v>27605</v>
      </c>
    </row>
    <row r="43" spans="2:13" ht="27.75" customHeight="1">
      <c r="B43" s="1209"/>
      <c r="C43" s="1210"/>
      <c r="D43" s="85"/>
      <c r="E43" s="1215" t="s">
        <v>26</v>
      </c>
      <c r="F43" s="1215"/>
      <c r="G43" s="1215"/>
      <c r="H43" s="1216"/>
      <c r="I43" s="86">
        <v>745137</v>
      </c>
      <c r="J43" s="87">
        <v>637032</v>
      </c>
      <c r="K43" s="87">
        <v>601221</v>
      </c>
      <c r="L43" s="87">
        <v>572183</v>
      </c>
      <c r="M43" s="88">
        <v>552351</v>
      </c>
    </row>
    <row r="44" spans="2:13" ht="27.75" customHeight="1">
      <c r="B44" s="1209"/>
      <c r="C44" s="1210"/>
      <c r="D44" s="85"/>
      <c r="E44" s="1215" t="s">
        <v>27</v>
      </c>
      <c r="F44" s="1215"/>
      <c r="G44" s="1215"/>
      <c r="H44" s="1216"/>
      <c r="I44" s="86">
        <v>2043</v>
      </c>
      <c r="J44" s="87">
        <v>1479</v>
      </c>
      <c r="K44" s="87">
        <v>983</v>
      </c>
      <c r="L44" s="87">
        <v>590</v>
      </c>
      <c r="M44" s="88">
        <v>296</v>
      </c>
    </row>
    <row r="45" spans="2:13" ht="27.75" customHeight="1">
      <c r="B45" s="1209"/>
      <c r="C45" s="1210"/>
      <c r="D45" s="85"/>
      <c r="E45" s="1215" t="s">
        <v>28</v>
      </c>
      <c r="F45" s="1215"/>
      <c r="G45" s="1215"/>
      <c r="H45" s="1216"/>
      <c r="I45" s="86">
        <v>169247</v>
      </c>
      <c r="J45" s="87">
        <v>156632</v>
      </c>
      <c r="K45" s="87">
        <v>146890</v>
      </c>
      <c r="L45" s="87">
        <v>143758</v>
      </c>
      <c r="M45" s="88">
        <v>227722</v>
      </c>
    </row>
    <row r="46" spans="2:13" ht="27.75" customHeight="1">
      <c r="B46" s="1209"/>
      <c r="C46" s="1210"/>
      <c r="D46" s="89"/>
      <c r="E46" s="1215" t="s">
        <v>29</v>
      </c>
      <c r="F46" s="1215"/>
      <c r="G46" s="1215"/>
      <c r="H46" s="1216"/>
      <c r="I46" s="86">
        <v>81409</v>
      </c>
      <c r="J46" s="87">
        <v>76211</v>
      </c>
      <c r="K46" s="87">
        <v>70388</v>
      </c>
      <c r="L46" s="87">
        <v>64639</v>
      </c>
      <c r="M46" s="88">
        <v>57500</v>
      </c>
    </row>
    <row r="47" spans="2:13" ht="27.75" customHeight="1">
      <c r="B47" s="1209"/>
      <c r="C47" s="1210"/>
      <c r="D47" s="90"/>
      <c r="E47" s="1217" t="s">
        <v>30</v>
      </c>
      <c r="F47" s="1218"/>
      <c r="G47" s="1218"/>
      <c r="H47" s="1219"/>
      <c r="I47" s="86" t="s">
        <v>516</v>
      </c>
      <c r="J47" s="87" t="s">
        <v>516</v>
      </c>
      <c r="K47" s="87" t="s">
        <v>516</v>
      </c>
      <c r="L47" s="87" t="s">
        <v>516</v>
      </c>
      <c r="M47" s="88" t="s">
        <v>516</v>
      </c>
    </row>
    <row r="48" spans="2:13" ht="27.75" customHeight="1">
      <c r="B48" s="1209"/>
      <c r="C48" s="1210"/>
      <c r="D48" s="85"/>
      <c r="E48" s="1215" t="s">
        <v>31</v>
      </c>
      <c r="F48" s="1215"/>
      <c r="G48" s="1215"/>
      <c r="H48" s="1216"/>
      <c r="I48" s="86" t="s">
        <v>516</v>
      </c>
      <c r="J48" s="87" t="s">
        <v>516</v>
      </c>
      <c r="K48" s="87" t="s">
        <v>516</v>
      </c>
      <c r="L48" s="87" t="s">
        <v>516</v>
      </c>
      <c r="M48" s="88" t="s">
        <v>516</v>
      </c>
    </row>
    <row r="49" spans="2:13" ht="27.75" customHeight="1">
      <c r="B49" s="1211"/>
      <c r="C49" s="1212"/>
      <c r="D49" s="85"/>
      <c r="E49" s="1215" t="s">
        <v>32</v>
      </c>
      <c r="F49" s="1215"/>
      <c r="G49" s="1215"/>
      <c r="H49" s="1216"/>
      <c r="I49" s="86">
        <v>1503</v>
      </c>
      <c r="J49" s="87" t="s">
        <v>516</v>
      </c>
      <c r="K49" s="87" t="s">
        <v>516</v>
      </c>
      <c r="L49" s="87" t="s">
        <v>516</v>
      </c>
      <c r="M49" s="88" t="s">
        <v>516</v>
      </c>
    </row>
    <row r="50" spans="2:13" ht="27.75" customHeight="1">
      <c r="B50" s="1220" t="s">
        <v>33</v>
      </c>
      <c r="C50" s="1221"/>
      <c r="D50" s="91"/>
      <c r="E50" s="1215" t="s">
        <v>34</v>
      </c>
      <c r="F50" s="1215"/>
      <c r="G50" s="1215"/>
      <c r="H50" s="1216"/>
      <c r="I50" s="86">
        <v>158910</v>
      </c>
      <c r="J50" s="87">
        <v>142221</v>
      </c>
      <c r="K50" s="87">
        <v>139041</v>
      </c>
      <c r="L50" s="87">
        <v>132395</v>
      </c>
      <c r="M50" s="88">
        <v>155643</v>
      </c>
    </row>
    <row r="51" spans="2:13" ht="27.75" customHeight="1">
      <c r="B51" s="1209"/>
      <c r="C51" s="1210"/>
      <c r="D51" s="85"/>
      <c r="E51" s="1215" t="s">
        <v>35</v>
      </c>
      <c r="F51" s="1215"/>
      <c r="G51" s="1215"/>
      <c r="H51" s="1216"/>
      <c r="I51" s="86">
        <v>695267</v>
      </c>
      <c r="J51" s="87">
        <v>658715</v>
      </c>
      <c r="K51" s="87">
        <v>646672</v>
      </c>
      <c r="L51" s="87">
        <v>706008</v>
      </c>
      <c r="M51" s="88">
        <v>715000</v>
      </c>
    </row>
    <row r="52" spans="2:13" ht="27.75" customHeight="1">
      <c r="B52" s="1211"/>
      <c r="C52" s="1212"/>
      <c r="D52" s="85"/>
      <c r="E52" s="1215" t="s">
        <v>36</v>
      </c>
      <c r="F52" s="1215"/>
      <c r="G52" s="1215"/>
      <c r="H52" s="1216"/>
      <c r="I52" s="86">
        <v>1400502</v>
      </c>
      <c r="J52" s="87">
        <v>1401034</v>
      </c>
      <c r="K52" s="87">
        <v>1406770</v>
      </c>
      <c r="L52" s="87">
        <v>1403720</v>
      </c>
      <c r="M52" s="88">
        <v>1392552</v>
      </c>
    </row>
    <row r="53" spans="2:13" ht="27.75" customHeight="1" thickBot="1">
      <c r="B53" s="1222" t="s">
        <v>37</v>
      </c>
      <c r="C53" s="1223"/>
      <c r="D53" s="92"/>
      <c r="E53" s="1224" t="s">
        <v>38</v>
      </c>
      <c r="F53" s="1224"/>
      <c r="G53" s="1224"/>
      <c r="H53" s="1225"/>
      <c r="I53" s="93">
        <v>1384238</v>
      </c>
      <c r="J53" s="94">
        <v>1279770</v>
      </c>
      <c r="K53" s="94">
        <v>1237688</v>
      </c>
      <c r="L53" s="94">
        <v>1137979</v>
      </c>
      <c r="M53" s="95">
        <v>1201501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vLZDwTRFlJuQ9hMUCrYmfCzU6b9R3QMLiM3nN1sbERK3s+h19Kpg2FxnTJ4WYMEn4qN/hRehAWehPFLiwS3XQ==" saltValue="FoxEkFCLZSwOzM7Jz6oe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22" zoomScale="55" zoomScaleNormal="55" zoomScaleSheetLayoutView="100" workbookViewId="0">
      <selection activeCell="F58" sqref="F58:H62"/>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560</v>
      </c>
      <c r="G54" s="104" t="s">
        <v>561</v>
      </c>
      <c r="H54" s="105" t="s">
        <v>562</v>
      </c>
    </row>
    <row r="55" spans="2:8" ht="52.5" customHeight="1">
      <c r="B55" s="106"/>
      <c r="C55" s="1234" t="s">
        <v>41</v>
      </c>
      <c r="D55" s="1234"/>
      <c r="E55" s="1235"/>
      <c r="F55" s="107">
        <v>23124</v>
      </c>
      <c r="G55" s="107">
        <v>17357</v>
      </c>
      <c r="H55" s="108">
        <v>26247</v>
      </c>
    </row>
    <row r="56" spans="2:8" ht="52.5" customHeight="1">
      <c r="B56" s="109"/>
      <c r="C56" s="1236" t="s">
        <v>42</v>
      </c>
      <c r="D56" s="1236"/>
      <c r="E56" s="1237"/>
      <c r="F56" s="110" t="s">
        <v>516</v>
      </c>
      <c r="G56" s="110" t="s">
        <v>516</v>
      </c>
      <c r="H56" s="111" t="s">
        <v>516</v>
      </c>
    </row>
    <row r="57" spans="2:8" ht="53.25" customHeight="1">
      <c r="B57" s="109"/>
      <c r="C57" s="1238" t="s">
        <v>43</v>
      </c>
      <c r="D57" s="1238"/>
      <c r="E57" s="1239"/>
      <c r="F57" s="112">
        <v>14842</v>
      </c>
      <c r="G57" s="112">
        <v>14646</v>
      </c>
      <c r="H57" s="113">
        <v>15367</v>
      </c>
    </row>
    <row r="58" spans="2:8" ht="45.75" customHeight="1">
      <c r="B58" s="114"/>
      <c r="C58" s="1226" t="s">
        <v>623</v>
      </c>
      <c r="D58" s="1227"/>
      <c r="E58" s="1228"/>
      <c r="F58" s="115">
        <v>9476</v>
      </c>
      <c r="G58" s="115">
        <v>9482</v>
      </c>
      <c r="H58" s="116">
        <v>9489</v>
      </c>
    </row>
    <row r="59" spans="2:8" ht="45.75" customHeight="1">
      <c r="B59" s="114"/>
      <c r="C59" s="1226" t="s">
        <v>624</v>
      </c>
      <c r="D59" s="1227"/>
      <c r="E59" s="1228"/>
      <c r="F59" s="115">
        <v>1371</v>
      </c>
      <c r="G59" s="115">
        <v>1382</v>
      </c>
      <c r="H59" s="116">
        <v>1366</v>
      </c>
    </row>
    <row r="60" spans="2:8" ht="45.75" customHeight="1">
      <c r="B60" s="114"/>
      <c r="C60" s="1226" t="s">
        <v>625</v>
      </c>
      <c r="D60" s="1227"/>
      <c r="E60" s="1228"/>
      <c r="F60" s="115">
        <v>865</v>
      </c>
      <c r="G60" s="115">
        <v>763</v>
      </c>
      <c r="H60" s="116">
        <v>1083</v>
      </c>
    </row>
    <row r="61" spans="2:8" ht="45.75" customHeight="1">
      <c r="B61" s="114"/>
      <c r="C61" s="1226" t="s">
        <v>626</v>
      </c>
      <c r="D61" s="1227"/>
      <c r="E61" s="1228"/>
      <c r="F61" s="115">
        <v>128</v>
      </c>
      <c r="G61" s="115">
        <v>23</v>
      </c>
      <c r="H61" s="116">
        <v>867</v>
      </c>
    </row>
    <row r="62" spans="2:8" ht="45.75" customHeight="1" thickBot="1">
      <c r="B62" s="117"/>
      <c r="C62" s="1229" t="s">
        <v>627</v>
      </c>
      <c r="D62" s="1230"/>
      <c r="E62" s="1231"/>
      <c r="F62" s="118">
        <v>884</v>
      </c>
      <c r="G62" s="118">
        <v>832</v>
      </c>
      <c r="H62" s="119">
        <v>757</v>
      </c>
    </row>
    <row r="63" spans="2:8" ht="52.5" customHeight="1" thickBot="1">
      <c r="B63" s="120"/>
      <c r="C63" s="1232" t="s">
        <v>44</v>
      </c>
      <c r="D63" s="1232"/>
      <c r="E63" s="1233"/>
      <c r="F63" s="121">
        <v>37967</v>
      </c>
      <c r="G63" s="121">
        <v>32003</v>
      </c>
      <c r="H63" s="122">
        <v>41613</v>
      </c>
    </row>
    <row r="64" spans="2:8" ht="15" customHeight="1"/>
    <row r="65" ht="0" hidden="1" customHeight="1"/>
    <row r="66" ht="0" hidden="1" customHeight="1"/>
  </sheetData>
  <sheetProtection algorithmName="SHA-512" hashValue="Ao4xdFT5ZBZpPhWodgGPp+W0X86UislE1DRvZwUfhnmexVclVrJyOOQaQ+7Qr3/Z9TgfN5tCudF8rDtDGL06Yw==" saltValue="TcqwewPtp0DinLAI9RU6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C40" zoomScaleNormal="100" zoomScaleSheetLayoutView="55" workbookViewId="0">
      <selection activeCell="AN43" sqref="AN43:DC47"/>
    </sheetView>
  </sheetViews>
  <sheetFormatPr defaultColWidth="0" defaultRowHeight="0" customHeight="1" zeroHeight="1"/>
  <cols>
    <col min="1" max="1" width="6.33203125" style="1240" customWidth="1"/>
    <col min="2" max="107" width="2.44140625" style="1240" customWidth="1"/>
    <col min="108" max="108" width="6.109375" style="1242" customWidth="1"/>
    <col min="109" max="109" width="5.88671875" style="1241" customWidth="1"/>
    <col min="110" max="110" width="19.109375" style="1240" hidden="1"/>
    <col min="111" max="115" width="12.6640625" style="1240" hidden="1"/>
    <col min="116" max="349" width="8.6640625" style="1240" hidden="1"/>
    <col min="350" max="355" width="14.88671875" style="1240" hidden="1"/>
    <col min="356" max="357" width="15.88671875" style="1240" hidden="1"/>
    <col min="358" max="363" width="16.109375" style="1240" hidden="1"/>
    <col min="364" max="364" width="6.109375" style="1240" hidden="1"/>
    <col min="365" max="365" width="3" style="1240" hidden="1"/>
    <col min="366" max="605" width="8.6640625" style="1240" hidden="1"/>
    <col min="606" max="611" width="14.88671875" style="1240" hidden="1"/>
    <col min="612" max="613" width="15.88671875" style="1240" hidden="1"/>
    <col min="614" max="619" width="16.109375" style="1240" hidden="1"/>
    <col min="620" max="620" width="6.109375" style="1240" hidden="1"/>
    <col min="621" max="621" width="3" style="1240" hidden="1"/>
    <col min="622" max="861" width="8.6640625" style="1240" hidden="1"/>
    <col min="862" max="867" width="14.88671875" style="1240" hidden="1"/>
    <col min="868" max="869" width="15.88671875" style="1240" hidden="1"/>
    <col min="870" max="875" width="16.109375" style="1240" hidden="1"/>
    <col min="876" max="876" width="6.109375" style="1240" hidden="1"/>
    <col min="877" max="877" width="3" style="1240" hidden="1"/>
    <col min="878" max="1117" width="8.6640625" style="1240" hidden="1"/>
    <col min="1118" max="1123" width="14.88671875" style="1240" hidden="1"/>
    <col min="1124" max="1125" width="15.88671875" style="1240" hidden="1"/>
    <col min="1126" max="1131" width="16.109375" style="1240" hidden="1"/>
    <col min="1132" max="1132" width="6.109375" style="1240" hidden="1"/>
    <col min="1133" max="1133" width="3" style="1240" hidden="1"/>
    <col min="1134" max="1373" width="8.6640625" style="1240" hidden="1"/>
    <col min="1374" max="1379" width="14.88671875" style="1240" hidden="1"/>
    <col min="1380" max="1381" width="15.88671875" style="1240" hidden="1"/>
    <col min="1382" max="1387" width="16.109375" style="1240" hidden="1"/>
    <col min="1388" max="1388" width="6.109375" style="1240" hidden="1"/>
    <col min="1389" max="1389" width="3" style="1240" hidden="1"/>
    <col min="1390" max="1629" width="8.6640625" style="1240" hidden="1"/>
    <col min="1630" max="1635" width="14.88671875" style="1240" hidden="1"/>
    <col min="1636" max="1637" width="15.88671875" style="1240" hidden="1"/>
    <col min="1638" max="1643" width="16.109375" style="1240" hidden="1"/>
    <col min="1644" max="1644" width="6.109375" style="1240" hidden="1"/>
    <col min="1645" max="1645" width="3" style="1240" hidden="1"/>
    <col min="1646" max="1885" width="8.6640625" style="1240" hidden="1"/>
    <col min="1886" max="1891" width="14.88671875" style="1240" hidden="1"/>
    <col min="1892" max="1893" width="15.88671875" style="1240" hidden="1"/>
    <col min="1894" max="1899" width="16.109375" style="1240" hidden="1"/>
    <col min="1900" max="1900" width="6.109375" style="1240" hidden="1"/>
    <col min="1901" max="1901" width="3" style="1240" hidden="1"/>
    <col min="1902" max="2141" width="8.6640625" style="1240" hidden="1"/>
    <col min="2142" max="2147" width="14.88671875" style="1240" hidden="1"/>
    <col min="2148" max="2149" width="15.88671875" style="1240" hidden="1"/>
    <col min="2150" max="2155" width="16.109375" style="1240" hidden="1"/>
    <col min="2156" max="2156" width="6.109375" style="1240" hidden="1"/>
    <col min="2157" max="2157" width="3" style="1240" hidden="1"/>
    <col min="2158" max="2397" width="8.6640625" style="1240" hidden="1"/>
    <col min="2398" max="2403" width="14.88671875" style="1240" hidden="1"/>
    <col min="2404" max="2405" width="15.88671875" style="1240" hidden="1"/>
    <col min="2406" max="2411" width="16.109375" style="1240" hidden="1"/>
    <col min="2412" max="2412" width="6.109375" style="1240" hidden="1"/>
    <col min="2413" max="2413" width="3" style="1240" hidden="1"/>
    <col min="2414" max="2653" width="8.6640625" style="1240" hidden="1"/>
    <col min="2654" max="2659" width="14.88671875" style="1240" hidden="1"/>
    <col min="2660" max="2661" width="15.88671875" style="1240" hidden="1"/>
    <col min="2662" max="2667" width="16.109375" style="1240" hidden="1"/>
    <col min="2668" max="2668" width="6.109375" style="1240" hidden="1"/>
    <col min="2669" max="2669" width="3" style="1240" hidden="1"/>
    <col min="2670" max="2909" width="8.6640625" style="1240" hidden="1"/>
    <col min="2910" max="2915" width="14.88671875" style="1240" hidden="1"/>
    <col min="2916" max="2917" width="15.88671875" style="1240" hidden="1"/>
    <col min="2918" max="2923" width="16.109375" style="1240" hidden="1"/>
    <col min="2924" max="2924" width="6.109375" style="1240" hidden="1"/>
    <col min="2925" max="2925" width="3" style="1240" hidden="1"/>
    <col min="2926" max="3165" width="8.6640625" style="1240" hidden="1"/>
    <col min="3166" max="3171" width="14.88671875" style="1240" hidden="1"/>
    <col min="3172" max="3173" width="15.88671875" style="1240" hidden="1"/>
    <col min="3174" max="3179" width="16.109375" style="1240" hidden="1"/>
    <col min="3180" max="3180" width="6.109375" style="1240" hidden="1"/>
    <col min="3181" max="3181" width="3" style="1240" hidden="1"/>
    <col min="3182" max="3421" width="8.6640625" style="1240" hidden="1"/>
    <col min="3422" max="3427" width="14.88671875" style="1240" hidden="1"/>
    <col min="3428" max="3429" width="15.88671875" style="1240" hidden="1"/>
    <col min="3430" max="3435" width="16.109375" style="1240" hidden="1"/>
    <col min="3436" max="3436" width="6.109375" style="1240" hidden="1"/>
    <col min="3437" max="3437" width="3" style="1240" hidden="1"/>
    <col min="3438" max="3677" width="8.6640625" style="1240" hidden="1"/>
    <col min="3678" max="3683" width="14.88671875" style="1240" hidden="1"/>
    <col min="3684" max="3685" width="15.88671875" style="1240" hidden="1"/>
    <col min="3686" max="3691" width="16.109375" style="1240" hidden="1"/>
    <col min="3692" max="3692" width="6.109375" style="1240" hidden="1"/>
    <col min="3693" max="3693" width="3" style="1240" hidden="1"/>
    <col min="3694" max="3933" width="8.6640625" style="1240" hidden="1"/>
    <col min="3934" max="3939" width="14.88671875" style="1240" hidden="1"/>
    <col min="3940" max="3941" width="15.88671875" style="1240" hidden="1"/>
    <col min="3942" max="3947" width="16.109375" style="1240" hidden="1"/>
    <col min="3948" max="3948" width="6.109375" style="1240" hidden="1"/>
    <col min="3949" max="3949" width="3" style="1240" hidden="1"/>
    <col min="3950" max="4189" width="8.6640625" style="1240" hidden="1"/>
    <col min="4190" max="4195" width="14.88671875" style="1240" hidden="1"/>
    <col min="4196" max="4197" width="15.88671875" style="1240" hidden="1"/>
    <col min="4198" max="4203" width="16.109375" style="1240" hidden="1"/>
    <col min="4204" max="4204" width="6.109375" style="1240" hidden="1"/>
    <col min="4205" max="4205" width="3" style="1240" hidden="1"/>
    <col min="4206" max="4445" width="8.6640625" style="1240" hidden="1"/>
    <col min="4446" max="4451" width="14.88671875" style="1240" hidden="1"/>
    <col min="4452" max="4453" width="15.88671875" style="1240" hidden="1"/>
    <col min="4454" max="4459" width="16.109375" style="1240" hidden="1"/>
    <col min="4460" max="4460" width="6.109375" style="1240" hidden="1"/>
    <col min="4461" max="4461" width="3" style="1240" hidden="1"/>
    <col min="4462" max="4701" width="8.6640625" style="1240" hidden="1"/>
    <col min="4702" max="4707" width="14.88671875" style="1240" hidden="1"/>
    <col min="4708" max="4709" width="15.88671875" style="1240" hidden="1"/>
    <col min="4710" max="4715" width="16.109375" style="1240" hidden="1"/>
    <col min="4716" max="4716" width="6.109375" style="1240" hidden="1"/>
    <col min="4717" max="4717" width="3" style="1240" hidden="1"/>
    <col min="4718" max="4957" width="8.6640625" style="1240" hidden="1"/>
    <col min="4958" max="4963" width="14.88671875" style="1240" hidden="1"/>
    <col min="4964" max="4965" width="15.88671875" style="1240" hidden="1"/>
    <col min="4966" max="4971" width="16.109375" style="1240" hidden="1"/>
    <col min="4972" max="4972" width="6.109375" style="1240" hidden="1"/>
    <col min="4973" max="4973" width="3" style="1240" hidden="1"/>
    <col min="4974" max="5213" width="8.6640625" style="1240" hidden="1"/>
    <col min="5214" max="5219" width="14.88671875" style="1240" hidden="1"/>
    <col min="5220" max="5221" width="15.88671875" style="1240" hidden="1"/>
    <col min="5222" max="5227" width="16.109375" style="1240" hidden="1"/>
    <col min="5228" max="5228" width="6.109375" style="1240" hidden="1"/>
    <col min="5229" max="5229" width="3" style="1240" hidden="1"/>
    <col min="5230" max="5469" width="8.6640625" style="1240" hidden="1"/>
    <col min="5470" max="5475" width="14.88671875" style="1240" hidden="1"/>
    <col min="5476" max="5477" width="15.88671875" style="1240" hidden="1"/>
    <col min="5478" max="5483" width="16.109375" style="1240" hidden="1"/>
    <col min="5484" max="5484" width="6.109375" style="1240" hidden="1"/>
    <col min="5485" max="5485" width="3" style="1240" hidden="1"/>
    <col min="5486" max="5725" width="8.6640625" style="1240" hidden="1"/>
    <col min="5726" max="5731" width="14.88671875" style="1240" hidden="1"/>
    <col min="5732" max="5733" width="15.88671875" style="1240" hidden="1"/>
    <col min="5734" max="5739" width="16.109375" style="1240" hidden="1"/>
    <col min="5740" max="5740" width="6.109375" style="1240" hidden="1"/>
    <col min="5741" max="5741" width="3" style="1240" hidden="1"/>
    <col min="5742" max="5981" width="8.6640625" style="1240" hidden="1"/>
    <col min="5982" max="5987" width="14.88671875" style="1240" hidden="1"/>
    <col min="5988" max="5989" width="15.88671875" style="1240" hidden="1"/>
    <col min="5990" max="5995" width="16.109375" style="1240" hidden="1"/>
    <col min="5996" max="5996" width="6.109375" style="1240" hidden="1"/>
    <col min="5997" max="5997" width="3" style="1240" hidden="1"/>
    <col min="5998" max="6237" width="8.6640625" style="1240" hidden="1"/>
    <col min="6238" max="6243" width="14.88671875" style="1240" hidden="1"/>
    <col min="6244" max="6245" width="15.88671875" style="1240" hidden="1"/>
    <col min="6246" max="6251" width="16.109375" style="1240" hidden="1"/>
    <col min="6252" max="6252" width="6.109375" style="1240" hidden="1"/>
    <col min="6253" max="6253" width="3" style="1240" hidden="1"/>
    <col min="6254" max="6493" width="8.6640625" style="1240" hidden="1"/>
    <col min="6494" max="6499" width="14.88671875" style="1240" hidden="1"/>
    <col min="6500" max="6501" width="15.88671875" style="1240" hidden="1"/>
    <col min="6502" max="6507" width="16.109375" style="1240" hidden="1"/>
    <col min="6508" max="6508" width="6.109375" style="1240" hidden="1"/>
    <col min="6509" max="6509" width="3" style="1240" hidden="1"/>
    <col min="6510" max="6749" width="8.6640625" style="1240" hidden="1"/>
    <col min="6750" max="6755" width="14.88671875" style="1240" hidden="1"/>
    <col min="6756" max="6757" width="15.88671875" style="1240" hidden="1"/>
    <col min="6758" max="6763" width="16.109375" style="1240" hidden="1"/>
    <col min="6764" max="6764" width="6.109375" style="1240" hidden="1"/>
    <col min="6765" max="6765" width="3" style="1240" hidden="1"/>
    <col min="6766" max="7005" width="8.6640625" style="1240" hidden="1"/>
    <col min="7006" max="7011" width="14.88671875" style="1240" hidden="1"/>
    <col min="7012" max="7013" width="15.88671875" style="1240" hidden="1"/>
    <col min="7014" max="7019" width="16.109375" style="1240" hidden="1"/>
    <col min="7020" max="7020" width="6.109375" style="1240" hidden="1"/>
    <col min="7021" max="7021" width="3" style="1240" hidden="1"/>
    <col min="7022" max="7261" width="8.6640625" style="1240" hidden="1"/>
    <col min="7262" max="7267" width="14.88671875" style="1240" hidden="1"/>
    <col min="7268" max="7269" width="15.88671875" style="1240" hidden="1"/>
    <col min="7270" max="7275" width="16.109375" style="1240" hidden="1"/>
    <col min="7276" max="7276" width="6.109375" style="1240" hidden="1"/>
    <col min="7277" max="7277" width="3" style="1240" hidden="1"/>
    <col min="7278" max="7517" width="8.6640625" style="1240" hidden="1"/>
    <col min="7518" max="7523" width="14.88671875" style="1240" hidden="1"/>
    <col min="7524" max="7525" width="15.88671875" style="1240" hidden="1"/>
    <col min="7526" max="7531" width="16.109375" style="1240" hidden="1"/>
    <col min="7532" max="7532" width="6.109375" style="1240" hidden="1"/>
    <col min="7533" max="7533" width="3" style="1240" hidden="1"/>
    <col min="7534" max="7773" width="8.6640625" style="1240" hidden="1"/>
    <col min="7774" max="7779" width="14.88671875" style="1240" hidden="1"/>
    <col min="7780" max="7781" width="15.88671875" style="1240" hidden="1"/>
    <col min="7782" max="7787" width="16.109375" style="1240" hidden="1"/>
    <col min="7788" max="7788" width="6.109375" style="1240" hidden="1"/>
    <col min="7789" max="7789" width="3" style="1240" hidden="1"/>
    <col min="7790" max="8029" width="8.6640625" style="1240" hidden="1"/>
    <col min="8030" max="8035" width="14.88671875" style="1240" hidden="1"/>
    <col min="8036" max="8037" width="15.88671875" style="1240" hidden="1"/>
    <col min="8038" max="8043" width="16.109375" style="1240" hidden="1"/>
    <col min="8044" max="8044" width="6.109375" style="1240" hidden="1"/>
    <col min="8045" max="8045" width="3" style="1240" hidden="1"/>
    <col min="8046" max="8285" width="8.6640625" style="1240" hidden="1"/>
    <col min="8286" max="8291" width="14.88671875" style="1240" hidden="1"/>
    <col min="8292" max="8293" width="15.88671875" style="1240" hidden="1"/>
    <col min="8294" max="8299" width="16.109375" style="1240" hidden="1"/>
    <col min="8300" max="8300" width="6.109375" style="1240" hidden="1"/>
    <col min="8301" max="8301" width="3" style="1240" hidden="1"/>
    <col min="8302" max="8541" width="8.6640625" style="1240" hidden="1"/>
    <col min="8542" max="8547" width="14.88671875" style="1240" hidden="1"/>
    <col min="8548" max="8549" width="15.88671875" style="1240" hidden="1"/>
    <col min="8550" max="8555" width="16.109375" style="1240" hidden="1"/>
    <col min="8556" max="8556" width="6.109375" style="1240" hidden="1"/>
    <col min="8557" max="8557" width="3" style="1240" hidden="1"/>
    <col min="8558" max="8797" width="8.6640625" style="1240" hidden="1"/>
    <col min="8798" max="8803" width="14.88671875" style="1240" hidden="1"/>
    <col min="8804" max="8805" width="15.88671875" style="1240" hidden="1"/>
    <col min="8806" max="8811" width="16.109375" style="1240" hidden="1"/>
    <col min="8812" max="8812" width="6.109375" style="1240" hidden="1"/>
    <col min="8813" max="8813" width="3" style="1240" hidden="1"/>
    <col min="8814" max="9053" width="8.6640625" style="1240" hidden="1"/>
    <col min="9054" max="9059" width="14.88671875" style="1240" hidden="1"/>
    <col min="9060" max="9061" width="15.88671875" style="1240" hidden="1"/>
    <col min="9062" max="9067" width="16.109375" style="1240" hidden="1"/>
    <col min="9068" max="9068" width="6.109375" style="1240" hidden="1"/>
    <col min="9069" max="9069" width="3" style="1240" hidden="1"/>
    <col min="9070" max="9309" width="8.6640625" style="1240" hidden="1"/>
    <col min="9310" max="9315" width="14.88671875" style="1240" hidden="1"/>
    <col min="9316" max="9317" width="15.88671875" style="1240" hidden="1"/>
    <col min="9318" max="9323" width="16.109375" style="1240" hidden="1"/>
    <col min="9324" max="9324" width="6.109375" style="1240" hidden="1"/>
    <col min="9325" max="9325" width="3" style="1240" hidden="1"/>
    <col min="9326" max="9565" width="8.6640625" style="1240" hidden="1"/>
    <col min="9566" max="9571" width="14.88671875" style="1240" hidden="1"/>
    <col min="9572" max="9573" width="15.88671875" style="1240" hidden="1"/>
    <col min="9574" max="9579" width="16.109375" style="1240" hidden="1"/>
    <col min="9580" max="9580" width="6.109375" style="1240" hidden="1"/>
    <col min="9581" max="9581" width="3" style="1240" hidden="1"/>
    <col min="9582" max="9821" width="8.6640625" style="1240" hidden="1"/>
    <col min="9822" max="9827" width="14.88671875" style="1240" hidden="1"/>
    <col min="9828" max="9829" width="15.88671875" style="1240" hidden="1"/>
    <col min="9830" max="9835" width="16.109375" style="1240" hidden="1"/>
    <col min="9836" max="9836" width="6.109375" style="1240" hidden="1"/>
    <col min="9837" max="9837" width="3" style="1240" hidden="1"/>
    <col min="9838" max="10077" width="8.6640625" style="1240" hidden="1"/>
    <col min="10078" max="10083" width="14.88671875" style="1240" hidden="1"/>
    <col min="10084" max="10085" width="15.88671875" style="1240" hidden="1"/>
    <col min="10086" max="10091" width="16.109375" style="1240" hidden="1"/>
    <col min="10092" max="10092" width="6.109375" style="1240" hidden="1"/>
    <col min="10093" max="10093" width="3" style="1240" hidden="1"/>
    <col min="10094" max="10333" width="8.6640625" style="1240" hidden="1"/>
    <col min="10334" max="10339" width="14.88671875" style="1240" hidden="1"/>
    <col min="10340" max="10341" width="15.88671875" style="1240" hidden="1"/>
    <col min="10342" max="10347" width="16.109375" style="1240" hidden="1"/>
    <col min="10348" max="10348" width="6.109375" style="1240" hidden="1"/>
    <col min="10349" max="10349" width="3" style="1240" hidden="1"/>
    <col min="10350" max="10589" width="8.6640625" style="1240" hidden="1"/>
    <col min="10590" max="10595" width="14.88671875" style="1240" hidden="1"/>
    <col min="10596" max="10597" width="15.88671875" style="1240" hidden="1"/>
    <col min="10598" max="10603" width="16.109375" style="1240" hidden="1"/>
    <col min="10604" max="10604" width="6.109375" style="1240" hidden="1"/>
    <col min="10605" max="10605" width="3" style="1240" hidden="1"/>
    <col min="10606" max="10845" width="8.6640625" style="1240" hidden="1"/>
    <col min="10846" max="10851" width="14.88671875" style="1240" hidden="1"/>
    <col min="10852" max="10853" width="15.88671875" style="1240" hidden="1"/>
    <col min="10854" max="10859" width="16.109375" style="1240" hidden="1"/>
    <col min="10860" max="10860" width="6.109375" style="1240" hidden="1"/>
    <col min="10861" max="10861" width="3" style="1240" hidden="1"/>
    <col min="10862" max="11101" width="8.6640625" style="1240" hidden="1"/>
    <col min="11102" max="11107" width="14.88671875" style="1240" hidden="1"/>
    <col min="11108" max="11109" width="15.88671875" style="1240" hidden="1"/>
    <col min="11110" max="11115" width="16.109375" style="1240" hidden="1"/>
    <col min="11116" max="11116" width="6.109375" style="1240" hidden="1"/>
    <col min="11117" max="11117" width="3" style="1240" hidden="1"/>
    <col min="11118" max="11357" width="8.6640625" style="1240" hidden="1"/>
    <col min="11358" max="11363" width="14.88671875" style="1240" hidden="1"/>
    <col min="11364" max="11365" width="15.88671875" style="1240" hidden="1"/>
    <col min="11366" max="11371" width="16.109375" style="1240" hidden="1"/>
    <col min="11372" max="11372" width="6.109375" style="1240" hidden="1"/>
    <col min="11373" max="11373" width="3" style="1240" hidden="1"/>
    <col min="11374" max="11613" width="8.6640625" style="1240" hidden="1"/>
    <col min="11614" max="11619" width="14.88671875" style="1240" hidden="1"/>
    <col min="11620" max="11621" width="15.88671875" style="1240" hidden="1"/>
    <col min="11622" max="11627" width="16.109375" style="1240" hidden="1"/>
    <col min="11628" max="11628" width="6.109375" style="1240" hidden="1"/>
    <col min="11629" max="11629" width="3" style="1240" hidden="1"/>
    <col min="11630" max="11869" width="8.6640625" style="1240" hidden="1"/>
    <col min="11870" max="11875" width="14.88671875" style="1240" hidden="1"/>
    <col min="11876" max="11877" width="15.88671875" style="1240" hidden="1"/>
    <col min="11878" max="11883" width="16.109375" style="1240" hidden="1"/>
    <col min="11884" max="11884" width="6.109375" style="1240" hidden="1"/>
    <col min="11885" max="11885" width="3" style="1240" hidden="1"/>
    <col min="11886" max="12125" width="8.6640625" style="1240" hidden="1"/>
    <col min="12126" max="12131" width="14.88671875" style="1240" hidden="1"/>
    <col min="12132" max="12133" width="15.88671875" style="1240" hidden="1"/>
    <col min="12134" max="12139" width="16.109375" style="1240" hidden="1"/>
    <col min="12140" max="12140" width="6.109375" style="1240" hidden="1"/>
    <col min="12141" max="12141" width="3" style="1240" hidden="1"/>
    <col min="12142" max="12381" width="8.6640625" style="1240" hidden="1"/>
    <col min="12382" max="12387" width="14.88671875" style="1240" hidden="1"/>
    <col min="12388" max="12389" width="15.88671875" style="1240" hidden="1"/>
    <col min="12390" max="12395" width="16.109375" style="1240" hidden="1"/>
    <col min="12396" max="12396" width="6.109375" style="1240" hidden="1"/>
    <col min="12397" max="12397" width="3" style="1240" hidden="1"/>
    <col min="12398" max="12637" width="8.6640625" style="1240" hidden="1"/>
    <col min="12638" max="12643" width="14.88671875" style="1240" hidden="1"/>
    <col min="12644" max="12645" width="15.88671875" style="1240" hidden="1"/>
    <col min="12646" max="12651" width="16.109375" style="1240" hidden="1"/>
    <col min="12652" max="12652" width="6.109375" style="1240" hidden="1"/>
    <col min="12653" max="12653" width="3" style="1240" hidden="1"/>
    <col min="12654" max="12893" width="8.6640625" style="1240" hidden="1"/>
    <col min="12894" max="12899" width="14.88671875" style="1240" hidden="1"/>
    <col min="12900" max="12901" width="15.88671875" style="1240" hidden="1"/>
    <col min="12902" max="12907" width="16.109375" style="1240" hidden="1"/>
    <col min="12908" max="12908" width="6.109375" style="1240" hidden="1"/>
    <col min="12909" max="12909" width="3" style="1240" hidden="1"/>
    <col min="12910" max="13149" width="8.6640625" style="1240" hidden="1"/>
    <col min="13150" max="13155" width="14.88671875" style="1240" hidden="1"/>
    <col min="13156" max="13157" width="15.88671875" style="1240" hidden="1"/>
    <col min="13158" max="13163" width="16.109375" style="1240" hidden="1"/>
    <col min="13164" max="13164" width="6.109375" style="1240" hidden="1"/>
    <col min="13165" max="13165" width="3" style="1240" hidden="1"/>
    <col min="13166" max="13405" width="8.6640625" style="1240" hidden="1"/>
    <col min="13406" max="13411" width="14.88671875" style="1240" hidden="1"/>
    <col min="13412" max="13413" width="15.88671875" style="1240" hidden="1"/>
    <col min="13414" max="13419" width="16.109375" style="1240" hidden="1"/>
    <col min="13420" max="13420" width="6.109375" style="1240" hidden="1"/>
    <col min="13421" max="13421" width="3" style="1240" hidden="1"/>
    <col min="13422" max="13661" width="8.6640625" style="1240" hidden="1"/>
    <col min="13662" max="13667" width="14.88671875" style="1240" hidden="1"/>
    <col min="13668" max="13669" width="15.88671875" style="1240" hidden="1"/>
    <col min="13670" max="13675" width="16.109375" style="1240" hidden="1"/>
    <col min="13676" max="13676" width="6.109375" style="1240" hidden="1"/>
    <col min="13677" max="13677" width="3" style="1240" hidden="1"/>
    <col min="13678" max="13917" width="8.6640625" style="1240" hidden="1"/>
    <col min="13918" max="13923" width="14.88671875" style="1240" hidden="1"/>
    <col min="13924" max="13925" width="15.88671875" style="1240" hidden="1"/>
    <col min="13926" max="13931" width="16.109375" style="1240" hidden="1"/>
    <col min="13932" max="13932" width="6.109375" style="1240" hidden="1"/>
    <col min="13933" max="13933" width="3" style="1240" hidden="1"/>
    <col min="13934" max="14173" width="8.6640625" style="1240" hidden="1"/>
    <col min="14174" max="14179" width="14.88671875" style="1240" hidden="1"/>
    <col min="14180" max="14181" width="15.88671875" style="1240" hidden="1"/>
    <col min="14182" max="14187" width="16.109375" style="1240" hidden="1"/>
    <col min="14188" max="14188" width="6.109375" style="1240" hidden="1"/>
    <col min="14189" max="14189" width="3" style="1240" hidden="1"/>
    <col min="14190" max="14429" width="8.6640625" style="1240" hidden="1"/>
    <col min="14430" max="14435" width="14.88671875" style="1240" hidden="1"/>
    <col min="14436" max="14437" width="15.88671875" style="1240" hidden="1"/>
    <col min="14438" max="14443" width="16.109375" style="1240" hidden="1"/>
    <col min="14444" max="14444" width="6.109375" style="1240" hidden="1"/>
    <col min="14445" max="14445" width="3" style="1240" hidden="1"/>
    <col min="14446" max="14685" width="8.6640625" style="1240" hidden="1"/>
    <col min="14686" max="14691" width="14.88671875" style="1240" hidden="1"/>
    <col min="14692" max="14693" width="15.88671875" style="1240" hidden="1"/>
    <col min="14694" max="14699" width="16.109375" style="1240" hidden="1"/>
    <col min="14700" max="14700" width="6.109375" style="1240" hidden="1"/>
    <col min="14701" max="14701" width="3" style="1240" hidden="1"/>
    <col min="14702" max="14941" width="8.6640625" style="1240" hidden="1"/>
    <col min="14942" max="14947" width="14.88671875" style="1240" hidden="1"/>
    <col min="14948" max="14949" width="15.88671875" style="1240" hidden="1"/>
    <col min="14950" max="14955" width="16.109375" style="1240" hidden="1"/>
    <col min="14956" max="14956" width="6.109375" style="1240" hidden="1"/>
    <col min="14957" max="14957" width="3" style="1240" hidden="1"/>
    <col min="14958" max="15197" width="8.6640625" style="1240" hidden="1"/>
    <col min="15198" max="15203" width="14.88671875" style="1240" hidden="1"/>
    <col min="15204" max="15205" width="15.88671875" style="1240" hidden="1"/>
    <col min="15206" max="15211" width="16.109375" style="1240" hidden="1"/>
    <col min="15212" max="15212" width="6.109375" style="1240" hidden="1"/>
    <col min="15213" max="15213" width="3" style="1240" hidden="1"/>
    <col min="15214" max="15453" width="8.6640625" style="1240" hidden="1"/>
    <col min="15454" max="15459" width="14.88671875" style="1240" hidden="1"/>
    <col min="15460" max="15461" width="15.88671875" style="1240" hidden="1"/>
    <col min="15462" max="15467" width="16.109375" style="1240" hidden="1"/>
    <col min="15468" max="15468" width="6.109375" style="1240" hidden="1"/>
    <col min="15469" max="15469" width="3" style="1240" hidden="1"/>
    <col min="15470" max="15709" width="8.6640625" style="1240" hidden="1"/>
    <col min="15710" max="15715" width="14.88671875" style="1240" hidden="1"/>
    <col min="15716" max="15717" width="15.88671875" style="1240" hidden="1"/>
    <col min="15718" max="15723" width="16.109375" style="1240" hidden="1"/>
    <col min="15724" max="15724" width="6.109375" style="1240" hidden="1"/>
    <col min="15725" max="15725" width="3" style="1240" hidden="1"/>
    <col min="15726" max="15965" width="8.6640625" style="1240" hidden="1"/>
    <col min="15966" max="15971" width="14.88671875" style="1240" hidden="1"/>
    <col min="15972" max="15973" width="15.88671875" style="1240" hidden="1"/>
    <col min="15974" max="15979" width="16.109375" style="1240" hidden="1"/>
    <col min="15980" max="15980" width="6.109375" style="1240" hidden="1"/>
    <col min="15981" max="15981" width="3" style="1240" hidden="1"/>
    <col min="15982" max="16221" width="8.6640625" style="1240" hidden="1"/>
    <col min="16222" max="16227" width="14.88671875" style="1240" hidden="1"/>
    <col min="16228" max="16229" width="15.88671875" style="1240" hidden="1"/>
    <col min="16230" max="16235" width="16.109375" style="1240" hidden="1"/>
    <col min="16236" max="16236" width="6.109375" style="1240" hidden="1"/>
    <col min="16237" max="16237" width="3" style="1240" hidden="1"/>
    <col min="16238" max="16384" width="8.6640625" style="1240" hidden="1"/>
  </cols>
  <sheetData>
    <row r="1" spans="1:143" ht="42.75" customHeight="1">
      <c r="A1" s="1309"/>
      <c r="B1" s="1308"/>
      <c r="DD1" s="1240"/>
      <c r="DE1" s="1240"/>
    </row>
    <row r="2" spans="1:143" ht="25.5" customHeight="1">
      <c r="A2" s="1307"/>
      <c r="C2" s="1307"/>
      <c r="O2" s="1307"/>
      <c r="P2" s="1307"/>
      <c r="Q2" s="1307"/>
      <c r="R2" s="1307"/>
      <c r="S2" s="1307"/>
      <c r="T2" s="1307"/>
      <c r="U2" s="1307"/>
      <c r="V2" s="1307"/>
      <c r="W2" s="1307"/>
      <c r="X2" s="1307"/>
      <c r="Y2" s="1307"/>
      <c r="Z2" s="1307"/>
      <c r="AA2" s="1307"/>
      <c r="AB2" s="1307"/>
      <c r="AC2" s="1307"/>
      <c r="AD2" s="1307"/>
      <c r="AE2" s="1307"/>
      <c r="AF2" s="1307"/>
      <c r="AG2" s="1307"/>
      <c r="AH2" s="1307"/>
      <c r="AI2" s="1307"/>
      <c r="AU2" s="1307"/>
      <c r="BG2" s="1307"/>
      <c r="BS2" s="1307"/>
      <c r="CE2" s="1307"/>
      <c r="CQ2" s="1307"/>
      <c r="DD2" s="1240"/>
      <c r="DE2" s="1240"/>
    </row>
    <row r="3" spans="1:143" ht="25.5" customHeight="1">
      <c r="A3" s="1307"/>
      <c r="C3" s="1307"/>
      <c r="O3" s="1307"/>
      <c r="P3" s="1307"/>
      <c r="Q3" s="1307"/>
      <c r="R3" s="1307"/>
      <c r="S3" s="1307"/>
      <c r="T3" s="1307"/>
      <c r="U3" s="1307"/>
      <c r="V3" s="1307"/>
      <c r="W3" s="1307"/>
      <c r="X3" s="1307"/>
      <c r="Y3" s="1307"/>
      <c r="Z3" s="1307"/>
      <c r="AA3" s="1307"/>
      <c r="AB3" s="1307"/>
      <c r="AC3" s="1307"/>
      <c r="AD3" s="1307"/>
      <c r="AE3" s="1307"/>
      <c r="AF3" s="1307"/>
      <c r="AG3" s="1307"/>
      <c r="AH3" s="1307"/>
      <c r="AI3" s="1307"/>
      <c r="AU3" s="1307"/>
      <c r="BG3" s="1307"/>
      <c r="BS3" s="1307"/>
      <c r="CE3" s="1307"/>
      <c r="CQ3" s="1307"/>
      <c r="DD3" s="1240"/>
      <c r="DE3" s="1240"/>
    </row>
    <row r="4" spans="1:143" s="270" customFormat="1" ht="13.2">
      <c r="A4" s="1307"/>
      <c r="B4" s="1307"/>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07"/>
      <c r="AC4" s="1307"/>
      <c r="AD4" s="1307"/>
      <c r="AE4" s="1307"/>
      <c r="AF4" s="1307"/>
      <c r="AG4" s="1307"/>
      <c r="AH4" s="1307"/>
      <c r="AI4" s="1307"/>
      <c r="AJ4" s="1307"/>
      <c r="AK4" s="1307"/>
      <c r="AL4" s="1307"/>
      <c r="AM4" s="1307"/>
      <c r="AN4" s="1307"/>
      <c r="AO4" s="1307"/>
      <c r="AP4" s="1307"/>
      <c r="AQ4" s="1307"/>
      <c r="AR4" s="1307"/>
      <c r="AS4" s="1307"/>
      <c r="AT4" s="1307"/>
      <c r="AU4" s="1307"/>
      <c r="AV4" s="1307"/>
      <c r="AW4" s="1307"/>
      <c r="AX4" s="1307"/>
      <c r="AY4" s="1307"/>
      <c r="AZ4" s="1307"/>
      <c r="BA4" s="1307"/>
      <c r="BB4" s="1307"/>
      <c r="BC4" s="1307"/>
      <c r="BD4" s="1307"/>
      <c r="BE4" s="1307"/>
      <c r="BF4" s="1307"/>
      <c r="BG4" s="1307"/>
      <c r="BH4" s="1307"/>
      <c r="BI4" s="1307"/>
      <c r="BJ4" s="1307"/>
      <c r="BK4" s="1307"/>
      <c r="BL4" s="1307"/>
      <c r="BM4" s="1307"/>
      <c r="BN4" s="1307"/>
      <c r="BO4" s="1307"/>
      <c r="BP4" s="1307"/>
      <c r="BQ4" s="1307"/>
      <c r="BR4" s="1307"/>
      <c r="BS4" s="1307"/>
      <c r="BT4" s="1307"/>
      <c r="BU4" s="1307"/>
      <c r="BV4" s="1307"/>
      <c r="BW4" s="1307"/>
      <c r="BX4" s="1307"/>
      <c r="BY4" s="1307"/>
      <c r="BZ4" s="1307"/>
      <c r="CA4" s="1307"/>
      <c r="CB4" s="1307"/>
      <c r="CC4" s="1307"/>
      <c r="CD4" s="1307"/>
      <c r="CE4" s="1307"/>
      <c r="CF4" s="1307"/>
      <c r="CG4" s="1307"/>
      <c r="CH4" s="1307"/>
      <c r="CI4" s="1307"/>
      <c r="CJ4" s="1307"/>
      <c r="CK4" s="1307"/>
      <c r="CL4" s="1307"/>
      <c r="CM4" s="1307"/>
      <c r="CN4" s="1307"/>
      <c r="CO4" s="1307"/>
      <c r="CP4" s="1307"/>
      <c r="CQ4" s="1307"/>
      <c r="CR4" s="1307"/>
      <c r="CS4" s="1307"/>
      <c r="CT4" s="1307"/>
      <c r="CU4" s="1307"/>
      <c r="CV4" s="1307"/>
      <c r="CW4" s="1307"/>
      <c r="CX4" s="1307"/>
      <c r="CY4" s="1307"/>
      <c r="CZ4" s="1307"/>
      <c r="DA4" s="1307"/>
      <c r="DB4" s="1307"/>
      <c r="DC4" s="1307"/>
      <c r="DD4" s="1307"/>
      <c r="DE4" s="1307"/>
      <c r="DF4" s="271"/>
      <c r="DG4" s="271"/>
      <c r="DH4" s="271"/>
      <c r="DI4" s="271"/>
      <c r="DJ4" s="271"/>
      <c r="DK4" s="271"/>
      <c r="DL4" s="271"/>
      <c r="DM4" s="271"/>
      <c r="DN4" s="271"/>
      <c r="DO4" s="271"/>
      <c r="DP4" s="271"/>
      <c r="DQ4" s="271"/>
      <c r="DR4" s="271"/>
      <c r="DS4" s="271"/>
      <c r="DT4" s="271"/>
      <c r="DU4" s="271"/>
      <c r="DV4" s="271"/>
      <c r="DW4" s="271"/>
    </row>
    <row r="5" spans="1:143" s="270" customFormat="1" ht="13.2">
      <c r="A5" s="1307"/>
      <c r="B5" s="1307"/>
      <c r="C5" s="1307"/>
      <c r="D5" s="1307"/>
      <c r="E5" s="1307"/>
      <c r="F5" s="1307"/>
      <c r="G5" s="1307"/>
      <c r="H5" s="1307"/>
      <c r="I5" s="1307"/>
      <c r="J5" s="1307"/>
      <c r="K5" s="1307"/>
      <c r="L5" s="1307"/>
      <c r="M5" s="1307"/>
      <c r="N5" s="1307"/>
      <c r="O5" s="1307"/>
      <c r="P5" s="1307"/>
      <c r="Q5" s="1307"/>
      <c r="R5" s="1307"/>
      <c r="S5" s="1307"/>
      <c r="T5" s="1307"/>
      <c r="U5" s="1307"/>
      <c r="V5" s="1307"/>
      <c r="W5" s="1307"/>
      <c r="X5" s="1307"/>
      <c r="Y5" s="1307"/>
      <c r="Z5" s="1307"/>
      <c r="AA5" s="1307"/>
      <c r="AB5" s="1307"/>
      <c r="AC5" s="1307"/>
      <c r="AD5" s="1307"/>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7"/>
      <c r="BC5" s="1307"/>
      <c r="BD5" s="1307"/>
      <c r="BE5" s="1307"/>
      <c r="BF5" s="1307"/>
      <c r="BG5" s="1307"/>
      <c r="BH5" s="1307"/>
      <c r="BI5" s="1307"/>
      <c r="BJ5" s="1307"/>
      <c r="BK5" s="1307"/>
      <c r="BL5" s="1307"/>
      <c r="BM5" s="1307"/>
      <c r="BN5" s="1307"/>
      <c r="BO5" s="1307"/>
      <c r="BP5" s="1307"/>
      <c r="BQ5" s="1307"/>
      <c r="BR5" s="1307"/>
      <c r="BS5" s="1307"/>
      <c r="BT5" s="1307"/>
      <c r="BU5" s="1307"/>
      <c r="BV5" s="1307"/>
      <c r="BW5" s="1307"/>
      <c r="BX5" s="1307"/>
      <c r="BY5" s="1307"/>
      <c r="BZ5" s="1307"/>
      <c r="CA5" s="1307"/>
      <c r="CB5" s="1307"/>
      <c r="CC5" s="1307"/>
      <c r="CD5" s="1307"/>
      <c r="CE5" s="1307"/>
      <c r="CF5" s="1307"/>
      <c r="CG5" s="1307"/>
      <c r="CH5" s="1307"/>
      <c r="CI5" s="1307"/>
      <c r="CJ5" s="1307"/>
      <c r="CK5" s="1307"/>
      <c r="CL5" s="1307"/>
      <c r="CM5" s="1307"/>
      <c r="CN5" s="1307"/>
      <c r="CO5" s="1307"/>
      <c r="CP5" s="1307"/>
      <c r="CQ5" s="1307"/>
      <c r="CR5" s="1307"/>
      <c r="CS5" s="1307"/>
      <c r="CT5" s="1307"/>
      <c r="CU5" s="1307"/>
      <c r="CV5" s="1307"/>
      <c r="CW5" s="1307"/>
      <c r="CX5" s="1307"/>
      <c r="CY5" s="1307"/>
      <c r="CZ5" s="1307"/>
      <c r="DA5" s="1307"/>
      <c r="DB5" s="1307"/>
      <c r="DC5" s="1307"/>
      <c r="DD5" s="1307"/>
      <c r="DE5" s="1307"/>
      <c r="DF5" s="271"/>
      <c r="DG5" s="271"/>
      <c r="DH5" s="271"/>
      <c r="DI5" s="271"/>
      <c r="DJ5" s="271"/>
      <c r="DK5" s="271"/>
      <c r="DL5" s="271"/>
      <c r="DM5" s="271"/>
      <c r="DN5" s="271"/>
      <c r="DO5" s="271"/>
      <c r="DP5" s="271"/>
      <c r="DQ5" s="271"/>
      <c r="DR5" s="271"/>
      <c r="DS5" s="271"/>
      <c r="DT5" s="271"/>
      <c r="DU5" s="271"/>
      <c r="DV5" s="271"/>
      <c r="DW5" s="271"/>
    </row>
    <row r="6" spans="1:143" s="270" customFormat="1" ht="13.2">
      <c r="A6" s="1307"/>
      <c r="B6" s="1307"/>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c r="AD6" s="1307"/>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7"/>
      <c r="BC6" s="1307"/>
      <c r="BD6" s="1307"/>
      <c r="BE6" s="1307"/>
      <c r="BF6" s="1307"/>
      <c r="BG6" s="1307"/>
      <c r="BH6" s="1307"/>
      <c r="BI6" s="1307"/>
      <c r="BJ6" s="1307"/>
      <c r="BK6" s="1307"/>
      <c r="BL6" s="1307"/>
      <c r="BM6" s="1307"/>
      <c r="BN6" s="1307"/>
      <c r="BO6" s="1307"/>
      <c r="BP6" s="1307"/>
      <c r="BQ6" s="1307"/>
      <c r="BR6" s="1307"/>
      <c r="BS6" s="1307"/>
      <c r="BT6" s="1307"/>
      <c r="BU6" s="1307"/>
      <c r="BV6" s="1307"/>
      <c r="BW6" s="1307"/>
      <c r="BX6" s="1307"/>
      <c r="BY6" s="1307"/>
      <c r="BZ6" s="1307"/>
      <c r="CA6" s="1307"/>
      <c r="CB6" s="1307"/>
      <c r="CC6" s="1307"/>
      <c r="CD6" s="1307"/>
      <c r="CE6" s="1307"/>
      <c r="CF6" s="1307"/>
      <c r="CG6" s="1307"/>
      <c r="CH6" s="1307"/>
      <c r="CI6" s="1307"/>
      <c r="CJ6" s="1307"/>
      <c r="CK6" s="1307"/>
      <c r="CL6" s="1307"/>
      <c r="CM6" s="1307"/>
      <c r="CN6" s="1307"/>
      <c r="CO6" s="1307"/>
      <c r="CP6" s="1307"/>
      <c r="CQ6" s="1307"/>
      <c r="CR6" s="1307"/>
      <c r="CS6" s="1307"/>
      <c r="CT6" s="1307"/>
      <c r="CU6" s="1307"/>
      <c r="CV6" s="1307"/>
      <c r="CW6" s="1307"/>
      <c r="CX6" s="1307"/>
      <c r="CY6" s="1307"/>
      <c r="CZ6" s="1307"/>
      <c r="DA6" s="1307"/>
      <c r="DB6" s="1307"/>
      <c r="DC6" s="1307"/>
      <c r="DD6" s="1307"/>
      <c r="DE6" s="1307"/>
      <c r="DF6" s="271"/>
      <c r="DG6" s="271"/>
      <c r="DH6" s="271"/>
      <c r="DI6" s="271"/>
      <c r="DJ6" s="271"/>
      <c r="DK6" s="271"/>
      <c r="DL6" s="271"/>
      <c r="DM6" s="271"/>
      <c r="DN6" s="271"/>
      <c r="DO6" s="271"/>
      <c r="DP6" s="271"/>
      <c r="DQ6" s="271"/>
      <c r="DR6" s="271"/>
      <c r="DS6" s="271"/>
      <c r="DT6" s="271"/>
      <c r="DU6" s="271"/>
      <c r="DV6" s="271"/>
      <c r="DW6" s="271"/>
    </row>
    <row r="7" spans="1:143" s="270" customFormat="1" ht="13.2">
      <c r="A7" s="1307"/>
      <c r="B7" s="1307"/>
      <c r="C7" s="1307"/>
      <c r="D7" s="1307"/>
      <c r="E7" s="1307"/>
      <c r="F7" s="1307"/>
      <c r="G7" s="1307"/>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7"/>
      <c r="BC7" s="1307"/>
      <c r="BD7" s="1307"/>
      <c r="BE7" s="1307"/>
      <c r="BF7" s="1307"/>
      <c r="BG7" s="1307"/>
      <c r="BH7" s="1307"/>
      <c r="BI7" s="1307"/>
      <c r="BJ7" s="1307"/>
      <c r="BK7" s="1307"/>
      <c r="BL7" s="1307"/>
      <c r="BM7" s="1307"/>
      <c r="BN7" s="1307"/>
      <c r="BO7" s="1307"/>
      <c r="BP7" s="1307"/>
      <c r="BQ7" s="1307"/>
      <c r="BR7" s="1307"/>
      <c r="BS7" s="1307"/>
      <c r="BT7" s="1307"/>
      <c r="BU7" s="1307"/>
      <c r="BV7" s="1307"/>
      <c r="BW7" s="1307"/>
      <c r="BX7" s="1307"/>
      <c r="BY7" s="1307"/>
      <c r="BZ7" s="1307"/>
      <c r="CA7" s="1307"/>
      <c r="CB7" s="1307"/>
      <c r="CC7" s="1307"/>
      <c r="CD7" s="1307"/>
      <c r="CE7" s="1307"/>
      <c r="CF7" s="1307"/>
      <c r="CG7" s="1307"/>
      <c r="CH7" s="1307"/>
      <c r="CI7" s="1307"/>
      <c r="CJ7" s="1307"/>
      <c r="CK7" s="1307"/>
      <c r="CL7" s="1307"/>
      <c r="CM7" s="1307"/>
      <c r="CN7" s="1307"/>
      <c r="CO7" s="1307"/>
      <c r="CP7" s="1307"/>
      <c r="CQ7" s="1307"/>
      <c r="CR7" s="1307"/>
      <c r="CS7" s="1307"/>
      <c r="CT7" s="1307"/>
      <c r="CU7" s="1307"/>
      <c r="CV7" s="1307"/>
      <c r="CW7" s="1307"/>
      <c r="CX7" s="1307"/>
      <c r="CY7" s="1307"/>
      <c r="CZ7" s="1307"/>
      <c r="DA7" s="1307"/>
      <c r="DB7" s="1307"/>
      <c r="DC7" s="1307"/>
      <c r="DD7" s="1307"/>
      <c r="DE7" s="1307"/>
      <c r="DF7" s="271"/>
      <c r="DG7" s="271"/>
      <c r="DH7" s="271"/>
      <c r="DI7" s="271"/>
      <c r="DJ7" s="271"/>
      <c r="DK7" s="271"/>
      <c r="DL7" s="271"/>
      <c r="DM7" s="271"/>
      <c r="DN7" s="271"/>
      <c r="DO7" s="271"/>
      <c r="DP7" s="271"/>
      <c r="DQ7" s="271"/>
      <c r="DR7" s="271"/>
      <c r="DS7" s="271"/>
      <c r="DT7" s="271"/>
      <c r="DU7" s="271"/>
      <c r="DV7" s="271"/>
      <c r="DW7" s="271"/>
    </row>
    <row r="8" spans="1:143" s="270" customFormat="1" ht="13.2">
      <c r="A8" s="1307"/>
      <c r="B8" s="1307"/>
      <c r="C8" s="1307"/>
      <c r="D8" s="1307"/>
      <c r="E8" s="1307"/>
      <c r="F8" s="1307"/>
      <c r="G8" s="1307"/>
      <c r="H8" s="1307"/>
      <c r="I8" s="1307"/>
      <c r="J8" s="1307"/>
      <c r="K8" s="1307"/>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c r="AJ8" s="1307"/>
      <c r="AK8" s="1307"/>
      <c r="AL8" s="1307"/>
      <c r="AM8" s="1307"/>
      <c r="AN8" s="1307"/>
      <c r="AO8" s="1307"/>
      <c r="AP8" s="1307"/>
      <c r="AQ8" s="1307"/>
      <c r="AR8" s="1307"/>
      <c r="AS8" s="1307"/>
      <c r="AT8" s="1307"/>
      <c r="AU8" s="1307"/>
      <c r="AV8" s="1307"/>
      <c r="AW8" s="1307"/>
      <c r="AX8" s="1307"/>
      <c r="AY8" s="1307"/>
      <c r="AZ8" s="1307"/>
      <c r="BA8" s="1307"/>
      <c r="BB8" s="1307"/>
      <c r="BC8" s="1307"/>
      <c r="BD8" s="1307"/>
      <c r="BE8" s="1307"/>
      <c r="BF8" s="1307"/>
      <c r="BG8" s="1307"/>
      <c r="BH8" s="1307"/>
      <c r="BI8" s="1307"/>
      <c r="BJ8" s="1307"/>
      <c r="BK8" s="1307"/>
      <c r="BL8" s="1307"/>
      <c r="BM8" s="1307"/>
      <c r="BN8" s="1307"/>
      <c r="BO8" s="1307"/>
      <c r="BP8" s="1307"/>
      <c r="BQ8" s="1307"/>
      <c r="BR8" s="1307"/>
      <c r="BS8" s="1307"/>
      <c r="BT8" s="1307"/>
      <c r="BU8" s="1307"/>
      <c r="BV8" s="1307"/>
      <c r="BW8" s="1307"/>
      <c r="BX8" s="1307"/>
      <c r="BY8" s="1307"/>
      <c r="BZ8" s="1307"/>
      <c r="CA8" s="1307"/>
      <c r="CB8" s="1307"/>
      <c r="CC8" s="1307"/>
      <c r="CD8" s="1307"/>
      <c r="CE8" s="1307"/>
      <c r="CF8" s="1307"/>
      <c r="CG8" s="1307"/>
      <c r="CH8" s="1307"/>
      <c r="CI8" s="1307"/>
      <c r="CJ8" s="1307"/>
      <c r="CK8" s="1307"/>
      <c r="CL8" s="1307"/>
      <c r="CM8" s="1307"/>
      <c r="CN8" s="1307"/>
      <c r="CO8" s="1307"/>
      <c r="CP8" s="1307"/>
      <c r="CQ8" s="1307"/>
      <c r="CR8" s="1307"/>
      <c r="CS8" s="1307"/>
      <c r="CT8" s="1307"/>
      <c r="CU8" s="1307"/>
      <c r="CV8" s="1307"/>
      <c r="CW8" s="1307"/>
      <c r="CX8" s="1307"/>
      <c r="CY8" s="1307"/>
      <c r="CZ8" s="1307"/>
      <c r="DA8" s="1307"/>
      <c r="DB8" s="1307"/>
      <c r="DC8" s="1307"/>
      <c r="DD8" s="1307"/>
      <c r="DE8" s="1307"/>
      <c r="DF8" s="271"/>
      <c r="DG8" s="271"/>
      <c r="DH8" s="271"/>
      <c r="DI8" s="271"/>
      <c r="DJ8" s="271"/>
      <c r="DK8" s="271"/>
      <c r="DL8" s="271"/>
      <c r="DM8" s="271"/>
      <c r="DN8" s="271"/>
      <c r="DO8" s="271"/>
      <c r="DP8" s="271"/>
      <c r="DQ8" s="271"/>
      <c r="DR8" s="271"/>
      <c r="DS8" s="271"/>
      <c r="DT8" s="271"/>
      <c r="DU8" s="271"/>
      <c r="DV8" s="271"/>
      <c r="DW8" s="271"/>
    </row>
    <row r="9" spans="1:143" s="270" customFormat="1" ht="13.2">
      <c r="A9" s="1307"/>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1307"/>
      <c r="BT9" s="1307"/>
      <c r="BU9" s="1307"/>
      <c r="BV9" s="1307"/>
      <c r="BW9" s="1307"/>
      <c r="BX9" s="1307"/>
      <c r="BY9" s="1307"/>
      <c r="BZ9" s="1307"/>
      <c r="CA9" s="1307"/>
      <c r="CB9" s="1307"/>
      <c r="CC9" s="1307"/>
      <c r="CD9" s="1307"/>
      <c r="CE9" s="1307"/>
      <c r="CF9" s="1307"/>
      <c r="CG9" s="1307"/>
      <c r="CH9" s="1307"/>
      <c r="CI9" s="1307"/>
      <c r="CJ9" s="1307"/>
      <c r="CK9" s="1307"/>
      <c r="CL9" s="1307"/>
      <c r="CM9" s="1307"/>
      <c r="CN9" s="1307"/>
      <c r="CO9" s="1307"/>
      <c r="CP9" s="1307"/>
      <c r="CQ9" s="1307"/>
      <c r="CR9" s="1307"/>
      <c r="CS9" s="1307"/>
      <c r="CT9" s="1307"/>
      <c r="CU9" s="1307"/>
      <c r="CV9" s="1307"/>
      <c r="CW9" s="1307"/>
      <c r="CX9" s="1307"/>
      <c r="CY9" s="1307"/>
      <c r="CZ9" s="1307"/>
      <c r="DA9" s="1307"/>
      <c r="DB9" s="1307"/>
      <c r="DC9" s="1307"/>
      <c r="DD9" s="1307"/>
      <c r="DE9" s="1307"/>
      <c r="DF9" s="271"/>
      <c r="DG9" s="271"/>
      <c r="DH9" s="271"/>
      <c r="DI9" s="271"/>
      <c r="DJ9" s="271"/>
      <c r="DK9" s="271"/>
      <c r="DL9" s="271"/>
      <c r="DM9" s="271"/>
      <c r="DN9" s="271"/>
      <c r="DO9" s="271"/>
      <c r="DP9" s="271"/>
      <c r="DQ9" s="271"/>
      <c r="DR9" s="271"/>
      <c r="DS9" s="271"/>
      <c r="DT9" s="271"/>
      <c r="DU9" s="271"/>
      <c r="DV9" s="271"/>
      <c r="DW9" s="271"/>
    </row>
    <row r="10" spans="1:143" s="270" customFormat="1" ht="13.2">
      <c r="A10" s="1307"/>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07"/>
      <c r="AV10" s="1307"/>
      <c r="AW10" s="1307"/>
      <c r="AX10" s="1307"/>
      <c r="AY10" s="1307"/>
      <c r="AZ10" s="1307"/>
      <c r="BA10" s="1307"/>
      <c r="BB10" s="1307"/>
      <c r="BC10" s="1307"/>
      <c r="BD10" s="1307"/>
      <c r="BE10" s="1307"/>
      <c r="BF10" s="1307"/>
      <c r="BG10" s="1307"/>
      <c r="BH10" s="1307"/>
      <c r="BI10" s="1307"/>
      <c r="BJ10" s="1307"/>
      <c r="BK10" s="1307"/>
      <c r="BL10" s="1307"/>
      <c r="BM10" s="1307"/>
      <c r="BN10" s="1307"/>
      <c r="BO10" s="1307"/>
      <c r="BP10" s="1307"/>
      <c r="BQ10" s="1307"/>
      <c r="BR10" s="1307"/>
      <c r="BS10" s="1307"/>
      <c r="BT10" s="1307"/>
      <c r="BU10" s="1307"/>
      <c r="BV10" s="1307"/>
      <c r="BW10" s="1307"/>
      <c r="BX10" s="1307"/>
      <c r="BY10" s="1307"/>
      <c r="BZ10" s="1307"/>
      <c r="CA10" s="1307"/>
      <c r="CB10" s="1307"/>
      <c r="CC10" s="1307"/>
      <c r="CD10" s="1307"/>
      <c r="CE10" s="1307"/>
      <c r="CF10" s="1307"/>
      <c r="CG10" s="1307"/>
      <c r="CH10" s="1307"/>
      <c r="CI10" s="1307"/>
      <c r="CJ10" s="1307"/>
      <c r="CK10" s="1307"/>
      <c r="CL10" s="1307"/>
      <c r="CM10" s="1307"/>
      <c r="CN10" s="1307"/>
      <c r="CO10" s="1307"/>
      <c r="CP10" s="1307"/>
      <c r="CQ10" s="1307"/>
      <c r="CR10" s="1307"/>
      <c r="CS10" s="1307"/>
      <c r="CT10" s="1307"/>
      <c r="CU10" s="1307"/>
      <c r="CV10" s="1307"/>
      <c r="CW10" s="1307"/>
      <c r="CX10" s="1307"/>
      <c r="CY10" s="1307"/>
      <c r="CZ10" s="1307"/>
      <c r="DA10" s="1307"/>
      <c r="DB10" s="1307"/>
      <c r="DC10" s="1307"/>
      <c r="DD10" s="1307"/>
      <c r="DE10" s="1307"/>
      <c r="DF10" s="271"/>
      <c r="DG10" s="271"/>
      <c r="DH10" s="271"/>
      <c r="DI10" s="271"/>
      <c r="DJ10" s="271"/>
      <c r="DK10" s="271"/>
      <c r="DL10" s="271"/>
      <c r="DM10" s="271"/>
      <c r="DN10" s="271"/>
      <c r="DO10" s="271"/>
      <c r="DP10" s="271"/>
      <c r="DQ10" s="271"/>
      <c r="DR10" s="271"/>
      <c r="DS10" s="271"/>
      <c r="DT10" s="271"/>
      <c r="DU10" s="271"/>
      <c r="DV10" s="271"/>
      <c r="DW10" s="271"/>
      <c r="EM10" s="270" t="s">
        <v>644</v>
      </c>
    </row>
    <row r="11" spans="1:143" s="270" customFormat="1" ht="13.2">
      <c r="A11" s="1307"/>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07"/>
      <c r="AV11" s="1307"/>
      <c r="AW11" s="1307"/>
      <c r="AX11" s="1307"/>
      <c r="AY11" s="1307"/>
      <c r="AZ11" s="1307"/>
      <c r="BA11" s="1307"/>
      <c r="BB11" s="1307"/>
      <c r="BC11" s="1307"/>
      <c r="BD11" s="1307"/>
      <c r="BE11" s="1307"/>
      <c r="BF11" s="1307"/>
      <c r="BG11" s="1307"/>
      <c r="BH11" s="1307"/>
      <c r="BI11" s="1307"/>
      <c r="BJ11" s="1307"/>
      <c r="BK11" s="1307"/>
      <c r="BL11" s="1307"/>
      <c r="BM11" s="1307"/>
      <c r="BN11" s="1307"/>
      <c r="BO11" s="1307"/>
      <c r="BP11" s="1307"/>
      <c r="BQ11" s="1307"/>
      <c r="BR11" s="1307"/>
      <c r="BS11" s="1307"/>
      <c r="BT11" s="1307"/>
      <c r="BU11" s="1307"/>
      <c r="BV11" s="1307"/>
      <c r="BW11" s="1307"/>
      <c r="BX11" s="1307"/>
      <c r="BY11" s="1307"/>
      <c r="BZ11" s="1307"/>
      <c r="CA11" s="1307"/>
      <c r="CB11" s="1307"/>
      <c r="CC11" s="1307"/>
      <c r="CD11" s="1307"/>
      <c r="CE11" s="1307"/>
      <c r="CF11" s="1307"/>
      <c r="CG11" s="1307"/>
      <c r="CH11" s="1307"/>
      <c r="CI11" s="1307"/>
      <c r="CJ11" s="1307"/>
      <c r="CK11" s="1307"/>
      <c r="CL11" s="1307"/>
      <c r="CM11" s="1307"/>
      <c r="CN11" s="1307"/>
      <c r="CO11" s="1307"/>
      <c r="CP11" s="1307"/>
      <c r="CQ11" s="1307"/>
      <c r="CR11" s="1307"/>
      <c r="CS11" s="1307"/>
      <c r="CT11" s="1307"/>
      <c r="CU11" s="1307"/>
      <c r="CV11" s="1307"/>
      <c r="CW11" s="1307"/>
      <c r="CX11" s="1307"/>
      <c r="CY11" s="1307"/>
      <c r="CZ11" s="1307"/>
      <c r="DA11" s="1307"/>
      <c r="DB11" s="1307"/>
      <c r="DC11" s="1307"/>
      <c r="DD11" s="1307"/>
      <c r="DE11" s="1307"/>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307"/>
      <c r="B12" s="1307"/>
      <c r="C12" s="1307"/>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7"/>
      <c r="AI12" s="1307"/>
      <c r="AJ12" s="1307"/>
      <c r="AK12" s="1307"/>
      <c r="AL12" s="1307"/>
      <c r="AM12" s="1307"/>
      <c r="AN12" s="1307"/>
      <c r="AO12" s="1307"/>
      <c r="AP12" s="1307"/>
      <c r="AQ12" s="1307"/>
      <c r="AR12" s="1307"/>
      <c r="AS12" s="1307"/>
      <c r="AT12" s="1307"/>
      <c r="AU12" s="1307"/>
      <c r="AV12" s="1307"/>
      <c r="AW12" s="1307"/>
      <c r="AX12" s="1307"/>
      <c r="AY12" s="1307"/>
      <c r="AZ12" s="1307"/>
      <c r="BA12" s="1307"/>
      <c r="BB12" s="1307"/>
      <c r="BC12" s="1307"/>
      <c r="BD12" s="1307"/>
      <c r="BE12" s="1307"/>
      <c r="BF12" s="1307"/>
      <c r="BG12" s="1307"/>
      <c r="BH12" s="1307"/>
      <c r="BI12" s="1307"/>
      <c r="BJ12" s="1307"/>
      <c r="BK12" s="1307"/>
      <c r="BL12" s="1307"/>
      <c r="BM12" s="1307"/>
      <c r="BN12" s="1307"/>
      <c r="BO12" s="1307"/>
      <c r="BP12" s="1307"/>
      <c r="BQ12" s="1307"/>
      <c r="BR12" s="1307"/>
      <c r="BS12" s="1307"/>
      <c r="BT12" s="1307"/>
      <c r="BU12" s="1307"/>
      <c r="BV12" s="1307"/>
      <c r="BW12" s="1307"/>
      <c r="BX12" s="1307"/>
      <c r="BY12" s="1307"/>
      <c r="BZ12" s="1307"/>
      <c r="CA12" s="1307"/>
      <c r="CB12" s="1307"/>
      <c r="CC12" s="1307"/>
      <c r="CD12" s="1307"/>
      <c r="CE12" s="1307"/>
      <c r="CF12" s="1307"/>
      <c r="CG12" s="1307"/>
      <c r="CH12" s="1307"/>
      <c r="CI12" s="1307"/>
      <c r="CJ12" s="1307"/>
      <c r="CK12" s="1307"/>
      <c r="CL12" s="1307"/>
      <c r="CM12" s="1307"/>
      <c r="CN12" s="1307"/>
      <c r="CO12" s="1307"/>
      <c r="CP12" s="1307"/>
      <c r="CQ12" s="1307"/>
      <c r="CR12" s="1307"/>
      <c r="CS12" s="1307"/>
      <c r="CT12" s="1307"/>
      <c r="CU12" s="1307"/>
      <c r="CV12" s="1307"/>
      <c r="CW12" s="1307"/>
      <c r="CX12" s="1307"/>
      <c r="CY12" s="1307"/>
      <c r="CZ12" s="1307"/>
      <c r="DA12" s="1307"/>
      <c r="DB12" s="1307"/>
      <c r="DC12" s="1307"/>
      <c r="DD12" s="1307"/>
      <c r="DE12" s="1307"/>
      <c r="DF12" s="271"/>
      <c r="DG12" s="271"/>
      <c r="DH12" s="271"/>
      <c r="DI12" s="271"/>
      <c r="DJ12" s="271"/>
      <c r="DK12" s="271"/>
      <c r="DL12" s="271"/>
      <c r="DM12" s="271"/>
      <c r="DN12" s="271"/>
      <c r="DO12" s="271"/>
      <c r="DP12" s="271"/>
      <c r="DQ12" s="271"/>
      <c r="DR12" s="271"/>
      <c r="DS12" s="271"/>
      <c r="DT12" s="271"/>
      <c r="DU12" s="271"/>
      <c r="DV12" s="271"/>
      <c r="DW12" s="271"/>
      <c r="EM12" s="270" t="s">
        <v>644</v>
      </c>
    </row>
    <row r="13" spans="1:143" s="270" customFormat="1" ht="13.2">
      <c r="A13" s="1307"/>
      <c r="B13" s="1307"/>
      <c r="C13" s="1307"/>
      <c r="D13" s="1307"/>
      <c r="E13" s="1307"/>
      <c r="F13" s="1307"/>
      <c r="G13" s="1307"/>
      <c r="H13" s="1307"/>
      <c r="I13" s="1307"/>
      <c r="J13" s="1307"/>
      <c r="K13" s="1307"/>
      <c r="L13" s="1307"/>
      <c r="M13" s="1307"/>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7"/>
      <c r="AV13" s="1307"/>
      <c r="AW13" s="1307"/>
      <c r="AX13" s="1307"/>
      <c r="AY13" s="1307"/>
      <c r="AZ13" s="1307"/>
      <c r="BA13" s="1307"/>
      <c r="BB13" s="1307"/>
      <c r="BC13" s="1307"/>
      <c r="BD13" s="1307"/>
      <c r="BE13" s="1307"/>
      <c r="BF13" s="1307"/>
      <c r="BG13" s="1307"/>
      <c r="BH13" s="1307"/>
      <c r="BI13" s="1307"/>
      <c r="BJ13" s="1307"/>
      <c r="BK13" s="1307"/>
      <c r="BL13" s="1307"/>
      <c r="BM13" s="1307"/>
      <c r="BN13" s="1307"/>
      <c r="BO13" s="1307"/>
      <c r="BP13" s="1307"/>
      <c r="BQ13" s="1307"/>
      <c r="BR13" s="1307"/>
      <c r="BS13" s="1307"/>
      <c r="BT13" s="1307"/>
      <c r="BU13" s="1307"/>
      <c r="BV13" s="1307"/>
      <c r="BW13" s="1307"/>
      <c r="BX13" s="1307"/>
      <c r="BY13" s="1307"/>
      <c r="BZ13" s="1307"/>
      <c r="CA13" s="1307"/>
      <c r="CB13" s="1307"/>
      <c r="CC13" s="1307"/>
      <c r="CD13" s="1307"/>
      <c r="CE13" s="1307"/>
      <c r="CF13" s="1307"/>
      <c r="CG13" s="1307"/>
      <c r="CH13" s="1307"/>
      <c r="CI13" s="1307"/>
      <c r="CJ13" s="1307"/>
      <c r="CK13" s="1307"/>
      <c r="CL13" s="1307"/>
      <c r="CM13" s="1307"/>
      <c r="CN13" s="1307"/>
      <c r="CO13" s="1307"/>
      <c r="CP13" s="1307"/>
      <c r="CQ13" s="1307"/>
      <c r="CR13" s="1307"/>
      <c r="CS13" s="1307"/>
      <c r="CT13" s="1307"/>
      <c r="CU13" s="1307"/>
      <c r="CV13" s="1307"/>
      <c r="CW13" s="1307"/>
      <c r="CX13" s="1307"/>
      <c r="CY13" s="1307"/>
      <c r="CZ13" s="1307"/>
      <c r="DA13" s="1307"/>
      <c r="DB13" s="1307"/>
      <c r="DC13" s="1307"/>
      <c r="DD13" s="1307"/>
      <c r="DE13" s="1307"/>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307"/>
      <c r="B14" s="1307"/>
      <c r="C14" s="1307"/>
      <c r="D14" s="1307"/>
      <c r="E14" s="1307"/>
      <c r="F14" s="1307"/>
      <c r="G14" s="1307"/>
      <c r="H14" s="1307"/>
      <c r="I14" s="1307"/>
      <c r="J14" s="1307"/>
      <c r="K14" s="1307"/>
      <c r="L14" s="1307"/>
      <c r="M14" s="1307"/>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7"/>
      <c r="BD14" s="1307"/>
      <c r="BE14" s="1307"/>
      <c r="BF14" s="1307"/>
      <c r="BG14" s="1307"/>
      <c r="BH14" s="1307"/>
      <c r="BI14" s="1307"/>
      <c r="BJ14" s="1307"/>
      <c r="BK14" s="1307"/>
      <c r="BL14" s="1307"/>
      <c r="BM14" s="1307"/>
      <c r="BN14" s="1307"/>
      <c r="BO14" s="1307"/>
      <c r="BP14" s="1307"/>
      <c r="BQ14" s="1307"/>
      <c r="BR14" s="1307"/>
      <c r="BS14" s="1307"/>
      <c r="BT14" s="1307"/>
      <c r="BU14" s="1307"/>
      <c r="BV14" s="1307"/>
      <c r="BW14" s="1307"/>
      <c r="BX14" s="1307"/>
      <c r="BY14" s="1307"/>
      <c r="BZ14" s="1307"/>
      <c r="CA14" s="1307"/>
      <c r="CB14" s="1307"/>
      <c r="CC14" s="1307"/>
      <c r="CD14" s="1307"/>
      <c r="CE14" s="1307"/>
      <c r="CF14" s="1307"/>
      <c r="CG14" s="1307"/>
      <c r="CH14" s="1307"/>
      <c r="CI14" s="1307"/>
      <c r="CJ14" s="1307"/>
      <c r="CK14" s="1307"/>
      <c r="CL14" s="1307"/>
      <c r="CM14" s="1307"/>
      <c r="CN14" s="1307"/>
      <c r="CO14" s="1307"/>
      <c r="CP14" s="1307"/>
      <c r="CQ14" s="1307"/>
      <c r="CR14" s="1307"/>
      <c r="CS14" s="1307"/>
      <c r="CT14" s="1307"/>
      <c r="CU14" s="1307"/>
      <c r="CV14" s="1307"/>
      <c r="CW14" s="1307"/>
      <c r="CX14" s="1307"/>
      <c r="CY14" s="1307"/>
      <c r="CZ14" s="1307"/>
      <c r="DA14" s="1307"/>
      <c r="DB14" s="1307"/>
      <c r="DC14" s="1307"/>
      <c r="DD14" s="1307"/>
      <c r="DE14" s="1307"/>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40"/>
      <c r="B15" s="1307"/>
      <c r="C15" s="1307"/>
      <c r="D15" s="1307"/>
      <c r="E15" s="1307"/>
      <c r="F15" s="1307"/>
      <c r="G15" s="1307"/>
      <c r="H15" s="1307"/>
      <c r="I15" s="1307"/>
      <c r="J15" s="1307"/>
      <c r="K15" s="1307"/>
      <c r="L15" s="1307"/>
      <c r="M15" s="1307"/>
      <c r="N15" s="1307"/>
      <c r="O15" s="1307"/>
      <c r="P15" s="1307"/>
      <c r="Q15" s="1307"/>
      <c r="R15" s="1307"/>
      <c r="S15" s="1307"/>
      <c r="T15" s="1307"/>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7"/>
      <c r="BD15" s="1307"/>
      <c r="BE15" s="1307"/>
      <c r="BF15" s="1307"/>
      <c r="BG15" s="1307"/>
      <c r="BH15" s="1307"/>
      <c r="BI15" s="1307"/>
      <c r="BJ15" s="1307"/>
      <c r="BK15" s="1307"/>
      <c r="BL15" s="1307"/>
      <c r="BM15" s="1307"/>
      <c r="BN15" s="1307"/>
      <c r="BO15" s="1307"/>
      <c r="BP15" s="1307"/>
      <c r="BQ15" s="1307"/>
      <c r="BR15" s="1307"/>
      <c r="BS15" s="1307"/>
      <c r="BT15" s="1307"/>
      <c r="BU15" s="1307"/>
      <c r="BV15" s="1307"/>
      <c r="BW15" s="1307"/>
      <c r="BX15" s="1307"/>
      <c r="BY15" s="1307"/>
      <c r="BZ15" s="1307"/>
      <c r="CA15" s="1307"/>
      <c r="CB15" s="1307"/>
      <c r="CC15" s="1307"/>
      <c r="CD15" s="1307"/>
      <c r="CE15" s="1307"/>
      <c r="CF15" s="1307"/>
      <c r="CG15" s="1307"/>
      <c r="CH15" s="1307"/>
      <c r="CI15" s="1307"/>
      <c r="CJ15" s="1307"/>
      <c r="CK15" s="1307"/>
      <c r="CL15" s="1307"/>
      <c r="CM15" s="1307"/>
      <c r="CN15" s="1307"/>
      <c r="CO15" s="1307"/>
      <c r="CP15" s="1307"/>
      <c r="CQ15" s="1307"/>
      <c r="CR15" s="1307"/>
      <c r="CS15" s="1307"/>
      <c r="CT15" s="1307"/>
      <c r="CU15" s="1307"/>
      <c r="CV15" s="1307"/>
      <c r="CW15" s="1307"/>
      <c r="CX15" s="1307"/>
      <c r="CY15" s="1307"/>
      <c r="CZ15" s="1307"/>
      <c r="DA15" s="1307"/>
      <c r="DB15" s="1307"/>
      <c r="DC15" s="1307"/>
      <c r="DD15" s="1307"/>
      <c r="DE15" s="1307"/>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40"/>
      <c r="B16" s="1307"/>
      <c r="C16" s="1307"/>
      <c r="D16" s="1307"/>
      <c r="E16" s="1307"/>
      <c r="F16" s="1307"/>
      <c r="G16" s="1307"/>
      <c r="H16" s="1307"/>
      <c r="I16" s="1307"/>
      <c r="J16" s="1307"/>
      <c r="K16" s="1307"/>
      <c r="L16" s="1307"/>
      <c r="M16" s="1307"/>
      <c r="N16" s="1307"/>
      <c r="O16" s="1307"/>
      <c r="P16" s="1307"/>
      <c r="Q16" s="1307"/>
      <c r="R16" s="1307"/>
      <c r="S16" s="1307"/>
      <c r="T16" s="1307"/>
      <c r="U16" s="1307"/>
      <c r="V16" s="1307"/>
      <c r="W16" s="1307"/>
      <c r="X16" s="1307"/>
      <c r="Y16" s="1307"/>
      <c r="Z16" s="1307"/>
      <c r="AA16" s="1307"/>
      <c r="AB16" s="1307"/>
      <c r="AC16" s="1307"/>
      <c r="AD16" s="1307"/>
      <c r="AE16" s="1307"/>
      <c r="AF16" s="1307"/>
      <c r="AG16" s="1307"/>
      <c r="AH16" s="1307"/>
      <c r="AI16" s="1307"/>
      <c r="AJ16" s="1307"/>
      <c r="AK16" s="1307"/>
      <c r="AL16" s="1307"/>
      <c r="AM16" s="1307"/>
      <c r="AN16" s="1307"/>
      <c r="AO16" s="1307"/>
      <c r="AP16" s="1307"/>
      <c r="AQ16" s="1307"/>
      <c r="AR16" s="1307"/>
      <c r="AS16" s="1307"/>
      <c r="AT16" s="1307"/>
      <c r="AU16" s="1307"/>
      <c r="AV16" s="1307"/>
      <c r="AW16" s="1307"/>
      <c r="AX16" s="1307"/>
      <c r="AY16" s="1307"/>
      <c r="AZ16" s="1307"/>
      <c r="BA16" s="1307"/>
      <c r="BB16" s="1307"/>
      <c r="BC16" s="1307"/>
      <c r="BD16" s="1307"/>
      <c r="BE16" s="1307"/>
      <c r="BF16" s="1307"/>
      <c r="BG16" s="1307"/>
      <c r="BH16" s="1307"/>
      <c r="BI16" s="1307"/>
      <c r="BJ16" s="1307"/>
      <c r="BK16" s="1307"/>
      <c r="BL16" s="1307"/>
      <c r="BM16" s="1307"/>
      <c r="BN16" s="1307"/>
      <c r="BO16" s="1307"/>
      <c r="BP16" s="1307"/>
      <c r="BQ16" s="1307"/>
      <c r="BR16" s="1307"/>
      <c r="BS16" s="1307"/>
      <c r="BT16" s="1307"/>
      <c r="BU16" s="1307"/>
      <c r="BV16" s="1307"/>
      <c r="BW16" s="1307"/>
      <c r="BX16" s="1307"/>
      <c r="BY16" s="1307"/>
      <c r="BZ16" s="1307"/>
      <c r="CA16" s="1307"/>
      <c r="CB16" s="1307"/>
      <c r="CC16" s="1307"/>
      <c r="CD16" s="1307"/>
      <c r="CE16" s="1307"/>
      <c r="CF16" s="1307"/>
      <c r="CG16" s="1307"/>
      <c r="CH16" s="1307"/>
      <c r="CI16" s="1307"/>
      <c r="CJ16" s="1307"/>
      <c r="CK16" s="1307"/>
      <c r="CL16" s="1307"/>
      <c r="CM16" s="1307"/>
      <c r="CN16" s="1307"/>
      <c r="CO16" s="1307"/>
      <c r="CP16" s="1307"/>
      <c r="CQ16" s="1307"/>
      <c r="CR16" s="1307"/>
      <c r="CS16" s="1307"/>
      <c r="CT16" s="1307"/>
      <c r="CU16" s="1307"/>
      <c r="CV16" s="1307"/>
      <c r="CW16" s="1307"/>
      <c r="CX16" s="1307"/>
      <c r="CY16" s="1307"/>
      <c r="CZ16" s="1307"/>
      <c r="DA16" s="1307"/>
      <c r="DB16" s="1307"/>
      <c r="DC16" s="1307"/>
      <c r="DD16" s="1307"/>
      <c r="DE16" s="1307"/>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40"/>
      <c r="B17" s="1307"/>
      <c r="C17" s="1307"/>
      <c r="D17" s="1307"/>
      <c r="E17" s="1307"/>
      <c r="F17" s="1307"/>
      <c r="G17" s="1307"/>
      <c r="H17" s="1307"/>
      <c r="I17" s="1307"/>
      <c r="J17" s="1307"/>
      <c r="K17" s="1307"/>
      <c r="L17" s="1307"/>
      <c r="M17" s="1307"/>
      <c r="N17" s="1307"/>
      <c r="O17" s="1307"/>
      <c r="P17" s="1307"/>
      <c r="Q17" s="1307"/>
      <c r="R17" s="1307"/>
      <c r="S17" s="1307"/>
      <c r="T17" s="1307"/>
      <c r="U17" s="1307"/>
      <c r="V17" s="1307"/>
      <c r="W17" s="1307"/>
      <c r="X17" s="1307"/>
      <c r="Y17" s="1307"/>
      <c r="Z17" s="1307"/>
      <c r="AA17" s="1307"/>
      <c r="AB17" s="1307"/>
      <c r="AC17" s="1307"/>
      <c r="AD17" s="1307"/>
      <c r="AE17" s="1307"/>
      <c r="AF17" s="1307"/>
      <c r="AG17" s="1307"/>
      <c r="AH17" s="1307"/>
      <c r="AI17" s="1307"/>
      <c r="AJ17" s="1307"/>
      <c r="AK17" s="1307"/>
      <c r="AL17" s="1307"/>
      <c r="AM17" s="1307"/>
      <c r="AN17" s="1307"/>
      <c r="AO17" s="1307"/>
      <c r="AP17" s="1307"/>
      <c r="AQ17" s="1307"/>
      <c r="AR17" s="1307"/>
      <c r="AS17" s="1307"/>
      <c r="AT17" s="1307"/>
      <c r="AU17" s="1307"/>
      <c r="AV17" s="1307"/>
      <c r="AW17" s="1307"/>
      <c r="AX17" s="1307"/>
      <c r="AY17" s="1307"/>
      <c r="AZ17" s="1307"/>
      <c r="BA17" s="1307"/>
      <c r="BB17" s="1307"/>
      <c r="BC17" s="1307"/>
      <c r="BD17" s="1307"/>
      <c r="BE17" s="1307"/>
      <c r="BF17" s="1307"/>
      <c r="BG17" s="1307"/>
      <c r="BH17" s="1307"/>
      <c r="BI17" s="1307"/>
      <c r="BJ17" s="1307"/>
      <c r="BK17" s="1307"/>
      <c r="BL17" s="1307"/>
      <c r="BM17" s="1307"/>
      <c r="BN17" s="1307"/>
      <c r="BO17" s="1307"/>
      <c r="BP17" s="1307"/>
      <c r="BQ17" s="1307"/>
      <c r="BR17" s="1307"/>
      <c r="BS17" s="1307"/>
      <c r="BT17" s="1307"/>
      <c r="BU17" s="1307"/>
      <c r="BV17" s="1307"/>
      <c r="BW17" s="1307"/>
      <c r="BX17" s="1307"/>
      <c r="BY17" s="1307"/>
      <c r="BZ17" s="1307"/>
      <c r="CA17" s="1307"/>
      <c r="CB17" s="1307"/>
      <c r="CC17" s="1307"/>
      <c r="CD17" s="1307"/>
      <c r="CE17" s="1307"/>
      <c r="CF17" s="1307"/>
      <c r="CG17" s="1307"/>
      <c r="CH17" s="1307"/>
      <c r="CI17" s="1307"/>
      <c r="CJ17" s="1307"/>
      <c r="CK17" s="1307"/>
      <c r="CL17" s="1307"/>
      <c r="CM17" s="1307"/>
      <c r="CN17" s="1307"/>
      <c r="CO17" s="1307"/>
      <c r="CP17" s="1307"/>
      <c r="CQ17" s="1307"/>
      <c r="CR17" s="1307"/>
      <c r="CS17" s="1307"/>
      <c r="CT17" s="1307"/>
      <c r="CU17" s="1307"/>
      <c r="CV17" s="1307"/>
      <c r="CW17" s="1307"/>
      <c r="CX17" s="1307"/>
      <c r="CY17" s="1307"/>
      <c r="CZ17" s="1307"/>
      <c r="DA17" s="1307"/>
      <c r="DB17" s="1307"/>
      <c r="DC17" s="1307"/>
      <c r="DD17" s="1307"/>
      <c r="DE17" s="1307"/>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40"/>
      <c r="B18" s="1307"/>
      <c r="C18" s="1307"/>
      <c r="D18" s="1307"/>
      <c r="E18" s="1307"/>
      <c r="F18" s="1307"/>
      <c r="G18" s="1307"/>
      <c r="H18" s="1307"/>
      <c r="I18" s="1307"/>
      <c r="J18" s="1307"/>
      <c r="K18" s="1307"/>
      <c r="L18" s="1307"/>
      <c r="M18" s="1307"/>
      <c r="N18" s="1307"/>
      <c r="O18" s="1307"/>
      <c r="P18" s="1307"/>
      <c r="Q18" s="1307"/>
      <c r="R18" s="1307"/>
      <c r="S18" s="1307"/>
      <c r="T18" s="1307"/>
      <c r="U18" s="1307"/>
      <c r="V18" s="1307"/>
      <c r="W18" s="1307"/>
      <c r="X18" s="1307"/>
      <c r="Y18" s="1307"/>
      <c r="Z18" s="1307"/>
      <c r="AA18" s="1307"/>
      <c r="AB18" s="1307"/>
      <c r="AC18" s="1307"/>
      <c r="AD18" s="1307"/>
      <c r="AE18" s="1307"/>
      <c r="AF18" s="1307"/>
      <c r="AG18" s="1307"/>
      <c r="AH18" s="1307"/>
      <c r="AI18" s="1307"/>
      <c r="AJ18" s="1307"/>
      <c r="AK18" s="1307"/>
      <c r="AL18" s="1307"/>
      <c r="AM18" s="1307"/>
      <c r="AN18" s="1307"/>
      <c r="AO18" s="1307"/>
      <c r="AP18" s="1307"/>
      <c r="AQ18" s="1307"/>
      <c r="AR18" s="1307"/>
      <c r="AS18" s="1307"/>
      <c r="AT18" s="1307"/>
      <c r="AU18" s="1307"/>
      <c r="AV18" s="1307"/>
      <c r="AW18" s="1307"/>
      <c r="AX18" s="1307"/>
      <c r="AY18" s="1307"/>
      <c r="AZ18" s="1307"/>
      <c r="BA18" s="1307"/>
      <c r="BB18" s="1307"/>
      <c r="BC18" s="1307"/>
      <c r="BD18" s="1307"/>
      <c r="BE18" s="1307"/>
      <c r="BF18" s="1307"/>
      <c r="BG18" s="1307"/>
      <c r="BH18" s="1307"/>
      <c r="BI18" s="1307"/>
      <c r="BJ18" s="1307"/>
      <c r="BK18" s="1307"/>
      <c r="BL18" s="1307"/>
      <c r="BM18" s="1307"/>
      <c r="BN18" s="1307"/>
      <c r="BO18" s="1307"/>
      <c r="BP18" s="1307"/>
      <c r="BQ18" s="1307"/>
      <c r="BR18" s="1307"/>
      <c r="BS18" s="1307"/>
      <c r="BT18" s="1307"/>
      <c r="BU18" s="1307"/>
      <c r="BV18" s="1307"/>
      <c r="BW18" s="1307"/>
      <c r="BX18" s="1307"/>
      <c r="BY18" s="1307"/>
      <c r="BZ18" s="1307"/>
      <c r="CA18" s="1307"/>
      <c r="CB18" s="1307"/>
      <c r="CC18" s="1307"/>
      <c r="CD18" s="1307"/>
      <c r="CE18" s="1307"/>
      <c r="CF18" s="1307"/>
      <c r="CG18" s="1307"/>
      <c r="CH18" s="1307"/>
      <c r="CI18" s="1307"/>
      <c r="CJ18" s="1307"/>
      <c r="CK18" s="1307"/>
      <c r="CL18" s="1307"/>
      <c r="CM18" s="1307"/>
      <c r="CN18" s="1307"/>
      <c r="CO18" s="1307"/>
      <c r="CP18" s="1307"/>
      <c r="CQ18" s="1307"/>
      <c r="CR18" s="1307"/>
      <c r="CS18" s="1307"/>
      <c r="CT18" s="1307"/>
      <c r="CU18" s="1307"/>
      <c r="CV18" s="1307"/>
      <c r="CW18" s="1307"/>
      <c r="CX18" s="1307"/>
      <c r="CY18" s="1307"/>
      <c r="CZ18" s="1307"/>
      <c r="DA18" s="1307"/>
      <c r="DB18" s="1307"/>
      <c r="DC18" s="1307"/>
      <c r="DD18" s="1307"/>
      <c r="DE18" s="1307"/>
      <c r="DF18" s="271"/>
      <c r="DG18" s="271"/>
      <c r="DH18" s="271"/>
      <c r="DI18" s="271"/>
      <c r="DJ18" s="271"/>
      <c r="DK18" s="271"/>
      <c r="DL18" s="271"/>
      <c r="DM18" s="271"/>
      <c r="DN18" s="271"/>
      <c r="DO18" s="271"/>
      <c r="DP18" s="271"/>
      <c r="DQ18" s="271"/>
      <c r="DR18" s="271"/>
      <c r="DS18" s="271"/>
      <c r="DT18" s="271"/>
      <c r="DU18" s="271"/>
      <c r="DV18" s="271"/>
      <c r="DW18" s="271"/>
    </row>
    <row r="19" spans="1:351" ht="13.2">
      <c r="DD19" s="1240"/>
      <c r="DE19" s="1240"/>
    </row>
    <row r="20" spans="1:351" ht="13.2">
      <c r="DD20" s="1240"/>
      <c r="DE20" s="1240"/>
    </row>
    <row r="21" spans="1:351" ht="16.2">
      <c r="B21" s="1306"/>
      <c r="C21" s="1302"/>
      <c r="D21" s="1302"/>
      <c r="E21" s="1302"/>
      <c r="F21" s="1302"/>
      <c r="G21" s="1302"/>
      <c r="H21" s="1302"/>
      <c r="I21" s="1302"/>
      <c r="J21" s="1302"/>
      <c r="K21" s="1302"/>
      <c r="L21" s="1302"/>
      <c r="M21" s="1302"/>
      <c r="N21" s="1305"/>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c r="AL21" s="1302"/>
      <c r="AM21" s="1302"/>
      <c r="AN21" s="1302"/>
      <c r="AO21" s="1302"/>
      <c r="AP21" s="1302"/>
      <c r="AQ21" s="1302"/>
      <c r="AR21" s="1302"/>
      <c r="AS21" s="1302"/>
      <c r="AT21" s="1305"/>
      <c r="AU21" s="1302"/>
      <c r="AV21" s="1302"/>
      <c r="AW21" s="1302"/>
      <c r="AX21" s="1302"/>
      <c r="AY21" s="1302"/>
      <c r="AZ21" s="1302"/>
      <c r="BA21" s="1302"/>
      <c r="BB21" s="1302"/>
      <c r="BC21" s="1302"/>
      <c r="BD21" s="1302"/>
      <c r="BE21" s="1302"/>
      <c r="BF21" s="1305"/>
      <c r="BG21" s="1302"/>
      <c r="BH21" s="1302"/>
      <c r="BI21" s="1302"/>
      <c r="BJ21" s="1302"/>
      <c r="BK21" s="1302"/>
      <c r="BL21" s="1302"/>
      <c r="BM21" s="1302"/>
      <c r="BN21" s="1302"/>
      <c r="BO21" s="1302"/>
      <c r="BP21" s="1302"/>
      <c r="BQ21" s="1302"/>
      <c r="BR21" s="1305"/>
      <c r="BS21" s="1302"/>
      <c r="BT21" s="1302"/>
      <c r="BU21" s="1302"/>
      <c r="BV21" s="1302"/>
      <c r="BW21" s="1302"/>
      <c r="BX21" s="1302"/>
      <c r="BY21" s="1302"/>
      <c r="BZ21" s="1302"/>
      <c r="CA21" s="1302"/>
      <c r="CB21" s="1302"/>
      <c r="CC21" s="1302"/>
      <c r="CD21" s="1305"/>
      <c r="CE21" s="1302"/>
      <c r="CF21" s="1302"/>
      <c r="CG21" s="1302"/>
      <c r="CH21" s="1302"/>
      <c r="CI21" s="1302"/>
      <c r="CJ21" s="1302"/>
      <c r="CK21" s="1302"/>
      <c r="CL21" s="1302"/>
      <c r="CM21" s="1302"/>
      <c r="CN21" s="1302"/>
      <c r="CO21" s="1302"/>
      <c r="CP21" s="1305"/>
      <c r="CQ21" s="1302"/>
      <c r="CR21" s="1302"/>
      <c r="CS21" s="1302"/>
      <c r="CT21" s="1302"/>
      <c r="CU21" s="1302"/>
      <c r="CV21" s="1302"/>
      <c r="CW21" s="1302"/>
      <c r="CX21" s="1302"/>
      <c r="CY21" s="1302"/>
      <c r="CZ21" s="1302"/>
      <c r="DA21" s="1302"/>
      <c r="DB21" s="1305"/>
      <c r="DC21" s="1302"/>
      <c r="DD21" s="1301"/>
      <c r="DE21" s="1240"/>
      <c r="MM21" s="1304"/>
    </row>
    <row r="22" spans="1:351" ht="16.2">
      <c r="B22" s="1241"/>
      <c r="MM22" s="1304"/>
    </row>
    <row r="23" spans="1:351" ht="13.2">
      <c r="B23" s="1241"/>
    </row>
    <row r="24" spans="1:351" ht="13.2">
      <c r="B24" s="1241"/>
    </row>
    <row r="25" spans="1:351" ht="13.2">
      <c r="B25" s="1241"/>
    </row>
    <row r="26" spans="1:351" ht="13.2">
      <c r="B26" s="1241"/>
    </row>
    <row r="27" spans="1:351" ht="13.2">
      <c r="B27" s="1241"/>
    </row>
    <row r="28" spans="1:351" ht="13.2">
      <c r="B28" s="1241"/>
    </row>
    <row r="29" spans="1:351" ht="13.2">
      <c r="B29" s="1241"/>
    </row>
    <row r="30" spans="1:351" ht="13.2">
      <c r="B30" s="1241"/>
    </row>
    <row r="31" spans="1:351" ht="13.2">
      <c r="B31" s="1241"/>
    </row>
    <row r="32" spans="1:351" ht="13.2">
      <c r="B32" s="1241"/>
    </row>
    <row r="33" spans="2:109" ht="13.2">
      <c r="B33" s="1241"/>
    </row>
    <row r="34" spans="2:109" ht="13.2">
      <c r="B34" s="1241"/>
    </row>
    <row r="35" spans="2:109" ht="13.2">
      <c r="B35" s="1241"/>
    </row>
    <row r="36" spans="2:109" ht="13.2">
      <c r="B36" s="1241"/>
    </row>
    <row r="37" spans="2:109" ht="13.2">
      <c r="B37" s="1241"/>
    </row>
    <row r="38" spans="2:109" ht="13.2">
      <c r="B38" s="1241"/>
    </row>
    <row r="39" spans="2:109" ht="13.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c r="B40" s="1282"/>
      <c r="DD40" s="1282"/>
      <c r="DE40" s="1240"/>
    </row>
    <row r="41" spans="2:109" ht="16.2">
      <c r="B41" s="1303" t="s">
        <v>643</v>
      </c>
      <c r="C41" s="1302"/>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c r="AF41" s="1302"/>
      <c r="AG41" s="1302"/>
      <c r="AH41" s="1302"/>
      <c r="AI41" s="1302"/>
      <c r="AJ41" s="1302"/>
      <c r="AK41" s="1302"/>
      <c r="AL41" s="1302"/>
      <c r="AM41" s="1302"/>
      <c r="AN41" s="1302"/>
      <c r="AO41" s="1302"/>
      <c r="AP41" s="1302"/>
      <c r="AQ41" s="1302"/>
      <c r="AR41" s="1302"/>
      <c r="AS41" s="1302"/>
      <c r="AT41" s="1302"/>
      <c r="AU41" s="1302"/>
      <c r="AV41" s="1302"/>
      <c r="AW41" s="1302"/>
      <c r="AX41" s="1302"/>
      <c r="AY41" s="1302"/>
      <c r="AZ41" s="1302"/>
      <c r="BA41" s="1302"/>
      <c r="BB41" s="1302"/>
      <c r="BC41" s="1302"/>
      <c r="BD41" s="1302"/>
      <c r="BE41" s="1302"/>
      <c r="BF41" s="1302"/>
      <c r="BG41" s="1302"/>
      <c r="BH41" s="1302"/>
      <c r="BI41" s="1302"/>
      <c r="BJ41" s="1302"/>
      <c r="BK41" s="1302"/>
      <c r="BL41" s="1302"/>
      <c r="BM41" s="1302"/>
      <c r="BN41" s="1302"/>
      <c r="BO41" s="1302"/>
      <c r="BP41" s="1302"/>
      <c r="BQ41" s="1302"/>
      <c r="BR41" s="1302"/>
      <c r="BS41" s="1302"/>
      <c r="BT41" s="1302"/>
      <c r="BU41" s="1302"/>
      <c r="BV41" s="1302"/>
      <c r="BW41" s="1302"/>
      <c r="BX41" s="1302"/>
      <c r="BY41" s="1302"/>
      <c r="BZ41" s="1302"/>
      <c r="CA41" s="1302"/>
      <c r="CB41" s="1302"/>
      <c r="CC41" s="1302"/>
      <c r="CD41" s="1302"/>
      <c r="CE41" s="1302"/>
      <c r="CF41" s="1302"/>
      <c r="CG41" s="1302"/>
      <c r="CH41" s="1302"/>
      <c r="CI41" s="1302"/>
      <c r="CJ41" s="1302"/>
      <c r="CK41" s="1302"/>
      <c r="CL41" s="1302"/>
      <c r="CM41" s="1302"/>
      <c r="CN41" s="1302"/>
      <c r="CO41" s="1302"/>
      <c r="CP41" s="1302"/>
      <c r="CQ41" s="1302"/>
      <c r="CR41" s="1302"/>
      <c r="CS41" s="1302"/>
      <c r="CT41" s="1302"/>
      <c r="CU41" s="1302"/>
      <c r="CV41" s="1302"/>
      <c r="CW41" s="1302"/>
      <c r="CX41" s="1302"/>
      <c r="CY41" s="1302"/>
      <c r="CZ41" s="1302"/>
      <c r="DA41" s="1302"/>
      <c r="DB41" s="1302"/>
      <c r="DC41" s="1302"/>
      <c r="DD41" s="1301"/>
    </row>
    <row r="42" spans="2:109" ht="13.2">
      <c r="B42" s="1241"/>
      <c r="G42" s="1278"/>
      <c r="I42" s="1277"/>
      <c r="J42" s="1277"/>
      <c r="K42" s="1277"/>
      <c r="AM42" s="1278"/>
      <c r="AN42" s="1278" t="s">
        <v>638</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c r="B43" s="1241"/>
      <c r="AN43" s="1300" t="s">
        <v>642</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298"/>
    </row>
    <row r="44" spans="2:109" ht="13.2">
      <c r="B44" s="1241"/>
      <c r="AN44" s="1297"/>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5"/>
    </row>
    <row r="45" spans="2:109" ht="13.2">
      <c r="B45" s="1241"/>
      <c r="AN45" s="1297"/>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5"/>
    </row>
    <row r="46" spans="2:109" ht="13.2">
      <c r="B46" s="1241"/>
      <c r="AN46" s="1297"/>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5"/>
    </row>
    <row r="47" spans="2:109" ht="13.2">
      <c r="B47" s="1241"/>
      <c r="AN47" s="1294"/>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2"/>
    </row>
    <row r="48" spans="2:109" ht="13.2">
      <c r="B48" s="1241"/>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c r="B49" s="1241"/>
      <c r="AN49" s="1240" t="s">
        <v>636</v>
      </c>
    </row>
    <row r="50" spans="1:109" ht="13.2">
      <c r="B50" s="1241"/>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c r="B51" s="1241"/>
      <c r="G51" s="1257"/>
      <c r="H51" s="1257"/>
      <c r="I51" s="1291"/>
      <c r="J51" s="1291"/>
      <c r="K51" s="1256"/>
      <c r="L51" s="1256"/>
      <c r="M51" s="1256"/>
      <c r="N51" s="1256"/>
      <c r="AM51" s="1255"/>
      <c r="AN51" s="1249" t="s">
        <v>635</v>
      </c>
      <c r="AO51" s="1249"/>
      <c r="AP51" s="1249"/>
      <c r="AQ51" s="1249"/>
      <c r="AR51" s="1249"/>
      <c r="AS51" s="1249"/>
      <c r="AT51" s="1249"/>
      <c r="AU51" s="1249"/>
      <c r="AV51" s="1249"/>
      <c r="AW51" s="1249"/>
      <c r="AX51" s="1249"/>
      <c r="AY51" s="1249"/>
      <c r="AZ51" s="1249"/>
      <c r="BA51" s="1249"/>
      <c r="BB51" s="1249" t="s">
        <v>633</v>
      </c>
      <c r="BC51" s="1249"/>
      <c r="BD51" s="1249"/>
      <c r="BE51" s="1249"/>
      <c r="BF51" s="1249"/>
      <c r="BG51" s="1249"/>
      <c r="BH51" s="1249"/>
      <c r="BI51" s="1249"/>
      <c r="BJ51" s="1249"/>
      <c r="BK51" s="1249"/>
      <c r="BL51" s="1249"/>
      <c r="BM51" s="1249"/>
      <c r="BN51" s="1249"/>
      <c r="BO51" s="1249"/>
      <c r="BP51" s="1290"/>
      <c r="BQ51" s="1248"/>
      <c r="BR51" s="1248"/>
      <c r="BS51" s="1248"/>
      <c r="BT51" s="1248"/>
      <c r="BU51" s="1248"/>
      <c r="BV51" s="1248"/>
      <c r="BW51" s="1248"/>
      <c r="BX51" s="1290"/>
      <c r="BY51" s="1248"/>
      <c r="BZ51" s="1248"/>
      <c r="CA51" s="1248"/>
      <c r="CB51" s="1248"/>
      <c r="CC51" s="1248"/>
      <c r="CD51" s="1248"/>
      <c r="CE51" s="1248"/>
      <c r="CF51" s="1290"/>
      <c r="CG51" s="1248"/>
      <c r="CH51" s="1248"/>
      <c r="CI51" s="1248"/>
      <c r="CJ51" s="1248"/>
      <c r="CK51" s="1248"/>
      <c r="CL51" s="1248"/>
      <c r="CM51" s="1248"/>
      <c r="CN51" s="1248">
        <v>160.69999999999999</v>
      </c>
      <c r="CO51" s="1248"/>
      <c r="CP51" s="1248"/>
      <c r="CQ51" s="1248"/>
      <c r="CR51" s="1248"/>
      <c r="CS51" s="1248"/>
      <c r="CT51" s="1248"/>
      <c r="CU51" s="1248"/>
      <c r="CV51" s="1248">
        <v>145.6</v>
      </c>
      <c r="CW51" s="1248"/>
      <c r="CX51" s="1248"/>
      <c r="CY51" s="1248"/>
      <c r="CZ51" s="1248"/>
      <c r="DA51" s="1248"/>
      <c r="DB51" s="1248"/>
      <c r="DC51" s="1248"/>
    </row>
    <row r="52" spans="1:109" ht="13.2">
      <c r="B52" s="1241"/>
      <c r="G52" s="1257"/>
      <c r="H52" s="1257"/>
      <c r="I52" s="1291"/>
      <c r="J52" s="1291"/>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c r="A53" s="1277"/>
      <c r="B53" s="1241"/>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641</v>
      </c>
      <c r="BC53" s="1249"/>
      <c r="BD53" s="1249"/>
      <c r="BE53" s="1249"/>
      <c r="BF53" s="1249"/>
      <c r="BG53" s="1249"/>
      <c r="BH53" s="1249"/>
      <c r="BI53" s="1249"/>
      <c r="BJ53" s="1249"/>
      <c r="BK53" s="1249"/>
      <c r="BL53" s="1249"/>
      <c r="BM53" s="1249"/>
      <c r="BN53" s="1249"/>
      <c r="BO53" s="1249"/>
      <c r="BP53" s="1290"/>
      <c r="BQ53" s="1248"/>
      <c r="BR53" s="1248"/>
      <c r="BS53" s="1248"/>
      <c r="BT53" s="1248"/>
      <c r="BU53" s="1248"/>
      <c r="BV53" s="1248"/>
      <c r="BW53" s="1248"/>
      <c r="BX53" s="1290"/>
      <c r="BY53" s="1248"/>
      <c r="BZ53" s="1248"/>
      <c r="CA53" s="1248"/>
      <c r="CB53" s="1248"/>
      <c r="CC53" s="1248"/>
      <c r="CD53" s="1248"/>
      <c r="CE53" s="1248"/>
      <c r="CF53" s="1290"/>
      <c r="CG53" s="1248"/>
      <c r="CH53" s="1248"/>
      <c r="CI53" s="1248"/>
      <c r="CJ53" s="1248"/>
      <c r="CK53" s="1248"/>
      <c r="CL53" s="1248"/>
      <c r="CM53" s="1248"/>
      <c r="CN53" s="1248">
        <v>54.5</v>
      </c>
      <c r="CO53" s="1248"/>
      <c r="CP53" s="1248"/>
      <c r="CQ53" s="1248"/>
      <c r="CR53" s="1248"/>
      <c r="CS53" s="1248"/>
      <c r="CT53" s="1248"/>
      <c r="CU53" s="1248"/>
      <c r="CV53" s="1248">
        <v>55.2</v>
      </c>
      <c r="CW53" s="1248"/>
      <c r="CX53" s="1248"/>
      <c r="CY53" s="1248"/>
      <c r="CZ53" s="1248"/>
      <c r="DA53" s="1248"/>
      <c r="DB53" s="1248"/>
      <c r="DC53" s="1248"/>
    </row>
    <row r="54" spans="1:109" ht="13.2">
      <c r="A54" s="1277"/>
      <c r="B54" s="1241"/>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c r="A55" s="1277"/>
      <c r="B55" s="1241"/>
      <c r="G55" s="1253"/>
      <c r="H55" s="1253"/>
      <c r="I55" s="1253"/>
      <c r="J55" s="1253"/>
      <c r="K55" s="1256"/>
      <c r="L55" s="1256"/>
      <c r="M55" s="1256"/>
      <c r="N55" s="1256"/>
      <c r="AN55" s="1250" t="s">
        <v>634</v>
      </c>
      <c r="AO55" s="1250"/>
      <c r="AP55" s="1250"/>
      <c r="AQ55" s="1250"/>
      <c r="AR55" s="1250"/>
      <c r="AS55" s="1250"/>
      <c r="AT55" s="1250"/>
      <c r="AU55" s="1250"/>
      <c r="AV55" s="1250"/>
      <c r="AW55" s="1250"/>
      <c r="AX55" s="1250"/>
      <c r="AY55" s="1250"/>
      <c r="AZ55" s="1250"/>
      <c r="BA55" s="1250"/>
      <c r="BB55" s="1249" t="s">
        <v>633</v>
      </c>
      <c r="BC55" s="1249"/>
      <c r="BD55" s="1249"/>
      <c r="BE55" s="1249"/>
      <c r="BF55" s="1249"/>
      <c r="BG55" s="1249"/>
      <c r="BH55" s="1249"/>
      <c r="BI55" s="1249"/>
      <c r="BJ55" s="1249"/>
      <c r="BK55" s="1249"/>
      <c r="BL55" s="1249"/>
      <c r="BM55" s="1249"/>
      <c r="BN55" s="1249"/>
      <c r="BO55" s="1249"/>
      <c r="BP55" s="1290"/>
      <c r="BQ55" s="1248"/>
      <c r="BR55" s="1248"/>
      <c r="BS55" s="1248"/>
      <c r="BT55" s="1248"/>
      <c r="BU55" s="1248"/>
      <c r="BV55" s="1248"/>
      <c r="BW55" s="1248"/>
      <c r="BX55" s="1290"/>
      <c r="BY55" s="1248"/>
      <c r="BZ55" s="1248"/>
      <c r="CA55" s="1248"/>
      <c r="CB55" s="1248"/>
      <c r="CC55" s="1248"/>
      <c r="CD55" s="1248"/>
      <c r="CE55" s="1248"/>
      <c r="CF55" s="1290"/>
      <c r="CG55" s="1248"/>
      <c r="CH55" s="1248"/>
      <c r="CI55" s="1248"/>
      <c r="CJ55" s="1248"/>
      <c r="CK55" s="1248"/>
      <c r="CL55" s="1248"/>
      <c r="CM55" s="1248"/>
      <c r="CN55" s="1248">
        <v>115.7</v>
      </c>
      <c r="CO55" s="1248"/>
      <c r="CP55" s="1248"/>
      <c r="CQ55" s="1248"/>
      <c r="CR55" s="1248"/>
      <c r="CS55" s="1248"/>
      <c r="CT55" s="1248"/>
      <c r="CU55" s="1248"/>
      <c r="CV55" s="1248">
        <v>106</v>
      </c>
      <c r="CW55" s="1248"/>
      <c r="CX55" s="1248"/>
      <c r="CY55" s="1248"/>
      <c r="CZ55" s="1248"/>
      <c r="DA55" s="1248"/>
      <c r="DB55" s="1248"/>
      <c r="DC55" s="1248"/>
    </row>
    <row r="56" spans="1:109" ht="13.2">
      <c r="A56" s="1277"/>
      <c r="B56" s="1241"/>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c r="B57" s="1283"/>
      <c r="G57" s="1253"/>
      <c r="H57" s="1253"/>
      <c r="I57" s="1252"/>
      <c r="J57" s="1252"/>
      <c r="K57" s="1256"/>
      <c r="L57" s="1256"/>
      <c r="M57" s="1256"/>
      <c r="N57" s="1256"/>
      <c r="AM57" s="1240"/>
      <c r="AN57" s="1250"/>
      <c r="AO57" s="1250"/>
      <c r="AP57" s="1250"/>
      <c r="AQ57" s="1250"/>
      <c r="AR57" s="1250"/>
      <c r="AS57" s="1250"/>
      <c r="AT57" s="1250"/>
      <c r="AU57" s="1250"/>
      <c r="AV57" s="1250"/>
      <c r="AW57" s="1250"/>
      <c r="AX57" s="1250"/>
      <c r="AY57" s="1250"/>
      <c r="AZ57" s="1250"/>
      <c r="BA57" s="1250"/>
      <c r="BB57" s="1249" t="s">
        <v>640</v>
      </c>
      <c r="BC57" s="1249"/>
      <c r="BD57" s="1249"/>
      <c r="BE57" s="1249"/>
      <c r="BF57" s="1249"/>
      <c r="BG57" s="1249"/>
      <c r="BH57" s="1249"/>
      <c r="BI57" s="1249"/>
      <c r="BJ57" s="1249"/>
      <c r="BK57" s="1249"/>
      <c r="BL57" s="1249"/>
      <c r="BM57" s="1249"/>
      <c r="BN57" s="1249"/>
      <c r="BO57" s="1249"/>
      <c r="BP57" s="1290"/>
      <c r="BQ57" s="1248"/>
      <c r="BR57" s="1248"/>
      <c r="BS57" s="1248"/>
      <c r="BT57" s="1248"/>
      <c r="BU57" s="1248"/>
      <c r="BV57" s="1248"/>
      <c r="BW57" s="1248"/>
      <c r="BX57" s="1290"/>
      <c r="BY57" s="1248"/>
      <c r="BZ57" s="1248"/>
      <c r="CA57" s="1248"/>
      <c r="CB57" s="1248"/>
      <c r="CC57" s="1248"/>
      <c r="CD57" s="1248"/>
      <c r="CE57" s="1248"/>
      <c r="CF57" s="1290"/>
      <c r="CG57" s="1248"/>
      <c r="CH57" s="1248"/>
      <c r="CI57" s="1248"/>
      <c r="CJ57" s="1248"/>
      <c r="CK57" s="1248"/>
      <c r="CL57" s="1248"/>
      <c r="CM57" s="1248"/>
      <c r="CN57" s="1248">
        <v>61</v>
      </c>
      <c r="CO57" s="1248"/>
      <c r="CP57" s="1248"/>
      <c r="CQ57" s="1248"/>
      <c r="CR57" s="1248"/>
      <c r="CS57" s="1248"/>
      <c r="CT57" s="1248"/>
      <c r="CU57" s="1248"/>
      <c r="CV57" s="1248">
        <v>62</v>
      </c>
      <c r="CW57" s="1248"/>
      <c r="CX57" s="1248"/>
      <c r="CY57" s="1248"/>
      <c r="CZ57" s="1248"/>
      <c r="DA57" s="1248"/>
      <c r="DB57" s="1248"/>
      <c r="DC57" s="1248"/>
      <c r="DD57" s="1288"/>
      <c r="DE57" s="1283"/>
    </row>
    <row r="58" spans="1:109" s="1277" customFormat="1" ht="13.2">
      <c r="A58" s="1240"/>
      <c r="B58" s="1283"/>
      <c r="G58" s="1253"/>
      <c r="H58" s="1253"/>
      <c r="I58" s="1252"/>
      <c r="J58" s="1252"/>
      <c r="K58" s="1256"/>
      <c r="L58" s="1256"/>
      <c r="M58" s="1256"/>
      <c r="N58" s="1256"/>
      <c r="AM58" s="1240"/>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c r="A59" s="1240"/>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c r="A60" s="1240"/>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c r="A61" s="1240"/>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0"/>
    </row>
    <row r="63" spans="1:109" ht="16.2">
      <c r="B63" s="1281" t="s">
        <v>639</v>
      </c>
    </row>
    <row r="64" spans="1:109" ht="13.2">
      <c r="B64" s="1241"/>
      <c r="G64" s="1278"/>
      <c r="I64" s="1280"/>
      <c r="J64" s="1280"/>
      <c r="K64" s="1280"/>
      <c r="L64" s="1280"/>
      <c r="M64" s="1280"/>
      <c r="N64" s="1279"/>
      <c r="AM64" s="1278"/>
      <c r="AN64" s="1278" t="s">
        <v>638</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c r="B65" s="1241"/>
      <c r="AN65" s="1276" t="s">
        <v>637</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c r="B66" s="1241"/>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c r="B67" s="1241"/>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c r="B68" s="1241"/>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c r="B69" s="1241"/>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c r="B70" s="1241"/>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c r="B71" s="1241"/>
      <c r="G71" s="1263"/>
      <c r="I71" s="1266"/>
      <c r="J71" s="1265"/>
      <c r="K71" s="1265"/>
      <c r="L71" s="1264"/>
      <c r="M71" s="1265"/>
      <c r="N71" s="1264"/>
      <c r="AM71" s="1263"/>
      <c r="AN71" s="1240" t="s">
        <v>636</v>
      </c>
    </row>
    <row r="72" spans="2:107" ht="13.2">
      <c r="B72" s="1241"/>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ht="13.2">
      <c r="B73" s="1241"/>
      <c r="G73" s="1257"/>
      <c r="H73" s="1257"/>
      <c r="I73" s="1257"/>
      <c r="J73" s="1257"/>
      <c r="K73" s="1254"/>
      <c r="L73" s="1254"/>
      <c r="M73" s="1254"/>
      <c r="N73" s="1254"/>
      <c r="AM73" s="1255"/>
      <c r="AN73" s="1249" t="s">
        <v>635</v>
      </c>
      <c r="AO73" s="1249"/>
      <c r="AP73" s="1249"/>
      <c r="AQ73" s="1249"/>
      <c r="AR73" s="1249"/>
      <c r="AS73" s="1249"/>
      <c r="AT73" s="1249"/>
      <c r="AU73" s="1249"/>
      <c r="AV73" s="1249"/>
      <c r="AW73" s="1249"/>
      <c r="AX73" s="1249"/>
      <c r="AY73" s="1249"/>
      <c r="AZ73" s="1249"/>
      <c r="BA73" s="1249"/>
      <c r="BB73" s="1249" t="s">
        <v>633</v>
      </c>
      <c r="BC73" s="1249"/>
      <c r="BD73" s="1249"/>
      <c r="BE73" s="1249"/>
      <c r="BF73" s="1249"/>
      <c r="BG73" s="1249"/>
      <c r="BH73" s="1249"/>
      <c r="BI73" s="1249"/>
      <c r="BJ73" s="1249"/>
      <c r="BK73" s="1249"/>
      <c r="BL73" s="1249"/>
      <c r="BM73" s="1249"/>
      <c r="BN73" s="1249"/>
      <c r="BO73" s="1249"/>
      <c r="BP73" s="1248">
        <v>198.7</v>
      </c>
      <c r="BQ73" s="1248"/>
      <c r="BR73" s="1248"/>
      <c r="BS73" s="1248"/>
      <c r="BT73" s="1248"/>
      <c r="BU73" s="1248"/>
      <c r="BV73" s="1248"/>
      <c r="BW73" s="1248"/>
      <c r="BX73" s="1248">
        <v>182.5</v>
      </c>
      <c r="BY73" s="1248"/>
      <c r="BZ73" s="1248"/>
      <c r="CA73" s="1248"/>
      <c r="CB73" s="1248"/>
      <c r="CC73" s="1248"/>
      <c r="CD73" s="1248"/>
      <c r="CE73" s="1248"/>
      <c r="CF73" s="1248">
        <v>175.6</v>
      </c>
      <c r="CG73" s="1248"/>
      <c r="CH73" s="1248"/>
      <c r="CI73" s="1248"/>
      <c r="CJ73" s="1248"/>
      <c r="CK73" s="1248"/>
      <c r="CL73" s="1248"/>
      <c r="CM73" s="1248"/>
      <c r="CN73" s="1248">
        <v>160.69999999999999</v>
      </c>
      <c r="CO73" s="1248"/>
      <c r="CP73" s="1248"/>
      <c r="CQ73" s="1248"/>
      <c r="CR73" s="1248"/>
      <c r="CS73" s="1248"/>
      <c r="CT73" s="1248"/>
      <c r="CU73" s="1248"/>
      <c r="CV73" s="1248">
        <v>145.6</v>
      </c>
      <c r="CW73" s="1248"/>
      <c r="CX73" s="1248"/>
      <c r="CY73" s="1248"/>
      <c r="CZ73" s="1248"/>
      <c r="DA73" s="1248"/>
      <c r="DB73" s="1248"/>
      <c r="DC73" s="1248"/>
    </row>
    <row r="74" spans="2:107" ht="13.2">
      <c r="B74" s="1241"/>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c r="B75" s="1241"/>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632</v>
      </c>
      <c r="BC75" s="1249"/>
      <c r="BD75" s="1249"/>
      <c r="BE75" s="1249"/>
      <c r="BF75" s="1249"/>
      <c r="BG75" s="1249"/>
      <c r="BH75" s="1249"/>
      <c r="BI75" s="1249"/>
      <c r="BJ75" s="1249"/>
      <c r="BK75" s="1249"/>
      <c r="BL75" s="1249"/>
      <c r="BM75" s="1249"/>
      <c r="BN75" s="1249"/>
      <c r="BO75" s="1249"/>
      <c r="BP75" s="1248">
        <v>15.4</v>
      </c>
      <c r="BQ75" s="1248"/>
      <c r="BR75" s="1248"/>
      <c r="BS75" s="1248"/>
      <c r="BT75" s="1248"/>
      <c r="BU75" s="1248"/>
      <c r="BV75" s="1248"/>
      <c r="BW75" s="1248"/>
      <c r="BX75" s="1248">
        <v>16.899999999999999</v>
      </c>
      <c r="BY75" s="1248"/>
      <c r="BZ75" s="1248"/>
      <c r="CA75" s="1248"/>
      <c r="CB75" s="1248"/>
      <c r="CC75" s="1248"/>
      <c r="CD75" s="1248"/>
      <c r="CE75" s="1248"/>
      <c r="CF75" s="1248">
        <v>17</v>
      </c>
      <c r="CG75" s="1248"/>
      <c r="CH75" s="1248"/>
      <c r="CI75" s="1248"/>
      <c r="CJ75" s="1248"/>
      <c r="CK75" s="1248"/>
      <c r="CL75" s="1248"/>
      <c r="CM75" s="1248"/>
      <c r="CN75" s="1248">
        <v>16.5</v>
      </c>
      <c r="CO75" s="1248"/>
      <c r="CP75" s="1248"/>
      <c r="CQ75" s="1248"/>
      <c r="CR75" s="1248"/>
      <c r="CS75" s="1248"/>
      <c r="CT75" s="1248"/>
      <c r="CU75" s="1248"/>
      <c r="CV75" s="1248">
        <v>13.3</v>
      </c>
      <c r="CW75" s="1248"/>
      <c r="CX75" s="1248"/>
      <c r="CY75" s="1248"/>
      <c r="CZ75" s="1248"/>
      <c r="DA75" s="1248"/>
      <c r="DB75" s="1248"/>
      <c r="DC75" s="1248"/>
    </row>
    <row r="76" spans="2:107" ht="13.2">
      <c r="B76" s="1241"/>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c r="B77" s="1241"/>
      <c r="G77" s="1253"/>
      <c r="H77" s="1253"/>
      <c r="I77" s="1253"/>
      <c r="J77" s="1253"/>
      <c r="K77" s="1254"/>
      <c r="L77" s="1254"/>
      <c r="M77" s="1254"/>
      <c r="N77" s="1254"/>
      <c r="AN77" s="1250" t="s">
        <v>634</v>
      </c>
      <c r="AO77" s="1250"/>
      <c r="AP77" s="1250"/>
      <c r="AQ77" s="1250"/>
      <c r="AR77" s="1250"/>
      <c r="AS77" s="1250"/>
      <c r="AT77" s="1250"/>
      <c r="AU77" s="1250"/>
      <c r="AV77" s="1250"/>
      <c r="AW77" s="1250"/>
      <c r="AX77" s="1250"/>
      <c r="AY77" s="1250"/>
      <c r="AZ77" s="1250"/>
      <c r="BA77" s="1250"/>
      <c r="BB77" s="1249" t="s">
        <v>633</v>
      </c>
      <c r="BC77" s="1249"/>
      <c r="BD77" s="1249"/>
      <c r="BE77" s="1249"/>
      <c r="BF77" s="1249"/>
      <c r="BG77" s="1249"/>
      <c r="BH77" s="1249"/>
      <c r="BI77" s="1249"/>
      <c r="BJ77" s="1249"/>
      <c r="BK77" s="1249"/>
      <c r="BL77" s="1249"/>
      <c r="BM77" s="1249"/>
      <c r="BN77" s="1249"/>
      <c r="BO77" s="1249"/>
      <c r="BP77" s="1248">
        <v>139</v>
      </c>
      <c r="BQ77" s="1248"/>
      <c r="BR77" s="1248"/>
      <c r="BS77" s="1248"/>
      <c r="BT77" s="1248"/>
      <c r="BU77" s="1248"/>
      <c r="BV77" s="1248"/>
      <c r="BW77" s="1248"/>
      <c r="BX77" s="1248">
        <v>132.4</v>
      </c>
      <c r="BY77" s="1248"/>
      <c r="BZ77" s="1248"/>
      <c r="CA77" s="1248"/>
      <c r="CB77" s="1248"/>
      <c r="CC77" s="1248"/>
      <c r="CD77" s="1248"/>
      <c r="CE77" s="1248"/>
      <c r="CF77" s="1248">
        <v>124.2</v>
      </c>
      <c r="CG77" s="1248"/>
      <c r="CH77" s="1248"/>
      <c r="CI77" s="1248"/>
      <c r="CJ77" s="1248"/>
      <c r="CK77" s="1248"/>
      <c r="CL77" s="1248"/>
      <c r="CM77" s="1248"/>
      <c r="CN77" s="1248">
        <v>115.7</v>
      </c>
      <c r="CO77" s="1248"/>
      <c r="CP77" s="1248"/>
      <c r="CQ77" s="1248"/>
      <c r="CR77" s="1248"/>
      <c r="CS77" s="1248"/>
      <c r="CT77" s="1248"/>
      <c r="CU77" s="1248"/>
      <c r="CV77" s="1248">
        <v>106</v>
      </c>
      <c r="CW77" s="1248"/>
      <c r="CX77" s="1248"/>
      <c r="CY77" s="1248"/>
      <c r="CZ77" s="1248"/>
      <c r="DA77" s="1248"/>
      <c r="DB77" s="1248"/>
      <c r="DC77" s="1248"/>
    </row>
    <row r="78" spans="2:107" ht="13.2">
      <c r="B78" s="1241"/>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c r="B79" s="1241"/>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632</v>
      </c>
      <c r="BC79" s="1249"/>
      <c r="BD79" s="1249"/>
      <c r="BE79" s="1249"/>
      <c r="BF79" s="1249"/>
      <c r="BG79" s="1249"/>
      <c r="BH79" s="1249"/>
      <c r="BI79" s="1249"/>
      <c r="BJ79" s="1249"/>
      <c r="BK79" s="1249"/>
      <c r="BL79" s="1249"/>
      <c r="BM79" s="1249"/>
      <c r="BN79" s="1249"/>
      <c r="BO79" s="1249"/>
      <c r="BP79" s="1248">
        <v>11.2</v>
      </c>
      <c r="BQ79" s="1248"/>
      <c r="BR79" s="1248"/>
      <c r="BS79" s="1248"/>
      <c r="BT79" s="1248"/>
      <c r="BU79" s="1248"/>
      <c r="BV79" s="1248"/>
      <c r="BW79" s="1248"/>
      <c r="BX79" s="1248">
        <v>11.2</v>
      </c>
      <c r="BY79" s="1248"/>
      <c r="BZ79" s="1248"/>
      <c r="CA79" s="1248"/>
      <c r="CB79" s="1248"/>
      <c r="CC79" s="1248"/>
      <c r="CD79" s="1248"/>
      <c r="CE79" s="1248"/>
      <c r="CF79" s="1248">
        <v>10.9</v>
      </c>
      <c r="CG79" s="1248"/>
      <c r="CH79" s="1248"/>
      <c r="CI79" s="1248"/>
      <c r="CJ79" s="1248"/>
      <c r="CK79" s="1248"/>
      <c r="CL79" s="1248"/>
      <c r="CM79" s="1248"/>
      <c r="CN79" s="1248">
        <v>10.3</v>
      </c>
      <c r="CO79" s="1248"/>
      <c r="CP79" s="1248"/>
      <c r="CQ79" s="1248"/>
      <c r="CR79" s="1248"/>
      <c r="CS79" s="1248"/>
      <c r="CT79" s="1248"/>
      <c r="CU79" s="1248"/>
      <c r="CV79" s="1248">
        <v>9</v>
      </c>
      <c r="CW79" s="1248"/>
      <c r="CX79" s="1248"/>
      <c r="CY79" s="1248"/>
      <c r="CZ79" s="1248"/>
      <c r="DA79" s="1248"/>
      <c r="DB79" s="1248"/>
      <c r="DC79" s="1248"/>
    </row>
    <row r="80" spans="2:107" ht="13.2">
      <c r="B80" s="1241"/>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c r="B81" s="1241"/>
    </row>
    <row r="82" spans="2:109" ht="16.2">
      <c r="B82" s="1241"/>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c r="DD84" s="1240"/>
      <c r="DE84" s="1240"/>
    </row>
    <row r="85" spans="2:109" ht="13.2">
      <c r="DD85" s="1240"/>
      <c r="DE85" s="1240"/>
    </row>
    <row r="86" spans="2:109" ht="13.2" hidden="1">
      <c r="DD86" s="1240"/>
      <c r="DE86" s="1240"/>
    </row>
    <row r="87" spans="2:109" ht="13.2" hidden="1">
      <c r="K87" s="1243"/>
      <c r="AQ87" s="1243"/>
      <c r="BC87" s="1243"/>
      <c r="BO87" s="1243"/>
      <c r="CA87" s="1243"/>
      <c r="CM87" s="1243"/>
      <c r="CY87" s="1243"/>
      <c r="DD87" s="1240"/>
      <c r="DE87" s="1240"/>
    </row>
    <row r="88" spans="2:109" ht="13.2" hidden="1">
      <c r="DD88" s="1240"/>
      <c r="DE88" s="1240"/>
    </row>
    <row r="89" spans="2:109" ht="13.2" hidden="1">
      <c r="DD89" s="1240"/>
      <c r="DE89" s="1240"/>
    </row>
    <row r="90" spans="2:109" ht="13.2" hidden="1">
      <c r="DD90" s="1240"/>
      <c r="DE90" s="1240"/>
    </row>
    <row r="91" spans="2:109" ht="13.2" hidden="1">
      <c r="DD91" s="1240"/>
      <c r="DE91" s="1240"/>
    </row>
    <row r="92" spans="2:109" ht="13.5" hidden="1" customHeight="1">
      <c r="DD92" s="1240"/>
      <c r="DE92" s="1240"/>
    </row>
    <row r="93" spans="2:109" ht="13.5" hidden="1" customHeight="1">
      <c r="DD93" s="1240"/>
      <c r="DE93" s="1240"/>
    </row>
    <row r="94" spans="2:109" ht="13.5" hidden="1" customHeight="1">
      <c r="DD94" s="1240"/>
      <c r="DE94" s="1240"/>
    </row>
    <row r="95" spans="2:109" ht="13.5" hidden="1" customHeight="1">
      <c r="DD95" s="1240"/>
      <c r="DE95" s="1240"/>
    </row>
    <row r="96" spans="2:109" ht="13.5" hidden="1" customHeight="1">
      <c r="DD96" s="1240"/>
      <c r="DE96" s="1240"/>
    </row>
    <row r="97" spans="108:109" ht="13.5" hidden="1" customHeight="1">
      <c r="DD97" s="1240"/>
      <c r="DE97" s="1240"/>
    </row>
    <row r="98" spans="108:109" ht="13.5" hidden="1" customHeight="1">
      <c r="DD98" s="1240"/>
      <c r="DE98" s="1240"/>
    </row>
    <row r="99" spans="108:109" ht="13.5" hidden="1" customHeight="1">
      <c r="DD99" s="1240"/>
      <c r="DE99" s="1240"/>
    </row>
    <row r="100" spans="108:109" ht="13.5" hidden="1" customHeight="1">
      <c r="DD100" s="1240"/>
      <c r="DE100" s="1240"/>
    </row>
    <row r="101" spans="108:109" ht="13.5" hidden="1" customHeight="1">
      <c r="DD101" s="1240"/>
      <c r="DE101" s="1240"/>
    </row>
    <row r="102" spans="108:109" ht="13.5" hidden="1" customHeight="1">
      <c r="DD102" s="1240"/>
      <c r="DE102" s="1240"/>
    </row>
    <row r="103" spans="108:109" ht="13.5" hidden="1" customHeight="1">
      <c r="DD103" s="1240"/>
      <c r="DE103" s="1240"/>
    </row>
    <row r="104" spans="108:109" ht="13.5" hidden="1" customHeight="1">
      <c r="DD104" s="1240"/>
      <c r="DE104" s="1240"/>
    </row>
    <row r="105" spans="108:109" ht="13.5" hidden="1" customHeight="1">
      <c r="DD105" s="1240"/>
      <c r="DE105" s="1240"/>
    </row>
    <row r="106" spans="108:109" ht="13.5" hidden="1" customHeight="1">
      <c r="DD106" s="1240"/>
      <c r="DE106" s="1240"/>
    </row>
    <row r="107" spans="108:109" ht="13.5" hidden="1" customHeight="1">
      <c r="DD107" s="1240"/>
      <c r="DE107" s="1240"/>
    </row>
    <row r="108" spans="108:109" ht="13.5" hidden="1" customHeight="1">
      <c r="DD108" s="1240"/>
      <c r="DE108" s="1240"/>
    </row>
    <row r="109" spans="108:109" ht="13.5" hidden="1" customHeight="1">
      <c r="DD109" s="1240"/>
      <c r="DE109" s="1240"/>
    </row>
    <row r="110" spans="108:109" ht="13.5" hidden="1" customHeight="1">
      <c r="DD110" s="1240"/>
      <c r="DE110" s="1240"/>
    </row>
    <row r="111" spans="108:109" ht="13.5" hidden="1" customHeight="1">
      <c r="DD111" s="1240"/>
      <c r="DE111" s="1240"/>
    </row>
    <row r="112" spans="108:109" ht="13.5" hidden="1" customHeight="1">
      <c r="DD112" s="1240"/>
      <c r="DE112" s="1240"/>
    </row>
    <row r="113" spans="108:109" ht="13.5" hidden="1" customHeight="1">
      <c r="DD113" s="1240"/>
      <c r="DE113" s="1240"/>
    </row>
    <row r="114" spans="108:109" ht="13.5" hidden="1" customHeight="1">
      <c r="DD114" s="1240"/>
      <c r="DE114" s="1240"/>
    </row>
    <row r="115" spans="108:109" ht="13.5" hidden="1" customHeight="1">
      <c r="DD115" s="1240"/>
      <c r="DE115" s="1240"/>
    </row>
    <row r="116" spans="108:109" ht="13.5" hidden="1" customHeight="1">
      <c r="DD116" s="1240"/>
      <c r="DE116" s="1240"/>
    </row>
    <row r="117" spans="108:109" ht="13.5" hidden="1" customHeight="1">
      <c r="DD117" s="1240"/>
      <c r="DE117" s="1240"/>
    </row>
    <row r="118" spans="108:109" ht="13.5" hidden="1" customHeight="1">
      <c r="DD118" s="1240"/>
      <c r="DE118" s="1240"/>
    </row>
    <row r="119" spans="108:109" ht="13.5" hidden="1" customHeight="1">
      <c r="DD119" s="1240"/>
      <c r="DE119" s="1240"/>
    </row>
    <row r="120" spans="108:109" ht="13.5" hidden="1" customHeight="1">
      <c r="DD120" s="1240"/>
      <c r="DE120" s="1240"/>
    </row>
    <row r="121" spans="108:109" ht="13.5" hidden="1" customHeight="1">
      <c r="DD121" s="1240"/>
      <c r="DE121" s="1240"/>
    </row>
    <row r="122" spans="108:109" ht="13.5" hidden="1" customHeight="1">
      <c r="DD122" s="1240"/>
      <c r="DE122" s="1240"/>
    </row>
    <row r="123" spans="108:109" ht="13.5" hidden="1" customHeight="1">
      <c r="DD123" s="1240"/>
      <c r="DE123" s="1240"/>
    </row>
    <row r="124" spans="108:109" ht="13.5" hidden="1" customHeight="1">
      <c r="DD124" s="1240"/>
      <c r="DE124" s="1240"/>
    </row>
    <row r="125" spans="108:109" ht="13.5" hidden="1" customHeight="1">
      <c r="DD125" s="1240"/>
      <c r="DE125" s="1240"/>
    </row>
    <row r="126" spans="108:109" ht="13.5" hidden="1" customHeight="1">
      <c r="DD126" s="1240"/>
      <c r="DE126" s="1240"/>
    </row>
    <row r="127" spans="108:109" ht="13.5" hidden="1" customHeight="1">
      <c r="DD127" s="1240"/>
      <c r="DE127" s="1240"/>
    </row>
    <row r="128" spans="108:109" ht="13.5" hidden="1" customHeight="1">
      <c r="DD128" s="1240"/>
      <c r="DE128" s="1240"/>
    </row>
    <row r="129" spans="108:109" ht="13.5" hidden="1" customHeight="1">
      <c r="DD129" s="1240"/>
      <c r="DE129" s="1240"/>
    </row>
    <row r="130" spans="108:109" ht="13.5" hidden="1" customHeight="1">
      <c r="DD130" s="1240"/>
      <c r="DE130" s="1240"/>
    </row>
    <row r="131" spans="108:109" ht="13.5" hidden="1" customHeight="1">
      <c r="DD131" s="1240"/>
      <c r="DE131" s="1240"/>
    </row>
    <row r="132" spans="108:109" ht="13.5" hidden="1" customHeight="1">
      <c r="DD132" s="1240"/>
      <c r="DE132" s="1240"/>
    </row>
    <row r="133" spans="108:109" ht="13.5" hidden="1" customHeight="1">
      <c r="DD133" s="1240"/>
      <c r="DE133" s="1240"/>
    </row>
    <row r="134" spans="108:109" ht="13.5" hidden="1" customHeight="1">
      <c r="DD134" s="1240"/>
      <c r="DE134" s="1240"/>
    </row>
    <row r="135" spans="108:109" ht="13.5" hidden="1" customHeight="1">
      <c r="DD135" s="1240"/>
      <c r="DE135" s="1240"/>
    </row>
    <row r="136" spans="108:109" ht="13.5" hidden="1" customHeight="1">
      <c r="DD136" s="1240"/>
      <c r="DE136" s="1240"/>
    </row>
    <row r="137" spans="108:109" ht="13.5" hidden="1" customHeight="1">
      <c r="DD137" s="1240"/>
      <c r="DE137" s="1240"/>
    </row>
    <row r="138" spans="108:109" ht="13.5" hidden="1" customHeight="1">
      <c r="DD138" s="1240"/>
      <c r="DE138" s="1240"/>
    </row>
    <row r="139" spans="108:109" ht="13.5" hidden="1" customHeight="1">
      <c r="DD139" s="1240"/>
      <c r="DE139" s="1240"/>
    </row>
    <row r="140" spans="108:109" ht="13.5" hidden="1" customHeight="1">
      <c r="DD140" s="1240"/>
      <c r="DE140" s="1240"/>
    </row>
    <row r="141" spans="108:109" ht="13.5" hidden="1" customHeight="1">
      <c r="DD141" s="1240"/>
      <c r="DE141" s="1240"/>
    </row>
    <row r="142" spans="108:109" ht="13.5" hidden="1" customHeight="1">
      <c r="DD142" s="1240"/>
      <c r="DE142" s="1240"/>
    </row>
    <row r="143" spans="108:109" ht="13.5" hidden="1" customHeight="1">
      <c r="DD143" s="1240"/>
      <c r="DE143" s="1240"/>
    </row>
    <row r="144" spans="108:109" ht="13.5" hidden="1" customHeight="1">
      <c r="DD144" s="1240"/>
      <c r="DE144" s="1240"/>
    </row>
    <row r="145" spans="108:109" ht="13.5" hidden="1" customHeight="1">
      <c r="DD145" s="1240"/>
      <c r="DE145" s="1240"/>
    </row>
    <row r="146" spans="108:109" ht="13.5" hidden="1" customHeight="1">
      <c r="DD146" s="1240"/>
      <c r="DE146" s="1240"/>
    </row>
    <row r="147" spans="108:109" ht="13.5" hidden="1" customHeight="1">
      <c r="DD147" s="1240"/>
      <c r="DE147" s="1240"/>
    </row>
    <row r="148" spans="108:109" ht="13.5" hidden="1" customHeight="1">
      <c r="DD148" s="1240"/>
      <c r="DE148" s="1240"/>
    </row>
    <row r="149" spans="108:109" ht="13.5" hidden="1" customHeight="1">
      <c r="DD149" s="1240"/>
      <c r="DE149" s="1240"/>
    </row>
    <row r="150" spans="108:109" ht="13.5" hidden="1" customHeight="1">
      <c r="DD150" s="1240"/>
      <c r="DE150" s="1240"/>
    </row>
    <row r="151" spans="108:109" ht="13.5" hidden="1" customHeight="1">
      <c r="DD151" s="1240"/>
      <c r="DE151" s="1240"/>
    </row>
    <row r="152" spans="108:109" ht="13.5" hidden="1" customHeight="1">
      <c r="DD152" s="1240"/>
      <c r="DE152" s="1240"/>
    </row>
    <row r="153" spans="108:109" ht="13.5" hidden="1" customHeight="1">
      <c r="DD153" s="1240"/>
      <c r="DE153" s="1240"/>
    </row>
    <row r="154" spans="108:109" ht="13.5" hidden="1" customHeight="1">
      <c r="DD154" s="1240"/>
      <c r="DE154" s="1240"/>
    </row>
    <row r="155" spans="108:109" ht="13.5" hidden="1" customHeight="1">
      <c r="DD155" s="1240"/>
      <c r="DE155" s="1240"/>
    </row>
    <row r="156" spans="108:109" ht="13.5" hidden="1" customHeight="1">
      <c r="DD156" s="1240"/>
      <c r="DE156" s="1240"/>
    </row>
    <row r="157" spans="108:109" ht="13.5" hidden="1" customHeight="1">
      <c r="DD157" s="1240"/>
      <c r="DE157" s="1240"/>
    </row>
    <row r="158" spans="108:109" ht="13.5" hidden="1" customHeight="1">
      <c r="DD158" s="1240"/>
      <c r="DE158" s="1240"/>
    </row>
    <row r="159" spans="108:109" ht="13.5" hidden="1" customHeight="1">
      <c r="DD159" s="1240"/>
      <c r="DE159" s="1240"/>
    </row>
    <row r="160" spans="108:109" ht="13.5" hidden="1" customHeight="1">
      <c r="DD160" s="1240"/>
      <c r="DE160" s="124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gFtePHag9my9JKCNwLNEsYGfIkZz2Y9rTptkuWlVYQhyPFYzAUPYJRZidKyZdBc69xWkD9GP+yW54QCMUEtsA==" saltValue="K3rBZ8FJyRt0ha5oNC9u+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2" zoomScale="70" zoomScaleNormal="70" zoomScaleSheetLayoutView="70" workbookViewId="0">
      <selection activeCell="AN43" sqref="AN43:DC47"/>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zR5fqZnJ2WBL45jmbHWk+E8EXRvm+6p6bd8wiTr2+6Qh96EhUK1fUBPEUCk6BcGuq/yvU+CeBKxhUmtyvd2mg==" saltValue="OnGzOk+mMOvFLr89R725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1" zoomScale="70" zoomScaleNormal="70" zoomScaleSheetLayoutView="55" workbookViewId="0">
      <selection activeCell="AN43" sqref="AN43:DC47"/>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VSbphmOsmZ03VVXP5CsDkUuOGR6aTOZ+MzVPUNWztSIr3PC829BknnnLLMNWliPn4rIaSGl+u5AFlY0vaXsuA==" saltValue="dgLK1QWr5ecuJyw1vwz0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45</v>
      </c>
      <c r="E2" s="134"/>
      <c r="F2" s="135" t="s">
        <v>555</v>
      </c>
      <c r="G2" s="136"/>
      <c r="H2" s="137"/>
    </row>
    <row r="3" spans="1:8">
      <c r="A3" s="133" t="s">
        <v>548</v>
      </c>
      <c r="B3" s="138"/>
      <c r="C3" s="139"/>
      <c r="D3" s="140">
        <v>49782</v>
      </c>
      <c r="E3" s="141"/>
      <c r="F3" s="142">
        <v>50848</v>
      </c>
      <c r="G3" s="143"/>
      <c r="H3" s="144"/>
    </row>
    <row r="4" spans="1:8">
      <c r="A4" s="145"/>
      <c r="B4" s="146"/>
      <c r="C4" s="147"/>
      <c r="D4" s="148">
        <v>25000</v>
      </c>
      <c r="E4" s="149"/>
      <c r="F4" s="150">
        <v>22583</v>
      </c>
      <c r="G4" s="151"/>
      <c r="H4" s="152"/>
    </row>
    <row r="5" spans="1:8">
      <c r="A5" s="133" t="s">
        <v>550</v>
      </c>
      <c r="B5" s="138"/>
      <c r="C5" s="139"/>
      <c r="D5" s="140">
        <v>47548</v>
      </c>
      <c r="E5" s="141"/>
      <c r="F5" s="142">
        <v>53572</v>
      </c>
      <c r="G5" s="143"/>
      <c r="H5" s="144"/>
    </row>
    <row r="6" spans="1:8">
      <c r="A6" s="145"/>
      <c r="B6" s="146"/>
      <c r="C6" s="147"/>
      <c r="D6" s="148">
        <v>24722</v>
      </c>
      <c r="E6" s="149"/>
      <c r="F6" s="150">
        <v>25259</v>
      </c>
      <c r="G6" s="151"/>
      <c r="H6" s="152"/>
    </row>
    <row r="7" spans="1:8">
      <c r="A7" s="133" t="s">
        <v>551</v>
      </c>
      <c r="B7" s="138"/>
      <c r="C7" s="139"/>
      <c r="D7" s="140">
        <v>58470</v>
      </c>
      <c r="E7" s="141"/>
      <c r="F7" s="142">
        <v>51898</v>
      </c>
      <c r="G7" s="143"/>
      <c r="H7" s="144"/>
    </row>
    <row r="8" spans="1:8">
      <c r="A8" s="145"/>
      <c r="B8" s="146"/>
      <c r="C8" s="147"/>
      <c r="D8" s="148">
        <v>31702</v>
      </c>
      <c r="E8" s="149"/>
      <c r="F8" s="150">
        <v>25986</v>
      </c>
      <c r="G8" s="151"/>
      <c r="H8" s="152"/>
    </row>
    <row r="9" spans="1:8">
      <c r="A9" s="133" t="s">
        <v>552</v>
      </c>
      <c r="B9" s="138"/>
      <c r="C9" s="139"/>
      <c r="D9" s="140">
        <v>58178</v>
      </c>
      <c r="E9" s="141"/>
      <c r="F9" s="142">
        <v>51684</v>
      </c>
      <c r="G9" s="143"/>
      <c r="H9" s="144"/>
    </row>
    <row r="10" spans="1:8">
      <c r="A10" s="145"/>
      <c r="B10" s="146"/>
      <c r="C10" s="147"/>
      <c r="D10" s="148">
        <v>33978</v>
      </c>
      <c r="E10" s="149"/>
      <c r="F10" s="150">
        <v>26671</v>
      </c>
      <c r="G10" s="151"/>
      <c r="H10" s="152"/>
    </row>
    <row r="11" spans="1:8">
      <c r="A11" s="133" t="s">
        <v>553</v>
      </c>
      <c r="B11" s="138"/>
      <c r="C11" s="139"/>
      <c r="D11" s="140">
        <v>54167</v>
      </c>
      <c r="E11" s="141"/>
      <c r="F11" s="142">
        <v>52897</v>
      </c>
      <c r="G11" s="143"/>
      <c r="H11" s="144"/>
    </row>
    <row r="12" spans="1:8">
      <c r="A12" s="145"/>
      <c r="B12" s="146"/>
      <c r="C12" s="153"/>
      <c r="D12" s="148">
        <v>30902</v>
      </c>
      <c r="E12" s="149"/>
      <c r="F12" s="150">
        <v>27013</v>
      </c>
      <c r="G12" s="151"/>
      <c r="H12" s="152"/>
    </row>
    <row r="13" spans="1:8">
      <c r="A13" s="133"/>
      <c r="B13" s="138"/>
      <c r="C13" s="154"/>
      <c r="D13" s="155">
        <v>53629</v>
      </c>
      <c r="E13" s="156"/>
      <c r="F13" s="157">
        <v>52180</v>
      </c>
      <c r="G13" s="158"/>
      <c r="H13" s="144"/>
    </row>
    <row r="14" spans="1:8">
      <c r="A14" s="145"/>
      <c r="B14" s="146"/>
      <c r="C14" s="147"/>
      <c r="D14" s="148">
        <v>29261</v>
      </c>
      <c r="E14" s="149"/>
      <c r="F14" s="150">
        <v>25502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2.23</v>
      </c>
      <c r="C19" s="159">
        <f>ROUND(VALUE(SUBSTITUTE(実質収支比率等に係る経年分析!G$48,"▲","-")),2)</f>
        <v>1.3</v>
      </c>
      <c r="D19" s="159">
        <f>ROUND(VALUE(SUBSTITUTE(実質収支比率等に係る経年分析!H$48,"▲","-")),2)</f>
        <v>1.59</v>
      </c>
      <c r="E19" s="159">
        <f>ROUND(VALUE(SUBSTITUTE(実質収支比率等に係る経年分析!I$48,"▲","-")),2)</f>
        <v>1</v>
      </c>
      <c r="F19" s="159">
        <f>ROUND(VALUE(SUBSTITUTE(実質収支比率等に係る経年分析!J$48,"▲","-")),2)</f>
        <v>1.39</v>
      </c>
    </row>
    <row r="20" spans="1:11">
      <c r="A20" s="159" t="s">
        <v>48</v>
      </c>
      <c r="B20" s="159">
        <f>ROUND(VALUE(SUBSTITUTE(実質収支比率等に係る経年分析!F$47,"▲","-")),2)</f>
        <v>2.2999999999999998</v>
      </c>
      <c r="C20" s="159">
        <f>ROUND(VALUE(SUBSTITUTE(実質収支比率等に係る経年分析!G$47,"▲","-")),2)</f>
        <v>2.31</v>
      </c>
      <c r="D20" s="159">
        <f>ROUND(VALUE(SUBSTITUTE(実質収支比率等に係る経年分析!H$47,"▲","-")),2)</f>
        <v>2.84</v>
      </c>
      <c r="E20" s="159">
        <f>ROUND(VALUE(SUBSTITUTE(実質収支比率等に係る経年分析!I$47,"▲","-")),2)</f>
        <v>2.12</v>
      </c>
      <c r="F20" s="159">
        <f>ROUND(VALUE(SUBSTITUTE(実質収支比率等に係る経年分析!J$47,"▲","-")),2)</f>
        <v>2.8</v>
      </c>
    </row>
    <row r="21" spans="1:11">
      <c r="A21" s="159" t="s">
        <v>49</v>
      </c>
      <c r="B21" s="159">
        <f>IF(ISNUMBER(VALUE(SUBSTITUTE(実質収支比率等に係る経年分析!F$49,"▲","-"))),ROUND(VALUE(SUBSTITUTE(実質収支比率等に係る経年分析!F$49,"▲","-")),2),NA())</f>
        <v>1.89</v>
      </c>
      <c r="C21" s="159">
        <f>IF(ISNUMBER(VALUE(SUBSTITUTE(実質収支比率等に係る経年分析!G$49,"▲","-"))),ROUND(VALUE(SUBSTITUTE(実質収支比率等に係る経年分析!G$49,"▲","-")),2),NA())</f>
        <v>-1.39</v>
      </c>
      <c r="D21" s="159">
        <f>IF(ISNUMBER(VALUE(SUBSTITUTE(実質収支比率等に係る経年分析!H$49,"▲","-"))),ROUND(VALUE(SUBSTITUTE(実質収支比率等に係る経年分析!H$49,"▲","-")),2),NA())</f>
        <v>0.64</v>
      </c>
      <c r="E21" s="159">
        <f>IF(ISNUMBER(VALUE(SUBSTITUTE(実質収支比率等に係る経年分析!I$49,"▲","-"))),ROUND(VALUE(SUBSTITUTE(実質収支比率等に係る経年分析!I$49,"▲","-")),2),NA())</f>
        <v>-1.65</v>
      </c>
      <c r="F21" s="159">
        <f>IF(ISNUMBER(VALUE(SUBSTITUTE(実質収支比率等に係る経年分析!J$49,"▲","-"))),ROUND(VALUE(SUBSTITUTE(実質収支比率等に係る経年分析!J$49,"▲","-")),2),NA())</f>
        <v>1.33</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1.36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1.21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0.88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0.69</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介護保険事業費会計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0.56999999999999995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0.55000000000000004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1.3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0.28999999999999998</v>
      </c>
    </row>
    <row r="30" spans="1:11">
      <c r="A30" s="160" t="str">
        <f>IF(連結実質赤字比率に係る赤字・黒字の構成分析!C$40="",NA(),連結実質赤字比率に係る赤字・黒字の構成分析!C$40)</f>
        <v>工業用水道事業会計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0.55000000000000004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0.52</v>
      </c>
    </row>
    <row r="31" spans="1:11">
      <c r="A31" s="160" t="str">
        <f>IF(連結実質赤字比率に係る赤字・黒字の構成分析!C$39="",NA(),連結実質赤字比率に係る赤字・黒字の構成分析!C$39)</f>
        <v>自動車事業会計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0.77</v>
      </c>
    </row>
    <row r="33" spans="1:16">
      <c r="A33" s="160" t="str">
        <f>IF(連結実質赤字比率に係る赤字・黒字の構成分析!C$37="",NA(),連結実質赤字比率に係る赤字・黒字の構成分析!C$37)</f>
        <v>高速鉄道事業会計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v>
      </c>
    </row>
    <row r="34" spans="1:16">
      <c r="A34" s="160" t="str">
        <f>IF(連結実質赤字比率に係る赤字・黒字の構成分析!C$36="",NA(),連結実質赤字比率に係る赤字・黒字の構成分析!C$36)</f>
        <v>国民健康保険事業費会計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2.46</v>
      </c>
    </row>
    <row r="36" spans="1:16">
      <c r="A36" s="160" t="str">
        <f>IF(連結実質赤字比率に係る赤字・黒字の構成分析!C$34="",NA(),連結実質赤字比率に係る赤字・黒字の構成分析!C$34)</f>
        <v>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2.16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3.78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178200</v>
      </c>
      <c r="E42" s="161"/>
      <c r="F42" s="161"/>
      <c r="G42" s="161">
        <f>'実質公債費比率（分子）の構造'!L$52</f>
        <v>172440</v>
      </c>
      <c r="H42" s="161"/>
      <c r="I42" s="161"/>
      <c r="J42" s="161">
        <f>'実質公債費比率（分子）の構造'!M$52</f>
        <v>178901</v>
      </c>
      <c r="K42" s="161"/>
      <c r="L42" s="161"/>
      <c r="M42" s="161">
        <f>'実質公債費比率（分子）の構造'!N$52</f>
        <v>179633</v>
      </c>
      <c r="N42" s="161"/>
      <c r="O42" s="161"/>
      <c r="P42" s="161">
        <f>'実質公債費比率（分子）の構造'!O$52</f>
        <v>179831</v>
      </c>
    </row>
    <row r="43" spans="1:16">
      <c r="A43" s="161" t="s">
        <v>57</v>
      </c>
      <c r="B43" s="161">
        <f>'実質公債費比率（分子）の構造'!K$51</f>
        <v>0</v>
      </c>
      <c r="C43" s="161"/>
      <c r="D43" s="161"/>
      <c r="E43" s="161" t="str">
        <f>'実質公債費比率（分子）の構造'!L$51</f>
        <v>-</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1649</v>
      </c>
      <c r="C44" s="161"/>
      <c r="D44" s="161"/>
      <c r="E44" s="161">
        <f>'実質公債費比率（分子）の構造'!L$50</f>
        <v>1650</v>
      </c>
      <c r="F44" s="161"/>
      <c r="G44" s="161"/>
      <c r="H44" s="161">
        <f>'実質公債費比率（分子）の構造'!M$50</f>
        <v>1652</v>
      </c>
      <c r="I44" s="161"/>
      <c r="J44" s="161"/>
      <c r="K44" s="161">
        <f>'実質公債費比率（分子）の構造'!N$50</f>
        <v>1653</v>
      </c>
      <c r="L44" s="161"/>
      <c r="M44" s="161"/>
      <c r="N44" s="161">
        <f>'実質公債費比率（分子）の構造'!O$50</f>
        <v>1654</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63039</v>
      </c>
      <c r="C46" s="161"/>
      <c r="D46" s="161"/>
      <c r="E46" s="161">
        <f>'実質公債費比率（分子）の構造'!L$48</f>
        <v>62735</v>
      </c>
      <c r="F46" s="161"/>
      <c r="G46" s="161"/>
      <c r="H46" s="161">
        <f>'実質公債費比率（分子）の構造'!M$48</f>
        <v>59166</v>
      </c>
      <c r="I46" s="161"/>
      <c r="J46" s="161"/>
      <c r="K46" s="161">
        <f>'実質公債費比率（分子）の構造'!N$48</f>
        <v>57351</v>
      </c>
      <c r="L46" s="161"/>
      <c r="M46" s="161"/>
      <c r="N46" s="161">
        <f>'実質公債費比率（分子）の構造'!O$48</f>
        <v>56443</v>
      </c>
      <c r="O46" s="161"/>
      <c r="P46" s="161"/>
    </row>
    <row r="47" spans="1:16">
      <c r="A47" s="161" t="s">
        <v>61</v>
      </c>
      <c r="B47" s="161">
        <f>'実質公債費比率（分子）の構造'!K$47</f>
        <v>78841</v>
      </c>
      <c r="C47" s="161"/>
      <c r="D47" s="161"/>
      <c r="E47" s="161">
        <f>'実質公債費比率（分子）の構造'!L$47</f>
        <v>78853</v>
      </c>
      <c r="F47" s="161"/>
      <c r="G47" s="161"/>
      <c r="H47" s="161">
        <f>'実質公債費比率（分子）の構造'!M$47</f>
        <v>78757</v>
      </c>
      <c r="I47" s="161"/>
      <c r="J47" s="161"/>
      <c r="K47" s="161">
        <f>'実質公債費比率（分子）の構造'!N$47</f>
        <v>74182</v>
      </c>
      <c r="L47" s="161"/>
      <c r="M47" s="161"/>
      <c r="N47" s="161">
        <f>'実質公債費比率（分子）の構造'!O$47</f>
        <v>69842</v>
      </c>
      <c r="O47" s="161"/>
      <c r="P47" s="161"/>
    </row>
    <row r="48" spans="1:16">
      <c r="A48" s="161" t="s">
        <v>62</v>
      </c>
      <c r="B48" s="161">
        <f>'実質公債費比率（分子）の構造'!K$46</f>
        <v>47405</v>
      </c>
      <c r="C48" s="161"/>
      <c r="D48" s="161"/>
      <c r="E48" s="161">
        <f>'実質公債費比率（分子）の構造'!L$46</f>
        <v>52758</v>
      </c>
      <c r="F48" s="161"/>
      <c r="G48" s="161"/>
      <c r="H48" s="161">
        <f>'実質公債費比率（分子）の構造'!M$46</f>
        <v>47442</v>
      </c>
      <c r="I48" s="161"/>
      <c r="J48" s="161"/>
      <c r="K48" s="161">
        <f>'実質公債費比率（分子）の構造'!N$46</f>
        <v>42139</v>
      </c>
      <c r="L48" s="161"/>
      <c r="M48" s="161"/>
      <c r="N48" s="161">
        <f>'実質公債費比率（分子）の構造'!O$46</f>
        <v>29184</v>
      </c>
      <c r="O48" s="161"/>
      <c r="P48" s="161"/>
    </row>
    <row r="49" spans="1:16">
      <c r="A49" s="161" t="s">
        <v>63</v>
      </c>
      <c r="B49" s="161">
        <f>'実質公債費比率（分子）の構造'!K$45</f>
        <v>98626</v>
      </c>
      <c r="C49" s="161"/>
      <c r="D49" s="161"/>
      <c r="E49" s="161">
        <f>'実質公債費比率（分子）の構造'!L$45</f>
        <v>111412</v>
      </c>
      <c r="F49" s="161"/>
      <c r="G49" s="161"/>
      <c r="H49" s="161">
        <f>'実質公債費比率（分子）の構造'!M$45</f>
        <v>104527</v>
      </c>
      <c r="I49" s="161"/>
      <c r="J49" s="161"/>
      <c r="K49" s="161">
        <f>'実質公債費比率（分子）の構造'!N$45</f>
        <v>106090</v>
      </c>
      <c r="L49" s="161"/>
      <c r="M49" s="161"/>
      <c r="N49" s="161">
        <f>'実質公債費比率（分子）の構造'!O$45</f>
        <v>102444</v>
      </c>
      <c r="O49" s="161"/>
      <c r="P49" s="161"/>
    </row>
    <row r="50" spans="1:16">
      <c r="A50" s="161" t="s">
        <v>64</v>
      </c>
      <c r="B50" s="161" t="e">
        <f>NA()</f>
        <v>#N/A</v>
      </c>
      <c r="C50" s="161">
        <f>IF(ISNUMBER('実質公債費比率（分子）の構造'!K$53),'実質公債費比率（分子）の構造'!K$53,NA())</f>
        <v>111360</v>
      </c>
      <c r="D50" s="161" t="e">
        <f>NA()</f>
        <v>#N/A</v>
      </c>
      <c r="E50" s="161" t="e">
        <f>NA()</f>
        <v>#N/A</v>
      </c>
      <c r="F50" s="161">
        <f>IF(ISNUMBER('実質公債費比率（分子）の構造'!L$53),'実質公債費比率（分子）の構造'!L$53,NA())</f>
        <v>134968</v>
      </c>
      <c r="G50" s="161" t="e">
        <f>NA()</f>
        <v>#N/A</v>
      </c>
      <c r="H50" s="161" t="e">
        <f>NA()</f>
        <v>#N/A</v>
      </c>
      <c r="I50" s="161">
        <f>IF(ISNUMBER('実質公債費比率（分子）の構造'!M$53),'実質公債費比率（分子）の構造'!M$53,NA())</f>
        <v>112643</v>
      </c>
      <c r="J50" s="161" t="e">
        <f>NA()</f>
        <v>#N/A</v>
      </c>
      <c r="K50" s="161" t="e">
        <f>NA()</f>
        <v>#N/A</v>
      </c>
      <c r="L50" s="161">
        <f>IF(ISNUMBER('実質公債費比率（分子）の構造'!N$53),'実質公債費比率（分子）の構造'!N$53,NA())</f>
        <v>101782</v>
      </c>
      <c r="M50" s="161" t="e">
        <f>NA()</f>
        <v>#N/A</v>
      </c>
      <c r="N50" s="161" t="e">
        <f>NA()</f>
        <v>#N/A</v>
      </c>
      <c r="O50" s="161">
        <f>IF(ISNUMBER('実質公債費比率（分子）の構造'!O$53),'実質公債費比率（分子）の構造'!O$53,NA())</f>
        <v>79736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1400502</v>
      </c>
      <c r="E56" s="160"/>
      <c r="F56" s="160"/>
      <c r="G56" s="160">
        <f>'将来負担比率（分子）の構造'!J$52</f>
        <v>1401034</v>
      </c>
      <c r="H56" s="160"/>
      <c r="I56" s="160"/>
      <c r="J56" s="160">
        <f>'将来負担比率（分子）の構造'!K$52</f>
        <v>1406770</v>
      </c>
      <c r="K56" s="160"/>
      <c r="L56" s="160"/>
      <c r="M56" s="160">
        <f>'将来負担比率（分子）の構造'!L$52</f>
        <v>1403720</v>
      </c>
      <c r="N56" s="160"/>
      <c r="O56" s="160"/>
      <c r="P56" s="160">
        <f>'将来負担比率（分子）の構造'!M$52</f>
        <v>1392552</v>
      </c>
    </row>
    <row r="57" spans="1:16">
      <c r="A57" s="160" t="s">
        <v>35</v>
      </c>
      <c r="B57" s="160"/>
      <c r="C57" s="160"/>
      <c r="D57" s="160">
        <f>'将来負担比率（分子）の構造'!I$51</f>
        <v>695267</v>
      </c>
      <c r="E57" s="160"/>
      <c r="F57" s="160"/>
      <c r="G57" s="160">
        <f>'将来負担比率（分子）の構造'!J$51</f>
        <v>658715</v>
      </c>
      <c r="H57" s="160"/>
      <c r="I57" s="160"/>
      <c r="J57" s="160">
        <f>'将来負担比率（分子）の構造'!K$51</f>
        <v>646672</v>
      </c>
      <c r="K57" s="160"/>
      <c r="L57" s="160"/>
      <c r="M57" s="160">
        <f>'将来負担比率（分子）の構造'!L$51</f>
        <v>706008</v>
      </c>
      <c r="N57" s="160"/>
      <c r="O57" s="160"/>
      <c r="P57" s="160">
        <f>'将来負担比率（分子）の構造'!M$51</f>
        <v>715000</v>
      </c>
    </row>
    <row r="58" spans="1:16">
      <c r="A58" s="160" t="s">
        <v>34</v>
      </c>
      <c r="B58" s="160"/>
      <c r="C58" s="160"/>
      <c r="D58" s="160">
        <f>'将来負担比率（分子）の構造'!I$50</f>
        <v>158910</v>
      </c>
      <c r="E58" s="160"/>
      <c r="F58" s="160"/>
      <c r="G58" s="160">
        <f>'将来負担比率（分子）の構造'!J$50</f>
        <v>142221</v>
      </c>
      <c r="H58" s="160"/>
      <c r="I58" s="160"/>
      <c r="J58" s="160">
        <f>'将来負担比率（分子）の構造'!K$50</f>
        <v>139041</v>
      </c>
      <c r="K58" s="160"/>
      <c r="L58" s="160"/>
      <c r="M58" s="160">
        <f>'将来負担比率（分子）の構造'!L$50</f>
        <v>132395</v>
      </c>
      <c r="N58" s="160"/>
      <c r="O58" s="160"/>
      <c r="P58" s="160">
        <f>'将来負担比率（分子）の構造'!M$50</f>
        <v>155643</v>
      </c>
    </row>
    <row r="59" spans="1:16">
      <c r="A59" s="160" t="s">
        <v>32</v>
      </c>
      <c r="B59" s="160">
        <f>'将来負担比率（分子）の構造'!I$49</f>
        <v>1503</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81409</v>
      </c>
      <c r="C61" s="160"/>
      <c r="D61" s="160"/>
      <c r="E61" s="160">
        <f>'将来負担比率（分子）の構造'!J$46</f>
        <v>76211</v>
      </c>
      <c r="F61" s="160"/>
      <c r="G61" s="160"/>
      <c r="H61" s="160">
        <f>'将来負担比率（分子）の構造'!K$46</f>
        <v>70388</v>
      </c>
      <c r="I61" s="160"/>
      <c r="J61" s="160"/>
      <c r="K61" s="160">
        <f>'将来負担比率（分子）の構造'!L$46</f>
        <v>64639</v>
      </c>
      <c r="L61" s="160"/>
      <c r="M61" s="160"/>
      <c r="N61" s="160">
        <f>'将来負担比率（分子）の構造'!M$46</f>
        <v>57500</v>
      </c>
      <c r="O61" s="160"/>
      <c r="P61" s="160"/>
    </row>
    <row r="62" spans="1:16">
      <c r="A62" s="160" t="s">
        <v>28</v>
      </c>
      <c r="B62" s="160">
        <f>'将来負担比率（分子）の構造'!I$45</f>
        <v>169247</v>
      </c>
      <c r="C62" s="160"/>
      <c r="D62" s="160"/>
      <c r="E62" s="160">
        <f>'将来負担比率（分子）の構造'!J$45</f>
        <v>156632</v>
      </c>
      <c r="F62" s="160"/>
      <c r="G62" s="160"/>
      <c r="H62" s="160">
        <f>'将来負担比率（分子）の構造'!K$45</f>
        <v>146890</v>
      </c>
      <c r="I62" s="160"/>
      <c r="J62" s="160"/>
      <c r="K62" s="160">
        <f>'将来負担比率（分子）の構造'!L$45</f>
        <v>143758</v>
      </c>
      <c r="L62" s="160"/>
      <c r="M62" s="160"/>
      <c r="N62" s="160">
        <f>'将来負担比率（分子）の構造'!M$45</f>
        <v>227722</v>
      </c>
      <c r="O62" s="160"/>
      <c r="P62" s="160"/>
    </row>
    <row r="63" spans="1:16">
      <c r="A63" s="160" t="s">
        <v>27</v>
      </c>
      <c r="B63" s="160">
        <f>'将来負担比率（分子）の構造'!I$44</f>
        <v>2043</v>
      </c>
      <c r="C63" s="160"/>
      <c r="D63" s="160"/>
      <c r="E63" s="160">
        <f>'将来負担比率（分子）の構造'!J$44</f>
        <v>1479</v>
      </c>
      <c r="F63" s="160"/>
      <c r="G63" s="160"/>
      <c r="H63" s="160">
        <f>'将来負担比率（分子）の構造'!K$44</f>
        <v>983</v>
      </c>
      <c r="I63" s="160"/>
      <c r="J63" s="160"/>
      <c r="K63" s="160">
        <f>'将来負担比率（分子）の構造'!L$44</f>
        <v>590</v>
      </c>
      <c r="L63" s="160"/>
      <c r="M63" s="160"/>
      <c r="N63" s="160">
        <f>'将来負担比率（分子）の構造'!M$44</f>
        <v>296</v>
      </c>
      <c r="O63" s="160"/>
      <c r="P63" s="160"/>
    </row>
    <row r="64" spans="1:16">
      <c r="A64" s="160" t="s">
        <v>26</v>
      </c>
      <c r="B64" s="160">
        <f>'将来負担比率（分子）の構造'!I$43</f>
        <v>745137</v>
      </c>
      <c r="C64" s="160"/>
      <c r="D64" s="160"/>
      <c r="E64" s="160">
        <f>'将来負担比率（分子）の構造'!J$43</f>
        <v>637032</v>
      </c>
      <c r="F64" s="160"/>
      <c r="G64" s="160"/>
      <c r="H64" s="160">
        <f>'将来負担比率（分子）の構造'!K$43</f>
        <v>601221</v>
      </c>
      <c r="I64" s="160"/>
      <c r="J64" s="160"/>
      <c r="K64" s="160">
        <f>'将来負担比率（分子）の構造'!L$43</f>
        <v>572183</v>
      </c>
      <c r="L64" s="160"/>
      <c r="M64" s="160"/>
      <c r="N64" s="160">
        <f>'将来負担比率（分子）の構造'!M$43</f>
        <v>552351</v>
      </c>
      <c r="O64" s="160"/>
      <c r="P64" s="160"/>
    </row>
    <row r="65" spans="1:16">
      <c r="A65" s="160" t="s">
        <v>25</v>
      </c>
      <c r="B65" s="160">
        <f>'将来負担比率（分子）の構造'!I$42</f>
        <v>15704</v>
      </c>
      <c r="C65" s="160"/>
      <c r="D65" s="160"/>
      <c r="E65" s="160">
        <f>'将来負担比率（分子）の構造'!J$42</f>
        <v>14154</v>
      </c>
      <c r="F65" s="160"/>
      <c r="G65" s="160"/>
      <c r="H65" s="160">
        <f>'将来負担比率（分子）の構造'!K$42</f>
        <v>12603</v>
      </c>
      <c r="I65" s="160"/>
      <c r="J65" s="160"/>
      <c r="K65" s="160">
        <f>'将来負担比率（分子）の構造'!L$42</f>
        <v>11072</v>
      </c>
      <c r="L65" s="160"/>
      <c r="M65" s="160"/>
      <c r="N65" s="160">
        <f>'将来負担比率（分子）の構造'!M$42</f>
        <v>27605</v>
      </c>
      <c r="O65" s="160"/>
      <c r="P65" s="160"/>
    </row>
    <row r="66" spans="1:16">
      <c r="A66" s="160" t="s">
        <v>24</v>
      </c>
      <c r="B66" s="160">
        <f>'将来負担比率（分子）の構造'!I$41</f>
        <v>2623876</v>
      </c>
      <c r="C66" s="160"/>
      <c r="D66" s="160"/>
      <c r="E66" s="160">
        <f>'将来負担比率（分子）の構造'!J$41</f>
        <v>2596234</v>
      </c>
      <c r="F66" s="160"/>
      <c r="G66" s="160"/>
      <c r="H66" s="160">
        <f>'将来負担比率（分子）の構造'!K$41</f>
        <v>2598085</v>
      </c>
      <c r="I66" s="160"/>
      <c r="J66" s="160"/>
      <c r="K66" s="160">
        <f>'将来負担比率（分子）の構造'!L$41</f>
        <v>2587859</v>
      </c>
      <c r="L66" s="160"/>
      <c r="M66" s="160"/>
      <c r="N66" s="160">
        <f>'将来負担比率（分子）の構造'!M$41</f>
        <v>2599222</v>
      </c>
      <c r="O66" s="160"/>
      <c r="P66" s="160"/>
    </row>
    <row r="67" spans="1:16">
      <c r="A67" s="160" t="s">
        <v>68</v>
      </c>
      <c r="B67" s="160" t="e">
        <f>NA()</f>
        <v>#N/A</v>
      </c>
      <c r="C67" s="160">
        <f>IF(ISNUMBER('将来負担比率（分子）の構造'!I$53), IF('将来負担比率（分子）の構造'!I$53 &lt; 0, 0, '将来負担比率（分子）の構造'!I$53), NA())</f>
        <v>1384238</v>
      </c>
      <c r="D67" s="160" t="e">
        <f>NA()</f>
        <v>#N/A</v>
      </c>
      <c r="E67" s="160" t="e">
        <f>NA()</f>
        <v>#N/A</v>
      </c>
      <c r="F67" s="160">
        <f>IF(ISNUMBER('将来負担比率（分子）の構造'!J$53), IF('将来負担比率（分子）の構造'!J$53 &lt; 0, 0, '将来負担比率（分子）の構造'!J$53), NA())</f>
        <v>1279770</v>
      </c>
      <c r="G67" s="160" t="e">
        <f>NA()</f>
        <v>#N/A</v>
      </c>
      <c r="H67" s="160" t="e">
        <f>NA()</f>
        <v>#N/A</v>
      </c>
      <c r="I67" s="160">
        <f>IF(ISNUMBER('将来負担比率（分子）の構造'!K$53), IF('将来負担比率（分子）の構造'!K$53 &lt; 0, 0, '将来負担比率（分子）の構造'!K$53), NA())</f>
        <v>1237688</v>
      </c>
      <c r="J67" s="160" t="e">
        <f>NA()</f>
        <v>#N/A</v>
      </c>
      <c r="K67" s="160" t="e">
        <f>NA()</f>
        <v>#N/A</v>
      </c>
      <c r="L67" s="160">
        <f>IF(ISNUMBER('将来負担比率（分子）の構造'!L$53), IF('将来負担比率（分子）の構造'!L$53 &lt; 0, 0, '将来負担比率（分子）の構造'!L$53), NA())</f>
        <v>1137979</v>
      </c>
      <c r="M67" s="160" t="e">
        <f>NA()</f>
        <v>#N/A</v>
      </c>
      <c r="N67" s="160" t="e">
        <f>NA()</f>
        <v>#N/A</v>
      </c>
      <c r="O67" s="160">
        <f>IF(ISNUMBER('将来負担比率（分子）の構造'!M$53), IF('将来負担比率（分子）の構造'!M$53 &lt; 0, 0, '将来負担比率（分子）の構造'!M$53), NA())</f>
        <v>1201501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23124</v>
      </c>
      <c r="C72" s="164">
        <f>基金残高に係る経年分析!G55</f>
        <v>17357</v>
      </c>
      <c r="D72" s="164">
        <f>基金残高に係る経年分析!H55</f>
        <v>26247</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14842</v>
      </c>
      <c r="C74" s="164">
        <f>基金残高に係る経年分析!G57</f>
        <v>14646</v>
      </c>
      <c r="D74" s="164">
        <f>基金残高に係る経年分析!H57</f>
        <v>15367</v>
      </c>
    </row>
  </sheetData>
  <sheetProtection algorithmName="SHA-512" hashValue="p3TbMmeAFCqlu0zTNyehEm7UtGG/NE7T7XCI4uiST1KK/WasoVxcuY7gPk8y2tTfLQHeYo9yUtBoJljl9uQevg==" saltValue="zHF3oeD3208Mblyoh3yVF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2019-03-20T02:02:02Z</cp:lastPrinted>
  <dcterms:created xsi:type="dcterms:W3CDTF">2019-02-14T02:28:11Z</dcterms:created>
  <dcterms:modified xsi:type="dcterms:W3CDTF">2019-08-08T07:53:34Z</dcterms:modified>
  <cp:category/>
</cp:coreProperties>
</file>