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8" i="12" l="1"/>
  <c r="AA37" i="12"/>
  <c r="AA36" i="12"/>
  <c r="BG36" i="10" l="1"/>
  <c r="BG35" i="10"/>
  <c r="BG34" i="10"/>
  <c r="AO36" i="10"/>
  <c r="AO35" i="10"/>
  <c r="AO34" i="10"/>
  <c r="W41"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<sst xmlns="http://schemas.openxmlformats.org/spreadsheetml/2006/main" count="1013" uniqueCount="632">
  <si>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</si>
  <si>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</si>
  <si>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</si>
  <si>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</si>
  <si>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</si>
  <si>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</si>
  <si>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</si>
  <si>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</si>
  <si>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</si>
  <si>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</si>
  <si>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</si>
  <si>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</si>
  <si>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</si>
  <si>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</si>
  <si>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</si>
  <si>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</si>
  <si>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</si>
  <si>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</si>
  <si>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</si>
  <si>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</si>
  <si>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</si>
  <si>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</si>
  <si>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</si>
  <si>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</si>
  <si>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</si>
  <si>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</si>
  <si>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</si>
  <si>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</si>
  <si>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</si>
  <si>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</si>
  <si>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</si>
  <si>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</si>
  <si>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</si>
  <si>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</si>
  <si>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</si>
  <si>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</si>
  <si>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</si>
  <si>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</si>
  <si>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</si>
  <si>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</si>
  <si>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</si>
  <si>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</si>
  <si>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</si>
  <si>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</si>
  <si>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</si>
  <si>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</si>
  <si>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</si>
  <si>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</si>
  <si>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</si>
  <si>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</si>
  <si>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</si>
  <si>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</si>
  <si>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</si>
  <si>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</si>
  <si>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</si>
  <si>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</si>
  <si>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</si>
  <si>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</si>
  <si>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</si>
  <si>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</si>
  <si>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</si>
  <si>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</si>
  <si>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</si>
  <si>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</si>
  <si>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</si>
  <si>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</si>
  <si>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</si>
  <si>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</si>
  <si>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</si>
  <si>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</si>
  <si>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</si>
  <si>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</si>
  <si>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</si>
  <si>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</si>
  <si>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</si>
  <si>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</si>
  <si>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</si>
  <si>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</si>
  <si>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</si>
  <si>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</si>
  <si>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</si>
  <si>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</si>
  <si>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</si>
  <si>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</si>
  <si>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</si>
  <si>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</si>
  <si>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</si>
  <si>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</si>
  <si>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</si>
  <si>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</si>
  <si>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</si>
  <si>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</si>
  <si>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</si>
  <si>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</si>
  <si>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</si>
  <si>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</si>
  <si>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</si>
  <si>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</si>
  <si>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</si>
  <si>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</si>
  <si>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</si>
  <si>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</si>
  <si>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</si>
  <si>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</si>
  <si>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</si>
  <si>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</si>
  <si>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</si>
  <si>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</si>
  <si>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</si>
  <si>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</si>
  <si>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</si>
  <si>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</si>
  <si>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</si>
  <si>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</si>
  <si>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</si>
  <si>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</si>
  <si>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</si>
  <si>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</si>
  <si>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</si>
  <si>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</si>
  <si>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</si>
  <si>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</si>
  <si>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</si>
  <si>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</si>
  <si>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</si>
  <si>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</si>
  <si>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</si>
  <si>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</si>
  <si>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</si>
  <si>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</si>
  <si>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</si>
  <si>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</si>
  <si>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</si>
  <si>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</si>
  <si>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</si>
  <si>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</si>
  <si>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</si>
  <si>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</si>
  <si>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</si>
  <si>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</si>
  <si>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</si>
  <si>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</si>
  <si>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</si>
  <si>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</si>
  <si>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</si>
  <si>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</si>
  <si>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</si>
  <si>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</si>
  <si>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</si>
  <si>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</si>
  <si>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</si>
  <si>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</si>
  <si>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</si>
  <si>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</si>
  <si>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</si>
  <si>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</si>
  <si>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</si>
  <si>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</si>
  <si>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</si>
  <si>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</si>
  <si>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</si>
  <si>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</si>
  <si>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</si>
  <si>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</si>
  <si>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</si>
  <si>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</si>
  <si>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</si>
  <si>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</si>
  <si>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</si>
  <si>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</si>
  <si>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</si>
  <si>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</si>
  <si>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</si>
  <si>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</si>
  <si>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</si>
  <si>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</si>
  <si>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</si>
  <si>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</si>
  <si>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</si>
  <si>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</si>
  <si>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</si>
  <si>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</si>
  <si>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</si>
  <si>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</si>
  <si>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</si>
  <si>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</si>
  <si>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</si>
  <si>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</si>
  <si>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</si>
  <si>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</si>
  <si>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</si>
  <si>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</si>
  <si>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</si>
  <si>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</si>
  <si>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</si>
  <si>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</si>
  <si>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</si>
  <si>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</si>
  <si>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</si>
  <si>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</si>
  <si>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</si>
  <si>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</si>
  <si>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</si>
  <si>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</si>
  <si>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</si>
  <si>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</si>
  <si>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</si>
  <si>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</si>
  <si>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</si>
  <si>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静岡県静岡市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</si>
  <si>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</si>
  <si>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</si>
  <si>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</si>
  <si>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</si>
  <si>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</si>
  <si>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</si>
  <si>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</si>
  <si>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</si>
  <si>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</si>
  <si>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</si>
  <si>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</si>
  <si>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</si>
  <si>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</si>
  <si>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</si>
  <si>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</si>
  <si>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</si>
  <si>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</si>
  <si>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</si>
  <si>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</si>
  <si>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</si>
  <si>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</si>
  <si>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</si>
  <si>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</si>
  <si>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</si>
  <si>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</si>
  <si>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</si>
  <si>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</si>
  <si>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</si>
  <si>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</si>
  <si>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</si>
  <si>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</si>
  <si>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</si>
  <si>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</si>
  <si>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</si>
  <si>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</si>
  <si>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</si>
  <si>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</si>
  <si>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</si>
  <si>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</si>
  <si>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</si>
  <si>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</si>
  <si>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</si>
  <si>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</si>
  <si>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</si>
  <si>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</si>
  <si>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</si>
  <si>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</si>
  <si>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</si>
  <si>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</si>
  <si>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</si>
  <si>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</si>
  <si>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</si>
  <si>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</si>
  <si>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</si>
  <si>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</si>
  <si>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</si>
  <si>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</si>
  <si>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</si>
  <si>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</si>
  <si>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</si>
  <si>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</si>
  <si>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</si>
  <si>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</si>
  <si>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</si>
  <si>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</si>
  <si>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</si>
  <si>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</si>
  <si>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</si>
  <si>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</si>
  <si>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</si>
  <si>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</si>
  <si>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</si>
  <si>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</si>
  <si>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</si>
  <si>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</si>
  <si>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</si>
  <si>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</si>
  <si>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</si>
  <si>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</si>
  <si>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</si>
  <si>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</si>
  <si>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</si>
  <si>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</si>
  <si>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</si>
  <si>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</si>
  <si>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</si>
  <si>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</si>
  <si>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</si>
  <si>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</si>
  <si>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</si>
  <si>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</si>
  <si>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</si>
  <si>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</si>
  <si>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</si>
  <si>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</si>
  <si>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</si>
  <si>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</si>
  <si>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</si>
  <si>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</si>
  <si>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</si>
  <si>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</si>
  <si>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</si>
  <si>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</si>
  <si>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</si>
  <si>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</si>
  <si>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</si>
  <si>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</si>
  <si>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</si>
  <si>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</si>
  <si>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</si>
  <si>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</si>
  <si>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</si>
  <si>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</si>
  <si>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</si>
  <si>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</si>
  <si>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</si>
  <si>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</si>
  <si>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</si>
  <si>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</si>
  <si>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</si>
  <si>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</si>
  <si>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</si>
  <si>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</si>
  <si>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</si>
  <si>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</si>
  <si>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</si>
  <si>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</si>
  <si>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</si>
  <si>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</si>
  <si>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</si>
  <si>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</si>
  <si>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</si>
  <si>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</si>
  <si>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</si>
  <si>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</si>
  <si>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</si>
  <si>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</si>
  <si>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</si>
  <si>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</si>
  <si>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</si>
  <si>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</si>
  <si>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</si>
  <si>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</si>
  <si>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</si>
  <si>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</si>
  <si>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</si>
  <si>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</si>
  <si>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</si>
  <si>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</si>
  <si>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静岡県静岡市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</si>
  <si>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</si>
  <si>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</si>
  <si>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</si>
  <si>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</si>
  <si>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</si>
  <si>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</si>
  <si>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</si>
  <si>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</si>
  <si>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</si>
  <si>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</si>
  <si>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</si>
  <si>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</si>
  <si>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</si>
  <si>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</si>
  <si>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</si>
  <si>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</si>
  <si>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</si>
  <si>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</si>
  <si>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</si>
  <si>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</si>
  <si>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</si>
  <si>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</si>
  <si>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母子・父子・寡婦福祉資金貸付金会計</t>
    <phoneticPr fontId="5"/>
  </si>
  <si>
    <t>公債管理事業会計</t>
    <phoneticPr fontId="5"/>
  </si>
  <si>
    <t>-</t>
    <phoneticPr fontId="5"/>
  </si>
  <si>
    <t>静岡市立静岡病院事業債管理事業会計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</si>
  <si>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</si>
  <si>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</si>
  <si>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</si>
  <si>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</si>
  <si>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</si>
  <si>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</si>
  <si>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</si>
  <si>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</si>
  <si>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</si>
  <si>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</si>
  <si>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</si>
  <si>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</si>
  <si>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</si>
  <si>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</si>
  <si>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競輪事業会計</t>
    <phoneticPr fontId="5"/>
  </si>
  <si>
    <t>国民健康保険事業会計（事業勘定）</t>
    <phoneticPr fontId="5"/>
  </si>
  <si>
    <t>国民健康保険事業会計（直営診療施設勘定）</t>
    <phoneticPr fontId="5"/>
  </si>
  <si>
    <t>-</t>
    <phoneticPr fontId="5"/>
  </si>
  <si>
    <t>駐車場事業会計（静岡駅北口地下駐車場勘定）</t>
    <phoneticPr fontId="5"/>
  </si>
  <si>
    <t>駐車場事業会計（草薙駅前駐車場勘定）</t>
    <phoneticPr fontId="5"/>
  </si>
  <si>
    <t>介護保険事業会計</t>
    <phoneticPr fontId="5"/>
  </si>
  <si>
    <t>介護保険サービス会計</t>
    <phoneticPr fontId="5"/>
  </si>
  <si>
    <t>後期高齢者医療事業会計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</si>
  <si>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</si>
  <si>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</si>
  <si>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</si>
  <si>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</si>
  <si>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</si>
  <si>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</si>
  <si>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簡易水道事業会計</t>
    <phoneticPr fontId="5"/>
  </si>
  <si>
    <t>法非適用企業</t>
    <phoneticPr fontId="5"/>
  </si>
  <si>
    <t>農業集落排水事業会計</t>
    <phoneticPr fontId="5"/>
  </si>
  <si>
    <t>法非適用企業</t>
    <phoneticPr fontId="5"/>
  </si>
  <si>
    <t>中央卸売市場事業会計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</si>
  <si>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</si>
  <si>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</si>
  <si>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</si>
  <si>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</si>
  <si>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</si>
  <si>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</si>
  <si>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</si>
  <si>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</si>
  <si>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</si>
  <si>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</si>
  <si>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</si>
  <si>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</si>
  <si>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</si>
  <si>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</si>
  <si>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</si>
  <si>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</si>
  <si>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</si>
  <si>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</si>
  <si>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</si>
  <si>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</si>
  <si>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</si>
  <si>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</si>
  <si>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</si>
  <si>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</si>
  <si>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</si>
  <si>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</si>
  <si>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</si>
  <si>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</si>
  <si>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</si>
  <si>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</si>
  <si>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</si>
  <si>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</si>
  <si>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</si>
  <si>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</si>
  <si>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</si>
  <si>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</si>
  <si>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</si>
  <si>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</si>
  <si>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</si>
  <si>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</si>
  <si>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</si>
  <si>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</si>
  <si>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</si>
  <si>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</si>
  <si>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</si>
  <si>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</si>
  <si>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</si>
  <si>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</si>
  <si>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</si>
  <si>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</si>
  <si>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</si>
  <si>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</si>
  <si>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</si>
  <si>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</si>
  <si>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</si>
  <si>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</si>
  <si>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</si>
  <si>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</si>
  <si>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</si>
  <si>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</si>
  <si>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</si>
  <si>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</si>
  <si>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</si>
  <si>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</si>
  <si>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</si>
  <si>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</si>
  <si>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</si>
  <si>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</si>
  <si>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</si>
  <si>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</si>
  <si>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</si>
  <si>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</si>
  <si>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</si>
  <si>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</si>
  <si>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</si>
  <si>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</si>
  <si>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</si>
  <si>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</si>
  <si>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</si>
  <si>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</si>
  <si>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</si>
  <si>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</si>
  <si>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</si>
  <si>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</si>
  <si>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</si>
  <si>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</si>
  <si>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</si>
  <si>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</si>
  <si>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</si>
  <si>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</si>
  <si>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</si>
  <si>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</si>
  <si>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</si>
  <si>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</si>
  <si>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</si>
  <si>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</si>
  <si>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</si>
  <si>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</si>
  <si>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</si>
  <si>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</si>
  <si>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</si>
  <si>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</si>
  <si>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</si>
  <si>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</si>
  <si>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</si>
  <si>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</si>
  <si>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</si>
  <si>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</si>
  <si>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</si>
  <si>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</si>
  <si>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</si>
  <si>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</si>
  <si>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</si>
  <si>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</si>
  <si>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</si>
  <si>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</si>
  <si>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</si>
  <si>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</si>
  <si>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</si>
  <si>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</si>
  <si>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</si>
  <si>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</si>
  <si>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</si>
  <si>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</si>
  <si>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</si>
  <si>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</si>
  <si>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</si>
  <si>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</si>
  <si>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</si>
  <si>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</si>
  <si>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</si>
  <si>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</si>
  <si>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</si>
  <si>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</si>
  <si>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</si>
  <si>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</si>
  <si>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</si>
  <si>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</si>
  <si>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</si>
  <si>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</si>
  <si>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</si>
  <si>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</si>
  <si>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</si>
  <si>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</si>
  <si>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</si>
  <si>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</si>
  <si>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</si>
  <si>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</si>
  <si>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</si>
  <si>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</si>
  <si>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</si>
  <si>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</si>
  <si>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</si>
  <si>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</si>
  <si>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</si>
  <si>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0.78</t>
  </si>
  <si>
    <t>▲ 0.49</t>
  </si>
  <si>
    <t>下水道事業会計</t>
  </si>
  <si>
    <t>水道事業会計</t>
  </si>
  <si>
    <t>一般会計</t>
  </si>
  <si>
    <t>国民健康保険事業会計（事業勘定）</t>
  </si>
  <si>
    <t>病院事業会計</t>
  </si>
  <si>
    <t>介護保険事業会計</t>
  </si>
  <si>
    <t>競輪事業会計</t>
  </si>
  <si>
    <t>後期高齢者医療事業会計</t>
  </si>
  <si>
    <t>その他会計（赤字）</t>
  </si>
  <si>
    <t>▲ 0.00</t>
  </si>
  <si>
    <t>その他会計（黒字）</t>
  </si>
  <si>
    <t>-</t>
    <phoneticPr fontId="2"/>
  </si>
  <si>
    <t>-</t>
    <phoneticPr fontId="2"/>
  </si>
  <si>
    <t>-</t>
    <phoneticPr fontId="2"/>
  </si>
  <si>
    <t>-</t>
    <phoneticPr fontId="2"/>
  </si>
  <si>
    <t>-</t>
    <phoneticPr fontId="2"/>
  </si>
  <si>
    <t>-</t>
    <phoneticPr fontId="2"/>
  </si>
  <si>
    <t>-</t>
    <phoneticPr fontId="2"/>
  </si>
  <si>
    <t>-</t>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</si>
  <si>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</si>
  <si>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</si>
  <si>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</si>
  <si>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</si>
  <si>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静岡市土地開発公社</t>
    <rPh sb="0" eb="3">
      <t>シズオカシ</t>
    </rPh>
    <rPh sb="3" eb="5">
      <t>トチ</t>
    </rPh>
    <rPh sb="5" eb="7">
      <t>カイハツ</t>
    </rPh>
    <rPh sb="7" eb="9">
      <t>コウシャ</t>
    </rPh>
    <phoneticPr fontId="2"/>
  </si>
  <si>
    <t>静岡市立静岡病院</t>
    <rPh sb="0" eb="2">
      <t>シズオカ</t>
    </rPh>
    <rPh sb="2" eb="4">
      <t>シリツ</t>
    </rPh>
    <rPh sb="4" eb="6">
      <t>シズオカ</t>
    </rPh>
    <rPh sb="6" eb="8">
      <t>ビョウイン</t>
    </rPh>
    <phoneticPr fontId="2"/>
  </si>
  <si>
    <t>静岡市まちづくり公社</t>
    <rPh sb="0" eb="3">
      <t>シズオカシ</t>
    </rPh>
    <rPh sb="8" eb="10">
      <t>コウシャ</t>
    </rPh>
    <phoneticPr fontId="2"/>
  </si>
  <si>
    <t>静岡市文化振興財団</t>
    <rPh sb="0" eb="3">
      <t>シズオカシ</t>
    </rPh>
    <rPh sb="3" eb="5">
      <t>ブンカ</t>
    </rPh>
    <rPh sb="5" eb="7">
      <t>シンコウ</t>
    </rPh>
    <rPh sb="7" eb="9">
      <t>ザイダン</t>
    </rPh>
    <phoneticPr fontId="2"/>
  </si>
  <si>
    <t>静岡市体育協会</t>
    <rPh sb="0" eb="3">
      <t>シズオカシ</t>
    </rPh>
    <rPh sb="3" eb="5">
      <t>タイイク</t>
    </rPh>
    <rPh sb="5" eb="7">
      <t>キョウカイ</t>
    </rPh>
    <phoneticPr fontId="2"/>
  </si>
  <si>
    <t>静岡市環境公社</t>
    <rPh sb="0" eb="3">
      <t>シズオカシ</t>
    </rPh>
    <rPh sb="3" eb="5">
      <t>カンキョウ</t>
    </rPh>
    <rPh sb="5" eb="7">
      <t>コウシャ</t>
    </rPh>
    <phoneticPr fontId="2"/>
  </si>
  <si>
    <t>するが企画観光局</t>
    <rPh sb="3" eb="5">
      <t>キカク</t>
    </rPh>
    <rPh sb="5" eb="8">
      <t>カンコウキョク</t>
    </rPh>
    <phoneticPr fontId="2"/>
  </si>
  <si>
    <t>静岡市勤労者福祉サービスセンター</t>
    <rPh sb="0" eb="3">
      <t>シズオカシ</t>
    </rPh>
    <rPh sb="3" eb="6">
      <t>キンロウシャ</t>
    </rPh>
    <rPh sb="6" eb="8">
      <t>フクシ</t>
    </rPh>
    <phoneticPr fontId="2"/>
  </si>
  <si>
    <t>静岡産業振興協会</t>
    <rPh sb="0" eb="2">
      <t>シズオカ</t>
    </rPh>
    <rPh sb="2" eb="4">
      <t>サンギョウ</t>
    </rPh>
    <rPh sb="4" eb="6">
      <t>シンコウ</t>
    </rPh>
    <rPh sb="6" eb="8">
      <t>キョウカイ</t>
    </rPh>
    <phoneticPr fontId="2"/>
  </si>
  <si>
    <t>駿府楽市</t>
    <rPh sb="0" eb="2">
      <t>スンプ</t>
    </rPh>
    <rPh sb="2" eb="3">
      <t>ラク</t>
    </rPh>
    <rPh sb="3" eb="4">
      <t>イチ</t>
    </rPh>
    <phoneticPr fontId="2"/>
  </si>
  <si>
    <t>静岡市動物園協会</t>
    <rPh sb="0" eb="3">
      <t>シズオカシ</t>
    </rPh>
    <rPh sb="3" eb="6">
      <t>ドウブツエン</t>
    </rPh>
    <rPh sb="6" eb="8">
      <t>キョウカイ</t>
    </rPh>
    <phoneticPr fontId="2"/>
  </si>
  <si>
    <t>○</t>
    <phoneticPr fontId="2"/>
  </si>
  <si>
    <t>○</t>
    <phoneticPr fontId="2"/>
  </si>
  <si>
    <t>地域振興基金</t>
    <rPh sb="0" eb="2">
      <t>チイキ</t>
    </rPh>
    <rPh sb="2" eb="4">
      <t>シンコウ</t>
    </rPh>
    <rPh sb="4" eb="6">
      <t>キキン</t>
    </rPh>
    <phoneticPr fontId="11"/>
  </si>
  <si>
    <t>電気事業経営記念金</t>
    <rPh sb="0" eb="2">
      <t>デンキ</t>
    </rPh>
    <rPh sb="2" eb="4">
      <t>ジギョウ</t>
    </rPh>
    <rPh sb="4" eb="6">
      <t>ケイエイ</t>
    </rPh>
    <rPh sb="6" eb="8">
      <t>キネン</t>
    </rPh>
    <rPh sb="8" eb="9">
      <t>キン</t>
    </rPh>
    <phoneticPr fontId="11"/>
  </si>
  <si>
    <t>一般廃棄物処理施設整備基金</t>
    <rPh sb="0" eb="2">
      <t>イッパン</t>
    </rPh>
    <rPh sb="2" eb="5">
      <t>ハイキブツ</t>
    </rPh>
    <rPh sb="5" eb="7">
      <t>ショリ</t>
    </rPh>
    <rPh sb="7" eb="9">
      <t>シセツ</t>
    </rPh>
    <rPh sb="9" eb="11">
      <t>セイビ</t>
    </rPh>
    <rPh sb="11" eb="13">
      <t>キキン</t>
    </rPh>
    <phoneticPr fontId="11"/>
  </si>
  <si>
    <t>健康福祉基金</t>
    <rPh sb="0" eb="2">
      <t>ケンコウ</t>
    </rPh>
    <rPh sb="2" eb="4">
      <t>フクシ</t>
    </rPh>
    <rPh sb="4" eb="6">
      <t>キキン</t>
    </rPh>
    <phoneticPr fontId="11"/>
  </si>
  <si>
    <t>森林環境基金</t>
    <rPh sb="0" eb="2">
      <t>シンリン</t>
    </rPh>
    <rPh sb="2" eb="4">
      <t>カンキョウ</t>
    </rPh>
    <rPh sb="4" eb="6">
      <t>キキン</t>
    </rPh>
    <phoneticPr fontId="11"/>
  </si>
  <si>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</si>
  <si>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</si>
  <si>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</si>
  <si>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</si>
  <si>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</si>
  <si>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</si>
  <si>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　将来負担比率は、28年度まで減少傾向にあった要因としては、地方債残高が増加しているものの、緊急防災・減災事業債等の交付税措置の高い起債を活用することにより、実質的な地方債残高の圧縮に取り組んでいることがあげられる。
　実質公債費比率は、分子となる借換債や市債管理基金の取崩を財源とするものを除いた公債費が減少したこと、また、分母となる財政規模が県費負担教職員の権限移譲に伴い増加したことにより低下し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</si>
  <si>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</si>
  <si>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</si>
  <si>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</si>
  <si>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将来負担比率は、類似団体より低くなっている。主な要因としては、公営企業会計の企業債償還に対する一般会計繰出が減少したことが挙げられる。
　一方で、有形固定資産減価償却率は、類似団体より高くなっている。主な要因としては、昭和51年に建設された中央卸売市場、昭和39年に建設された環境保健研究所の有形固定資産減価償却率が95％以上になっていることが挙げ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</si>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</sst>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28FC-433D-8074-36F6E30844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65746</c:v>
                </c:pt>
                <c:pt idx="1">
                  <c:v>60455</c:v>
                </c:pt>
                <c:pt idx="2">
                  <c:v>59056</c:v>
                </c:pt>
                <c:pt idx="3">
                  <c:v>61172</c:v>
                </c:pt>
                <c:pt idx="4">
                  <c:v>61373</c:v>
                </c:pt>
              </c:numCache>
            </c:numRef>
          </c:val>
          <c:smooth val="0"/>
          <c:extLst>
            <c:ext xmlns:c16="http://schemas.microsoft.com/office/drawing/2014/chart" uri="{C3380CC4-5D6E-409C-BE32-E72D297353CC}">
              <c16:uniqueId val="{00000001-28FC-433D-8074-36F6E308443A}"/>
            </c:ext>
          </c:extLst>
        </c:ser>
        <c:dLbls>
          <c:showLegendKey val="0"/>
          <c:showVal val="0"/>
          <c:showCatName val="0"/>
          <c:showSerName val="0"/>
          <c:showPercent val="0"/>
          <c:showBubbleSize val="0"/>
        </c:dLbls>
        <c:marker val="1"/>
        <c:smooth val="0"/>
        <c:axId val="294614544"/>
        <c:axId val="293967048"/>
      </c:lineChart>
      <c:catAx>
        <c:axId val="29461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967048"/>
        <c:crosses val="autoZero"/>
        <c:auto val="1"/>
        <c:lblAlgn val="ctr"/>
        <c:lblOffset val="100"/>
        <c:tickLblSkip val="1"/>
        <c:tickMarkSkip val="1"/>
        <c:noMultiLvlLbl val="0"/>
      </c:catAx>
      <c:valAx>
        <c:axId val="293967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61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3.17</c:v>
                </c:pt>
                <c:pt idx="1">
                  <c:v>2.41</c:v>
                </c:pt>
                <c:pt idx="2">
                  <c:v>2.5499999999999998</c:v>
                </c:pt>
                <c:pt idx="3">
                  <c:v>2.08</c:v>
                </c:pt>
                <c:pt idx="4">
                  <c:v>2.4500000000000002</c:v>
                </c:pt>
              </c:numCache>
            </c:numRef>
          </c:val>
          <c:extLst>
            <c:ext xmlns:c16="http://schemas.microsoft.com/office/drawing/2014/chart" uri="{C3380CC4-5D6E-409C-BE32-E72D297353CC}">
              <c16:uniqueId val="{00000000-4D59-45C2-AFC0-BA86873DDD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5.21</c:v>
                </c:pt>
                <c:pt idx="1">
                  <c:v>5.24</c:v>
                </c:pt>
                <c:pt idx="2">
                  <c:v>5.2</c:v>
                </c:pt>
                <c:pt idx="3">
                  <c:v>5.25</c:v>
                </c:pt>
                <c:pt idx="4">
                  <c:v>4.6100000000000003</c:v>
                </c:pt>
              </c:numCache>
            </c:numRef>
          </c:val>
          <c:extLst>
            <c:ext xmlns:c16="http://schemas.microsoft.com/office/drawing/2014/chart" uri="{C3380CC4-5D6E-409C-BE32-E72D297353CC}">
              <c16:uniqueId val="{00000001-4D59-45C2-AFC0-BA86873DDD59}"/>
            </c:ext>
          </c:extLst>
        </c:ser>
        <c:dLbls>
          <c:showLegendKey val="0"/>
          <c:showVal val="0"/>
          <c:showCatName val="0"/>
          <c:showSerName val="0"/>
          <c:showPercent val="0"/>
          <c:showBubbleSize val="0"/>
        </c:dLbls>
        <c:gapWidth val="250"/>
        <c:overlap val="100"/>
        <c:axId val="303234032"/>
        <c:axId val="303234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0.72</c:v>
                </c:pt>
                <c:pt idx="1">
                  <c:v>-0.78</c:v>
                </c:pt>
                <c:pt idx="2">
                  <c:v>0.14000000000000001</c:v>
                </c:pt>
                <c:pt idx="3">
                  <c:v>-0.49</c:v>
                </c:pt>
                <c:pt idx="4">
                  <c:v>0.63</c:v>
                </c:pt>
              </c:numCache>
            </c:numRef>
          </c:val>
          <c:smooth val="0"/>
          <c:extLst>
            <c:ext xmlns:c16="http://schemas.microsoft.com/office/drawing/2014/chart" uri="{C3380CC4-5D6E-409C-BE32-E72D297353CC}">
              <c16:uniqueId val="{00000002-4D59-45C2-AFC0-BA86873DDD59}"/>
            </c:ext>
          </c:extLst>
        </c:ser>
        <c:dLbls>
          <c:showLegendKey val="0"/>
          <c:showVal val="0"/>
          <c:showCatName val="0"/>
          <c:showSerName val="0"/>
          <c:showPercent val="0"/>
          <c:showBubbleSize val="0"/>
        </c:dLbls>
        <c:marker val="1"/>
        <c:smooth val="0"/>
        <c:axId val="303234032"/>
        <c:axId val="303234424"/>
      </c:lineChart>
      <c:catAx>
        <c:axId val="30323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234424"/>
        <c:crosses val="autoZero"/>
        <c:auto val="1"/>
        <c:lblAlgn val="ctr"/>
        <c:lblOffset val="100"/>
        <c:tickLblSkip val="1"/>
        <c:tickMarkSkip val="1"/>
        <c:noMultiLvlLbl val="0"/>
      </c:catAx>
      <c:valAx>
        <c:axId val="303234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23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0.45</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0-A702-41DF-86EF-D7C1E42318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A702-41DF-86EF-D7C1E423189D}"/>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0.15</c:v>
                </c:pt>
                <c:pt idx="2">
                  <c:v>#N/A</c:v>
                </c:pt>
                <c:pt idx="3">
                  <c:v>0.16</c:v>
                </c:pt>
                <c:pt idx="4">
                  <c:v>#N/A</c:v>
                </c:pt>
                <c:pt idx="5">
                  <c:v>0.16</c:v>
                </c:pt>
                <c:pt idx="6">
                  <c:v>#N/A</c:v>
                </c:pt>
                <c:pt idx="7">
                  <c:v>0.17</c:v>
                </c:pt>
                <c:pt idx="8">
                  <c:v>#N/A</c:v>
                </c:pt>
                <c:pt idx="9">
                  <c:v>0.15</c:v>
                </c:pt>
              </c:numCache>
            </c:numRef>
          </c:val>
          <c:extLst>
            <c:ext xmlns:c16="http://schemas.microsoft.com/office/drawing/2014/chart" uri="{C3380CC4-5D6E-409C-BE32-E72D297353CC}">
              <c16:uniqueId val="{00000002-A702-41DF-86EF-D7C1E423189D}"/>
            </c:ext>
          </c:extLst>
        </c:ser>
        <c:ser>
          <c:idx val="3"/>
          <c:order val="3"/>
          <c:tx>
            <c:strRef>
              <c:f>データシート!$A$30</c:f>
              <c:strCache>
                <c:ptCount val="1"/>
                <c:pt idx="0">
                  <c:v>競輪事業会計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0.22</c:v>
                </c:pt>
                <c:pt idx="4">
                  <c:v>#N/A</c:v>
                </c:pt>
                <c:pt idx="5">
                  <c:v>0.27</c:v>
                </c:pt>
                <c:pt idx="6">
                  <c:v>#N/A</c:v>
                </c:pt>
                <c:pt idx="7">
                  <c:v>0.28000000000000003</c:v>
                </c:pt>
                <c:pt idx="8">
                  <c:v>#N/A</c:v>
                </c:pt>
                <c:pt idx="9">
                  <c:v>0.17</c:v>
                </c:pt>
              </c:numCache>
            </c:numRef>
          </c:val>
          <c:extLst>
            <c:ext xmlns:c16="http://schemas.microsoft.com/office/drawing/2014/chart" uri="{C3380CC4-5D6E-409C-BE32-E72D297353CC}">
              <c16:uniqueId val="{00000003-A702-41DF-86EF-D7C1E423189D}"/>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0.44</c:v>
                </c:pt>
                <c:pt idx="4">
                  <c:v>#N/A</c:v>
                </c:pt>
                <c:pt idx="5">
                  <c:v>0.4</c:v>
                </c:pt>
                <c:pt idx="6">
                  <c:v>#N/A</c:v>
                </c:pt>
                <c:pt idx="7">
                  <c:v>1.03</c:v>
                </c:pt>
                <c:pt idx="8">
                  <c:v>#N/A</c:v>
                </c:pt>
                <c:pt idx="9">
                  <c:v>0.69</c:v>
                </c:pt>
              </c:numCache>
            </c:numRef>
          </c:val>
          <c:extLst>
            <c:ext xmlns:c16="http://schemas.microsoft.com/office/drawing/2014/chart" uri="{C3380CC4-5D6E-409C-BE32-E72D297353CC}">
              <c16:uniqueId val="{00000004-A702-41DF-86EF-D7C1E423189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3.45</c:v>
                </c:pt>
                <c:pt idx="2">
                  <c:v>#N/A</c:v>
                </c:pt>
                <c:pt idx="3">
                  <c:v>4.18</c:v>
                </c:pt>
                <c:pt idx="4">
                  <c:v>#N/A</c:v>
                </c:pt>
                <c:pt idx="5">
                  <c:v>4.2300000000000004</c:v>
                </c:pt>
                <c:pt idx="6">
                  <c:v>#N/A</c:v>
                </c:pt>
                <c:pt idx="7">
                  <c:v>1.24</c:v>
                </c:pt>
                <c:pt idx="8">
                  <c:v>#N/A</c:v>
                </c:pt>
                <c:pt idx="9">
                  <c:v>0.8</c:v>
                </c:pt>
              </c:numCache>
            </c:numRef>
          </c:val>
          <c:extLst>
            <c:ext xmlns:c16="http://schemas.microsoft.com/office/drawing/2014/chart" uri="{C3380CC4-5D6E-409C-BE32-E72D297353CC}">
              <c16:uniqueId val="{00000005-A702-41DF-86EF-D7C1E423189D}"/>
            </c:ext>
          </c:extLst>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2.5299999999999998</c:v>
                </c:pt>
                <c:pt idx="2">
                  <c:v>#N/A</c:v>
                </c:pt>
                <c:pt idx="3">
                  <c:v>2.44</c:v>
                </c:pt>
                <c:pt idx="4">
                  <c:v>#N/A</c:v>
                </c:pt>
                <c:pt idx="5">
                  <c:v>2.2200000000000002</c:v>
                </c:pt>
                <c:pt idx="6">
                  <c:v>#N/A</c:v>
                </c:pt>
                <c:pt idx="7">
                  <c:v>1.69</c:v>
                </c:pt>
                <c:pt idx="8">
                  <c:v>#N/A</c:v>
                </c:pt>
                <c:pt idx="9">
                  <c:v>1.26</c:v>
                </c:pt>
              </c:numCache>
            </c:numRef>
          </c:val>
          <c:extLst>
            <c:ext xmlns:c16="http://schemas.microsoft.com/office/drawing/2014/chart" uri="{C3380CC4-5D6E-409C-BE32-E72D297353CC}">
              <c16:uniqueId val="{00000006-A702-41DF-86EF-D7C1E423189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3.16</c:v>
                </c:pt>
                <c:pt idx="2">
                  <c:v>#N/A</c:v>
                </c:pt>
                <c:pt idx="3">
                  <c:v>2.41</c:v>
                </c:pt>
                <c:pt idx="4">
                  <c:v>#N/A</c:v>
                </c:pt>
                <c:pt idx="5">
                  <c:v>2.54</c:v>
                </c:pt>
                <c:pt idx="6">
                  <c:v>#N/A</c:v>
                </c:pt>
                <c:pt idx="7">
                  <c:v>2.0699999999999998</c:v>
                </c:pt>
                <c:pt idx="8">
                  <c:v>#N/A</c:v>
                </c:pt>
                <c:pt idx="9">
                  <c:v>2.44</c:v>
                </c:pt>
              </c:numCache>
            </c:numRef>
          </c:val>
          <c:extLst>
            <c:ext xmlns:c16="http://schemas.microsoft.com/office/drawing/2014/chart" uri="{C3380CC4-5D6E-409C-BE32-E72D297353CC}">
              <c16:uniqueId val="{00000007-A702-41DF-86EF-D7C1E423189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8.31</c:v>
                </c:pt>
                <c:pt idx="2">
                  <c:v>#N/A</c:v>
                </c:pt>
                <c:pt idx="3">
                  <c:v>7.9</c:v>
                </c:pt>
                <c:pt idx="4">
                  <c:v>#N/A</c:v>
                </c:pt>
                <c:pt idx="5">
                  <c:v>5.86</c:v>
                </c:pt>
                <c:pt idx="6">
                  <c:v>#N/A</c:v>
                </c:pt>
                <c:pt idx="7">
                  <c:v>6.2</c:v>
                </c:pt>
                <c:pt idx="8">
                  <c:v>#N/A</c:v>
                </c:pt>
                <c:pt idx="9">
                  <c:v>5.76</c:v>
                </c:pt>
              </c:numCache>
            </c:numRef>
          </c:val>
          <c:extLst>
            <c:ext xmlns:c16="http://schemas.microsoft.com/office/drawing/2014/chart" uri="{C3380CC4-5D6E-409C-BE32-E72D297353CC}">
              <c16:uniqueId val="{00000008-A702-41DF-86EF-D7C1E423189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2.77</c:v>
                </c:pt>
                <c:pt idx="2">
                  <c:v>#N/A</c:v>
                </c:pt>
                <c:pt idx="3">
                  <c:v>4.58</c:v>
                </c:pt>
                <c:pt idx="4">
                  <c:v>#N/A</c:v>
                </c:pt>
                <c:pt idx="5">
                  <c:v>5.81</c:v>
                </c:pt>
                <c:pt idx="6">
                  <c:v>#N/A</c:v>
                </c:pt>
                <c:pt idx="7">
                  <c:v>6.4</c:v>
                </c:pt>
                <c:pt idx="8">
                  <c:v>#N/A</c:v>
                </c:pt>
                <c:pt idx="9">
                  <c:v>6.02</c:v>
                </c:pt>
              </c:numCache>
            </c:numRef>
          </c:val>
          <c:extLst>
            <c:ext xmlns:c16="http://schemas.microsoft.com/office/drawing/2014/chart" uri="{C3380CC4-5D6E-409C-BE32-E72D297353CC}">
              <c16:uniqueId val="{00000009-A702-41DF-86EF-D7C1E423189D}"/>
            </c:ext>
          </c:extLst>
        </c:ser>
        <c:dLbls>
          <c:showLegendKey val="0"/>
          <c:showVal val="0"/>
          <c:showCatName val="0"/>
          <c:showSerName val="0"/>
          <c:showPercent val="0"/>
          <c:showBubbleSize val="0"/>
        </c:dLbls>
        <c:gapWidth val="150"/>
        <c:overlap val="100"/>
        <c:axId val="303233640"/>
        <c:axId val="303233248"/>
      </c:barChart>
      <c:catAx>
        <c:axId val="30323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233248"/>
        <c:crosses val="autoZero"/>
        <c:auto val="1"/>
        <c:lblAlgn val="ctr"/>
        <c:lblOffset val="100"/>
        <c:tickLblSkip val="1"/>
        <c:tickMarkSkip val="1"/>
        <c:noMultiLvlLbl val="0"/>
      </c:catAx>
      <c:valAx>
        <c:axId val="3032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23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35322</c:v>
                </c:pt>
                <c:pt idx="5">
                  <c:v>35688</c:v>
                </c:pt>
                <c:pt idx="8">
                  <c:v>35176</c:v>
                </c:pt>
                <c:pt idx="11">
                  <c:v>36145</c:v>
                </c:pt>
                <c:pt idx="14">
                  <c:v>35629</c:v>
                </c:pt>
              </c:numCache>
            </c:numRef>
          </c:val>
          <c:extLst>
            <c:ext xmlns:c16="http://schemas.microsoft.com/office/drawing/2014/chart" uri="{C3380CC4-5D6E-409C-BE32-E72D297353CC}">
              <c16:uniqueId val="{00000000-6E76-43AB-A574-AF9C25B14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76-43AB-A574-AF9C25B14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788</c:v>
                </c:pt>
                <c:pt idx="3">
                  <c:v>732</c:v>
                </c:pt>
                <c:pt idx="6">
                  <c:v>1477</c:v>
                </c:pt>
                <c:pt idx="9">
                  <c:v>1104</c:v>
                </c:pt>
                <c:pt idx="12">
                  <c:v>1175</c:v>
                </c:pt>
              </c:numCache>
            </c:numRef>
          </c:val>
          <c:extLst>
            <c:ext xmlns:c16="http://schemas.microsoft.com/office/drawing/2014/chart" uri="{C3380CC4-5D6E-409C-BE32-E72D297353CC}">
              <c16:uniqueId val="{00000002-6E76-43AB-A574-AF9C25B14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118</c:v>
                </c:pt>
                <c:pt idx="3">
                  <c:v>139</c:v>
                </c:pt>
                <c:pt idx="6">
                  <c:v>114</c:v>
                </c:pt>
                <c:pt idx="9">
                  <c:v>114</c:v>
                </c:pt>
                <c:pt idx="12">
                  <c:v>112</c:v>
                </c:pt>
              </c:numCache>
            </c:numRef>
          </c:val>
          <c:extLst>
            <c:ext xmlns:c16="http://schemas.microsoft.com/office/drawing/2014/chart" uri="{C3380CC4-5D6E-409C-BE32-E72D297353CC}">
              <c16:uniqueId val="{00000003-6E76-43AB-A574-AF9C25B14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8348</c:v>
                </c:pt>
                <c:pt idx="3">
                  <c:v>8314</c:v>
                </c:pt>
                <c:pt idx="6">
                  <c:v>7477</c:v>
                </c:pt>
                <c:pt idx="9">
                  <c:v>6579</c:v>
                </c:pt>
                <c:pt idx="12">
                  <c:v>6940</c:v>
                </c:pt>
              </c:numCache>
            </c:numRef>
          </c:val>
          <c:extLst>
            <c:ext xmlns:c16="http://schemas.microsoft.com/office/drawing/2014/chart" uri="{C3380CC4-5D6E-409C-BE32-E72D297353CC}">
              <c16:uniqueId val="{00000004-6E76-43AB-A574-AF9C25B14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4500</c:v>
                </c:pt>
                <c:pt idx="3">
                  <c:v>5167</c:v>
                </c:pt>
                <c:pt idx="6">
                  <c:v>5833</c:v>
                </c:pt>
                <c:pt idx="9">
                  <c:v>6590</c:v>
                </c:pt>
                <c:pt idx="12">
                  <c:v>7235</c:v>
                </c:pt>
              </c:numCache>
            </c:numRef>
          </c:val>
          <c:extLst>
            <c:ext xmlns:c16="http://schemas.microsoft.com/office/drawing/2014/chart" uri="{C3380CC4-5D6E-409C-BE32-E72D297353CC}">
              <c16:uniqueId val="{00000005-6E76-43AB-A574-AF9C25B14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76-43AB-A574-AF9C25B14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34746</c:v>
                </c:pt>
                <c:pt idx="3">
                  <c:v>32665</c:v>
                </c:pt>
                <c:pt idx="6">
                  <c:v>31821</c:v>
                </c:pt>
                <c:pt idx="9">
                  <c:v>32082</c:v>
                </c:pt>
                <c:pt idx="12">
                  <c:v>30648</c:v>
                </c:pt>
              </c:numCache>
            </c:numRef>
          </c:val>
          <c:extLst>
            <c:ext xmlns:c16="http://schemas.microsoft.com/office/drawing/2014/chart" uri="{C3380CC4-5D6E-409C-BE32-E72D297353CC}">
              <c16:uniqueId val="{00000007-6E76-43AB-A574-AF9C25B14A80}"/>
            </c:ext>
          </c:extLst>
        </c:ser>
        <c:dLbls>
          <c:showLegendKey val="0"/>
          <c:showVal val="0"/>
          <c:showCatName val="0"/>
          <c:showSerName val="0"/>
          <c:showPercent val="0"/>
          <c:showBubbleSize val="0"/>
        </c:dLbls>
        <c:gapWidth val="100"/>
        <c:overlap val="100"/>
        <c:axId val="303232464"/>
        <c:axId val="30323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13178</c:v>
                </c:pt>
                <c:pt idx="2">
                  <c:v>#N/A</c:v>
                </c:pt>
                <c:pt idx="3">
                  <c:v>#N/A</c:v>
                </c:pt>
                <c:pt idx="4">
                  <c:v>11329</c:v>
                </c:pt>
                <c:pt idx="5">
                  <c:v>#N/A</c:v>
                </c:pt>
                <c:pt idx="6">
                  <c:v>#N/A</c:v>
                </c:pt>
                <c:pt idx="7">
                  <c:v>11546</c:v>
                </c:pt>
                <c:pt idx="8">
                  <c:v>#N/A</c:v>
                </c:pt>
                <c:pt idx="9">
                  <c:v>#N/A</c:v>
                </c:pt>
                <c:pt idx="10">
                  <c:v>10324</c:v>
                </c:pt>
                <c:pt idx="11">
                  <c:v>#N/A</c:v>
                </c:pt>
                <c:pt idx="12">
                  <c:v>#N/A</c:v>
                </c:pt>
                <c:pt idx="13">
                  <c:v>10481</c:v>
                </c:pt>
                <c:pt idx="14">
                  <c:v>#N/A</c:v>
                </c:pt>
              </c:numCache>
            </c:numRef>
          </c:val>
          <c:smooth val="0"/>
          <c:extLst>
            <c:ext xmlns:c16="http://schemas.microsoft.com/office/drawing/2014/chart" uri="{C3380CC4-5D6E-409C-BE32-E72D297353CC}">
              <c16:uniqueId val="{00000008-6E76-43AB-A574-AF9C25B14A80}"/>
            </c:ext>
          </c:extLst>
        </c:ser>
        <c:dLbls>
          <c:showLegendKey val="0"/>
          <c:showVal val="0"/>
          <c:showCatName val="0"/>
          <c:showSerName val="0"/>
          <c:showPercent val="0"/>
          <c:showBubbleSize val="0"/>
        </c:dLbls>
        <c:marker val="1"/>
        <c:smooth val="0"/>
        <c:axId val="303232464"/>
        <c:axId val="303235600"/>
      </c:lineChart>
      <c:catAx>
        <c:axId val="30323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235600"/>
        <c:crosses val="autoZero"/>
        <c:auto val="1"/>
        <c:lblAlgn val="ctr"/>
        <c:lblOffset val="100"/>
        <c:tickLblSkip val="1"/>
        <c:tickMarkSkip val="1"/>
        <c:noMultiLvlLbl val="0"/>
      </c:catAx>
      <c:valAx>
        <c:axId val="30323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23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333681</c:v>
                </c:pt>
                <c:pt idx="5">
                  <c:v>343410</c:v>
                </c:pt>
                <c:pt idx="8">
                  <c:v>353811</c:v>
                </c:pt>
                <c:pt idx="11">
                  <c:v>357869</c:v>
                </c:pt>
                <c:pt idx="14">
                  <c:v>364161</c:v>
                </c:pt>
              </c:numCache>
            </c:numRef>
          </c:val>
          <c:extLst>
            <c:ext xmlns:c16="http://schemas.microsoft.com/office/drawing/2014/chart" uri="{C3380CC4-5D6E-409C-BE32-E72D297353CC}">
              <c16:uniqueId val="{00000000-665D-4435-94D4-5F04718099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88092</c:v>
                </c:pt>
                <c:pt idx="5">
                  <c:v>87384</c:v>
                </c:pt>
                <c:pt idx="8">
                  <c:v>85772</c:v>
                </c:pt>
                <c:pt idx="11">
                  <c:v>98566</c:v>
                </c:pt>
                <c:pt idx="14">
                  <c:v>93404</c:v>
                </c:pt>
              </c:numCache>
            </c:numRef>
          </c:val>
          <c:extLst>
            <c:ext xmlns:c16="http://schemas.microsoft.com/office/drawing/2014/chart" uri="{C3380CC4-5D6E-409C-BE32-E72D297353CC}">
              <c16:uniqueId val="{00000001-665D-4435-94D4-5F04718099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49956</c:v>
                </c:pt>
                <c:pt idx="5">
                  <c:v>58151</c:v>
                </c:pt>
                <c:pt idx="8">
                  <c:v>60772</c:v>
                </c:pt>
                <c:pt idx="11">
                  <c:v>63769</c:v>
                </c:pt>
                <c:pt idx="14">
                  <c:v>64747</c:v>
                </c:pt>
              </c:numCache>
            </c:numRef>
          </c:val>
          <c:extLst>
            <c:ext xmlns:c16="http://schemas.microsoft.com/office/drawing/2014/chart" uri="{C3380CC4-5D6E-409C-BE32-E72D297353CC}">
              <c16:uniqueId val="{00000002-665D-4435-94D4-5F04718099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5D-4435-94D4-5F04718099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5D-4435-94D4-5F04718099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2255</c:v>
                </c:pt>
                <c:pt idx="3">
                  <c:v>2150</c:v>
                </c:pt>
                <c:pt idx="6">
                  <c:v>2013</c:v>
                </c:pt>
                <c:pt idx="9">
                  <c:v>2089</c:v>
                </c:pt>
                <c:pt idx="12">
                  <c:v>2158</c:v>
                </c:pt>
              </c:numCache>
            </c:numRef>
          </c:val>
          <c:extLst>
            <c:ext xmlns:c16="http://schemas.microsoft.com/office/drawing/2014/chart" uri="{C3380CC4-5D6E-409C-BE32-E72D297353CC}">
              <c16:uniqueId val="{00000005-665D-4435-94D4-5F04718099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44676</c:v>
                </c:pt>
                <c:pt idx="3">
                  <c:v>42083</c:v>
                </c:pt>
                <c:pt idx="6">
                  <c:v>41463</c:v>
                </c:pt>
                <c:pt idx="9">
                  <c:v>40389</c:v>
                </c:pt>
                <c:pt idx="12">
                  <c:v>69984</c:v>
                </c:pt>
              </c:numCache>
            </c:numRef>
          </c:val>
          <c:extLst>
            <c:ext xmlns:c16="http://schemas.microsoft.com/office/drawing/2014/chart" uri="{C3380CC4-5D6E-409C-BE32-E72D297353CC}">
              <c16:uniqueId val="{00000006-665D-4435-94D4-5F04718099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1197</c:v>
                </c:pt>
                <c:pt idx="3">
                  <c:v>1172</c:v>
                </c:pt>
                <c:pt idx="6">
                  <c:v>1061</c:v>
                </c:pt>
                <c:pt idx="9">
                  <c:v>959</c:v>
                </c:pt>
                <c:pt idx="12">
                  <c:v>700</c:v>
                </c:pt>
              </c:numCache>
            </c:numRef>
          </c:val>
          <c:extLst>
            <c:ext xmlns:c16="http://schemas.microsoft.com/office/drawing/2014/chart" uri="{C3380CC4-5D6E-409C-BE32-E72D297353CC}">
              <c16:uniqueId val="{00000007-665D-4435-94D4-5F04718099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94704</c:v>
                </c:pt>
                <c:pt idx="3">
                  <c:v>92818</c:v>
                </c:pt>
                <c:pt idx="6">
                  <c:v>87965</c:v>
                </c:pt>
                <c:pt idx="9">
                  <c:v>76908</c:v>
                </c:pt>
                <c:pt idx="12">
                  <c:v>70206</c:v>
                </c:pt>
              </c:numCache>
            </c:numRef>
          </c:val>
          <c:extLst>
            <c:ext xmlns:c16="http://schemas.microsoft.com/office/drawing/2014/chart" uri="{C3380CC4-5D6E-409C-BE32-E72D297353CC}">
              <c16:uniqueId val="{00000008-665D-4435-94D4-5F04718099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4383</c:v>
                </c:pt>
                <c:pt idx="3">
                  <c:v>5890</c:v>
                </c:pt>
                <c:pt idx="6">
                  <c:v>5549</c:v>
                </c:pt>
                <c:pt idx="9">
                  <c:v>6583</c:v>
                </c:pt>
                <c:pt idx="12">
                  <c:v>5733</c:v>
                </c:pt>
              </c:numCache>
            </c:numRef>
          </c:val>
          <c:extLst>
            <c:ext xmlns:c16="http://schemas.microsoft.com/office/drawing/2014/chart" uri="{C3380CC4-5D6E-409C-BE32-E72D297353CC}">
              <c16:uniqueId val="{00000009-665D-4435-94D4-5F04718099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431143</c:v>
                </c:pt>
                <c:pt idx="3">
                  <c:v>441893</c:v>
                </c:pt>
                <c:pt idx="6">
                  <c:v>446030</c:v>
                </c:pt>
                <c:pt idx="9">
                  <c:v>457962</c:v>
                </c:pt>
                <c:pt idx="12">
                  <c:v>465977</c:v>
                </c:pt>
              </c:numCache>
            </c:numRef>
          </c:val>
          <c:extLst>
            <c:ext xmlns:c16="http://schemas.microsoft.com/office/drawing/2014/chart" uri="{C3380CC4-5D6E-409C-BE32-E72D297353CC}">
              <c16:uniqueId val="{0000000A-665D-4435-94D4-5F0471809911}"/>
            </c:ext>
          </c:extLst>
        </c:ser>
        <c:dLbls>
          <c:showLegendKey val="0"/>
          <c:showVal val="0"/>
          <c:showCatName val="0"/>
          <c:showSerName val="0"/>
          <c:showPercent val="0"/>
          <c:showBubbleSize val="0"/>
        </c:dLbls>
        <c:gapWidth val="100"/>
        <c:overlap val="100"/>
        <c:axId val="303236776"/>
        <c:axId val="30323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106629</c:v>
                </c:pt>
                <c:pt idx="2">
                  <c:v>#N/A</c:v>
                </c:pt>
                <c:pt idx="3">
                  <c:v>#N/A</c:v>
                </c:pt>
                <c:pt idx="4">
                  <c:v>97060</c:v>
                </c:pt>
                <c:pt idx="5">
                  <c:v>#N/A</c:v>
                </c:pt>
                <c:pt idx="6">
                  <c:v>#N/A</c:v>
                </c:pt>
                <c:pt idx="7">
                  <c:v>83726</c:v>
                </c:pt>
                <c:pt idx="8">
                  <c:v>#N/A</c:v>
                </c:pt>
                <c:pt idx="9">
                  <c:v>#N/A</c:v>
                </c:pt>
                <c:pt idx="10">
                  <c:v>64687</c:v>
                </c:pt>
                <c:pt idx="11">
                  <c:v>#N/A</c:v>
                </c:pt>
                <c:pt idx="12">
                  <c:v>#N/A</c:v>
                </c:pt>
                <c:pt idx="13">
                  <c:v>92446</c:v>
                </c:pt>
                <c:pt idx="14">
                  <c:v>#N/A</c:v>
                </c:pt>
              </c:numCache>
            </c:numRef>
          </c:val>
          <c:smooth val="0"/>
          <c:extLst>
            <c:ext xmlns:c16="http://schemas.microsoft.com/office/drawing/2014/chart" uri="{C3380CC4-5D6E-409C-BE32-E72D297353CC}">
              <c16:uniqueId val="{0000000B-665D-4435-94D4-5F0471809911}"/>
            </c:ext>
          </c:extLst>
        </c:ser>
        <c:dLbls>
          <c:showLegendKey val="0"/>
          <c:showVal val="0"/>
          <c:showCatName val="0"/>
          <c:showSerName val="0"/>
          <c:showPercent val="0"/>
          <c:showBubbleSize val="0"/>
        </c:dLbls>
        <c:marker val="1"/>
        <c:smooth val="0"/>
        <c:axId val="303236776"/>
        <c:axId val="303237168"/>
      </c:lineChart>
      <c:catAx>
        <c:axId val="30323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237168"/>
        <c:crosses val="autoZero"/>
        <c:auto val="1"/>
        <c:lblAlgn val="ctr"/>
        <c:lblOffset val="100"/>
        <c:tickLblSkip val="1"/>
        <c:tickMarkSkip val="1"/>
        <c:noMultiLvlLbl val="0"/>
      </c:catAx>
      <c:valAx>
        <c:axId val="30323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23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8590</c:v>
                </c:pt>
                <c:pt idx="1">
                  <c:v>8592</c:v>
                </c:pt>
                <c:pt idx="2">
                  <c:v>8592</c:v>
                </c:pt>
              </c:numCache>
            </c:numRef>
          </c:val>
          <c:extLst>
            <c:ext xmlns:c16="http://schemas.microsoft.com/office/drawing/2014/chart" uri="{C3380CC4-5D6E-409C-BE32-E72D297353CC}">
              <c16:uniqueId val="{00000000-5B51-4299-9516-741854F60E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2668</c:v>
                </c:pt>
                <c:pt idx="1">
                  <c:v>2669</c:v>
                </c:pt>
                <c:pt idx="2">
                  <c:v>2670</c:v>
                </c:pt>
              </c:numCache>
            </c:numRef>
          </c:val>
          <c:extLst>
            <c:ext xmlns:c16="http://schemas.microsoft.com/office/drawing/2014/chart" uri="{C3380CC4-5D6E-409C-BE32-E72D297353CC}">
              <c16:uniqueId val="{00000001-5B51-4299-9516-741854F60E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18718</c:v>
                </c:pt>
                <c:pt idx="1">
                  <c:v>18126</c:v>
                </c:pt>
                <c:pt idx="2">
                  <c:v>17584</c:v>
                </c:pt>
              </c:numCache>
            </c:numRef>
          </c:val>
          <c:extLst>
            <c:ext xmlns:c16="http://schemas.microsoft.com/office/drawing/2014/chart" uri="{C3380CC4-5D6E-409C-BE32-E72D297353CC}">
              <c16:uniqueId val="{00000002-5B51-4299-9516-741854F60EB5}"/>
            </c:ext>
          </c:extLst>
        </c:ser>
        <c:dLbls>
          <c:showLegendKey val="0"/>
          <c:showVal val="0"/>
          <c:showCatName val="0"/>
          <c:showSerName val="0"/>
          <c:showPercent val="0"/>
          <c:showBubbleSize val="0"/>
        </c:dLbls>
        <c:gapWidth val="120"/>
        <c:overlap val="100"/>
        <c:axId val="303237560"/>
        <c:axId val="303238344"/>
      </c:barChart>
      <c:catAx>
        <c:axId val="30323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3238344"/>
        <c:crosses val="autoZero"/>
        <c:auto val="1"/>
        <c:lblAlgn val="ctr"/>
        <c:lblOffset val="100"/>
        <c:tickLblSkip val="1"/>
        <c:tickMarkSkip val="1"/>
        <c:noMultiLvlLbl val="0"/>
      </c:catAx>
      <c:valAx>
        <c:axId val="303238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323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{181B7097-E7D2-4F78-AD13-57E1DCE72F9E}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966-4CC3-AB52-0BDBD06788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{9EFA1B3E-842D-4120-B464-EEABC1495E2A}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66-4CC3-AB52-0BDBD06788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{F6423664-AD91-469B-85FC-65EAA0AA543C}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66-4CC3-AB52-0BDBD06788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{5C6B60BF-51F1-4349-B233-6B06F46A19D2}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66-4CC3-AB52-0BDBD06788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{9A5AE7E9-DDE1-446B-9B57-4CF1768AB659}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66-4CC3-AB52-0BDBD06788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{2C2EAEA2-D176-4A06-9F24-FB769BA4AB16}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966-4CC3-AB52-0BDBD06788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{DF749779-5A37-4D36-AAEF-1EFD7FB7D27B}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966-4CC3-AB52-0BDBD06788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{F802BA6C-5E74-4E22-8C09-C14772544613}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966-4CC3-AB52-0BDBD06788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{B90D28BF-D2A0-43CD-9334-53DE22BFD589}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966-4CC3-AB52-0BDBD06788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67.5</c:v>
                </c:pt>
                <c:pt idx="24">
                  <c:v>65.7</c:v>
                </c:pt>
                <c:pt idx="32">
                  <c:v>65.7</c:v>
                </c:pt>
              </c:numCache>
            </c:numRef>
          </c:xVal>
          <c:yVal>
            <c:numRef>
              <c:f>公会計指標分析・財政指標組合せ分析表!$BP$51:$DC$51</c:f>
              <c:numCache>
                <c:formatCode>#,##0.0;"▲ "#,##0.0</c:formatCode>
                <c:ptCount val="40"/>
                <c:pt idx="16">
                  <c:v>59.5</c:v>
                </c:pt>
                <c:pt idx="24">
                  <c:v>46.4</c:v>
                </c:pt>
                <c:pt idx="32">
                  <c:v>56.9</c:v>
                </c:pt>
              </c:numCache>
            </c:numRef>
          </c:yVal>
          <c:smooth val="0"/>
          <c:extLst>
            <c:ext xmlns:c16="http://schemas.microsoft.com/office/drawing/2014/chart" uri="{C3380CC4-5D6E-409C-BE32-E72D297353CC}">
              <c16:uniqueId val="{00000009-E966-4CC3-AB52-0BDBD06788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{02C441FC-0977-40CD-A79A-764A5969E266}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966-4CC3-AB52-0BDBD06788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{EF8D5A3F-5EDF-4473-93F6-15A20A5BE09E}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66-4CC3-AB52-0BDBD06788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{74A149A3-4523-468F-B0E7-59B3B7492DC9}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66-4CC3-AB52-0BDBD06788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{7499C272-B107-414D-ACA2-4B0E51A47019}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66-4CC3-AB52-0BDBD06788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{20D97B19-4B51-46E6-A23B-97FC663B2E6A}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66-4CC3-AB52-0BDBD06788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{DEB2581C-14B4-47A0-A272-ABD2D73B4796}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966-4CC3-AB52-0BDBD06788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{FB7DA629-7B8F-4E85-BF9A-0D5663C7C02D}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966-4CC3-AB52-0BDBD06788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{FBB94355-702A-46FE-ACB2-0A4255C2E63C}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966-4CC3-AB52-0BDBD06788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{65178CA4-2677-4D95-A743-AA6939F33246}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966-4CC3-AB52-0BDBD06788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E966-4CC3-AB52-0BDBD06788EC}"/>
            </c:ext>
          </c:extLst>
        </c:ser>
        <c:dLbls>
          <c:showLegendKey val="0"/>
          <c:showVal val="1"/>
          <c:showCatName val="0"/>
          <c:showSerName val="0"/>
          <c:showPercent val="0"/>
          <c:showBubbleSize val="0"/>
        </c:dLbls>
        <c:axId val="46179840"/>
        <c:axId val="46181760"/>
      </c:scatterChart>
      <c:valAx>
        <c:axId val="46179840"/>
        <c:scaling>
          <c:orientation val="minMax"/>
          <c:max val="68.1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8"/>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{5570D05D-12D6-441A-B9B4-746B79C09AE5}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A44-451A-AA8E-632D0E29BC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{A6EEB7F0-EBB4-47B3-AAF4-C1F1D4AAECC6}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44-451A-AA8E-632D0E29BC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{124BDE6D-F109-4829-AAC7-AEFD24185AD1}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44-451A-AA8E-632D0E29BC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{BF0ED93F-52EC-4D75-9505-0C41A801C726}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44-451A-AA8E-632D0E29BC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{20D050BC-2884-4236-8CF8-2CB2825E64D3}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44-451A-AA8E-632D0E29BC0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{DECE625D-6564-4CE3-974B-8C6B4CA5AD30}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A44-451A-AA8E-632D0E29BC0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{BFEF6802-D665-4379-9808-C2C79800727C}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A44-451A-AA8E-632D0E29BC0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{80588BDC-8D03-4B2A-AC3E-2B8FB9C4266E}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A44-451A-AA8E-632D0E29BC0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{AE689195-0659-4220-930C-ECBA172E61D6}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A44-451A-AA8E-632D0E29BC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9.3000000000000007</c:v>
                </c:pt>
                <c:pt idx="16">
                  <c:v>8.5</c:v>
                </c:pt>
                <c:pt idx="24">
                  <c:v>7.9</c:v>
                </c:pt>
                <c:pt idx="32">
                  <c:v>7.3</c:v>
                </c:pt>
              </c:numCache>
            </c:numRef>
          </c:xVal>
          <c:yVal>
            <c:numRef>
              <c:f>公会計指標分析・財政指標組合せ分析表!$BP$73:$DC$73</c:f>
              <c:numCache>
                <c:formatCode>#,##0.0;"▲ "#,##0.0</c:formatCode>
                <c:ptCount val="40"/>
                <c:pt idx="0">
                  <c:v>76.2</c:v>
                </c:pt>
                <c:pt idx="8">
                  <c:v>69.900000000000006</c:v>
                </c:pt>
                <c:pt idx="16">
                  <c:v>59.5</c:v>
                </c:pt>
                <c:pt idx="24">
                  <c:v>46.4</c:v>
                </c:pt>
                <c:pt idx="32">
                  <c:v>56.9</c:v>
                </c:pt>
              </c:numCache>
            </c:numRef>
          </c:yVal>
          <c:smooth val="0"/>
          <c:extLst>
            <c:ext xmlns:c16="http://schemas.microsoft.com/office/drawing/2014/chart" uri="{C3380CC4-5D6E-409C-BE32-E72D297353CC}">
              <c16:uniqueId val="{00000009-BA44-451A-AA8E-632D0E29BC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{8971E649-FDDB-4266-8687-E871F592C2B6}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A44-451A-AA8E-632D0E29BC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{CD259097-6BE5-440F-9D6C-FCF38B298BAA}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44-451A-AA8E-632D0E29BC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{658242FA-18A0-4C43-9956-BB8099D038EA}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44-451A-AA8E-632D0E29BC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{0863612B-DB8A-44B2-8995-C31A42303C42}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44-451A-AA8E-632D0E29BC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{C7567F1F-6443-4979-AE7C-411FF5E64C5F}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44-451A-AA8E-632D0E29BC0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{A14B0A5A-8867-443C-9030-B8D19B78FE8F}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A44-451A-AA8E-632D0E29BC0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{F6116A7A-1A0C-455A-8D98-A940D1B74F28}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A44-451A-AA8E-632D0E29BC0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{7CF7CA67-F802-4AFF-B9E6-3E7231C74573}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A44-451A-AA8E-632D0E29BC0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{B2A79D42-A8EB-4D52-9620-B7BD5CDDDF84}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A44-451A-AA8E-632D0E29BC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BA44-451A-AA8E-632D0E29BC0D}"/>
            </c:ext>
          </c:extLst>
        </c:ser>
        <c:dLbls>
          <c:showLegendKey val="0"/>
          <c:showVal val="1"/>
          <c:showCatName val="0"/>
          <c:showSerName val="0"/>
          <c:showPercent val="0"/>
          <c:showBubbleSize val="0"/>
        </c:dLbls>
        <c:axId val="84219776"/>
        <c:axId val="84234240"/>
      </c:scatterChart>
      <c:valAx>
        <c:axId val="84219776"/>
        <c:scaling>
          <c:orientation val="minMax"/>
          <c:max val="11.6"/>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5"/>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年度以降実施している借入期間の延長の影響により、定時償還方式の公債元金及び公債利子などの元利償還金が減少していることなどから、減少傾向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にある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年度は、元利償還金が減少したものの、満期一括償還地方債に係る年度割相当額などが増加したことに伴い、微増となっている。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今後、市債残高の累増や、元利償還金の増加が見込まれるため、市債残高の抑制や償還額の平準化を図り、計画的な財政運営に努める。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将来負担比率が</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減少傾向にあ</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要因としては、地方債残高が増加しているものの、緊急防災・減災事業債等の交付税措置の高い起債を活用することにより、実質的な地方債残高の圧縮に取り組んでいることがあげられる。今後も公債費等の削減を進め、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地方債残高は年々増加傾向にあるが、これは臨時財政対策債の増加に伴うもので、通常債は減少</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傾向にあ</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年度においては、県費負担教職員関係事務の権限移譲に伴い、職員数が増加したことで、退職手当負担見込額が大幅に増加している。</a:t>
          </a:r>
          <a:endPar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年度以降増加しており、これは減債基金や国民健康保険診療報酬支払準備基金などの増加によるものである。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また、基準財政需要額算入見込額は、臨時財政対策債及び緊急防災・減災事業債などの増加に伴い、</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静岡県静岡市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森林環境基金を市産材の活用のための事業や森林環境の保全のための事業の財源として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億円、一般廃棄物処理施設整備基金を西ヶ谷清掃工場の修繕に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億円それぞれ取崩したことなどにより、全体として前年度と比較して約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行政目的や財政状況を踏まえた上で、効果的な活用を図るとともに、将来にわたり持続可能な財政運営を行うため、計画的な運用と適切な残高管理を行っていく。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健康福祉基金：市民の健康福祉の向上を目的とする保健福祉事業の推進に要する経費の財源に充てるため。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森林環境基金：市産材の活用のための事業や森林環境の保全のための事業の財源として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一般廃棄物処理施設整備基金：西ケ谷清掃工場等の修繕に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行政目的や財政状況を踏まえた上で、効果的な活用を図るとともに、将来にわたり持続可能な財政運営を行うため、計画的な運用と適切な残高管理を行っていく。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財政調整基金残高は、適切な財源の確保と歳出の精査により、取崩しを回避しており、前年度とほぼ同額を維持している。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経済の不況等による税収減や災害等の発生など不測の事態に対応するため、今後も適切な残高管理に努めていく。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概ね横ばいで推移しているが、運用利子の積立によりわずかに増加している。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財政状況に応じた繰上げ償還に対応できるよう、今後も適切な残高管理に努めていく。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706,287
697,210
1,411.90
314,840,086
308,114,316
4,570,622
186,500,513
426,793,785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年度に策定した公共施設等総合管理計画（静岡市アセットマネジメント基本方針）において、公共施設等の延床面積を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80" name="楕円 79"/>
        <xdr:cNvSpPr/>
      </xdr:nvSpPr>
      <xdr:spPr>
        <a:xfrm>
          <a:off x="4157345" y="4675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81" name="有形固定資産減価償却率該当値テキスト"/>
        <xdr:cNvSpPr txBox="1"/>
      </xdr:nvSpPr>
      <xdr:spPr>
        <a:xfrm>
          <a:off x="4258945" y="45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82" name="楕円 81"/>
        <xdr:cNvSpPr/>
      </xdr:nvSpPr>
      <xdr:spPr>
        <a:xfrm>
          <a:off x="3537585" y="4675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28575</xdr:rowOff>
    </xdr:to>
    <xdr:cxnSp macro="">
      <xdr:nvCxnSpPr>
        <xdr:cNvPr id="83" name="直線コネクタ 82"/>
        <xdr:cNvCxnSpPr/>
      </xdr:nvCxnSpPr>
      <xdr:spPr>
        <a:xfrm>
          <a:off x="3588385" y="4722495"/>
          <a:ext cx="619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135618</xdr:rowOff>
    </xdr:from>
    <xdr:to>
      <xdr:col>15</xdr:col>
      <xdr:colOff>187325</xdr:colOff>
      <xdr:row>27</xdr:row>
      <xdr:rowOff>65768</xdr:rowOff>
    </xdr:to>
    <xdr:sp macro="" textlink="">
      <xdr:nvSpPr>
        <xdr:cNvPr id="84" name="楕円 83"/>
        <xdr:cNvSpPr/>
      </xdr:nvSpPr>
      <xdr:spPr>
        <a:xfrm>
          <a:off x="2867025" y="4494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14968</xdr:rowOff>
    </xdr:from>
    <xdr:to>
      <xdr:col>19</xdr:col>
      <xdr:colOff>136525</xdr:colOff>
      <xdr:row>28</xdr:row>
      <xdr:rowOff>28575</xdr:rowOff>
    </xdr:to>
    <xdr:cxnSp macro="">
      <xdr:nvCxnSpPr>
        <xdr:cNvPr id="85" name="直線コネクタ 84"/>
        <xdr:cNvCxnSpPr/>
      </xdr:nvCxnSpPr>
      <xdr:spPr>
        <a:xfrm>
          <a:off x="2917825" y="4541248"/>
          <a:ext cx="67056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7" name="n_2aveValue有形固定資産減価償却率"/>
        <xdr:cNvSpPr txBox="1"/>
      </xdr:nvSpPr>
      <xdr:spPr>
        <a:xfrm>
          <a:off x="273812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88" name="n_1mainValue有形固定資産減価償却率"/>
        <xdr:cNvSpPr txBox="1"/>
      </xdr:nvSpPr>
      <xdr:spPr>
        <a:xfrm>
          <a:off x="3395989" y="445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82295</xdr:rowOff>
    </xdr:from>
    <xdr:ext cx="405111" cy="259045"/>
    <xdr:sp macro="" textlink="">
      <xdr:nvSpPr>
        <xdr:cNvPr id="89" name="n_2mainValue有形固定資産減価償却率"/>
        <xdr:cNvSpPr txBox="1"/>
      </xdr:nvSpPr>
      <xdr:spPr>
        <a:xfrm>
          <a:off x="2738129" y="4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より低くなっている。これは主に、分子となる将来負担額が、県費負担教職員関係事務の権限移譲に伴い、職員数が増加し、退職手当負担見込額が大幅に増加したものの、下水道事業債残高が少ないことなどを要因として、類似団体と比べ少ないことなどによるもので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24" name="債務償還可能年数平均値テキスト"/>
        <xdr:cNvSpPr txBox="1"/>
      </xdr:nvSpPr>
      <xdr:spPr>
        <a:xfrm>
          <a:off x="13080365" y="5139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107597</xdr:rowOff>
    </xdr:from>
    <xdr:to>
      <xdr:col>76</xdr:col>
      <xdr:colOff>73025</xdr:colOff>
      <xdr:row>33</xdr:row>
      <xdr:rowOff>37747</xdr:rowOff>
    </xdr:to>
    <xdr:sp macro="" textlink="">
      <xdr:nvSpPr>
        <xdr:cNvPr id="131" name="楕円 130"/>
        <xdr:cNvSpPr/>
      </xdr:nvSpPr>
      <xdr:spPr>
        <a:xfrm>
          <a:off x="13001625" y="54720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86024</xdr:rowOff>
    </xdr:from>
    <xdr:ext cx="340478" cy="259045"/>
    <xdr:sp macro="" textlink="">
      <xdr:nvSpPr>
        <xdr:cNvPr id="132" name="債務償還可能年数該当値テキスト"/>
        <xdr:cNvSpPr txBox="1"/>
      </xdr:nvSpPr>
      <xdr:spPr>
        <a:xfrm>
          <a:off x="13080365" y="54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706,287
697,210
1,411.90
314,840,086
308,114,316
4,570,622
186,500,513
426,793,785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3" name="【道路】&#10;有形固定資産減価償却率平均値テキスト"/>
        <xdr:cNvSpPr txBox="1"/>
      </xdr:nvSpPr>
      <xdr:spPr>
        <a:xfrm>
          <a:off x="4124960" y="6377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5806</xdr:rowOff>
    </xdr:from>
    <xdr:to>
      <xdr:col>24</xdr:col>
      <xdr:colOff>114300</xdr:colOff>
      <xdr:row>34</xdr:row>
      <xdr:rowOff>107406</xdr:rowOff>
    </xdr:to>
    <xdr:sp macro="" textlink="">
      <xdr:nvSpPr>
        <xdr:cNvPr id="72" name="楕円 71"/>
        <xdr:cNvSpPr/>
      </xdr:nvSpPr>
      <xdr:spPr>
        <a:xfrm>
          <a:off x="4036060" y="57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130283</xdr:rowOff>
    </xdr:from>
    <xdr:ext cx="405111" cy="259045"/>
    <xdr:sp macro="" textlink="">
      <xdr:nvSpPr>
        <xdr:cNvPr id="73" name="【道路】&#10;有形固定資産減価償却率該当値テキスト"/>
        <xdr:cNvSpPr txBox="1"/>
      </xdr:nvSpPr>
      <xdr:spPr>
        <a:xfrm>
          <a:off x="4124960" y="566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28666</xdr:rowOff>
    </xdr:from>
    <xdr:to>
      <xdr:col>20</xdr:col>
      <xdr:colOff>38100</xdr:colOff>
      <xdr:row>34</xdr:row>
      <xdr:rowOff>130266</xdr:rowOff>
    </xdr:to>
    <xdr:sp macro="" textlink="">
      <xdr:nvSpPr>
        <xdr:cNvPr id="74" name="楕円 73"/>
        <xdr:cNvSpPr/>
      </xdr:nvSpPr>
      <xdr:spPr>
        <a:xfrm>
          <a:off x="3312160" y="57284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56606</xdr:rowOff>
    </xdr:from>
    <xdr:to>
      <xdr:col>24</xdr:col>
      <xdr:colOff>63500</xdr:colOff>
      <xdr:row>34</xdr:row>
      <xdr:rowOff>79466</xdr:rowOff>
    </xdr:to>
    <xdr:cxnSp macro="">
      <xdr:nvCxnSpPr>
        <xdr:cNvPr id="75" name="直線コネクタ 74"/>
        <xdr:cNvCxnSpPr/>
      </xdr:nvCxnSpPr>
      <xdr:spPr>
        <a:xfrm flipV="1">
          <a:off x="3355340" y="5756366"/>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76019</xdr:rowOff>
    </xdr:from>
    <xdr:to>
      <xdr:col>15</xdr:col>
      <xdr:colOff>101600</xdr:colOff>
      <xdr:row>40</xdr:row>
      <xdr:rowOff>6169</xdr:rowOff>
    </xdr:to>
    <xdr:sp macro="" textlink="">
      <xdr:nvSpPr>
        <xdr:cNvPr id="76" name="楕円 75"/>
        <xdr:cNvSpPr/>
      </xdr:nvSpPr>
      <xdr:spPr>
        <a:xfrm>
          <a:off x="2514600" y="6613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79466</xdr:rowOff>
    </xdr:from>
    <xdr:to>
      <xdr:col>19</xdr:col>
      <xdr:colOff>177800</xdr:colOff>
      <xdr:row>39</xdr:row>
      <xdr:rowOff>126819</xdr:rowOff>
    </xdr:to>
    <xdr:cxnSp macro="">
      <xdr:nvCxnSpPr>
        <xdr:cNvPr id="77" name="直線コネクタ 76"/>
        <xdr:cNvCxnSpPr/>
      </xdr:nvCxnSpPr>
      <xdr:spPr>
        <a:xfrm flipV="1">
          <a:off x="2565400" y="5779226"/>
          <a:ext cx="789940" cy="88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78" name="n_1aveValue【道路】&#10;有形固定資産減価償却率"/>
        <xdr:cNvSpPr txBox="1"/>
      </xdr:nvSpPr>
      <xdr:spPr>
        <a:xfrm>
          <a:off x="317056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9" name="n_2aveValue【道路】&#10;有形固定資産減価償却率"/>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146793</xdr:rowOff>
    </xdr:from>
    <xdr:ext cx="405111" cy="259045"/>
    <xdr:sp macro="" textlink="">
      <xdr:nvSpPr>
        <xdr:cNvPr id="80" name="n_1mainValue【道路】&#10;有形固定資産減価償却率"/>
        <xdr:cNvSpPr txBox="1"/>
      </xdr:nvSpPr>
      <xdr:spPr>
        <a:xfrm>
          <a:off x="3170564" y="55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168746</xdr:rowOff>
    </xdr:from>
    <xdr:ext cx="405111" cy="259045"/>
    <xdr:sp macro="" textlink="">
      <xdr:nvSpPr>
        <xdr:cNvPr id="81" name="n_2mainValue【道路】&#10;有形固定資産減価償却率"/>
        <xdr:cNvSpPr txBox="1"/>
      </xdr:nvSpPr>
      <xdr:spPr>
        <a:xfrm>
          <a:off x="2385704" y="670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10" name="【道路】&#10;一人当たり延長平均値テキスト"/>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91440</xdr:rowOff>
    </xdr:from>
    <xdr:to>
      <xdr:col>55</xdr:col>
      <xdr:colOff>50800</xdr:colOff>
      <xdr:row>34</xdr:row>
      <xdr:rowOff>21590</xdr:rowOff>
    </xdr:to>
    <xdr:sp macro="" textlink="">
      <xdr:nvSpPr>
        <xdr:cNvPr id="119" name="楕円 118"/>
        <xdr:cNvSpPr/>
      </xdr:nvSpPr>
      <xdr:spPr>
        <a:xfrm>
          <a:off x="9192260" y="5623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6367</xdr:rowOff>
    </xdr:from>
    <xdr:ext cx="534377" cy="259045"/>
    <xdr:sp macro="" textlink="">
      <xdr:nvSpPr>
        <xdr:cNvPr id="120" name="【道路】&#10;一人当たり延長該当値テキスト"/>
        <xdr:cNvSpPr txBox="1"/>
      </xdr:nvSpPr>
      <xdr:spPr>
        <a:xfrm>
          <a:off x="9258300" y="55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95250</xdr:rowOff>
    </xdr:from>
    <xdr:to>
      <xdr:col>50</xdr:col>
      <xdr:colOff>165100</xdr:colOff>
      <xdr:row>34</xdr:row>
      <xdr:rowOff>25400</xdr:rowOff>
    </xdr:to>
    <xdr:sp macro="" textlink="">
      <xdr:nvSpPr>
        <xdr:cNvPr id="121" name="楕円 120"/>
        <xdr:cNvSpPr/>
      </xdr:nvSpPr>
      <xdr:spPr>
        <a:xfrm>
          <a:off x="8445500" y="5627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142240</xdr:rowOff>
    </xdr:from>
    <xdr:to>
      <xdr:col>55</xdr:col>
      <xdr:colOff>0</xdr:colOff>
      <xdr:row>33</xdr:row>
      <xdr:rowOff>146050</xdr:rowOff>
    </xdr:to>
    <xdr:cxnSp macro="">
      <xdr:nvCxnSpPr>
        <xdr:cNvPr id="122" name="直線コネクタ 121"/>
        <xdr:cNvCxnSpPr/>
      </xdr:nvCxnSpPr>
      <xdr:spPr>
        <a:xfrm flipV="1">
          <a:off x="8496300" y="567436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123063</xdr:rowOff>
    </xdr:from>
    <xdr:to>
      <xdr:col>46</xdr:col>
      <xdr:colOff>38100</xdr:colOff>
      <xdr:row>39</xdr:row>
      <xdr:rowOff>53213</xdr:rowOff>
    </xdr:to>
    <xdr:sp macro="" textlink="">
      <xdr:nvSpPr>
        <xdr:cNvPr id="123" name="楕円 122"/>
        <xdr:cNvSpPr/>
      </xdr:nvSpPr>
      <xdr:spPr>
        <a:xfrm>
          <a:off x="7670800" y="64933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146050</xdr:rowOff>
    </xdr:from>
    <xdr:to>
      <xdr:col>50</xdr:col>
      <xdr:colOff>114300</xdr:colOff>
      <xdr:row>39</xdr:row>
      <xdr:rowOff>2413</xdr:rowOff>
    </xdr:to>
    <xdr:cxnSp macro="">
      <xdr:nvCxnSpPr>
        <xdr:cNvPr id="124" name="直線コネクタ 123"/>
        <xdr:cNvCxnSpPr/>
      </xdr:nvCxnSpPr>
      <xdr:spPr>
        <a:xfrm flipV="1">
          <a:off x="7713980" y="5678170"/>
          <a:ext cx="782320" cy="86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170324</xdr:rowOff>
    </xdr:from>
    <xdr:ext cx="469744" cy="259045"/>
    <xdr:sp macro="" textlink="">
      <xdr:nvSpPr>
        <xdr:cNvPr id="125" name="n_1aveValue【道路】&#10;一人当たり延長"/>
        <xdr:cNvSpPr txBox="1"/>
      </xdr:nvSpPr>
      <xdr:spPr>
        <a:xfrm>
          <a:off x="8271587" y="67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133748</xdr:rowOff>
    </xdr:from>
    <xdr:ext cx="469744" cy="259045"/>
    <xdr:sp macro="" textlink="">
      <xdr:nvSpPr>
        <xdr:cNvPr id="126" name="n_2aveValue【道路】&#10;一人当たり延長"/>
        <xdr:cNvSpPr txBox="1"/>
      </xdr:nvSpPr>
      <xdr:spPr>
        <a:xfrm>
          <a:off x="7509587" y="66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41927</xdr:rowOff>
    </xdr:from>
    <xdr:ext cx="534377" cy="259045"/>
    <xdr:sp macro="" textlink="">
      <xdr:nvSpPr>
        <xdr:cNvPr id="127" name="n_1mainValue【道路】&#10;一人当たり延長"/>
        <xdr:cNvSpPr txBox="1"/>
      </xdr:nvSpPr>
      <xdr:spPr>
        <a:xfrm>
          <a:off x="8239271" y="54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69740</xdr:rowOff>
    </xdr:from>
    <xdr:ext cx="469744" cy="259045"/>
    <xdr:sp macro="" textlink="">
      <xdr:nvSpPr>
        <xdr:cNvPr id="128" name="n_2mainValue【道路】&#10;一人当たり延長"/>
        <xdr:cNvSpPr txBox="1"/>
      </xdr:nvSpPr>
      <xdr:spPr>
        <a:xfrm>
          <a:off x="7509587"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6" name="【橋りょう・トンネル】&#10;有形固定資産減価償却率平均値テキスト"/>
        <xdr:cNvSpPr txBox="1"/>
      </xdr:nvSpPr>
      <xdr:spPr>
        <a:xfrm>
          <a:off x="4124960" y="982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65" name="楕円 164"/>
        <xdr:cNvSpPr/>
      </xdr:nvSpPr>
      <xdr:spPr>
        <a:xfrm>
          <a:off x="403606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66" name="【橋りょう・トンネル】&#10;有形固定資産減価償却率該当値テキスト"/>
        <xdr:cNvSpPr txBox="1"/>
      </xdr:nvSpPr>
      <xdr:spPr>
        <a:xfrm>
          <a:off x="4124960"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136652</xdr:rowOff>
    </xdr:from>
    <xdr:to>
      <xdr:col>20</xdr:col>
      <xdr:colOff>38100</xdr:colOff>
      <xdr:row>61</xdr:row>
      <xdr:rowOff>66802</xdr:rowOff>
    </xdr:to>
    <xdr:sp macro="" textlink="">
      <xdr:nvSpPr>
        <xdr:cNvPr id="167" name="楕円 166"/>
        <xdr:cNvSpPr/>
      </xdr:nvSpPr>
      <xdr:spPr>
        <a:xfrm>
          <a:off x="3312160" y="101950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16002</xdr:rowOff>
    </xdr:to>
    <xdr:cxnSp macro="">
      <xdr:nvCxnSpPr>
        <xdr:cNvPr id="168" name="直線コネクタ 167"/>
        <xdr:cNvCxnSpPr/>
      </xdr:nvCxnSpPr>
      <xdr:spPr>
        <a:xfrm flipV="1">
          <a:off x="3355340" y="10218420"/>
          <a:ext cx="73152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141224</xdr:rowOff>
    </xdr:from>
    <xdr:to>
      <xdr:col>15</xdr:col>
      <xdr:colOff>101600</xdr:colOff>
      <xdr:row>61</xdr:row>
      <xdr:rowOff>71374</xdr:rowOff>
    </xdr:to>
    <xdr:sp macro="" textlink="">
      <xdr:nvSpPr>
        <xdr:cNvPr id="169" name="楕円 168"/>
        <xdr:cNvSpPr/>
      </xdr:nvSpPr>
      <xdr:spPr>
        <a:xfrm>
          <a:off x="2514600" y="10199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xdr:rowOff>
    </xdr:from>
    <xdr:to>
      <xdr:col>19</xdr:col>
      <xdr:colOff>177800</xdr:colOff>
      <xdr:row>61</xdr:row>
      <xdr:rowOff>20574</xdr:rowOff>
    </xdr:to>
    <xdr:cxnSp macro="">
      <xdr:nvCxnSpPr>
        <xdr:cNvPr id="170" name="直線コネクタ 169"/>
        <xdr:cNvCxnSpPr/>
      </xdr:nvCxnSpPr>
      <xdr:spPr>
        <a:xfrm flipV="1">
          <a:off x="2565400" y="1024204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1" name="n_1aveValue【橋りょう・トンネ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72" name="n_2aveValue【橋りょう・トンネル】&#10;有形固定資産減価償却率"/>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57929</xdr:rowOff>
    </xdr:from>
    <xdr:ext cx="405111" cy="259045"/>
    <xdr:sp macro="" textlink="">
      <xdr:nvSpPr>
        <xdr:cNvPr id="173" name="n_1mainValue【橋りょう・トンネル】&#10;有形固定資産減価償却率"/>
        <xdr:cNvSpPr txBox="1"/>
      </xdr:nvSpPr>
      <xdr:spPr>
        <a:xfrm>
          <a:off x="3170564" y="1028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62501</xdr:rowOff>
    </xdr:from>
    <xdr:ext cx="405111" cy="259045"/>
    <xdr:sp macro="" textlink="">
      <xdr:nvSpPr>
        <xdr:cNvPr id="174" name="n_2mainValue【橋りょう・トンネル】&#10;有形固定資産減価償却率"/>
        <xdr:cNvSpPr txBox="1"/>
      </xdr:nvSpPr>
      <xdr:spPr>
        <a:xfrm>
          <a:off x="2385704" y="1028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84374</xdr:rowOff>
    </xdr:from>
    <xdr:ext cx="599010" cy="259045"/>
    <xdr:sp macro="" textlink="">
      <xdr:nvSpPr>
        <xdr:cNvPr id="203" name="【橋りょう・トンネル】&#10;一人当たり有形固定資産（償却資産）額平均値テキスト"/>
        <xdr:cNvSpPr txBox="1"/>
      </xdr:nvSpPr>
      <xdr:spPr>
        <a:xfrm>
          <a:off x="9258300" y="1031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150856</xdr:rowOff>
    </xdr:from>
    <xdr:to>
      <xdr:col>55</xdr:col>
      <xdr:colOff>50800</xdr:colOff>
      <xdr:row>60</xdr:row>
      <xdr:rowOff>81006</xdr:rowOff>
    </xdr:to>
    <xdr:sp macro="" textlink="">
      <xdr:nvSpPr>
        <xdr:cNvPr id="212" name="楕円 211"/>
        <xdr:cNvSpPr/>
      </xdr:nvSpPr>
      <xdr:spPr>
        <a:xfrm>
          <a:off x="9192260" y="10041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2283</xdr:rowOff>
    </xdr:from>
    <xdr:ext cx="599010" cy="259045"/>
    <xdr:sp macro="" textlink="">
      <xdr:nvSpPr>
        <xdr:cNvPr id="213" name="【橋りょう・トンネル】&#10;一人当たり有形固定資産（償却資産）額該当値テキスト"/>
        <xdr:cNvSpPr txBox="1"/>
      </xdr:nvSpPr>
      <xdr:spPr>
        <a:xfrm>
          <a:off x="9258300" y="989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166557</xdr:rowOff>
    </xdr:from>
    <xdr:to>
      <xdr:col>50</xdr:col>
      <xdr:colOff>165100</xdr:colOff>
      <xdr:row>60</xdr:row>
      <xdr:rowOff>96707</xdr:rowOff>
    </xdr:to>
    <xdr:sp macro="" textlink="">
      <xdr:nvSpPr>
        <xdr:cNvPr id="214" name="楕円 213"/>
        <xdr:cNvSpPr/>
      </xdr:nvSpPr>
      <xdr:spPr>
        <a:xfrm>
          <a:off x="8445500" y="10057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30206</xdr:rowOff>
    </xdr:from>
    <xdr:to>
      <xdr:col>55</xdr:col>
      <xdr:colOff>0</xdr:colOff>
      <xdr:row>60</xdr:row>
      <xdr:rowOff>45907</xdr:rowOff>
    </xdr:to>
    <xdr:cxnSp macro="">
      <xdr:nvCxnSpPr>
        <xdr:cNvPr id="215" name="直線コネクタ 214"/>
        <xdr:cNvCxnSpPr/>
      </xdr:nvCxnSpPr>
      <xdr:spPr>
        <a:xfrm flipV="1">
          <a:off x="8496300" y="10088606"/>
          <a:ext cx="723900" cy="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15631</xdr:rowOff>
    </xdr:from>
    <xdr:to>
      <xdr:col>46</xdr:col>
      <xdr:colOff>38100</xdr:colOff>
      <xdr:row>60</xdr:row>
      <xdr:rowOff>117231</xdr:rowOff>
    </xdr:to>
    <xdr:sp macro="" textlink="">
      <xdr:nvSpPr>
        <xdr:cNvPr id="216" name="楕円 215"/>
        <xdr:cNvSpPr/>
      </xdr:nvSpPr>
      <xdr:spPr>
        <a:xfrm>
          <a:off x="7670800" y="100740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45907</xdr:rowOff>
    </xdr:from>
    <xdr:to>
      <xdr:col>50</xdr:col>
      <xdr:colOff>114300</xdr:colOff>
      <xdr:row>60</xdr:row>
      <xdr:rowOff>66431</xdr:rowOff>
    </xdr:to>
    <xdr:cxnSp macro="">
      <xdr:nvCxnSpPr>
        <xdr:cNvPr id="217" name="直線コネクタ 216"/>
        <xdr:cNvCxnSpPr/>
      </xdr:nvCxnSpPr>
      <xdr:spPr>
        <a:xfrm flipV="1">
          <a:off x="7713980" y="10104307"/>
          <a:ext cx="78232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158947</xdr:rowOff>
    </xdr:from>
    <xdr:ext cx="599010" cy="259045"/>
    <xdr:sp macro="" textlink="">
      <xdr:nvSpPr>
        <xdr:cNvPr id="218" name="n_1aveValue【橋りょう・トンネル】&#10;一人当たり有形固定資産（償却資産）額"/>
        <xdr:cNvSpPr txBox="1"/>
      </xdr:nvSpPr>
      <xdr:spPr>
        <a:xfrm>
          <a:off x="8214575" y="103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123</xdr:rowOff>
    </xdr:from>
    <xdr:ext cx="599010" cy="259045"/>
    <xdr:sp macro="" textlink="">
      <xdr:nvSpPr>
        <xdr:cNvPr id="219" name="n_2aveValue【橋りょう・トンネル】&#10;一人当たり有形固定資産（償却資産）額"/>
        <xdr:cNvSpPr txBox="1"/>
      </xdr:nvSpPr>
      <xdr:spPr>
        <a:xfrm>
          <a:off x="7444955" y="1039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113234</xdr:rowOff>
    </xdr:from>
    <xdr:ext cx="599010" cy="259045"/>
    <xdr:sp macro="" textlink="">
      <xdr:nvSpPr>
        <xdr:cNvPr id="220" name="n_1mainValue【橋りょう・トンネル】&#10;一人当たり有形固定資産（償却資産）額"/>
        <xdr:cNvSpPr txBox="1"/>
      </xdr:nvSpPr>
      <xdr:spPr>
        <a:xfrm>
          <a:off x="8214575" y="983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133758</xdr:rowOff>
    </xdr:from>
    <xdr:ext cx="599010" cy="259045"/>
    <xdr:sp macro="" textlink="">
      <xdr:nvSpPr>
        <xdr:cNvPr id="221" name="n_2mainValue【橋りょう・トンネル】&#10;一人当たり有形固定資産（償却資産）額"/>
        <xdr:cNvSpPr txBox="1"/>
      </xdr:nvSpPr>
      <xdr:spPr>
        <a:xfrm>
          <a:off x="7444955" y="985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6" name="テキスト ボックス 24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101781</xdr:rowOff>
    </xdr:from>
    <xdr:to>
      <xdr:col>24</xdr:col>
      <xdr:colOff>62865</xdr:colOff>
      <xdr:row>85</xdr:row>
      <xdr:rowOff>82187</xdr:rowOff>
    </xdr:to>
    <xdr:cxnSp macro="">
      <xdr:nvCxnSpPr>
        <xdr:cNvPr id="248" name="直線コネクタ 247"/>
        <xdr:cNvCxnSpPr/>
      </xdr:nvCxnSpPr>
      <xdr:spPr>
        <a:xfrm flipV="1">
          <a:off x="4086225" y="13010061"/>
          <a:ext cx="0" cy="132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86014</xdr:rowOff>
    </xdr:from>
    <xdr:ext cx="405111" cy="259045"/>
    <xdr:sp macro="" textlink="">
      <xdr:nvSpPr>
        <xdr:cNvPr id="249" name="【公営住宅】&#10;有形固定資産減価償却率最小値テキスト"/>
        <xdr:cNvSpPr txBox="1"/>
      </xdr:nvSpPr>
      <xdr:spPr>
        <a:xfrm>
          <a:off x="4124960" y="143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82187</xdr:rowOff>
    </xdr:from>
    <xdr:to>
      <xdr:col>24</xdr:col>
      <xdr:colOff>152400</xdr:colOff>
      <xdr:row>85</xdr:row>
      <xdr:rowOff>82187</xdr:rowOff>
    </xdr:to>
    <xdr:cxnSp macro="">
      <xdr:nvCxnSpPr>
        <xdr:cNvPr id="250" name="直線コネクタ 249"/>
        <xdr:cNvCxnSpPr/>
      </xdr:nvCxnSpPr>
      <xdr:spPr>
        <a:xfrm>
          <a:off x="4020820" y="14331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48458</xdr:rowOff>
    </xdr:from>
    <xdr:ext cx="405111" cy="259045"/>
    <xdr:sp macro="" textlink="">
      <xdr:nvSpPr>
        <xdr:cNvPr id="251" name="【公営住宅】&#10;有形固定資産減価償却率最大値テキスト"/>
        <xdr:cNvSpPr txBox="1"/>
      </xdr:nvSpPr>
      <xdr:spPr>
        <a:xfrm>
          <a:off x="4124960" y="12789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101781</xdr:rowOff>
    </xdr:from>
    <xdr:to>
      <xdr:col>24</xdr:col>
      <xdr:colOff>152400</xdr:colOff>
      <xdr:row>77</xdr:row>
      <xdr:rowOff>101781</xdr:rowOff>
    </xdr:to>
    <xdr:cxnSp macro="">
      <xdr:nvCxnSpPr>
        <xdr:cNvPr id="252" name="直線コネクタ 251"/>
        <xdr:cNvCxnSpPr/>
      </xdr:nvCxnSpPr>
      <xdr:spPr>
        <a:xfrm>
          <a:off x="4020820" y="13010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76761</xdr:rowOff>
    </xdr:from>
    <xdr:ext cx="405111" cy="259045"/>
    <xdr:sp macro="" textlink="">
      <xdr:nvSpPr>
        <xdr:cNvPr id="253" name="【公営住宅】&#10;有形固定資産減価償却率平均値テキスト"/>
        <xdr:cNvSpPr txBox="1"/>
      </xdr:nvSpPr>
      <xdr:spPr>
        <a:xfrm>
          <a:off x="4124960" y="13487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98334</xdr:rowOff>
    </xdr:from>
    <xdr:to>
      <xdr:col>24</xdr:col>
      <xdr:colOff>114300</xdr:colOff>
      <xdr:row>81</xdr:row>
      <xdr:rowOff>28484</xdr:rowOff>
    </xdr:to>
    <xdr:sp macro="" textlink="">
      <xdr:nvSpPr>
        <xdr:cNvPr id="254" name="フローチャート: 判断 253"/>
        <xdr:cNvSpPr/>
      </xdr:nvSpPr>
      <xdr:spPr>
        <a:xfrm>
          <a:off x="4036060" y="135095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157118</xdr:rowOff>
    </xdr:from>
    <xdr:to>
      <xdr:col>20</xdr:col>
      <xdr:colOff>38100</xdr:colOff>
      <xdr:row>81</xdr:row>
      <xdr:rowOff>87268</xdr:rowOff>
    </xdr:to>
    <xdr:sp macro="" textlink="">
      <xdr:nvSpPr>
        <xdr:cNvPr id="255" name="フローチャート: 判断 254"/>
        <xdr:cNvSpPr/>
      </xdr:nvSpPr>
      <xdr:spPr>
        <a:xfrm>
          <a:off x="3312160" y="13568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54248</xdr:rowOff>
    </xdr:from>
    <xdr:to>
      <xdr:col>15</xdr:col>
      <xdr:colOff>101600</xdr:colOff>
      <xdr:row>81</xdr:row>
      <xdr:rowOff>155848</xdr:rowOff>
    </xdr:to>
    <xdr:sp macro="" textlink="">
      <xdr:nvSpPr>
        <xdr:cNvPr id="256" name="フローチャート: 判断 255"/>
        <xdr:cNvSpPr/>
      </xdr:nvSpPr>
      <xdr:spPr>
        <a:xfrm>
          <a:off x="251460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50981</xdr:rowOff>
    </xdr:from>
    <xdr:to>
      <xdr:col>24</xdr:col>
      <xdr:colOff>114300</xdr:colOff>
      <xdr:row>77</xdr:row>
      <xdr:rowOff>152581</xdr:rowOff>
    </xdr:to>
    <xdr:sp macro="" textlink="">
      <xdr:nvSpPr>
        <xdr:cNvPr id="262" name="楕円 261"/>
        <xdr:cNvSpPr/>
      </xdr:nvSpPr>
      <xdr:spPr>
        <a:xfrm>
          <a:off x="4036060" y="129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4008</xdr:rowOff>
    </xdr:from>
    <xdr:ext cx="405111" cy="259045"/>
    <xdr:sp macro="" textlink="">
      <xdr:nvSpPr>
        <xdr:cNvPr id="263" name="【公営住宅】&#10;有形固定資産減価償却率該当値テキスト"/>
        <xdr:cNvSpPr txBox="1"/>
      </xdr:nvSpPr>
      <xdr:spPr>
        <a:xfrm>
          <a:off x="4124960" y="1291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73842</xdr:rowOff>
    </xdr:from>
    <xdr:to>
      <xdr:col>20</xdr:col>
      <xdr:colOff>38100</xdr:colOff>
      <xdr:row>78</xdr:row>
      <xdr:rowOff>3992</xdr:rowOff>
    </xdr:to>
    <xdr:sp macro="" textlink="">
      <xdr:nvSpPr>
        <xdr:cNvPr id="264" name="楕円 263"/>
        <xdr:cNvSpPr/>
      </xdr:nvSpPr>
      <xdr:spPr>
        <a:xfrm>
          <a:off x="3312160" y="129821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101781</xdr:rowOff>
    </xdr:from>
    <xdr:to>
      <xdr:col>24</xdr:col>
      <xdr:colOff>63500</xdr:colOff>
      <xdr:row>77</xdr:row>
      <xdr:rowOff>124642</xdr:rowOff>
    </xdr:to>
    <xdr:cxnSp macro="">
      <xdr:nvCxnSpPr>
        <xdr:cNvPr id="265" name="直線コネクタ 264"/>
        <xdr:cNvCxnSpPr/>
      </xdr:nvCxnSpPr>
      <xdr:spPr>
        <a:xfrm flipV="1">
          <a:off x="3355340" y="13010061"/>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60779</xdr:rowOff>
    </xdr:from>
    <xdr:to>
      <xdr:col>15</xdr:col>
      <xdr:colOff>101600</xdr:colOff>
      <xdr:row>85</xdr:row>
      <xdr:rowOff>162379</xdr:rowOff>
    </xdr:to>
    <xdr:sp macro="" textlink="">
      <xdr:nvSpPr>
        <xdr:cNvPr id="266" name="楕円 265"/>
        <xdr:cNvSpPr/>
      </xdr:nvSpPr>
      <xdr:spPr>
        <a:xfrm>
          <a:off x="251460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124642</xdr:rowOff>
    </xdr:from>
    <xdr:to>
      <xdr:col>19</xdr:col>
      <xdr:colOff>177800</xdr:colOff>
      <xdr:row>85</xdr:row>
      <xdr:rowOff>111579</xdr:rowOff>
    </xdr:to>
    <xdr:cxnSp macro="">
      <xdr:nvCxnSpPr>
        <xdr:cNvPr id="267" name="直線コネクタ 266"/>
        <xdr:cNvCxnSpPr/>
      </xdr:nvCxnSpPr>
      <xdr:spPr>
        <a:xfrm flipV="1">
          <a:off x="2565400" y="13032922"/>
          <a:ext cx="789940" cy="13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78395</xdr:rowOff>
    </xdr:from>
    <xdr:ext cx="405111" cy="259045"/>
    <xdr:sp macro="" textlink="">
      <xdr:nvSpPr>
        <xdr:cNvPr id="268" name="n_1aveValue【公営住宅】&#10;有形固定資産減価償却率"/>
        <xdr:cNvSpPr txBox="1"/>
      </xdr:nvSpPr>
      <xdr:spPr>
        <a:xfrm>
          <a:off x="3170564" y="1365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925</xdr:rowOff>
    </xdr:from>
    <xdr:ext cx="405111" cy="259045"/>
    <xdr:sp macro="" textlink="">
      <xdr:nvSpPr>
        <xdr:cNvPr id="269" name="n_2aveValue【公営住宅】&#10;有形固定資産減価償却率"/>
        <xdr:cNvSpPr txBox="1"/>
      </xdr:nvSpPr>
      <xdr:spPr>
        <a:xfrm>
          <a:off x="2385704" y="1341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20519</xdr:rowOff>
    </xdr:from>
    <xdr:ext cx="405111" cy="259045"/>
    <xdr:sp macro="" textlink="">
      <xdr:nvSpPr>
        <xdr:cNvPr id="270" name="n_1mainValue【公営住宅】&#10;有形固定資産減価償却率"/>
        <xdr:cNvSpPr txBox="1"/>
      </xdr:nvSpPr>
      <xdr:spPr>
        <a:xfrm>
          <a:off x="3170564" y="12761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153506</xdr:rowOff>
    </xdr:from>
    <xdr:ext cx="405111" cy="259045"/>
    <xdr:sp macro="" textlink="">
      <xdr:nvSpPr>
        <xdr:cNvPr id="271" name="n_2mainValue【公営住宅】&#10;有形固定資産減価償却率"/>
        <xdr:cNvSpPr txBox="1"/>
      </xdr:nvSpPr>
      <xdr:spPr>
        <a:xfrm>
          <a:off x="2385704" y="14402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3" name="直線コネクタ 292"/>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4"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5" name="直線コネクタ 294"/>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6"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7" name="直線コネクタ 296"/>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98"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9" name="フローチャート: 判断 298"/>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00" name="フローチャート: 判断 299"/>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301" name="フローチャート: 判断 300"/>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7" name="楕円 306"/>
        <xdr:cNvSpPr/>
      </xdr:nvSpPr>
      <xdr:spPr>
        <a:xfrm>
          <a:off x="9192260" y="14142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38879</xdr:rowOff>
    </xdr:from>
    <xdr:ext cx="469744" cy="259045"/>
    <xdr:sp macro="" textlink="">
      <xdr:nvSpPr>
        <xdr:cNvPr id="308" name="【公営住宅】&#10;一人当たり面積該当値テキスト"/>
        <xdr:cNvSpPr txBox="1"/>
      </xdr:nvSpPr>
      <xdr:spPr>
        <a:xfrm>
          <a:off x="9258300"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44907</xdr:rowOff>
    </xdr:from>
    <xdr:to>
      <xdr:col>50</xdr:col>
      <xdr:colOff>165100</xdr:colOff>
      <xdr:row>84</xdr:row>
      <xdr:rowOff>146507</xdr:rowOff>
    </xdr:to>
    <xdr:sp macro="" textlink="">
      <xdr:nvSpPr>
        <xdr:cNvPr id="309" name="楕円 308"/>
        <xdr:cNvSpPr/>
      </xdr:nvSpPr>
      <xdr:spPr>
        <a:xfrm>
          <a:off x="8445500" y="141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95707</xdr:rowOff>
    </xdr:from>
    <xdr:to>
      <xdr:col>55</xdr:col>
      <xdr:colOff>0</xdr:colOff>
      <xdr:row>84</xdr:row>
      <xdr:rowOff>111252</xdr:rowOff>
    </xdr:to>
    <xdr:cxnSp macro="">
      <xdr:nvCxnSpPr>
        <xdr:cNvPr id="310" name="直線コネクタ 309"/>
        <xdr:cNvCxnSpPr/>
      </xdr:nvCxnSpPr>
      <xdr:spPr>
        <a:xfrm>
          <a:off x="8496300" y="14177467"/>
          <a:ext cx="7239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30277</xdr:rowOff>
    </xdr:from>
    <xdr:to>
      <xdr:col>46</xdr:col>
      <xdr:colOff>38100</xdr:colOff>
      <xdr:row>84</xdr:row>
      <xdr:rowOff>131877</xdr:rowOff>
    </xdr:to>
    <xdr:sp macro="" textlink="">
      <xdr:nvSpPr>
        <xdr:cNvPr id="311" name="楕円 310"/>
        <xdr:cNvSpPr/>
      </xdr:nvSpPr>
      <xdr:spPr>
        <a:xfrm>
          <a:off x="7670800" y="141120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81077</xdr:rowOff>
    </xdr:from>
    <xdr:to>
      <xdr:col>50</xdr:col>
      <xdr:colOff>114300</xdr:colOff>
      <xdr:row>84</xdr:row>
      <xdr:rowOff>95707</xdr:rowOff>
    </xdr:to>
    <xdr:cxnSp macro="">
      <xdr:nvCxnSpPr>
        <xdr:cNvPr id="312" name="直線コネクタ 311"/>
        <xdr:cNvCxnSpPr/>
      </xdr:nvCxnSpPr>
      <xdr:spPr>
        <a:xfrm>
          <a:off x="7713980" y="14162837"/>
          <a:ext cx="78232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13"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4"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137634</xdr:rowOff>
    </xdr:from>
    <xdr:ext cx="469744" cy="259045"/>
    <xdr:sp macro="" textlink="">
      <xdr:nvSpPr>
        <xdr:cNvPr id="315" name="n_1mainValue【公営住宅】&#10;一人当たり面積"/>
        <xdr:cNvSpPr txBox="1"/>
      </xdr:nvSpPr>
      <xdr:spPr>
        <a:xfrm>
          <a:off x="8271587" y="1421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123004</xdr:rowOff>
    </xdr:from>
    <xdr:ext cx="469744" cy="259045"/>
    <xdr:sp macro="" textlink="">
      <xdr:nvSpPr>
        <xdr:cNvPr id="316" name="n_2mainValue【公営住宅】&#10;一人当たり面積"/>
        <xdr:cNvSpPr txBox="1"/>
      </xdr:nvSpPr>
      <xdr:spPr>
        <a:xfrm>
          <a:off x="7509587" y="1420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8" name="テキスト ボックス 327"/>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6" name="テキスト ボックス 335"/>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40" name="直線コネクタ 339"/>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41" name="【港湾・漁港】&#10;有形固定資産減価償却率最小値テキスト"/>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2" name="直線コネクタ 341"/>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3" name="【港湾・漁港】&#10;有形固定資産減価償却率最大値テキスト"/>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4" name="直線コネクタ 343"/>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143527</xdr:rowOff>
    </xdr:from>
    <xdr:ext cx="405111" cy="259045"/>
    <xdr:sp macro="" textlink="">
      <xdr:nvSpPr>
        <xdr:cNvPr id="345" name="【港湾・漁港】&#10;有形固定資産減価償却率平均値テキスト"/>
        <xdr:cNvSpPr txBox="1"/>
      </xdr:nvSpPr>
      <xdr:spPr>
        <a:xfrm>
          <a:off x="4124960" y="1690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6" name="フローチャート: 判断 345"/>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7" name="フローチャート: 判断 346"/>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8" name="フローチャート: 判断 347"/>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54" name="楕円 353"/>
        <xdr:cNvSpPr/>
      </xdr:nvSpPr>
      <xdr:spPr>
        <a:xfrm>
          <a:off x="403606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163847</xdr:rowOff>
    </xdr:from>
    <xdr:ext cx="405111" cy="259045"/>
    <xdr:sp macro="" textlink="">
      <xdr:nvSpPr>
        <xdr:cNvPr id="355" name="【港湾・漁港】&#10;有形固定資産減価償却率該当値テキスト"/>
        <xdr:cNvSpPr txBox="1"/>
      </xdr:nvSpPr>
      <xdr:spPr>
        <a:xfrm>
          <a:off x="4124960"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103505</xdr:rowOff>
    </xdr:from>
    <xdr:to>
      <xdr:col>20</xdr:col>
      <xdr:colOff>38100</xdr:colOff>
      <xdr:row>104</xdr:row>
      <xdr:rowOff>33655</xdr:rowOff>
    </xdr:to>
    <xdr:sp macro="" textlink="">
      <xdr:nvSpPr>
        <xdr:cNvPr id="356" name="楕円 355"/>
        <xdr:cNvSpPr/>
      </xdr:nvSpPr>
      <xdr:spPr>
        <a:xfrm>
          <a:off x="3312160" y="17370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154305</xdr:rowOff>
    </xdr:to>
    <xdr:cxnSp macro="">
      <xdr:nvCxnSpPr>
        <xdr:cNvPr id="357" name="直線コネクタ 356"/>
        <xdr:cNvCxnSpPr/>
      </xdr:nvCxnSpPr>
      <xdr:spPr>
        <a:xfrm flipV="1">
          <a:off x="3355340" y="17331690"/>
          <a:ext cx="73152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101616</xdr:rowOff>
    </xdr:from>
    <xdr:ext cx="405111" cy="259045"/>
    <xdr:sp macro="" textlink="">
      <xdr:nvSpPr>
        <xdr:cNvPr id="358" name="n_1aveValue【港湾・漁港】&#10;有形固定資産減価償却率"/>
        <xdr:cNvSpPr txBox="1"/>
      </xdr:nvSpPr>
      <xdr:spPr>
        <a:xfrm>
          <a:off x="317056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59" name="n_2aveValue【港湾・漁港】&#10;有形固定資産減価償却率"/>
        <xdr:cNvSpPr txBox="1"/>
      </xdr:nvSpPr>
      <xdr:spPr>
        <a:xfrm>
          <a:off x="238570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24782</xdr:rowOff>
    </xdr:from>
    <xdr:ext cx="405111" cy="259045"/>
    <xdr:sp macro="" textlink="">
      <xdr:nvSpPr>
        <xdr:cNvPr id="360" name="n_1mainValue【港湾・漁港】&#10;有形固定資産減価償却率"/>
        <xdr:cNvSpPr txBox="1"/>
      </xdr:nvSpPr>
      <xdr:spPr>
        <a:xfrm>
          <a:off x="3170564" y="174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4" name="テキスト ボックス 373"/>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2" name="直線コネクタ 381"/>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3" name="【港湾・漁港】&#10;一人当たり有形固定資産（償却資産）額最小値テキスト"/>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4" name="直線コネクタ 383"/>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5" name="【港湾・漁港】&#10;一人当たり有形固定資産（償却資産）額最大値テキスト"/>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6" name="直線コネクタ 385"/>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3891</xdr:rowOff>
    </xdr:from>
    <xdr:ext cx="534377" cy="259045"/>
    <xdr:sp macro="" textlink="">
      <xdr:nvSpPr>
        <xdr:cNvPr id="387" name="【港湾・漁港】&#10;一人当たり有形固定資産（償却資産）額平均値テキスト"/>
        <xdr:cNvSpPr txBox="1"/>
      </xdr:nvSpPr>
      <xdr:spPr>
        <a:xfrm>
          <a:off x="9258300" y="17438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8" name="フローチャート: 判断 387"/>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89" name="フローチャート: 判断 388"/>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0" name="フローチャート: 判断 389"/>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147262</xdr:rowOff>
    </xdr:from>
    <xdr:to>
      <xdr:col>55</xdr:col>
      <xdr:colOff>50800</xdr:colOff>
      <xdr:row>103</xdr:row>
      <xdr:rowOff>77412</xdr:rowOff>
    </xdr:to>
    <xdr:sp macro="" textlink="">
      <xdr:nvSpPr>
        <xdr:cNvPr id="396" name="楕円 395"/>
        <xdr:cNvSpPr/>
      </xdr:nvSpPr>
      <xdr:spPr>
        <a:xfrm>
          <a:off x="9192260" y="172465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170139</xdr:rowOff>
    </xdr:from>
    <xdr:ext cx="534377" cy="259045"/>
    <xdr:sp macro="" textlink="">
      <xdr:nvSpPr>
        <xdr:cNvPr id="397" name="【港湾・漁港】&#10;一人当たり有形固定資産（償却資産）額該当値テキスト"/>
        <xdr:cNvSpPr txBox="1"/>
      </xdr:nvSpPr>
      <xdr:spPr>
        <a:xfrm>
          <a:off x="9258300" y="1710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154386</xdr:rowOff>
    </xdr:from>
    <xdr:to>
      <xdr:col>50</xdr:col>
      <xdr:colOff>165100</xdr:colOff>
      <xdr:row>103</xdr:row>
      <xdr:rowOff>84536</xdr:rowOff>
    </xdr:to>
    <xdr:sp macro="" textlink="">
      <xdr:nvSpPr>
        <xdr:cNvPr id="398" name="楕円 397"/>
        <xdr:cNvSpPr/>
      </xdr:nvSpPr>
      <xdr:spPr>
        <a:xfrm>
          <a:off x="8445500" y="17253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26612</xdr:rowOff>
    </xdr:from>
    <xdr:to>
      <xdr:col>55</xdr:col>
      <xdr:colOff>0</xdr:colOff>
      <xdr:row>103</xdr:row>
      <xdr:rowOff>33736</xdr:rowOff>
    </xdr:to>
    <xdr:cxnSp macro="">
      <xdr:nvCxnSpPr>
        <xdr:cNvPr id="399" name="直線コネクタ 398"/>
        <xdr:cNvCxnSpPr/>
      </xdr:nvCxnSpPr>
      <xdr:spPr>
        <a:xfrm flipV="1">
          <a:off x="8496300" y="17293532"/>
          <a:ext cx="7239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171280</xdr:rowOff>
    </xdr:from>
    <xdr:ext cx="534377" cy="259045"/>
    <xdr:sp macro="" textlink="">
      <xdr:nvSpPr>
        <xdr:cNvPr id="400" name="n_1aveValue【港湾・漁港】&#10;一人当たり有形固定資産（償却資産）額"/>
        <xdr:cNvSpPr txBox="1"/>
      </xdr:nvSpPr>
      <xdr:spPr>
        <a:xfrm>
          <a:off x="8239271" y="176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401" name="n_2aveValue【港湾・漁港】&#10;一人当たり有形固定資産（償却資産）額"/>
        <xdr:cNvSpPr txBox="1"/>
      </xdr:nvSpPr>
      <xdr:spPr>
        <a:xfrm>
          <a:off x="7477271" y="173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101</xdr:row>
      <xdr:rowOff>101063</xdr:rowOff>
    </xdr:from>
    <xdr:ext cx="534377" cy="259045"/>
    <xdr:sp macro="" textlink="">
      <xdr:nvSpPr>
        <xdr:cNvPr id="402" name="n_1mainValue【港湾・漁港】&#10;一人当たり有形固定資産（償却資産）額"/>
        <xdr:cNvSpPr txBox="1"/>
      </xdr:nvSpPr>
      <xdr:spPr>
        <a:xfrm>
          <a:off x="8239271" y="1703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3" name="テキスト ボックス 412"/>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5" name="テキスト ボックス 414"/>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3" name="テキスト ボックス 42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27" name="直線コネクタ 426"/>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28"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29" name="直線コネクタ 428"/>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0"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1" name="直線コネクタ 430"/>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32" name="【認定こども園・幼稚園・保育所】&#10;有形固定資産減価償却率平均値テキスト"/>
        <xdr:cNvSpPr txBox="1"/>
      </xdr:nvSpPr>
      <xdr:spPr>
        <a:xfrm>
          <a:off x="144145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3" name="フローチャート: 判断 432"/>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4" name="フローチャート: 判断 433"/>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5" name="フローチャート: 判断 434"/>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21590</xdr:rowOff>
    </xdr:from>
    <xdr:to>
      <xdr:col>85</xdr:col>
      <xdr:colOff>177800</xdr:colOff>
      <xdr:row>41</xdr:row>
      <xdr:rowOff>123190</xdr:rowOff>
    </xdr:to>
    <xdr:sp macro="" textlink="">
      <xdr:nvSpPr>
        <xdr:cNvPr id="441" name="楕円 440"/>
        <xdr:cNvSpPr/>
      </xdr:nvSpPr>
      <xdr:spPr>
        <a:xfrm>
          <a:off x="14325600" y="6894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17</xdr:rowOff>
    </xdr:from>
    <xdr:ext cx="405111" cy="259045"/>
    <xdr:sp macro="" textlink="">
      <xdr:nvSpPr>
        <xdr:cNvPr id="442" name="【認定こども園・幼稚園・保育所】&#10;有形固定資産減価償却率該当値テキスト"/>
        <xdr:cNvSpPr txBox="1"/>
      </xdr:nvSpPr>
      <xdr:spPr>
        <a:xfrm>
          <a:off x="144145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43" name="楕円 442"/>
        <xdr:cNvSpPr/>
      </xdr:nvSpPr>
      <xdr:spPr>
        <a:xfrm>
          <a:off x="1357884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41</xdr:row>
      <xdr:rowOff>72390</xdr:rowOff>
    </xdr:to>
    <xdr:cxnSp macro="">
      <xdr:nvCxnSpPr>
        <xdr:cNvPr id="444" name="直線コネクタ 443"/>
        <xdr:cNvCxnSpPr/>
      </xdr:nvCxnSpPr>
      <xdr:spPr>
        <a:xfrm>
          <a:off x="13629640" y="6579870"/>
          <a:ext cx="74676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445" name="楕円 444"/>
        <xdr:cNvSpPr/>
      </xdr:nvSpPr>
      <xdr:spPr>
        <a:xfrm>
          <a:off x="12804140" y="670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40</xdr:row>
      <xdr:rowOff>45720</xdr:rowOff>
    </xdr:to>
    <xdr:cxnSp macro="">
      <xdr:nvCxnSpPr>
        <xdr:cNvPr id="446" name="直線コネクタ 445"/>
        <xdr:cNvCxnSpPr/>
      </xdr:nvCxnSpPr>
      <xdr:spPr>
        <a:xfrm flipV="1">
          <a:off x="12854940" y="6579870"/>
          <a:ext cx="7747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47" name="n_1aveValue【認定こども園・幼稚園・保育所】&#10;有形固定資産減価償却率"/>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48" name="n_2aveValue【認定こども園・幼稚園・保育所】&#10;有形固定資産減価償却率"/>
        <xdr:cNvSpPr txBox="1"/>
      </xdr:nvSpPr>
      <xdr:spPr>
        <a:xfrm>
          <a:off x="12675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49" name="n_1mainValue【認定こども園・幼稚園・保育所】&#10;有形固定資産減価償却率"/>
        <xdr:cNvSpPr txBox="1"/>
      </xdr:nvSpPr>
      <xdr:spPr>
        <a:xfrm>
          <a:off x="134372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450" name="n_2mainValue【認定こども園・幼稚園・保育所】&#10;有形固定資産減価償却率"/>
        <xdr:cNvSpPr txBox="1"/>
      </xdr:nvSpPr>
      <xdr:spPr>
        <a:xfrm>
          <a:off x="126752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2" name="直線コネクタ 471"/>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3"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4" name="直線コネクタ 473"/>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5"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76" name="直線コネクタ 475"/>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477" name="【認定こども園・幼稚園・保育所】&#10;一人当たり面積平均値テキスト"/>
        <xdr:cNvSpPr txBox="1"/>
      </xdr:nvSpPr>
      <xdr:spPr>
        <a:xfrm>
          <a:off x="1954784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78" name="フローチャート: 判断 477"/>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9" name="フローチャート: 判断 478"/>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0" name="フローチャート: 判断 479"/>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77978</xdr:rowOff>
    </xdr:from>
    <xdr:to>
      <xdr:col>116</xdr:col>
      <xdr:colOff>114300</xdr:colOff>
      <xdr:row>40</xdr:row>
      <xdr:rowOff>8128</xdr:rowOff>
    </xdr:to>
    <xdr:sp macro="" textlink="">
      <xdr:nvSpPr>
        <xdr:cNvPr id="486" name="楕円 485"/>
        <xdr:cNvSpPr/>
      </xdr:nvSpPr>
      <xdr:spPr>
        <a:xfrm>
          <a:off x="19458940" y="6615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100855</xdr:rowOff>
    </xdr:from>
    <xdr:ext cx="469744" cy="259045"/>
    <xdr:sp macro="" textlink="">
      <xdr:nvSpPr>
        <xdr:cNvPr id="487" name="【認定こども園・幼稚園・保育所】&#10;一人当たり面積該当値テキスト"/>
        <xdr:cNvSpPr txBox="1"/>
      </xdr:nvSpPr>
      <xdr:spPr>
        <a:xfrm>
          <a:off x="19547840"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88" name="楕円 487"/>
        <xdr:cNvSpPr/>
      </xdr:nvSpPr>
      <xdr:spPr>
        <a:xfrm>
          <a:off x="18735040" y="6303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39</xdr:row>
      <xdr:rowOff>128778</xdr:rowOff>
    </xdr:to>
    <xdr:cxnSp macro="">
      <xdr:nvCxnSpPr>
        <xdr:cNvPr id="489" name="直線コネクタ 488"/>
        <xdr:cNvCxnSpPr/>
      </xdr:nvCxnSpPr>
      <xdr:spPr>
        <a:xfrm>
          <a:off x="18778220" y="6354318"/>
          <a:ext cx="73152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490" name="楕円 489"/>
        <xdr:cNvSpPr/>
      </xdr:nvSpPr>
      <xdr:spPr>
        <a:xfrm>
          <a:off x="17937480" y="6312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160782</xdr:rowOff>
    </xdr:to>
    <xdr:cxnSp macro="">
      <xdr:nvCxnSpPr>
        <xdr:cNvPr id="491" name="直線コネクタ 490"/>
        <xdr:cNvCxnSpPr/>
      </xdr:nvCxnSpPr>
      <xdr:spPr>
        <a:xfrm flipV="1">
          <a:off x="17988280" y="635431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2" name="n_1aveValue【認定こども園・幼稚園・保育所】&#10;一人当たり面積"/>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88409</xdr:rowOff>
    </xdr:from>
    <xdr:ext cx="469744" cy="259045"/>
    <xdr:sp macro="" textlink="">
      <xdr:nvSpPr>
        <xdr:cNvPr id="493" name="n_2aveValue【認定こども園・幼稚園・保育所】&#10;一人当たり面積"/>
        <xdr:cNvSpPr txBox="1"/>
      </xdr:nvSpPr>
      <xdr:spPr>
        <a:xfrm>
          <a:off x="1777626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494" name="n_1mainValue【認定こども園・幼稚園・保育所】&#10;一人当たり面積"/>
        <xdr:cNvSpPr txBox="1"/>
      </xdr:nvSpPr>
      <xdr:spPr>
        <a:xfrm>
          <a:off x="185611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495" name="n_2mainValue【認定こども園・幼稚園・保育所】&#10;一人当たり面積"/>
        <xdr:cNvSpPr txBox="1"/>
      </xdr:nvSpPr>
      <xdr:spPr>
        <a:xfrm>
          <a:off x="1777626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6" name="テキスト ボックス 50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8" name="テキスト ボックス 507"/>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8" name="テキスト ボックス 517"/>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60</xdr:row>
      <xdr:rowOff>91440</xdr:rowOff>
    </xdr:to>
    <xdr:cxnSp macro="">
      <xdr:nvCxnSpPr>
        <xdr:cNvPr id="522" name="直線コネクタ 521"/>
        <xdr:cNvCxnSpPr/>
      </xdr:nvCxnSpPr>
      <xdr:spPr>
        <a:xfrm flipV="1">
          <a:off x="14375764" y="9443357"/>
          <a:ext cx="0" cy="7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23" name="【学校施設】&#10;有形固定資産減価償却率最小値テキスト"/>
        <xdr:cNvSpPr txBox="1"/>
      </xdr:nvSpPr>
      <xdr:spPr>
        <a:xfrm>
          <a:off x="14414500"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91440</xdr:rowOff>
    </xdr:from>
    <xdr:to>
      <xdr:col>86</xdr:col>
      <xdr:colOff>25400</xdr:colOff>
      <xdr:row>60</xdr:row>
      <xdr:rowOff>91440</xdr:rowOff>
    </xdr:to>
    <xdr:cxnSp macro="">
      <xdr:nvCxnSpPr>
        <xdr:cNvPr id="524" name="直線コネクタ 523"/>
        <xdr:cNvCxnSpPr/>
      </xdr:nvCxnSpPr>
      <xdr:spPr>
        <a:xfrm>
          <a:off x="14287500" y="10149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25" name="【学校施設】&#10;有形固定資産減価償却率最大値テキスト"/>
        <xdr:cNvSpPr txBox="1"/>
      </xdr:nvSpPr>
      <xdr:spPr>
        <a:xfrm>
          <a:off x="14414500" y="922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26" name="直線コネクタ 525"/>
        <xdr:cNvCxnSpPr/>
      </xdr:nvCxnSpPr>
      <xdr:spPr>
        <a:xfrm>
          <a:off x="14287500" y="9443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150058</xdr:rowOff>
    </xdr:from>
    <xdr:ext cx="405111" cy="259045"/>
    <xdr:sp macro="" textlink="">
      <xdr:nvSpPr>
        <xdr:cNvPr id="527" name="【学校施設】&#10;有形固定資産減価償却率平均値テキスト"/>
        <xdr:cNvSpPr txBox="1"/>
      </xdr:nvSpPr>
      <xdr:spPr>
        <a:xfrm>
          <a:off x="14414500" y="9537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127181</xdr:rowOff>
    </xdr:from>
    <xdr:to>
      <xdr:col>85</xdr:col>
      <xdr:colOff>177800</xdr:colOff>
      <xdr:row>58</xdr:row>
      <xdr:rowOff>57331</xdr:rowOff>
    </xdr:to>
    <xdr:sp macro="" textlink="">
      <xdr:nvSpPr>
        <xdr:cNvPr id="528" name="フローチャート: 判断 527"/>
        <xdr:cNvSpPr/>
      </xdr:nvSpPr>
      <xdr:spPr>
        <a:xfrm>
          <a:off x="14325600" y="96826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140244</xdr:rowOff>
    </xdr:from>
    <xdr:to>
      <xdr:col>81</xdr:col>
      <xdr:colOff>101600</xdr:colOff>
      <xdr:row>58</xdr:row>
      <xdr:rowOff>70394</xdr:rowOff>
    </xdr:to>
    <xdr:sp macro="" textlink="">
      <xdr:nvSpPr>
        <xdr:cNvPr id="529" name="フローチャート: 判断 528"/>
        <xdr:cNvSpPr/>
      </xdr:nvSpPr>
      <xdr:spPr>
        <a:xfrm>
          <a:off x="13578840" y="96957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37374</xdr:rowOff>
    </xdr:from>
    <xdr:to>
      <xdr:col>76</xdr:col>
      <xdr:colOff>165100</xdr:colOff>
      <xdr:row>58</xdr:row>
      <xdr:rowOff>138974</xdr:rowOff>
    </xdr:to>
    <xdr:sp macro="" textlink="">
      <xdr:nvSpPr>
        <xdr:cNvPr id="530" name="フローチャート: 判断 529"/>
        <xdr:cNvSpPr/>
      </xdr:nvSpPr>
      <xdr:spPr>
        <a:xfrm>
          <a:off x="12804140" y="97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536" name="楕円 535"/>
        <xdr:cNvSpPr/>
      </xdr:nvSpPr>
      <xdr:spPr>
        <a:xfrm>
          <a:off x="14325600" y="97245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151328</xdr:rowOff>
    </xdr:from>
    <xdr:ext cx="405111" cy="259045"/>
    <xdr:sp macro="" textlink="">
      <xdr:nvSpPr>
        <xdr:cNvPr id="537" name="【学校施設】&#10;有形固定資産減価償却率該当値テキスト"/>
        <xdr:cNvSpPr txBox="1"/>
      </xdr:nvSpPr>
      <xdr:spPr>
        <a:xfrm>
          <a:off x="14414500" y="9706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50437</xdr:rowOff>
    </xdr:from>
    <xdr:to>
      <xdr:col>81</xdr:col>
      <xdr:colOff>101600</xdr:colOff>
      <xdr:row>56</xdr:row>
      <xdr:rowOff>152037</xdr:rowOff>
    </xdr:to>
    <xdr:sp macro="" textlink="">
      <xdr:nvSpPr>
        <xdr:cNvPr id="538" name="楕円 537"/>
        <xdr:cNvSpPr/>
      </xdr:nvSpPr>
      <xdr:spPr>
        <a:xfrm>
          <a:off x="13578840" y="94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101237</xdr:rowOff>
    </xdr:from>
    <xdr:to>
      <xdr:col>85</xdr:col>
      <xdr:colOff>127000</xdr:colOff>
      <xdr:row>58</xdr:row>
      <xdr:rowOff>52251</xdr:rowOff>
    </xdr:to>
    <xdr:cxnSp macro="">
      <xdr:nvCxnSpPr>
        <xdr:cNvPr id="539" name="直線コネクタ 538"/>
        <xdr:cNvCxnSpPr/>
      </xdr:nvCxnSpPr>
      <xdr:spPr>
        <a:xfrm>
          <a:off x="13629640" y="9489077"/>
          <a:ext cx="746760" cy="28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110853</xdr:rowOff>
    </xdr:from>
    <xdr:to>
      <xdr:col>76</xdr:col>
      <xdr:colOff>165100</xdr:colOff>
      <xdr:row>64</xdr:row>
      <xdr:rowOff>41003</xdr:rowOff>
    </xdr:to>
    <xdr:sp macro="" textlink="">
      <xdr:nvSpPr>
        <xdr:cNvPr id="540" name="楕円 539"/>
        <xdr:cNvSpPr/>
      </xdr:nvSpPr>
      <xdr:spPr>
        <a:xfrm>
          <a:off x="12804140" y="10672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101237</xdr:rowOff>
    </xdr:from>
    <xdr:to>
      <xdr:col>81</xdr:col>
      <xdr:colOff>50800</xdr:colOff>
      <xdr:row>63</xdr:row>
      <xdr:rowOff>161653</xdr:rowOff>
    </xdr:to>
    <xdr:cxnSp macro="">
      <xdr:nvCxnSpPr>
        <xdr:cNvPr id="541" name="直線コネクタ 540"/>
        <xdr:cNvCxnSpPr/>
      </xdr:nvCxnSpPr>
      <xdr:spPr>
        <a:xfrm flipV="1">
          <a:off x="12854940" y="9489077"/>
          <a:ext cx="774700" cy="1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61521</xdr:rowOff>
    </xdr:from>
    <xdr:ext cx="405111" cy="259045"/>
    <xdr:sp macro="" textlink="">
      <xdr:nvSpPr>
        <xdr:cNvPr id="542" name="n_1aveValue【学校施設】&#10;有形固定資産減価償却率"/>
        <xdr:cNvSpPr txBox="1"/>
      </xdr:nvSpPr>
      <xdr:spPr>
        <a:xfrm>
          <a:off x="13437244" y="978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543" name="n_2aveValue【学校施設】&#10;有形固定資産減価償却率"/>
        <xdr:cNvSpPr txBox="1"/>
      </xdr:nvSpPr>
      <xdr:spPr>
        <a:xfrm>
          <a:off x="12675244" y="954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168564</xdr:rowOff>
    </xdr:from>
    <xdr:ext cx="405111" cy="259045"/>
    <xdr:sp macro="" textlink="">
      <xdr:nvSpPr>
        <xdr:cNvPr id="544" name="n_1mainValue【学校施設】&#10;有形固定資産減価償却率"/>
        <xdr:cNvSpPr txBox="1"/>
      </xdr:nvSpPr>
      <xdr:spPr>
        <a:xfrm>
          <a:off x="13437244" y="92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32130</xdr:rowOff>
    </xdr:from>
    <xdr:ext cx="405111" cy="259045"/>
    <xdr:sp macro="" textlink="">
      <xdr:nvSpPr>
        <xdr:cNvPr id="545" name="n_2mainValue【学校施設】&#10;有形固定資産減価償却率"/>
        <xdr:cNvSpPr txBox="1"/>
      </xdr:nvSpPr>
      <xdr:spPr>
        <a:xfrm>
          <a:off x="12675244" y="1076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119126</xdr:rowOff>
    </xdr:from>
    <xdr:to>
      <xdr:col>116</xdr:col>
      <xdr:colOff>114300</xdr:colOff>
      <xdr:row>63</xdr:row>
      <xdr:rowOff>49276</xdr:rowOff>
    </xdr:to>
    <xdr:sp macro="" textlink="">
      <xdr:nvSpPr>
        <xdr:cNvPr id="583" name="楕円 582"/>
        <xdr:cNvSpPr/>
      </xdr:nvSpPr>
      <xdr:spPr>
        <a:xfrm>
          <a:off x="19458940" y="1051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34053</xdr:rowOff>
    </xdr:from>
    <xdr:ext cx="469744" cy="259045"/>
    <xdr:sp macro="" textlink="">
      <xdr:nvSpPr>
        <xdr:cNvPr id="584" name="【学校施設】&#10;一人当たり面積該当値テキスト"/>
        <xdr:cNvSpPr txBox="1"/>
      </xdr:nvSpPr>
      <xdr:spPr>
        <a:xfrm>
          <a:off x="19547840" y="1042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22352</xdr:rowOff>
    </xdr:from>
    <xdr:to>
      <xdr:col>112</xdr:col>
      <xdr:colOff>38100</xdr:colOff>
      <xdr:row>61</xdr:row>
      <xdr:rowOff>123952</xdr:rowOff>
    </xdr:to>
    <xdr:sp macro="" textlink="">
      <xdr:nvSpPr>
        <xdr:cNvPr id="585" name="楕円 584"/>
        <xdr:cNvSpPr/>
      </xdr:nvSpPr>
      <xdr:spPr>
        <a:xfrm>
          <a:off x="18735040" y="10248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73152</xdr:rowOff>
    </xdr:from>
    <xdr:to>
      <xdr:col>116</xdr:col>
      <xdr:colOff>63500</xdr:colOff>
      <xdr:row>62</xdr:row>
      <xdr:rowOff>169926</xdr:rowOff>
    </xdr:to>
    <xdr:cxnSp macro="">
      <xdr:nvCxnSpPr>
        <xdr:cNvPr id="586" name="直線コネクタ 585"/>
        <xdr:cNvCxnSpPr/>
      </xdr:nvCxnSpPr>
      <xdr:spPr>
        <a:xfrm>
          <a:off x="18778220" y="10299192"/>
          <a:ext cx="73152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73025</xdr:rowOff>
    </xdr:from>
    <xdr:to>
      <xdr:col>107</xdr:col>
      <xdr:colOff>101600</xdr:colOff>
      <xdr:row>62</xdr:row>
      <xdr:rowOff>3175</xdr:rowOff>
    </xdr:to>
    <xdr:sp macro="" textlink="">
      <xdr:nvSpPr>
        <xdr:cNvPr id="587" name="楕円 586"/>
        <xdr:cNvSpPr/>
      </xdr:nvSpPr>
      <xdr:spPr>
        <a:xfrm>
          <a:off x="17937480" y="10299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73152</xdr:rowOff>
    </xdr:from>
    <xdr:to>
      <xdr:col>111</xdr:col>
      <xdr:colOff>177800</xdr:colOff>
      <xdr:row>61</xdr:row>
      <xdr:rowOff>123825</xdr:rowOff>
    </xdr:to>
    <xdr:cxnSp macro="">
      <xdr:nvCxnSpPr>
        <xdr:cNvPr id="588" name="直線コネクタ 587"/>
        <xdr:cNvCxnSpPr/>
      </xdr:nvCxnSpPr>
      <xdr:spPr>
        <a:xfrm flipV="1">
          <a:off x="17988280" y="10299192"/>
          <a:ext cx="78994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589" name="n_1aveValue【学校施設】&#10;一人当たり面積"/>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90" name="n_2aveValue【学校施設】&#10;一人当たり面積"/>
        <xdr:cNvSpPr txBox="1"/>
      </xdr:nvSpPr>
      <xdr:spPr>
        <a:xfrm>
          <a:off x="1777626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140479</xdr:rowOff>
    </xdr:from>
    <xdr:ext cx="469744" cy="259045"/>
    <xdr:sp macro="" textlink="">
      <xdr:nvSpPr>
        <xdr:cNvPr id="591" name="n_1mainValue【学校施設】&#10;一人当たり面積"/>
        <xdr:cNvSpPr txBox="1"/>
      </xdr:nvSpPr>
      <xdr:spPr>
        <a:xfrm>
          <a:off x="18561127" y="100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19702</xdr:rowOff>
    </xdr:from>
    <xdr:ext cx="469744" cy="259045"/>
    <xdr:sp macro="" textlink="">
      <xdr:nvSpPr>
        <xdr:cNvPr id="592" name="n_2mainValue【学校施設】&#10;一人当たり面積"/>
        <xdr:cNvSpPr txBox="1"/>
      </xdr:nvSpPr>
      <xdr:spPr>
        <a:xfrm>
          <a:off x="1777626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3" name="テキスト ボックス 60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5" name="テキスト ボックス 60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5" name="テキスト ボックス 61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19" name="直線コネクタ 618"/>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0"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1" name="直線コネクタ 62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2"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3" name="直線コネクタ 622"/>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624" name="【児童館】&#10;有形固定資産減価償却率平均値テキスト"/>
        <xdr:cNvSpPr txBox="1"/>
      </xdr:nvSpPr>
      <xdr:spPr>
        <a:xfrm>
          <a:off x="1441450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5" name="フローチャート: 判断 624"/>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6" name="フローチャート: 判断 625"/>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7" name="フローチャート: 判断 626"/>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633" name="楕円 632"/>
        <xdr:cNvSpPr/>
      </xdr:nvSpPr>
      <xdr:spPr>
        <a:xfrm>
          <a:off x="14325600" y="1362655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26143</xdr:rowOff>
    </xdr:from>
    <xdr:ext cx="405111" cy="259045"/>
    <xdr:sp macro="" textlink="">
      <xdr:nvSpPr>
        <xdr:cNvPr id="634" name="【児童館】&#10;有形固定資産減価償却率該当値テキスト"/>
        <xdr:cNvSpPr txBox="1"/>
      </xdr:nvSpPr>
      <xdr:spPr>
        <a:xfrm>
          <a:off x="14414500" y="1360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54248</xdr:rowOff>
    </xdr:from>
    <xdr:to>
      <xdr:col>81</xdr:col>
      <xdr:colOff>101600</xdr:colOff>
      <xdr:row>81</xdr:row>
      <xdr:rowOff>155848</xdr:rowOff>
    </xdr:to>
    <xdr:sp macro="" textlink="">
      <xdr:nvSpPr>
        <xdr:cNvPr id="635" name="楕円 634"/>
        <xdr:cNvSpPr/>
      </xdr:nvSpPr>
      <xdr:spPr>
        <a:xfrm>
          <a:off x="13578840" y="136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105048</xdr:rowOff>
    </xdr:to>
    <xdr:cxnSp macro="">
      <xdr:nvCxnSpPr>
        <xdr:cNvPr id="636" name="直線コネクタ 635"/>
        <xdr:cNvCxnSpPr/>
      </xdr:nvCxnSpPr>
      <xdr:spPr>
        <a:xfrm flipV="1">
          <a:off x="13629640" y="13677356"/>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637" name="楕円 636"/>
        <xdr:cNvSpPr/>
      </xdr:nvSpPr>
      <xdr:spPr>
        <a:xfrm>
          <a:off x="12804140" y="1402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105048</xdr:rowOff>
    </xdr:from>
    <xdr:to>
      <xdr:col>81</xdr:col>
      <xdr:colOff>50800</xdr:colOff>
      <xdr:row>83</xdr:row>
      <xdr:rowOff>160564</xdr:rowOff>
    </xdr:to>
    <xdr:cxnSp macro="">
      <xdr:nvCxnSpPr>
        <xdr:cNvPr id="638" name="直線コネクタ 637"/>
        <xdr:cNvCxnSpPr/>
      </xdr:nvCxnSpPr>
      <xdr:spPr>
        <a:xfrm flipV="1">
          <a:off x="12854940" y="13683888"/>
          <a:ext cx="774700" cy="39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639" name="n_1aveValue【児童館】&#10;有形固定資産減価償却率"/>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640" name="n_2aveValue【児童館】&#10;有形固定資産減価償却率"/>
        <xdr:cNvSpPr txBox="1"/>
      </xdr:nvSpPr>
      <xdr:spPr>
        <a:xfrm>
          <a:off x="12675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146975</xdr:rowOff>
    </xdr:from>
    <xdr:ext cx="405111" cy="259045"/>
    <xdr:sp macro="" textlink="">
      <xdr:nvSpPr>
        <xdr:cNvPr id="641" name="n_1mainValue【児童館】&#10;有形固定資産減価償却率"/>
        <xdr:cNvSpPr txBox="1"/>
      </xdr:nvSpPr>
      <xdr:spPr>
        <a:xfrm>
          <a:off x="13437244" y="1372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642" name="n_2mainValue【児童館】&#10;有形固定資産減価償却率"/>
        <xdr:cNvSpPr txBox="1"/>
      </xdr:nvSpPr>
      <xdr:spPr>
        <a:xfrm>
          <a:off x="126752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4" name="直線コネクタ 663"/>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5"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6" name="直線コネクタ 665"/>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7"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8" name="直線コネクタ 667"/>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669" name="【児童館】&#10;一人当たり面積平均値テキスト"/>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0" name="フローチャート: 判断 669"/>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1" name="フローチャート: 判断 670"/>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フローチャート: 判断 671"/>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78" name="楕円 677"/>
        <xdr:cNvSpPr/>
      </xdr:nvSpPr>
      <xdr:spPr>
        <a:xfrm>
          <a:off x="1945894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79" name="【児童館】&#10;一人当たり面積該当値テキスト"/>
        <xdr:cNvSpPr txBox="1"/>
      </xdr:nvSpPr>
      <xdr:spPr>
        <a:xfrm>
          <a:off x="1954784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80" name="楕円 679"/>
        <xdr:cNvSpPr/>
      </xdr:nvSpPr>
      <xdr:spPr>
        <a:xfrm>
          <a:off x="1873504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106680</xdr:rowOff>
    </xdr:to>
    <xdr:cxnSp macro="">
      <xdr:nvCxnSpPr>
        <xdr:cNvPr id="681" name="直線コネクタ 680"/>
        <xdr:cNvCxnSpPr/>
      </xdr:nvCxnSpPr>
      <xdr:spPr>
        <a:xfrm>
          <a:off x="18778220" y="14096999"/>
          <a:ext cx="73152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82" name="楕円 681"/>
        <xdr:cNvSpPr/>
      </xdr:nvSpPr>
      <xdr:spPr>
        <a:xfrm>
          <a:off x="1793748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683" name="直線コネクタ 682"/>
        <xdr:cNvCxnSpPr/>
      </xdr:nvCxnSpPr>
      <xdr:spPr>
        <a:xfrm>
          <a:off x="17988280" y="140969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84" name="n_1aveValue【児童館】&#10;一人当たり面積"/>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85"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86" name="n_1mainValue【児童館】&#10;一人当たり面積"/>
        <xdr:cNvSpPr txBox="1"/>
      </xdr:nvSpPr>
      <xdr:spPr>
        <a:xfrm>
          <a:off x="185611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87" name="n_2mainValue【児童館】&#10;一人当たり面積"/>
        <xdr:cNvSpPr txBox="1"/>
      </xdr:nvSpPr>
      <xdr:spPr>
        <a:xfrm>
          <a:off x="1777626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9" name="直線コネクタ 69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0" name="テキスト ボックス 699"/>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1" name="直線コネクタ 70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2" name="テキスト ボックス 70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3" name="直線コネクタ 70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4" name="テキスト ボックス 70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5" name="直線コネクタ 70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6" name="テキスト ボックス 705"/>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710" name="直線コネクタ 709"/>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711"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712" name="直線コネクタ 711"/>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13"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14" name="直線コネクタ 713"/>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84853</xdr:rowOff>
    </xdr:from>
    <xdr:ext cx="405111" cy="259045"/>
    <xdr:sp macro="" textlink="">
      <xdr:nvSpPr>
        <xdr:cNvPr id="715" name="【公民館】&#10;有形固定資産減価償却率平均値テキスト"/>
        <xdr:cNvSpPr txBox="1"/>
      </xdr:nvSpPr>
      <xdr:spPr>
        <a:xfrm>
          <a:off x="14414500" y="17351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16" name="フローチャート: 判断 715"/>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17" name="フローチャート: 判断 716"/>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18" name="フローチャート: 判断 717"/>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135128</xdr:rowOff>
    </xdr:from>
    <xdr:to>
      <xdr:col>85</xdr:col>
      <xdr:colOff>177800</xdr:colOff>
      <xdr:row>105</xdr:row>
      <xdr:rowOff>65278</xdr:rowOff>
    </xdr:to>
    <xdr:sp macro="" textlink="">
      <xdr:nvSpPr>
        <xdr:cNvPr id="724" name="楕円 723"/>
        <xdr:cNvSpPr/>
      </xdr:nvSpPr>
      <xdr:spPr>
        <a:xfrm>
          <a:off x="14325600" y="175696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113555</xdr:rowOff>
    </xdr:from>
    <xdr:ext cx="405111" cy="259045"/>
    <xdr:sp macro="" textlink="">
      <xdr:nvSpPr>
        <xdr:cNvPr id="725" name="【公民館】&#10;有形固定資産減価償却率該当値テキスト"/>
        <xdr:cNvSpPr txBox="1"/>
      </xdr:nvSpPr>
      <xdr:spPr>
        <a:xfrm>
          <a:off x="14414500" y="1754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50546</xdr:rowOff>
    </xdr:from>
    <xdr:to>
      <xdr:col>81</xdr:col>
      <xdr:colOff>101600</xdr:colOff>
      <xdr:row>104</xdr:row>
      <xdr:rowOff>152146</xdr:rowOff>
    </xdr:to>
    <xdr:sp macro="" textlink="">
      <xdr:nvSpPr>
        <xdr:cNvPr id="726" name="楕円 725"/>
        <xdr:cNvSpPr/>
      </xdr:nvSpPr>
      <xdr:spPr>
        <a:xfrm>
          <a:off x="13578840" y="174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101346</xdr:rowOff>
    </xdr:from>
    <xdr:to>
      <xdr:col>85</xdr:col>
      <xdr:colOff>127000</xdr:colOff>
      <xdr:row>105</xdr:row>
      <xdr:rowOff>14478</xdr:rowOff>
    </xdr:to>
    <xdr:cxnSp macro="">
      <xdr:nvCxnSpPr>
        <xdr:cNvPr id="727" name="直線コネクタ 726"/>
        <xdr:cNvCxnSpPr/>
      </xdr:nvCxnSpPr>
      <xdr:spPr>
        <a:xfrm>
          <a:off x="13629640" y="17535906"/>
          <a:ext cx="74676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141987</xdr:rowOff>
    </xdr:from>
    <xdr:to>
      <xdr:col>76</xdr:col>
      <xdr:colOff>165100</xdr:colOff>
      <xdr:row>105</xdr:row>
      <xdr:rowOff>72137</xdr:rowOff>
    </xdr:to>
    <xdr:sp macro="" textlink="">
      <xdr:nvSpPr>
        <xdr:cNvPr id="728" name="楕円 727"/>
        <xdr:cNvSpPr/>
      </xdr:nvSpPr>
      <xdr:spPr>
        <a:xfrm>
          <a:off x="12804140" y="175765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101346</xdr:rowOff>
    </xdr:from>
    <xdr:to>
      <xdr:col>81</xdr:col>
      <xdr:colOff>50800</xdr:colOff>
      <xdr:row>105</xdr:row>
      <xdr:rowOff>21337</xdr:rowOff>
    </xdr:to>
    <xdr:cxnSp macro="">
      <xdr:nvCxnSpPr>
        <xdr:cNvPr id="729" name="直線コネクタ 728"/>
        <xdr:cNvCxnSpPr/>
      </xdr:nvCxnSpPr>
      <xdr:spPr>
        <a:xfrm flipV="1">
          <a:off x="12854940" y="17535906"/>
          <a:ext cx="7747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30"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31" name="n_2aveValue【公民館】&#10;有形固定資産減価償却率"/>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168673</xdr:rowOff>
    </xdr:from>
    <xdr:ext cx="405111" cy="259045"/>
    <xdr:sp macro="" textlink="">
      <xdr:nvSpPr>
        <xdr:cNvPr id="732" name="n_1mainValue【公民館】&#10;有形固定資産減価償却率"/>
        <xdr:cNvSpPr txBox="1"/>
      </xdr:nvSpPr>
      <xdr:spPr>
        <a:xfrm>
          <a:off x="1343724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63264</xdr:rowOff>
    </xdr:from>
    <xdr:ext cx="405111" cy="259045"/>
    <xdr:sp macro="" textlink="">
      <xdr:nvSpPr>
        <xdr:cNvPr id="733" name="n_2mainValue【公民館】&#10;有形固定資産減価償却率"/>
        <xdr:cNvSpPr txBox="1"/>
      </xdr:nvSpPr>
      <xdr:spPr>
        <a:xfrm>
          <a:off x="12675244" y="176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9" name="直線コネクタ 758"/>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0"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1" name="直線コネクタ 760"/>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62"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63" name="直線コネクタ 762"/>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44648</xdr:rowOff>
    </xdr:from>
    <xdr:ext cx="469744" cy="259045"/>
    <xdr:sp macro="" textlink="">
      <xdr:nvSpPr>
        <xdr:cNvPr id="764" name="【公民館】&#10;一人当たり面積平均値テキスト"/>
        <xdr:cNvSpPr txBox="1"/>
      </xdr:nvSpPr>
      <xdr:spPr>
        <a:xfrm>
          <a:off x="19547840" y="17646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65" name="フローチャート: 判断 764"/>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766" name="フローチャート: 判断 765"/>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67" name="フローチャート: 判断 766"/>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90714</xdr:rowOff>
    </xdr:from>
    <xdr:to>
      <xdr:col>116</xdr:col>
      <xdr:colOff>114300</xdr:colOff>
      <xdr:row>103</xdr:row>
      <xdr:rowOff>20864</xdr:rowOff>
    </xdr:to>
    <xdr:sp macro="" textlink="">
      <xdr:nvSpPr>
        <xdr:cNvPr id="773" name="楕円 772"/>
        <xdr:cNvSpPr/>
      </xdr:nvSpPr>
      <xdr:spPr>
        <a:xfrm>
          <a:off x="19458940" y="17189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113591</xdr:rowOff>
    </xdr:from>
    <xdr:ext cx="469744" cy="259045"/>
    <xdr:sp macro="" textlink="">
      <xdr:nvSpPr>
        <xdr:cNvPr id="774" name="【公民館】&#10;一人当たり面積該当値テキスト"/>
        <xdr:cNvSpPr txBox="1"/>
      </xdr:nvSpPr>
      <xdr:spPr>
        <a:xfrm>
          <a:off x="19547840" y="170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156029</xdr:rowOff>
    </xdr:from>
    <xdr:to>
      <xdr:col>112</xdr:col>
      <xdr:colOff>38100</xdr:colOff>
      <xdr:row>101</xdr:row>
      <xdr:rowOff>86179</xdr:rowOff>
    </xdr:to>
    <xdr:sp macro="" textlink="">
      <xdr:nvSpPr>
        <xdr:cNvPr id="775" name="楕円 774"/>
        <xdr:cNvSpPr/>
      </xdr:nvSpPr>
      <xdr:spPr>
        <a:xfrm>
          <a:off x="18735040" y="16920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35379</xdr:rowOff>
    </xdr:from>
    <xdr:to>
      <xdr:col>116</xdr:col>
      <xdr:colOff>63500</xdr:colOff>
      <xdr:row>102</xdr:row>
      <xdr:rowOff>141514</xdr:rowOff>
    </xdr:to>
    <xdr:cxnSp macro="">
      <xdr:nvCxnSpPr>
        <xdr:cNvPr id="776" name="直線コネクタ 775"/>
        <xdr:cNvCxnSpPr/>
      </xdr:nvCxnSpPr>
      <xdr:spPr>
        <a:xfrm>
          <a:off x="18778220" y="16967019"/>
          <a:ext cx="731520" cy="27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33564</xdr:rowOff>
    </xdr:from>
    <xdr:to>
      <xdr:col>107</xdr:col>
      <xdr:colOff>101600</xdr:colOff>
      <xdr:row>101</xdr:row>
      <xdr:rowOff>135164</xdr:rowOff>
    </xdr:to>
    <xdr:sp macro="" textlink="">
      <xdr:nvSpPr>
        <xdr:cNvPr id="777" name="楕円 776"/>
        <xdr:cNvSpPr/>
      </xdr:nvSpPr>
      <xdr:spPr>
        <a:xfrm>
          <a:off x="17937480" y="169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35379</xdr:rowOff>
    </xdr:from>
    <xdr:to>
      <xdr:col>111</xdr:col>
      <xdr:colOff>177800</xdr:colOff>
      <xdr:row>101</xdr:row>
      <xdr:rowOff>84364</xdr:rowOff>
    </xdr:to>
    <xdr:cxnSp macro="">
      <xdr:nvCxnSpPr>
        <xdr:cNvPr id="778" name="直線コネクタ 777"/>
        <xdr:cNvCxnSpPr/>
      </xdr:nvCxnSpPr>
      <xdr:spPr>
        <a:xfrm flipV="1">
          <a:off x="17988280" y="16967019"/>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60977</xdr:rowOff>
    </xdr:from>
    <xdr:ext cx="469744" cy="259045"/>
    <xdr:sp macro="" textlink="">
      <xdr:nvSpPr>
        <xdr:cNvPr id="779" name="n_1aveValue【公民館】&#10;一人当たり面積"/>
        <xdr:cNvSpPr txBox="1"/>
      </xdr:nvSpPr>
      <xdr:spPr>
        <a:xfrm>
          <a:off x="185611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77306</xdr:rowOff>
    </xdr:from>
    <xdr:ext cx="469744" cy="259045"/>
    <xdr:sp macro="" textlink="">
      <xdr:nvSpPr>
        <xdr:cNvPr id="780" name="n_2aveValue【公民館】&#10;一人当たり面積"/>
        <xdr:cNvSpPr txBox="1"/>
      </xdr:nvSpPr>
      <xdr:spPr>
        <a:xfrm>
          <a:off x="17776267" y="176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102706</xdr:rowOff>
    </xdr:from>
    <xdr:ext cx="469744" cy="259045"/>
    <xdr:sp macro="" textlink="">
      <xdr:nvSpPr>
        <xdr:cNvPr id="781" name="n_1mainValue【公民館】&#10;一人当たり面積"/>
        <xdr:cNvSpPr txBox="1"/>
      </xdr:nvSpPr>
      <xdr:spPr>
        <a:xfrm>
          <a:off x="18561127" y="166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151691</xdr:rowOff>
    </xdr:from>
    <xdr:ext cx="469744" cy="259045"/>
    <xdr:sp macro="" textlink="">
      <xdr:nvSpPr>
        <xdr:cNvPr id="782" name="n_2mainValue【公民館】&#10;一人当たり面積"/>
        <xdr:cNvSpPr txBox="1"/>
      </xdr:nvSpPr>
      <xdr:spPr>
        <a:xfrm>
          <a:off x="17776267" y="1674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類似団体と比較して、特に有形固定資産減価償却率が高くなっている施設は、道路、公営住宅であり、特に有形固定資産減価償却率が低くなっている施設は、認定こども園・幼稚園・保育所である。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認定こども園・幼稚園・保育所については、公共施設等総合管理計画（静岡市アセットマネジメント基本方針）に基づき、アセットマネジメントに取り組んだ効果が表れている。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706,287
697,210
1,411.90
314,840,086
308,114,316
4,570,622
186,500,513
426,793,785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1" name="【図書館】&#10;有形固定資産減価償却率平均値テキスト"/>
        <xdr:cNvSpPr txBox="1"/>
      </xdr:nvSpPr>
      <xdr:spPr>
        <a:xfrm>
          <a:off x="412496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0" name="楕円 69"/>
        <xdr:cNvSpPr/>
      </xdr:nvSpPr>
      <xdr:spPr>
        <a:xfrm>
          <a:off x="403606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1" name="【図書館】&#10;有形固定資産減価償却率該当値テキスト"/>
        <xdr:cNvSpPr txBox="1"/>
      </xdr:nvSpPr>
      <xdr:spPr>
        <a:xfrm>
          <a:off x="412496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2" name="楕円 71"/>
        <xdr:cNvSpPr/>
      </xdr:nvSpPr>
      <xdr:spPr>
        <a:xfrm>
          <a:off x="331216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76200</xdr:rowOff>
    </xdr:to>
    <xdr:cxnSp macro="">
      <xdr:nvCxnSpPr>
        <xdr:cNvPr id="73" name="直線コネクタ 72"/>
        <xdr:cNvCxnSpPr/>
      </xdr:nvCxnSpPr>
      <xdr:spPr>
        <a:xfrm flipV="1">
          <a:off x="3355340" y="659130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4" name="楕円 73"/>
        <xdr:cNvSpPr/>
      </xdr:nvSpPr>
      <xdr:spPr>
        <a:xfrm>
          <a:off x="251460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140970</xdr:rowOff>
    </xdr:from>
    <xdr:to>
      <xdr:col>19</xdr:col>
      <xdr:colOff>177800</xdr:colOff>
      <xdr:row>39</xdr:row>
      <xdr:rowOff>76200</xdr:rowOff>
    </xdr:to>
    <xdr:cxnSp macro="">
      <xdr:nvCxnSpPr>
        <xdr:cNvPr id="75" name="直線コネクタ 74"/>
        <xdr:cNvCxnSpPr/>
      </xdr:nvCxnSpPr>
      <xdr:spPr>
        <a:xfrm>
          <a:off x="2565400" y="6511290"/>
          <a:ext cx="78994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82567</xdr:rowOff>
    </xdr:from>
    <xdr:ext cx="405111" cy="259045"/>
    <xdr:sp macro="" textlink="">
      <xdr:nvSpPr>
        <xdr:cNvPr id="76" name="n_1aveValue【図書館】&#10;有形固定資産減価償却率"/>
        <xdr:cNvSpPr txBox="1"/>
      </xdr:nvSpPr>
      <xdr:spPr>
        <a:xfrm>
          <a:off x="317056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78" name="n_1mainValue【図書館】&#10;有形固定資産減価償却率"/>
        <xdr:cNvSpPr txBox="1"/>
      </xdr:nvSpPr>
      <xdr:spPr>
        <a:xfrm>
          <a:off x="317056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9" name="n_2mainValue【図書館】&#10;有形固定資産減価償却率"/>
        <xdr:cNvSpPr txBox="1"/>
      </xdr:nvSpPr>
      <xdr:spPr>
        <a:xfrm>
          <a:off x="238570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7" name="【図書館】&#10;一人当たり面積平均値テキスト"/>
        <xdr:cNvSpPr txBox="1"/>
      </xdr:nvSpPr>
      <xdr:spPr>
        <a:xfrm>
          <a:off x="92583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105410</xdr:rowOff>
    </xdr:from>
    <xdr:to>
      <xdr:col>55</xdr:col>
      <xdr:colOff>50800</xdr:colOff>
      <xdr:row>36</xdr:row>
      <xdr:rowOff>35560</xdr:rowOff>
    </xdr:to>
    <xdr:sp macro="" textlink="">
      <xdr:nvSpPr>
        <xdr:cNvPr id="116" name="楕円 115"/>
        <xdr:cNvSpPr/>
      </xdr:nvSpPr>
      <xdr:spPr>
        <a:xfrm>
          <a:off x="9192260" y="5972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128287</xdr:rowOff>
    </xdr:from>
    <xdr:ext cx="469744" cy="259045"/>
    <xdr:sp macro="" textlink="">
      <xdr:nvSpPr>
        <xdr:cNvPr id="117" name="【図書館】&#10;一人当たり面積該当値テキスト"/>
        <xdr:cNvSpPr txBox="1"/>
      </xdr:nvSpPr>
      <xdr:spPr>
        <a:xfrm>
          <a:off x="9258300"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18" name="楕円 117"/>
        <xdr:cNvSpPr/>
      </xdr:nvSpPr>
      <xdr:spPr>
        <a:xfrm>
          <a:off x="8445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156210</xdr:rowOff>
    </xdr:to>
    <xdr:cxnSp macro="">
      <xdr:nvCxnSpPr>
        <xdr:cNvPr id="119" name="直線コネクタ 118"/>
        <xdr:cNvCxnSpPr/>
      </xdr:nvCxnSpPr>
      <xdr:spPr>
        <a:xfrm>
          <a:off x="8496300" y="5932170"/>
          <a:ext cx="7239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36830</xdr:rowOff>
    </xdr:from>
    <xdr:to>
      <xdr:col>46</xdr:col>
      <xdr:colOff>38100</xdr:colOff>
      <xdr:row>33</xdr:row>
      <xdr:rowOff>138430</xdr:rowOff>
    </xdr:to>
    <xdr:sp macro="" textlink="">
      <xdr:nvSpPr>
        <xdr:cNvPr id="120" name="楕円 119"/>
        <xdr:cNvSpPr/>
      </xdr:nvSpPr>
      <xdr:spPr>
        <a:xfrm>
          <a:off x="7670800" y="55689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87630</xdr:rowOff>
    </xdr:from>
    <xdr:to>
      <xdr:col>50</xdr:col>
      <xdr:colOff>114300</xdr:colOff>
      <xdr:row>35</xdr:row>
      <xdr:rowOff>64770</xdr:rowOff>
    </xdr:to>
    <xdr:cxnSp macro="">
      <xdr:nvCxnSpPr>
        <xdr:cNvPr id="121" name="直線コネクタ 120"/>
        <xdr:cNvCxnSpPr/>
      </xdr:nvCxnSpPr>
      <xdr:spPr>
        <a:xfrm>
          <a:off x="7713980" y="5619750"/>
          <a:ext cx="78232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22" name="n_1aveValue【図書館】&#10;一人当たり面積"/>
        <xdr:cNvSpPr txBox="1"/>
      </xdr:nvSpPr>
      <xdr:spPr>
        <a:xfrm>
          <a:off x="8271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3" name="n_2aveValue【図書館】&#10;一人当たり面積"/>
        <xdr:cNvSpPr txBox="1"/>
      </xdr:nvSpPr>
      <xdr:spPr>
        <a:xfrm>
          <a:off x="7509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132097</xdr:rowOff>
    </xdr:from>
    <xdr:ext cx="469744" cy="259045"/>
    <xdr:sp macro="" textlink="">
      <xdr:nvSpPr>
        <xdr:cNvPr id="124" name="n_1mainValue【図書館】&#10;一人当たり面積"/>
        <xdr:cNvSpPr txBox="1"/>
      </xdr:nvSpPr>
      <xdr:spPr>
        <a:xfrm>
          <a:off x="8271587" y="56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154957</xdr:rowOff>
    </xdr:from>
    <xdr:ext cx="469744" cy="259045"/>
    <xdr:sp macro="" textlink="">
      <xdr:nvSpPr>
        <xdr:cNvPr id="125" name="n_2mainValue【図書館】&#10;一人当たり面積"/>
        <xdr:cNvSpPr txBox="1"/>
      </xdr:nvSpPr>
      <xdr:spPr>
        <a:xfrm>
          <a:off x="7509587" y="53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5"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164" name="楕円 163"/>
        <xdr:cNvSpPr/>
      </xdr:nvSpPr>
      <xdr:spPr>
        <a:xfrm>
          <a:off x="403606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36847</xdr:rowOff>
    </xdr:from>
    <xdr:ext cx="405111" cy="259045"/>
    <xdr:sp macro="" textlink="">
      <xdr:nvSpPr>
        <xdr:cNvPr id="165" name="【体育館・プール】&#10;有形固定資産減価償却率該当値テキスト"/>
        <xdr:cNvSpPr txBox="1"/>
      </xdr:nvSpPr>
      <xdr:spPr>
        <a:xfrm>
          <a:off x="412496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66" name="楕円 165"/>
        <xdr:cNvSpPr/>
      </xdr:nvSpPr>
      <xdr:spPr>
        <a:xfrm>
          <a:off x="3312160" y="9969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60</xdr:row>
      <xdr:rowOff>64770</xdr:rowOff>
    </xdr:to>
    <xdr:cxnSp macro="">
      <xdr:nvCxnSpPr>
        <xdr:cNvPr id="167" name="直線コネクタ 166"/>
        <xdr:cNvCxnSpPr/>
      </xdr:nvCxnSpPr>
      <xdr:spPr>
        <a:xfrm>
          <a:off x="3355340" y="10020300"/>
          <a:ext cx="7315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68" name="楕円 167"/>
        <xdr:cNvSpPr/>
      </xdr:nvSpPr>
      <xdr:spPr>
        <a:xfrm>
          <a:off x="25146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60</xdr:row>
      <xdr:rowOff>53340</xdr:rowOff>
    </xdr:to>
    <xdr:cxnSp macro="">
      <xdr:nvCxnSpPr>
        <xdr:cNvPr id="169" name="直線コネクタ 168"/>
        <xdr:cNvCxnSpPr/>
      </xdr:nvCxnSpPr>
      <xdr:spPr>
        <a:xfrm flipV="1">
          <a:off x="2565400" y="10020300"/>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0"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1" name="n_2aveValue【体育館・プール】&#10;有形固定資産減価償却率"/>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25417</xdr:rowOff>
    </xdr:from>
    <xdr:ext cx="405111" cy="259045"/>
    <xdr:sp macro="" textlink="">
      <xdr:nvSpPr>
        <xdr:cNvPr id="172" name="n_1mainValue【体育館・プール】&#10;有形固定資産減価償却率"/>
        <xdr:cNvSpPr txBox="1"/>
      </xdr:nvSpPr>
      <xdr:spPr>
        <a:xfrm>
          <a:off x="317056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mainValue【体育館・プール】&#10;有形固定資産減価償却率"/>
        <xdr:cNvSpPr txBox="1"/>
      </xdr:nvSpPr>
      <xdr:spPr>
        <a:xfrm>
          <a:off x="238570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205" name="【体育館・プール】&#10;一人当たり面積平均値テキスト"/>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77107</xdr:rowOff>
    </xdr:from>
    <xdr:to>
      <xdr:col>55</xdr:col>
      <xdr:colOff>50800</xdr:colOff>
      <xdr:row>64</xdr:row>
      <xdr:rowOff>7257</xdr:rowOff>
    </xdr:to>
    <xdr:sp macro="" textlink="">
      <xdr:nvSpPr>
        <xdr:cNvPr id="214" name="楕円 213"/>
        <xdr:cNvSpPr/>
      </xdr:nvSpPr>
      <xdr:spPr>
        <a:xfrm>
          <a:off x="9192260" y="10638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163484</xdr:rowOff>
    </xdr:from>
    <xdr:ext cx="469744" cy="259045"/>
    <xdr:sp macro="" textlink="">
      <xdr:nvSpPr>
        <xdr:cNvPr id="215" name="【体育館・プール】&#10;一人当たり面積該当値テキスト"/>
        <xdr:cNvSpPr txBox="1"/>
      </xdr:nvSpPr>
      <xdr:spPr>
        <a:xfrm>
          <a:off x="9258300" y="1055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115207</xdr:rowOff>
    </xdr:from>
    <xdr:to>
      <xdr:col>50</xdr:col>
      <xdr:colOff>165100</xdr:colOff>
      <xdr:row>62</xdr:row>
      <xdr:rowOff>45357</xdr:rowOff>
    </xdr:to>
    <xdr:sp macro="" textlink="">
      <xdr:nvSpPr>
        <xdr:cNvPr id="216" name="楕円 215"/>
        <xdr:cNvSpPr/>
      </xdr:nvSpPr>
      <xdr:spPr>
        <a:xfrm>
          <a:off x="8445500" y="10341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166007</xdr:rowOff>
    </xdr:from>
    <xdr:to>
      <xdr:col>55</xdr:col>
      <xdr:colOff>0</xdr:colOff>
      <xdr:row>63</xdr:row>
      <xdr:rowOff>127907</xdr:rowOff>
    </xdr:to>
    <xdr:cxnSp macro="">
      <xdr:nvCxnSpPr>
        <xdr:cNvPr id="217" name="直線コネクタ 216"/>
        <xdr:cNvCxnSpPr/>
      </xdr:nvCxnSpPr>
      <xdr:spPr>
        <a:xfrm>
          <a:off x="8496300" y="10392047"/>
          <a:ext cx="7239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126093</xdr:rowOff>
    </xdr:from>
    <xdr:to>
      <xdr:col>46</xdr:col>
      <xdr:colOff>38100</xdr:colOff>
      <xdr:row>62</xdr:row>
      <xdr:rowOff>56243</xdr:rowOff>
    </xdr:to>
    <xdr:sp macro="" textlink="">
      <xdr:nvSpPr>
        <xdr:cNvPr id="218" name="楕円 217"/>
        <xdr:cNvSpPr/>
      </xdr:nvSpPr>
      <xdr:spPr>
        <a:xfrm>
          <a:off x="7670800" y="103521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166007</xdr:rowOff>
    </xdr:from>
    <xdr:to>
      <xdr:col>50</xdr:col>
      <xdr:colOff>114300</xdr:colOff>
      <xdr:row>62</xdr:row>
      <xdr:rowOff>5443</xdr:rowOff>
    </xdr:to>
    <xdr:cxnSp macro="">
      <xdr:nvCxnSpPr>
        <xdr:cNvPr id="219" name="直線コネクタ 218"/>
        <xdr:cNvCxnSpPr/>
      </xdr:nvCxnSpPr>
      <xdr:spPr>
        <a:xfrm flipV="1">
          <a:off x="7713980" y="10392047"/>
          <a:ext cx="78232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0" name="n_1aveValue【体育館・プール】&#10;一人当たり面積"/>
        <xdr:cNvSpPr txBox="1"/>
      </xdr:nvSpPr>
      <xdr:spPr>
        <a:xfrm>
          <a:off x="827158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1" name="n_2aveValue【体育館・プール】&#10;一人当たり面積"/>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61884</xdr:rowOff>
    </xdr:from>
    <xdr:ext cx="469744" cy="259045"/>
    <xdr:sp macro="" textlink="">
      <xdr:nvSpPr>
        <xdr:cNvPr id="222" name="n_1mainValue【体育館・プール】&#10;一人当たり面積"/>
        <xdr:cNvSpPr txBox="1"/>
      </xdr:nvSpPr>
      <xdr:spPr>
        <a:xfrm>
          <a:off x="8271587"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47370</xdr:rowOff>
    </xdr:from>
    <xdr:ext cx="469744" cy="259045"/>
    <xdr:sp macro="" textlink="">
      <xdr:nvSpPr>
        <xdr:cNvPr id="223" name="n_2mainValue【体育館・プール】&#10;一人当たり面積"/>
        <xdr:cNvSpPr txBox="1"/>
      </xdr:nvSpPr>
      <xdr:spPr>
        <a:xfrm>
          <a:off x="7509587" y="104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55" name="【福祉施設】&#10;有形固定資産減価償却率平均値テキスト"/>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18324</xdr:rowOff>
    </xdr:from>
    <xdr:to>
      <xdr:col>24</xdr:col>
      <xdr:colOff>114300</xdr:colOff>
      <xdr:row>83</xdr:row>
      <xdr:rowOff>119924</xdr:rowOff>
    </xdr:to>
    <xdr:sp macro="" textlink="">
      <xdr:nvSpPr>
        <xdr:cNvPr id="264" name="楕円 263"/>
        <xdr:cNvSpPr/>
      </xdr:nvSpPr>
      <xdr:spPr>
        <a:xfrm>
          <a:off x="4036060" y="139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168201</xdr:rowOff>
    </xdr:from>
    <xdr:ext cx="405111" cy="259045"/>
    <xdr:sp macro="" textlink="">
      <xdr:nvSpPr>
        <xdr:cNvPr id="265" name="【福祉施設】&#10;有形固定資産減価償却率該当値テキスト"/>
        <xdr:cNvSpPr txBox="1"/>
      </xdr:nvSpPr>
      <xdr:spPr>
        <a:xfrm>
          <a:off x="4124960"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139156</xdr:rowOff>
    </xdr:from>
    <xdr:to>
      <xdr:col>20</xdr:col>
      <xdr:colOff>38100</xdr:colOff>
      <xdr:row>84</xdr:row>
      <xdr:rowOff>69306</xdr:rowOff>
    </xdr:to>
    <xdr:sp macro="" textlink="">
      <xdr:nvSpPr>
        <xdr:cNvPr id="266" name="楕円 265"/>
        <xdr:cNvSpPr/>
      </xdr:nvSpPr>
      <xdr:spPr>
        <a:xfrm>
          <a:off x="3312160" y="14053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69124</xdr:rowOff>
    </xdr:from>
    <xdr:to>
      <xdr:col>24</xdr:col>
      <xdr:colOff>63500</xdr:colOff>
      <xdr:row>84</xdr:row>
      <xdr:rowOff>18506</xdr:rowOff>
    </xdr:to>
    <xdr:cxnSp macro="">
      <xdr:nvCxnSpPr>
        <xdr:cNvPr id="267" name="直線コネクタ 266"/>
        <xdr:cNvCxnSpPr/>
      </xdr:nvCxnSpPr>
      <xdr:spPr>
        <a:xfrm flipV="1">
          <a:off x="3355340" y="13983244"/>
          <a:ext cx="731520" cy="1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19957</xdr:rowOff>
    </xdr:from>
    <xdr:to>
      <xdr:col>15</xdr:col>
      <xdr:colOff>101600</xdr:colOff>
      <xdr:row>84</xdr:row>
      <xdr:rowOff>121557</xdr:rowOff>
    </xdr:to>
    <xdr:sp macro="" textlink="">
      <xdr:nvSpPr>
        <xdr:cNvPr id="268" name="楕円 267"/>
        <xdr:cNvSpPr/>
      </xdr:nvSpPr>
      <xdr:spPr>
        <a:xfrm>
          <a:off x="2514600" y="14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18506</xdr:rowOff>
    </xdr:from>
    <xdr:to>
      <xdr:col>19</xdr:col>
      <xdr:colOff>177800</xdr:colOff>
      <xdr:row>84</xdr:row>
      <xdr:rowOff>70757</xdr:rowOff>
    </xdr:to>
    <xdr:cxnSp macro="">
      <xdr:nvCxnSpPr>
        <xdr:cNvPr id="269" name="直線コネクタ 268"/>
        <xdr:cNvCxnSpPr/>
      </xdr:nvCxnSpPr>
      <xdr:spPr>
        <a:xfrm flipV="1">
          <a:off x="2565400" y="14100266"/>
          <a:ext cx="7899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120122</xdr:rowOff>
    </xdr:from>
    <xdr:ext cx="405111" cy="259045"/>
    <xdr:sp macro="" textlink="">
      <xdr:nvSpPr>
        <xdr:cNvPr id="270" name="n_1aveValue【福祉施設】&#10;有形固定資産減価償却率"/>
        <xdr:cNvSpPr txBox="1"/>
      </xdr:nvSpPr>
      <xdr:spPr>
        <a:xfrm>
          <a:off x="317056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60433</xdr:rowOff>
    </xdr:from>
    <xdr:ext cx="405111" cy="259045"/>
    <xdr:sp macro="" textlink="">
      <xdr:nvSpPr>
        <xdr:cNvPr id="272" name="n_1mainValue【福祉施設】&#10;有形固定資産減価償却率"/>
        <xdr:cNvSpPr txBox="1"/>
      </xdr:nvSpPr>
      <xdr:spPr>
        <a:xfrm>
          <a:off x="317056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112684</xdr:rowOff>
    </xdr:from>
    <xdr:ext cx="405111" cy="259045"/>
    <xdr:sp macro="" textlink="">
      <xdr:nvSpPr>
        <xdr:cNvPr id="273" name="n_2mainValue【福祉施設】&#10;有形固定資産減価償却率"/>
        <xdr:cNvSpPr txBox="1"/>
      </xdr:nvSpPr>
      <xdr:spPr>
        <a:xfrm>
          <a:off x="2385704" y="1419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304" name="【福祉施設】&#10;一人当たり面積平均値テキスト"/>
        <xdr:cNvSpPr txBox="1"/>
      </xdr:nvSpPr>
      <xdr:spPr>
        <a:xfrm>
          <a:off x="9258300" y="1391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90714</xdr:rowOff>
    </xdr:from>
    <xdr:to>
      <xdr:col>55</xdr:col>
      <xdr:colOff>50800</xdr:colOff>
      <xdr:row>85</xdr:row>
      <xdr:rowOff>20864</xdr:rowOff>
    </xdr:to>
    <xdr:sp macro="" textlink="">
      <xdr:nvSpPr>
        <xdr:cNvPr id="313" name="楕円 312"/>
        <xdr:cNvSpPr/>
      </xdr:nvSpPr>
      <xdr:spPr>
        <a:xfrm>
          <a:off x="9192260" y="14172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69141</xdr:rowOff>
    </xdr:from>
    <xdr:ext cx="469744" cy="259045"/>
    <xdr:sp macro="" textlink="">
      <xdr:nvSpPr>
        <xdr:cNvPr id="314" name="【福祉施設】&#10;一人当たり面積該当値テキスト"/>
        <xdr:cNvSpPr txBox="1"/>
      </xdr:nvSpPr>
      <xdr:spPr>
        <a:xfrm>
          <a:off x="9258300" y="141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11793</xdr:rowOff>
    </xdr:from>
    <xdr:to>
      <xdr:col>50</xdr:col>
      <xdr:colOff>165100</xdr:colOff>
      <xdr:row>83</xdr:row>
      <xdr:rowOff>113393</xdr:rowOff>
    </xdr:to>
    <xdr:sp macro="" textlink="">
      <xdr:nvSpPr>
        <xdr:cNvPr id="315" name="楕円 314"/>
        <xdr:cNvSpPr/>
      </xdr:nvSpPr>
      <xdr:spPr>
        <a:xfrm>
          <a:off x="844550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62593</xdr:rowOff>
    </xdr:from>
    <xdr:to>
      <xdr:col>55</xdr:col>
      <xdr:colOff>0</xdr:colOff>
      <xdr:row>84</xdr:row>
      <xdr:rowOff>141514</xdr:rowOff>
    </xdr:to>
    <xdr:cxnSp macro="">
      <xdr:nvCxnSpPr>
        <xdr:cNvPr id="316" name="直線コネクタ 315"/>
        <xdr:cNvCxnSpPr/>
      </xdr:nvCxnSpPr>
      <xdr:spPr>
        <a:xfrm>
          <a:off x="8496300" y="13976713"/>
          <a:ext cx="7239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17" name="楕円 316"/>
        <xdr:cNvSpPr/>
      </xdr:nvSpPr>
      <xdr:spPr>
        <a:xfrm>
          <a:off x="767080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62593</xdr:rowOff>
    </xdr:to>
    <xdr:cxnSp macro="">
      <xdr:nvCxnSpPr>
        <xdr:cNvPr id="318" name="直線コネクタ 317"/>
        <xdr:cNvCxnSpPr/>
      </xdr:nvCxnSpPr>
      <xdr:spPr>
        <a:xfrm>
          <a:off x="7713980" y="13933170"/>
          <a:ext cx="7823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19"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129920</xdr:rowOff>
    </xdr:from>
    <xdr:ext cx="469744" cy="259045"/>
    <xdr:sp macro="" textlink="">
      <xdr:nvSpPr>
        <xdr:cNvPr id="321" name="n_1mainValue【福祉施設】&#10;一人当たり面積"/>
        <xdr:cNvSpPr txBox="1"/>
      </xdr:nvSpPr>
      <xdr:spPr>
        <a:xfrm>
          <a:off x="827158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86377</xdr:rowOff>
    </xdr:from>
    <xdr:ext cx="469744" cy="259045"/>
    <xdr:sp macro="" textlink="">
      <xdr:nvSpPr>
        <xdr:cNvPr id="322" name="n_2mainValue【福祉施設】&#10;一人当たり面積"/>
        <xdr:cNvSpPr txBox="1"/>
      </xdr:nvSpPr>
      <xdr:spPr>
        <a:xfrm>
          <a:off x="750958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93997</xdr:rowOff>
    </xdr:from>
    <xdr:ext cx="405111" cy="259045"/>
    <xdr:sp macro="" textlink="">
      <xdr:nvSpPr>
        <xdr:cNvPr id="352" name="【市民会館】&#10;有形固定資産減価償却率平均値テキスト"/>
        <xdr:cNvSpPr txBox="1"/>
      </xdr:nvSpPr>
      <xdr:spPr>
        <a:xfrm>
          <a:off x="412496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130175</xdr:rowOff>
    </xdr:from>
    <xdr:to>
      <xdr:col>24</xdr:col>
      <xdr:colOff>114300</xdr:colOff>
      <xdr:row>108</xdr:row>
      <xdr:rowOff>60325</xdr:rowOff>
    </xdr:to>
    <xdr:sp macro="" textlink="">
      <xdr:nvSpPr>
        <xdr:cNvPr id="361" name="楕円 360"/>
        <xdr:cNvSpPr/>
      </xdr:nvSpPr>
      <xdr:spPr>
        <a:xfrm>
          <a:off x="4036060" y="18067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45102</xdr:rowOff>
    </xdr:from>
    <xdr:ext cx="405111" cy="259045"/>
    <xdr:sp macro="" textlink="">
      <xdr:nvSpPr>
        <xdr:cNvPr id="362" name="【市民会館】&#10;有形固定資産減価償却率該当値テキスト"/>
        <xdr:cNvSpPr txBox="1"/>
      </xdr:nvSpPr>
      <xdr:spPr>
        <a:xfrm>
          <a:off x="4124960" y="179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80645</xdr:rowOff>
    </xdr:from>
    <xdr:to>
      <xdr:col>20</xdr:col>
      <xdr:colOff>38100</xdr:colOff>
      <xdr:row>107</xdr:row>
      <xdr:rowOff>10795</xdr:rowOff>
    </xdr:to>
    <xdr:sp macro="" textlink="">
      <xdr:nvSpPr>
        <xdr:cNvPr id="363" name="楕円 362"/>
        <xdr:cNvSpPr/>
      </xdr:nvSpPr>
      <xdr:spPr>
        <a:xfrm>
          <a:off x="3312160" y="17850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131445</xdr:rowOff>
    </xdr:from>
    <xdr:to>
      <xdr:col>24</xdr:col>
      <xdr:colOff>63500</xdr:colOff>
      <xdr:row>108</xdr:row>
      <xdr:rowOff>9525</xdr:rowOff>
    </xdr:to>
    <xdr:cxnSp macro="">
      <xdr:nvCxnSpPr>
        <xdr:cNvPr id="364" name="直線コネクタ 363"/>
        <xdr:cNvCxnSpPr/>
      </xdr:nvCxnSpPr>
      <xdr:spPr>
        <a:xfrm>
          <a:off x="3355340" y="17901285"/>
          <a:ext cx="73152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365" name="楕円 364"/>
        <xdr:cNvSpPr/>
      </xdr:nvSpPr>
      <xdr:spPr>
        <a:xfrm>
          <a:off x="25146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99061</xdr:rowOff>
    </xdr:from>
    <xdr:to>
      <xdr:col>19</xdr:col>
      <xdr:colOff>177800</xdr:colOff>
      <xdr:row>106</xdr:row>
      <xdr:rowOff>131445</xdr:rowOff>
    </xdr:to>
    <xdr:cxnSp macro="">
      <xdr:nvCxnSpPr>
        <xdr:cNvPr id="366" name="直線コネクタ 365"/>
        <xdr:cNvCxnSpPr/>
      </xdr:nvCxnSpPr>
      <xdr:spPr>
        <a:xfrm>
          <a:off x="2565400" y="17868901"/>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652</xdr:rowOff>
    </xdr:from>
    <xdr:ext cx="405111" cy="259045"/>
    <xdr:sp macro="" textlink="">
      <xdr:nvSpPr>
        <xdr:cNvPr id="367" name="n_1aveValue【市民会館】&#10;有形固定資産減価償却率"/>
        <xdr:cNvSpPr txBox="1"/>
      </xdr:nvSpPr>
      <xdr:spPr>
        <a:xfrm>
          <a:off x="3170564" y="174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68" name="n_2aveValue【市民会館】&#10;有形固定資産減価償却率"/>
        <xdr:cNvSpPr txBox="1"/>
      </xdr:nvSpPr>
      <xdr:spPr>
        <a:xfrm>
          <a:off x="238570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1922</xdr:rowOff>
    </xdr:from>
    <xdr:ext cx="405111" cy="259045"/>
    <xdr:sp macro="" textlink="">
      <xdr:nvSpPr>
        <xdr:cNvPr id="369" name="n_1mainValue【市民会館】&#10;有形固定資産減価償却率"/>
        <xdr:cNvSpPr txBox="1"/>
      </xdr:nvSpPr>
      <xdr:spPr>
        <a:xfrm>
          <a:off x="317056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370" name="n_2mainValue【市民会館】&#10;有形固定資産減価償却率"/>
        <xdr:cNvSpPr txBox="1"/>
      </xdr:nvSpPr>
      <xdr:spPr>
        <a:xfrm>
          <a:off x="2385704" y="179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9541</xdr:rowOff>
    </xdr:from>
    <xdr:ext cx="469744" cy="259045"/>
    <xdr:sp macro="" textlink="">
      <xdr:nvSpPr>
        <xdr:cNvPr id="395" name="【市民会館】&#10;一人当たり面積平均値テキスト"/>
        <xdr:cNvSpPr txBox="1"/>
      </xdr:nvSpPr>
      <xdr:spPr>
        <a:xfrm>
          <a:off x="9258300" y="1761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04" name="楕円 403"/>
        <xdr:cNvSpPr/>
      </xdr:nvSpPr>
      <xdr:spPr>
        <a:xfrm>
          <a:off x="9192260" y="1760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05" name="【市民会館】&#10;一人当たり面積該当値テキスト"/>
        <xdr:cNvSpPr txBox="1"/>
      </xdr:nvSpPr>
      <xdr:spPr>
        <a:xfrm>
          <a:off x="9258300" y="1745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25400</xdr:rowOff>
    </xdr:from>
    <xdr:to>
      <xdr:col>50</xdr:col>
      <xdr:colOff>165100</xdr:colOff>
      <xdr:row>103</xdr:row>
      <xdr:rowOff>127000</xdr:rowOff>
    </xdr:to>
    <xdr:sp macro="" textlink="">
      <xdr:nvSpPr>
        <xdr:cNvPr id="406" name="楕円 405"/>
        <xdr:cNvSpPr/>
      </xdr:nvSpPr>
      <xdr:spPr>
        <a:xfrm>
          <a:off x="8445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76200</xdr:rowOff>
    </xdr:from>
    <xdr:to>
      <xdr:col>55</xdr:col>
      <xdr:colOff>0</xdr:colOff>
      <xdr:row>105</xdr:row>
      <xdr:rowOff>47625</xdr:rowOff>
    </xdr:to>
    <xdr:cxnSp macro="">
      <xdr:nvCxnSpPr>
        <xdr:cNvPr id="407" name="直線コネクタ 406"/>
        <xdr:cNvCxnSpPr/>
      </xdr:nvCxnSpPr>
      <xdr:spPr>
        <a:xfrm>
          <a:off x="8496300" y="17343120"/>
          <a:ext cx="7239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76836</xdr:rowOff>
    </xdr:from>
    <xdr:to>
      <xdr:col>46</xdr:col>
      <xdr:colOff>38100</xdr:colOff>
      <xdr:row>106</xdr:row>
      <xdr:rowOff>6986</xdr:rowOff>
    </xdr:to>
    <xdr:sp macro="" textlink="">
      <xdr:nvSpPr>
        <xdr:cNvPr id="408" name="楕円 407"/>
        <xdr:cNvSpPr/>
      </xdr:nvSpPr>
      <xdr:spPr>
        <a:xfrm>
          <a:off x="7670800" y="17679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76200</xdr:rowOff>
    </xdr:from>
    <xdr:to>
      <xdr:col>50</xdr:col>
      <xdr:colOff>114300</xdr:colOff>
      <xdr:row>105</xdr:row>
      <xdr:rowOff>127636</xdr:rowOff>
    </xdr:to>
    <xdr:cxnSp macro="">
      <xdr:nvCxnSpPr>
        <xdr:cNvPr id="409" name="直線コネクタ 408"/>
        <xdr:cNvCxnSpPr/>
      </xdr:nvCxnSpPr>
      <xdr:spPr>
        <a:xfrm flipV="1">
          <a:off x="7713980" y="17343120"/>
          <a:ext cx="78232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89552</xdr:rowOff>
    </xdr:from>
    <xdr:ext cx="469744" cy="259045"/>
    <xdr:sp macro="" textlink="">
      <xdr:nvSpPr>
        <xdr:cNvPr id="410" name="n_1aveValue【市民会館】&#10;一人当たり面積"/>
        <xdr:cNvSpPr txBox="1"/>
      </xdr:nvSpPr>
      <xdr:spPr>
        <a:xfrm>
          <a:off x="8271587" y="176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1"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143527</xdr:rowOff>
    </xdr:from>
    <xdr:ext cx="469744" cy="259045"/>
    <xdr:sp macro="" textlink="">
      <xdr:nvSpPr>
        <xdr:cNvPr id="412" name="n_1mainValue【市民会館】&#10;一人当たり面積"/>
        <xdr:cNvSpPr txBox="1"/>
      </xdr:nvSpPr>
      <xdr:spPr>
        <a:xfrm>
          <a:off x="8271587" y="1707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169563</xdr:rowOff>
    </xdr:from>
    <xdr:ext cx="469744" cy="259045"/>
    <xdr:sp macro="" textlink="">
      <xdr:nvSpPr>
        <xdr:cNvPr id="413" name="n_2mainValue【市民会館】&#10;一人当たり面積"/>
        <xdr:cNvSpPr txBox="1"/>
      </xdr:nvSpPr>
      <xdr:spPr>
        <a:xfrm>
          <a:off x="7509587" y="1777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45" name="【一般廃棄物処理施設】&#10;有形固定資産減価償却率平均値テキスト"/>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454" name="楕円 453"/>
        <xdr:cNvSpPr/>
      </xdr:nvSpPr>
      <xdr:spPr>
        <a:xfrm>
          <a:off x="14325600" y="66433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455" name="【一般廃棄物処理施設】&#10;有形固定資産減価償却率該当値テキスト"/>
        <xdr:cNvSpPr txBox="1"/>
      </xdr:nvSpPr>
      <xdr:spPr>
        <a:xfrm>
          <a:off x="144145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456" name="楕円 455"/>
        <xdr:cNvSpPr/>
      </xdr:nvSpPr>
      <xdr:spPr>
        <a:xfrm>
          <a:off x="13578840" y="6672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14151</xdr:rowOff>
    </xdr:to>
    <xdr:cxnSp macro="">
      <xdr:nvCxnSpPr>
        <xdr:cNvPr id="457" name="直線コネクタ 456"/>
        <xdr:cNvCxnSpPr/>
      </xdr:nvCxnSpPr>
      <xdr:spPr>
        <a:xfrm flipV="1">
          <a:off x="13629640" y="6694170"/>
          <a:ext cx="74676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458" name="楕円 457"/>
        <xdr:cNvSpPr/>
      </xdr:nvSpPr>
      <xdr:spPr>
        <a:xfrm>
          <a:off x="128041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xdr:rowOff>
    </xdr:from>
    <xdr:to>
      <xdr:col>81</xdr:col>
      <xdr:colOff>50800</xdr:colOff>
      <xdr:row>40</xdr:row>
      <xdr:rowOff>99060</xdr:rowOff>
    </xdr:to>
    <xdr:cxnSp macro="">
      <xdr:nvCxnSpPr>
        <xdr:cNvPr id="459" name="直線コネクタ 458"/>
        <xdr:cNvCxnSpPr/>
      </xdr:nvCxnSpPr>
      <xdr:spPr>
        <a:xfrm flipV="1">
          <a:off x="12854940" y="6719751"/>
          <a:ext cx="7747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60" name="n_1aveValue【一般廃棄物処理施設】&#10;有形固定資産減価償却率"/>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61" name="n_2aveValue【一般廃棄物処理施設】&#10;有形固定資産減価償却率"/>
        <xdr:cNvSpPr txBox="1"/>
      </xdr:nvSpPr>
      <xdr:spPr>
        <a:xfrm>
          <a:off x="12675244" y="584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462" name="n_1mainValue【一般廃棄物処理施設】&#10;有形固定資産減価償却率"/>
        <xdr:cNvSpPr txBox="1"/>
      </xdr:nvSpPr>
      <xdr:spPr>
        <a:xfrm>
          <a:off x="13437244" y="676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463" name="n_2mainValue【一般廃棄物処理施設】&#10;有形固定資産減価償却率"/>
        <xdr:cNvSpPr txBox="1"/>
      </xdr:nvSpPr>
      <xdr:spPr>
        <a:xfrm>
          <a:off x="126752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115200</xdr:rowOff>
    </xdr:from>
    <xdr:ext cx="534377" cy="259045"/>
    <xdr:sp macro="" textlink="">
      <xdr:nvSpPr>
        <xdr:cNvPr id="493" name="【一般廃棄物処理施設】&#10;一人当たり有形固定資産（償却資産）額平均値テキスト"/>
        <xdr:cNvSpPr txBox="1"/>
      </xdr:nvSpPr>
      <xdr:spPr>
        <a:xfrm>
          <a:off x="19547840" y="615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149111</xdr:rowOff>
    </xdr:from>
    <xdr:to>
      <xdr:col>116</xdr:col>
      <xdr:colOff>114300</xdr:colOff>
      <xdr:row>42</xdr:row>
      <xdr:rowOff>79261</xdr:rowOff>
    </xdr:to>
    <xdr:sp macro="" textlink="">
      <xdr:nvSpPr>
        <xdr:cNvPr id="502" name="楕円 501"/>
        <xdr:cNvSpPr/>
      </xdr:nvSpPr>
      <xdr:spPr>
        <a:xfrm>
          <a:off x="19458940" y="70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64038</xdr:rowOff>
    </xdr:from>
    <xdr:ext cx="534377" cy="259045"/>
    <xdr:sp macro="" textlink="">
      <xdr:nvSpPr>
        <xdr:cNvPr id="503" name="【一般廃棄物処理施設】&#10;一人当たり有形固定資産（償却資産）額該当値テキスト"/>
        <xdr:cNvSpPr txBox="1"/>
      </xdr:nvSpPr>
      <xdr:spPr>
        <a:xfrm>
          <a:off x="19547840" y="69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127279</xdr:rowOff>
    </xdr:from>
    <xdr:to>
      <xdr:col>112</xdr:col>
      <xdr:colOff>38100</xdr:colOff>
      <xdr:row>42</xdr:row>
      <xdr:rowOff>57429</xdr:rowOff>
    </xdr:to>
    <xdr:sp macro="" textlink="">
      <xdr:nvSpPr>
        <xdr:cNvPr id="504" name="楕円 503"/>
        <xdr:cNvSpPr/>
      </xdr:nvSpPr>
      <xdr:spPr>
        <a:xfrm>
          <a:off x="18735040" y="7000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6629</xdr:rowOff>
    </xdr:from>
    <xdr:to>
      <xdr:col>116</xdr:col>
      <xdr:colOff>63500</xdr:colOff>
      <xdr:row>42</xdr:row>
      <xdr:rowOff>28461</xdr:rowOff>
    </xdr:to>
    <xdr:cxnSp macro="">
      <xdr:nvCxnSpPr>
        <xdr:cNvPr id="505" name="直線コネクタ 504"/>
        <xdr:cNvCxnSpPr/>
      </xdr:nvCxnSpPr>
      <xdr:spPr>
        <a:xfrm>
          <a:off x="18778220" y="7047509"/>
          <a:ext cx="73152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25191</xdr:rowOff>
    </xdr:from>
    <xdr:to>
      <xdr:col>107</xdr:col>
      <xdr:colOff>101600</xdr:colOff>
      <xdr:row>41</xdr:row>
      <xdr:rowOff>126791</xdr:rowOff>
    </xdr:to>
    <xdr:sp macro="" textlink="">
      <xdr:nvSpPr>
        <xdr:cNvPr id="506" name="楕円 505"/>
        <xdr:cNvSpPr/>
      </xdr:nvSpPr>
      <xdr:spPr>
        <a:xfrm>
          <a:off x="17937480" y="6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75991</xdr:rowOff>
    </xdr:from>
    <xdr:to>
      <xdr:col>111</xdr:col>
      <xdr:colOff>177800</xdr:colOff>
      <xdr:row>42</xdr:row>
      <xdr:rowOff>6629</xdr:rowOff>
    </xdr:to>
    <xdr:cxnSp macro="">
      <xdr:nvCxnSpPr>
        <xdr:cNvPr id="507" name="直線コネクタ 506"/>
        <xdr:cNvCxnSpPr/>
      </xdr:nvCxnSpPr>
      <xdr:spPr>
        <a:xfrm>
          <a:off x="17988280" y="6949231"/>
          <a:ext cx="789940" cy="9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33837</xdr:rowOff>
    </xdr:from>
    <xdr:ext cx="534377" cy="259045"/>
    <xdr:sp macro="" textlink="">
      <xdr:nvSpPr>
        <xdr:cNvPr id="508" name="n_1aveValue【一般廃棄物処理施設】&#10;一人当たり有形固定資産（償却資産）額"/>
        <xdr:cNvSpPr txBox="1"/>
      </xdr:nvSpPr>
      <xdr:spPr>
        <a:xfrm>
          <a:off x="18528811" y="606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509" name="n_2aveValue【一般廃棄物処理施設】&#10;一人当たり有形固定資産（償却資産）額"/>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48556</xdr:rowOff>
    </xdr:from>
    <xdr:ext cx="534377" cy="259045"/>
    <xdr:sp macro="" textlink="">
      <xdr:nvSpPr>
        <xdr:cNvPr id="510" name="n_1mainValue【一般廃棄物処理施設】&#10;一人当たり有形固定資産（償却資産）額"/>
        <xdr:cNvSpPr txBox="1"/>
      </xdr:nvSpPr>
      <xdr:spPr>
        <a:xfrm>
          <a:off x="18528811" y="70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117918</xdr:rowOff>
    </xdr:from>
    <xdr:ext cx="534377" cy="259045"/>
    <xdr:sp macro="" textlink="">
      <xdr:nvSpPr>
        <xdr:cNvPr id="511" name="n_2mainValue【一般廃棄物処理施設】&#10;一人当たり有形固定資産（償却資産）額"/>
        <xdr:cNvSpPr txBox="1"/>
      </xdr:nvSpPr>
      <xdr:spPr>
        <a:xfrm>
          <a:off x="17766811" y="69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1"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50" name="楕円 549"/>
        <xdr:cNvSpPr/>
      </xdr:nvSpPr>
      <xdr:spPr>
        <a:xfrm>
          <a:off x="14325600" y="99085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551" name="【保健センター・保健所】&#10;有形固定資産減価償却率該当値テキスト"/>
        <xdr:cNvSpPr txBox="1"/>
      </xdr:nvSpPr>
      <xdr:spPr>
        <a:xfrm>
          <a:off x="144145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52" name="楕円 551"/>
        <xdr:cNvSpPr/>
      </xdr:nvSpPr>
      <xdr:spPr>
        <a:xfrm>
          <a:off x="13578840" y="997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133350</xdr:rowOff>
    </xdr:to>
    <xdr:cxnSp macro="">
      <xdr:nvCxnSpPr>
        <xdr:cNvPr id="553" name="直線コネクタ 552"/>
        <xdr:cNvCxnSpPr/>
      </xdr:nvCxnSpPr>
      <xdr:spPr>
        <a:xfrm flipV="1">
          <a:off x="13629640" y="995934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147320</xdr:rowOff>
    </xdr:from>
    <xdr:to>
      <xdr:col>76</xdr:col>
      <xdr:colOff>165100</xdr:colOff>
      <xdr:row>60</xdr:row>
      <xdr:rowOff>77470</xdr:rowOff>
    </xdr:to>
    <xdr:sp macro="" textlink="">
      <xdr:nvSpPr>
        <xdr:cNvPr id="554" name="楕円 553"/>
        <xdr:cNvSpPr/>
      </xdr:nvSpPr>
      <xdr:spPr>
        <a:xfrm>
          <a:off x="12804140" y="1003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26670</xdr:rowOff>
    </xdr:to>
    <xdr:cxnSp macro="">
      <xdr:nvCxnSpPr>
        <xdr:cNvPr id="555" name="直線コネクタ 554"/>
        <xdr:cNvCxnSpPr/>
      </xdr:nvCxnSpPr>
      <xdr:spPr>
        <a:xfrm flipV="1">
          <a:off x="12854940" y="1002411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6"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7"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58" name="n_1mainValue【保健センター・保健所】&#10;有形固定資産減価償却率"/>
        <xdr:cNvSpPr txBox="1"/>
      </xdr:nvSpPr>
      <xdr:spPr>
        <a:xfrm>
          <a:off x="134372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68597</xdr:rowOff>
    </xdr:from>
    <xdr:ext cx="405111" cy="259045"/>
    <xdr:sp macro="" textlink="">
      <xdr:nvSpPr>
        <xdr:cNvPr id="559" name="n_2mainValue【保健センター・保健所】&#10;有形固定資産減価償却率"/>
        <xdr:cNvSpPr txBox="1"/>
      </xdr:nvSpPr>
      <xdr:spPr>
        <a:xfrm>
          <a:off x="126752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88" name="【保健センター・保健所】&#10;一人当たり面積平均値テキスト"/>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139700</xdr:rowOff>
    </xdr:from>
    <xdr:to>
      <xdr:col>116</xdr:col>
      <xdr:colOff>114300</xdr:colOff>
      <xdr:row>59</xdr:row>
      <xdr:rowOff>69850</xdr:rowOff>
    </xdr:to>
    <xdr:sp macro="" textlink="">
      <xdr:nvSpPr>
        <xdr:cNvPr id="597" name="楕円 596"/>
        <xdr:cNvSpPr/>
      </xdr:nvSpPr>
      <xdr:spPr>
        <a:xfrm>
          <a:off x="19458940"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162577</xdr:rowOff>
    </xdr:from>
    <xdr:ext cx="469744" cy="259045"/>
    <xdr:sp macro="" textlink="">
      <xdr:nvSpPr>
        <xdr:cNvPr id="598" name="【保健センター・保健所】&#10;一人当たり面積該当値テキスト"/>
        <xdr:cNvSpPr txBox="1"/>
      </xdr:nvSpPr>
      <xdr:spPr>
        <a:xfrm>
          <a:off x="19547840"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101600</xdr:rowOff>
    </xdr:from>
    <xdr:to>
      <xdr:col>112</xdr:col>
      <xdr:colOff>38100</xdr:colOff>
      <xdr:row>59</xdr:row>
      <xdr:rowOff>31750</xdr:rowOff>
    </xdr:to>
    <xdr:sp macro="" textlink="">
      <xdr:nvSpPr>
        <xdr:cNvPr id="599" name="楕円 598"/>
        <xdr:cNvSpPr/>
      </xdr:nvSpPr>
      <xdr:spPr>
        <a:xfrm>
          <a:off x="18735040" y="9824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152400</xdr:rowOff>
    </xdr:from>
    <xdr:to>
      <xdr:col>116</xdr:col>
      <xdr:colOff>63500</xdr:colOff>
      <xdr:row>59</xdr:row>
      <xdr:rowOff>19050</xdr:rowOff>
    </xdr:to>
    <xdr:cxnSp macro="">
      <xdr:nvCxnSpPr>
        <xdr:cNvPr id="600" name="直線コネクタ 599"/>
        <xdr:cNvCxnSpPr/>
      </xdr:nvCxnSpPr>
      <xdr:spPr>
        <a:xfrm>
          <a:off x="18778220" y="987552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601" name="楕円 600"/>
        <xdr:cNvSpPr/>
      </xdr:nvSpPr>
      <xdr:spPr>
        <a:xfrm>
          <a:off x="1793748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152400</xdr:rowOff>
    </xdr:from>
    <xdr:to>
      <xdr:col>111</xdr:col>
      <xdr:colOff>177800</xdr:colOff>
      <xdr:row>59</xdr:row>
      <xdr:rowOff>95250</xdr:rowOff>
    </xdr:to>
    <xdr:cxnSp macro="">
      <xdr:nvCxnSpPr>
        <xdr:cNvPr id="602" name="直線コネクタ 601"/>
        <xdr:cNvCxnSpPr/>
      </xdr:nvCxnSpPr>
      <xdr:spPr>
        <a:xfrm flipV="1">
          <a:off x="17988280" y="9875520"/>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3"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4" name="n_2aveValue【保健センター・保健所】&#10;一人当たり面積"/>
        <xdr:cNvSpPr txBox="1"/>
      </xdr:nvSpPr>
      <xdr:spPr>
        <a:xfrm>
          <a:off x="177762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48277</xdr:rowOff>
    </xdr:from>
    <xdr:ext cx="469744" cy="259045"/>
    <xdr:sp macro="" textlink="">
      <xdr:nvSpPr>
        <xdr:cNvPr id="605" name="n_1mainValue【保健センター・保健所】&#10;一人当たり面積"/>
        <xdr:cNvSpPr txBox="1"/>
      </xdr:nvSpPr>
      <xdr:spPr>
        <a:xfrm>
          <a:off x="18561127"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606" name="n_2mainValue【保健センター・保健所】&#10;一人当たり面積"/>
        <xdr:cNvSpPr txBox="1"/>
      </xdr:nvSpPr>
      <xdr:spPr>
        <a:xfrm>
          <a:off x="1777626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36" name="【消防施設】&#10;有形固定資産減価償却率平均値テキスト"/>
        <xdr:cNvSpPr txBox="1"/>
      </xdr:nvSpPr>
      <xdr:spPr>
        <a:xfrm>
          <a:off x="1441450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158750</xdr:rowOff>
    </xdr:from>
    <xdr:to>
      <xdr:col>85</xdr:col>
      <xdr:colOff>177800</xdr:colOff>
      <xdr:row>85</xdr:row>
      <xdr:rowOff>88900</xdr:rowOff>
    </xdr:to>
    <xdr:sp macro="" textlink="">
      <xdr:nvSpPr>
        <xdr:cNvPr id="645" name="楕円 644"/>
        <xdr:cNvSpPr/>
      </xdr:nvSpPr>
      <xdr:spPr>
        <a:xfrm>
          <a:off x="14325600" y="142405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73677</xdr:rowOff>
    </xdr:from>
    <xdr:ext cx="405111" cy="259045"/>
    <xdr:sp macro="" textlink="">
      <xdr:nvSpPr>
        <xdr:cNvPr id="646" name="【消防施設】&#10;有形固定資産減価償却率該当値テキスト"/>
        <xdr:cNvSpPr txBox="1"/>
      </xdr:nvSpPr>
      <xdr:spPr>
        <a:xfrm>
          <a:off x="14414500" y="1415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143511</xdr:rowOff>
    </xdr:from>
    <xdr:to>
      <xdr:col>81</xdr:col>
      <xdr:colOff>101600</xdr:colOff>
      <xdr:row>84</xdr:row>
      <xdr:rowOff>73661</xdr:rowOff>
    </xdr:to>
    <xdr:sp macro="" textlink="">
      <xdr:nvSpPr>
        <xdr:cNvPr id="647" name="楕円 646"/>
        <xdr:cNvSpPr/>
      </xdr:nvSpPr>
      <xdr:spPr>
        <a:xfrm>
          <a:off x="13578840" y="14057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85</xdr:row>
      <xdr:rowOff>38100</xdr:rowOff>
    </xdr:to>
    <xdr:cxnSp macro="">
      <xdr:nvCxnSpPr>
        <xdr:cNvPr id="648" name="直線コネクタ 647"/>
        <xdr:cNvCxnSpPr/>
      </xdr:nvCxnSpPr>
      <xdr:spPr>
        <a:xfrm>
          <a:off x="13629640" y="14104621"/>
          <a:ext cx="74676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49" name="楕円 648"/>
        <xdr:cNvSpPr/>
      </xdr:nvSpPr>
      <xdr:spPr>
        <a:xfrm>
          <a:off x="1280414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84</xdr:row>
      <xdr:rowOff>22861</xdr:rowOff>
    </xdr:to>
    <xdr:cxnSp macro="">
      <xdr:nvCxnSpPr>
        <xdr:cNvPr id="650" name="直線コネクタ 649"/>
        <xdr:cNvCxnSpPr/>
      </xdr:nvCxnSpPr>
      <xdr:spPr>
        <a:xfrm>
          <a:off x="12854940" y="13643610"/>
          <a:ext cx="77470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1" name="n_1ave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2" name="n_2aveValue【消防施設】&#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64788</xdr:rowOff>
    </xdr:from>
    <xdr:ext cx="405111" cy="259045"/>
    <xdr:sp macro="" textlink="">
      <xdr:nvSpPr>
        <xdr:cNvPr id="653" name="n_1mainValue【消防施設】&#10;有形固定資産減価償却率"/>
        <xdr:cNvSpPr txBox="1"/>
      </xdr:nvSpPr>
      <xdr:spPr>
        <a:xfrm>
          <a:off x="13437244" y="1414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654" name="n_2mainValue【消防施設】&#10;有形固定資産減価償却率"/>
        <xdr:cNvSpPr txBox="1"/>
      </xdr:nvSpPr>
      <xdr:spPr>
        <a:xfrm>
          <a:off x="12675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6" name="直線コネクタ 66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7" name="テキスト ボックス 66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8" name="直線コネクタ 66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9" name="テキスト ボックス 66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0" name="直線コネクタ 66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1" name="テキスト ボックス 67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2" name="直線コネクタ 67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3" name="テキスト ボックス 67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4" name="直線コネクタ 67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5" name="テキスト ボックス 67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6" name="直線コネクタ 67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7" name="テキスト ボックス 67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84364</xdr:rowOff>
    </xdr:from>
    <xdr:to>
      <xdr:col>116</xdr:col>
      <xdr:colOff>62864</xdr:colOff>
      <xdr:row>87</xdr:row>
      <xdr:rowOff>51707</xdr:rowOff>
    </xdr:to>
    <xdr:cxnSp macro="">
      <xdr:nvCxnSpPr>
        <xdr:cNvPr id="681" name="直線コネクタ 680"/>
        <xdr:cNvCxnSpPr/>
      </xdr:nvCxnSpPr>
      <xdr:spPr>
        <a:xfrm flipV="1">
          <a:off x="19509104" y="13327924"/>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55534</xdr:rowOff>
    </xdr:from>
    <xdr:ext cx="469744" cy="259045"/>
    <xdr:sp macro="" textlink="">
      <xdr:nvSpPr>
        <xdr:cNvPr id="682" name="【消防施設】&#10;一人当たり面積最小値テキスト"/>
        <xdr:cNvSpPr txBox="1"/>
      </xdr:nvSpPr>
      <xdr:spPr>
        <a:xfrm>
          <a:off x="19547840" y="1464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51707</xdr:rowOff>
    </xdr:from>
    <xdr:to>
      <xdr:col>116</xdr:col>
      <xdr:colOff>152400</xdr:colOff>
      <xdr:row>87</xdr:row>
      <xdr:rowOff>51707</xdr:rowOff>
    </xdr:to>
    <xdr:cxnSp macro="">
      <xdr:nvCxnSpPr>
        <xdr:cNvPr id="683" name="直線コネクタ 682"/>
        <xdr:cNvCxnSpPr/>
      </xdr:nvCxnSpPr>
      <xdr:spPr>
        <a:xfrm>
          <a:off x="19443700" y="14636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31041</xdr:rowOff>
    </xdr:from>
    <xdr:ext cx="469744" cy="259045"/>
    <xdr:sp macro="" textlink="">
      <xdr:nvSpPr>
        <xdr:cNvPr id="684" name="【消防施設】&#10;一人当たり面積最大値テキスト"/>
        <xdr:cNvSpPr txBox="1"/>
      </xdr:nvSpPr>
      <xdr:spPr>
        <a:xfrm>
          <a:off x="19547840" y="1310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84364</xdr:rowOff>
    </xdr:from>
    <xdr:to>
      <xdr:col>116</xdr:col>
      <xdr:colOff>152400</xdr:colOff>
      <xdr:row>79</xdr:row>
      <xdr:rowOff>84364</xdr:rowOff>
    </xdr:to>
    <xdr:cxnSp macro="">
      <xdr:nvCxnSpPr>
        <xdr:cNvPr id="685" name="直線コネクタ 684"/>
        <xdr:cNvCxnSpPr/>
      </xdr:nvCxnSpPr>
      <xdr:spPr>
        <a:xfrm>
          <a:off x="19443700" y="1332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126291</xdr:rowOff>
    </xdr:from>
    <xdr:ext cx="469744" cy="259045"/>
    <xdr:sp macro="" textlink="">
      <xdr:nvSpPr>
        <xdr:cNvPr id="686" name="【消防施設】&#10;一人当たり面積平均値テキスト"/>
        <xdr:cNvSpPr txBox="1"/>
      </xdr:nvSpPr>
      <xdr:spPr>
        <a:xfrm>
          <a:off x="19547840" y="14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147864</xdr:rowOff>
    </xdr:from>
    <xdr:to>
      <xdr:col>116</xdr:col>
      <xdr:colOff>114300</xdr:colOff>
      <xdr:row>86</xdr:row>
      <xdr:rowOff>78014</xdr:rowOff>
    </xdr:to>
    <xdr:sp macro="" textlink="">
      <xdr:nvSpPr>
        <xdr:cNvPr id="687" name="フローチャート: 判断 686"/>
        <xdr:cNvSpPr/>
      </xdr:nvSpPr>
      <xdr:spPr>
        <a:xfrm>
          <a:off x="19458940" y="143972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158750</xdr:rowOff>
    </xdr:from>
    <xdr:to>
      <xdr:col>112</xdr:col>
      <xdr:colOff>38100</xdr:colOff>
      <xdr:row>86</xdr:row>
      <xdr:rowOff>88900</xdr:rowOff>
    </xdr:to>
    <xdr:sp macro="" textlink="">
      <xdr:nvSpPr>
        <xdr:cNvPr id="688" name="フローチャート: 判断 687"/>
        <xdr:cNvSpPr/>
      </xdr:nvSpPr>
      <xdr:spPr>
        <a:xfrm>
          <a:off x="18735040" y="14408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136979</xdr:rowOff>
    </xdr:from>
    <xdr:to>
      <xdr:col>107</xdr:col>
      <xdr:colOff>101600</xdr:colOff>
      <xdr:row>86</xdr:row>
      <xdr:rowOff>67129</xdr:rowOff>
    </xdr:to>
    <xdr:sp macro="" textlink="">
      <xdr:nvSpPr>
        <xdr:cNvPr id="689" name="フローチャート: 判断 688"/>
        <xdr:cNvSpPr/>
      </xdr:nvSpPr>
      <xdr:spPr>
        <a:xfrm>
          <a:off x="17937480" y="143863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33564</xdr:rowOff>
    </xdr:from>
    <xdr:to>
      <xdr:col>116</xdr:col>
      <xdr:colOff>114300</xdr:colOff>
      <xdr:row>79</xdr:row>
      <xdr:rowOff>135164</xdr:rowOff>
    </xdr:to>
    <xdr:sp macro="" textlink="">
      <xdr:nvSpPr>
        <xdr:cNvPr id="695" name="楕円 694"/>
        <xdr:cNvSpPr/>
      </xdr:nvSpPr>
      <xdr:spPr>
        <a:xfrm>
          <a:off x="19458940" y="13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158041</xdr:rowOff>
    </xdr:from>
    <xdr:ext cx="469744" cy="259045"/>
    <xdr:sp macro="" textlink="">
      <xdr:nvSpPr>
        <xdr:cNvPr id="696" name="【消防施設】&#10;一人当たり面積該当値テキスト"/>
        <xdr:cNvSpPr txBox="1"/>
      </xdr:nvSpPr>
      <xdr:spPr>
        <a:xfrm>
          <a:off x="19547840" y="1323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697" name="楕円 696"/>
        <xdr:cNvSpPr/>
      </xdr:nvSpPr>
      <xdr:spPr>
        <a:xfrm>
          <a:off x="18735040" y="13139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79</xdr:row>
      <xdr:rowOff>84364</xdr:rowOff>
    </xdr:to>
    <xdr:cxnSp macro="">
      <xdr:nvCxnSpPr>
        <xdr:cNvPr id="698" name="直線コネクタ 697"/>
        <xdr:cNvCxnSpPr/>
      </xdr:nvCxnSpPr>
      <xdr:spPr>
        <a:xfrm>
          <a:off x="18778220" y="13190220"/>
          <a:ext cx="731520" cy="1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99" name="楕円 698"/>
        <xdr:cNvSpPr/>
      </xdr:nvSpPr>
      <xdr:spPr>
        <a:xfrm>
          <a:off x="1793748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84</xdr:row>
      <xdr:rowOff>76200</xdr:rowOff>
    </xdr:to>
    <xdr:cxnSp macro="">
      <xdr:nvCxnSpPr>
        <xdr:cNvPr id="700" name="直線コネクタ 699"/>
        <xdr:cNvCxnSpPr/>
      </xdr:nvCxnSpPr>
      <xdr:spPr>
        <a:xfrm flipV="1">
          <a:off x="17988280" y="13190220"/>
          <a:ext cx="789940" cy="9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80027</xdr:rowOff>
    </xdr:from>
    <xdr:ext cx="469744" cy="259045"/>
    <xdr:sp macro="" textlink="">
      <xdr:nvSpPr>
        <xdr:cNvPr id="701" name="n_1aveValue【消防施設】&#10;一人当たり面積"/>
        <xdr:cNvSpPr txBox="1"/>
      </xdr:nvSpPr>
      <xdr:spPr>
        <a:xfrm>
          <a:off x="185611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58256</xdr:rowOff>
    </xdr:from>
    <xdr:ext cx="469744" cy="259045"/>
    <xdr:sp macro="" textlink="">
      <xdr:nvSpPr>
        <xdr:cNvPr id="702" name="n_2aveValue【消防施設】&#10;一人当たり面積"/>
        <xdr:cNvSpPr txBox="1"/>
      </xdr:nvSpPr>
      <xdr:spPr>
        <a:xfrm>
          <a:off x="17776267"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703" name="n_1mainValue【消防施設】&#10;一人当たり面積"/>
        <xdr:cNvSpPr txBox="1"/>
      </xdr:nvSpPr>
      <xdr:spPr>
        <a:xfrm>
          <a:off x="18561127" y="1291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04" name="n_2mainValue【消防施設】&#10;一人当たり面積"/>
        <xdr:cNvSpPr txBox="1"/>
      </xdr:nvSpPr>
      <xdr:spPr>
        <a:xfrm>
          <a:off x="1777626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5" name="テキスト ボックス 714"/>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7" name="テキスト ボックス 716"/>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7" name="テキスト ボックス 726"/>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9" name="テキスト ボックス 72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117021</xdr:rowOff>
    </xdr:from>
    <xdr:to>
      <xdr:col>85</xdr:col>
      <xdr:colOff>126364</xdr:colOff>
      <xdr:row>109</xdr:row>
      <xdr:rowOff>5987</xdr:rowOff>
    </xdr:to>
    <xdr:cxnSp macro="">
      <xdr:nvCxnSpPr>
        <xdr:cNvPr id="731" name="直線コネクタ 730"/>
        <xdr:cNvCxnSpPr/>
      </xdr:nvCxnSpPr>
      <xdr:spPr>
        <a:xfrm flipV="1">
          <a:off x="14375764" y="17383941"/>
          <a:ext cx="0" cy="89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732" name="【庁舎】&#10;有形固定資産減価償却率最小値テキスト"/>
        <xdr:cNvSpPr txBox="1"/>
      </xdr:nvSpPr>
      <xdr:spPr>
        <a:xfrm>
          <a:off x="14414500" y="182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733" name="直線コネクタ 732"/>
        <xdr:cNvCxnSpPr/>
      </xdr:nvCxnSpPr>
      <xdr:spPr>
        <a:xfrm>
          <a:off x="14287500" y="18278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63698</xdr:rowOff>
    </xdr:from>
    <xdr:ext cx="405111" cy="259045"/>
    <xdr:sp macro="" textlink="">
      <xdr:nvSpPr>
        <xdr:cNvPr id="734" name="【庁舎】&#10;有形固定資産減価償却率最大値テキスト"/>
        <xdr:cNvSpPr txBox="1"/>
      </xdr:nvSpPr>
      <xdr:spPr>
        <a:xfrm>
          <a:off x="14414500" y="1716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117021</xdr:rowOff>
    </xdr:from>
    <xdr:to>
      <xdr:col>86</xdr:col>
      <xdr:colOff>25400</xdr:colOff>
      <xdr:row>103</xdr:row>
      <xdr:rowOff>117021</xdr:rowOff>
    </xdr:to>
    <xdr:cxnSp macro="">
      <xdr:nvCxnSpPr>
        <xdr:cNvPr id="735" name="直線コネクタ 734"/>
        <xdr:cNvCxnSpPr/>
      </xdr:nvCxnSpPr>
      <xdr:spPr>
        <a:xfrm>
          <a:off x="14287500" y="17383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22151</xdr:rowOff>
    </xdr:from>
    <xdr:ext cx="405111" cy="259045"/>
    <xdr:sp macro="" textlink="">
      <xdr:nvSpPr>
        <xdr:cNvPr id="736" name="【庁舎】&#10;有形固定資産減価償却率平均値テキスト"/>
        <xdr:cNvSpPr txBox="1"/>
      </xdr:nvSpPr>
      <xdr:spPr>
        <a:xfrm>
          <a:off x="14414500" y="1762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737" name="フローチャート: 判断 736"/>
        <xdr:cNvSpPr/>
      </xdr:nvSpPr>
      <xdr:spPr>
        <a:xfrm>
          <a:off x="14325600" y="177729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67855</xdr:rowOff>
    </xdr:from>
    <xdr:to>
      <xdr:col>81</xdr:col>
      <xdr:colOff>101600</xdr:colOff>
      <xdr:row>106</xdr:row>
      <xdr:rowOff>169455</xdr:rowOff>
    </xdr:to>
    <xdr:sp macro="" textlink="">
      <xdr:nvSpPr>
        <xdr:cNvPr id="738" name="フローチャート: 判断 737"/>
        <xdr:cNvSpPr/>
      </xdr:nvSpPr>
      <xdr:spPr>
        <a:xfrm>
          <a:off x="1357884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39" name="フローチャート: 判断 738"/>
        <xdr:cNvSpPr/>
      </xdr:nvSpPr>
      <xdr:spPr>
        <a:xfrm>
          <a:off x="128041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745" name="楕円 744"/>
        <xdr:cNvSpPr/>
      </xdr:nvSpPr>
      <xdr:spPr>
        <a:xfrm>
          <a:off x="14325600" y="1778544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746" name="【庁舎】&#10;有形固定資産減価償却率該当値テキスト"/>
        <xdr:cNvSpPr txBox="1"/>
      </xdr:nvSpPr>
      <xdr:spPr>
        <a:xfrm>
          <a:off x="14414500"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47" name="楕円 746"/>
        <xdr:cNvSpPr/>
      </xdr:nvSpPr>
      <xdr:spPr>
        <a:xfrm>
          <a:off x="135788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66402</xdr:rowOff>
    </xdr:to>
    <xdr:cxnSp macro="">
      <xdr:nvCxnSpPr>
        <xdr:cNvPr id="748" name="直線コネクタ 747"/>
        <xdr:cNvCxnSpPr/>
      </xdr:nvCxnSpPr>
      <xdr:spPr>
        <a:xfrm>
          <a:off x="13629640" y="17735550"/>
          <a:ext cx="746760" cy="1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151130</xdr:rowOff>
    </xdr:from>
    <xdr:to>
      <xdr:col>76</xdr:col>
      <xdr:colOff>165100</xdr:colOff>
      <xdr:row>100</xdr:row>
      <xdr:rowOff>81280</xdr:rowOff>
    </xdr:to>
    <xdr:sp macro="" textlink="">
      <xdr:nvSpPr>
        <xdr:cNvPr id="749" name="楕円 748"/>
        <xdr:cNvSpPr/>
      </xdr:nvSpPr>
      <xdr:spPr>
        <a:xfrm>
          <a:off x="12804140" y="16747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30480</xdr:rowOff>
    </xdr:from>
    <xdr:to>
      <xdr:col>81</xdr:col>
      <xdr:colOff>50800</xdr:colOff>
      <xdr:row>105</xdr:row>
      <xdr:rowOff>133350</xdr:rowOff>
    </xdr:to>
    <xdr:cxnSp macro="">
      <xdr:nvCxnSpPr>
        <xdr:cNvPr id="750" name="直線コネクタ 749"/>
        <xdr:cNvCxnSpPr/>
      </xdr:nvCxnSpPr>
      <xdr:spPr>
        <a:xfrm>
          <a:off x="12854940" y="16794480"/>
          <a:ext cx="774700" cy="9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160582</xdr:rowOff>
    </xdr:from>
    <xdr:ext cx="405111" cy="259045"/>
    <xdr:sp macro="" textlink="">
      <xdr:nvSpPr>
        <xdr:cNvPr id="751" name="n_1aveValue【庁舎】&#10;有形固定資産減価償却率"/>
        <xdr:cNvSpPr txBox="1"/>
      </xdr:nvSpPr>
      <xdr:spPr>
        <a:xfrm>
          <a:off x="13437244" y="1793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52" name="n_2aveValue【庁舎】&#10;有形固定資産減価償却率"/>
        <xdr:cNvSpPr txBox="1"/>
      </xdr:nvSpPr>
      <xdr:spPr>
        <a:xfrm>
          <a:off x="126752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29227</xdr:rowOff>
    </xdr:from>
    <xdr:ext cx="405111" cy="259045"/>
    <xdr:sp macro="" textlink="">
      <xdr:nvSpPr>
        <xdr:cNvPr id="753" name="n_1mainValue【庁舎】&#10;有形固定資産減価償却率"/>
        <xdr:cNvSpPr txBox="1"/>
      </xdr:nvSpPr>
      <xdr:spPr>
        <a:xfrm>
          <a:off x="13437244" y="174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97807</xdr:rowOff>
    </xdr:from>
    <xdr:ext cx="405111" cy="259045"/>
    <xdr:sp macro="" textlink="">
      <xdr:nvSpPr>
        <xdr:cNvPr id="754" name="n_2mainValue【庁舎】&#10;有形固定資産減価償却率"/>
        <xdr:cNvSpPr txBox="1"/>
      </xdr:nvSpPr>
      <xdr:spPr>
        <a:xfrm>
          <a:off x="12675244" y="1652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6" name="直線コネクタ 775"/>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7"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8" name="直線コネクタ 777"/>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9"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0" name="直線コネクタ 779"/>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81"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82" name="フローチャート: 判断 781"/>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83" name="フローチャート: 判断 782"/>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84" name="フローチャート: 判断 783"/>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90" name="楕円 789"/>
        <xdr:cNvSpPr/>
      </xdr:nvSpPr>
      <xdr:spPr>
        <a:xfrm>
          <a:off x="194589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8907</xdr:rowOff>
    </xdr:from>
    <xdr:ext cx="469744" cy="259045"/>
    <xdr:sp macro="" textlink="">
      <xdr:nvSpPr>
        <xdr:cNvPr id="791" name="【庁舎】&#10;一人当たり面積該当値テキスト"/>
        <xdr:cNvSpPr txBox="1"/>
      </xdr:nvSpPr>
      <xdr:spPr>
        <a:xfrm>
          <a:off x="19547840" y="1777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792" name="楕円 791"/>
        <xdr:cNvSpPr/>
      </xdr:nvSpPr>
      <xdr:spPr>
        <a:xfrm>
          <a:off x="1873504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106</xdr:row>
      <xdr:rowOff>144780</xdr:rowOff>
    </xdr:to>
    <xdr:cxnSp macro="">
      <xdr:nvCxnSpPr>
        <xdr:cNvPr id="793" name="直線コネクタ 792"/>
        <xdr:cNvCxnSpPr/>
      </xdr:nvCxnSpPr>
      <xdr:spPr>
        <a:xfrm>
          <a:off x="18778220" y="17510760"/>
          <a:ext cx="73152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75692</xdr:rowOff>
    </xdr:from>
    <xdr:to>
      <xdr:col>107</xdr:col>
      <xdr:colOff>101600</xdr:colOff>
      <xdr:row>101</xdr:row>
      <xdr:rowOff>5842</xdr:rowOff>
    </xdr:to>
    <xdr:sp macro="" textlink="">
      <xdr:nvSpPr>
        <xdr:cNvPr id="794" name="楕円 793"/>
        <xdr:cNvSpPr/>
      </xdr:nvSpPr>
      <xdr:spPr>
        <a:xfrm>
          <a:off x="17937480" y="16839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126492</xdr:rowOff>
    </xdr:from>
    <xdr:to>
      <xdr:col>111</xdr:col>
      <xdr:colOff>177800</xdr:colOff>
      <xdr:row>104</xdr:row>
      <xdr:rowOff>76200</xdr:rowOff>
    </xdr:to>
    <xdr:cxnSp macro="">
      <xdr:nvCxnSpPr>
        <xdr:cNvPr id="795" name="直線コネクタ 794"/>
        <xdr:cNvCxnSpPr/>
      </xdr:nvCxnSpPr>
      <xdr:spPr>
        <a:xfrm>
          <a:off x="17988280" y="16890492"/>
          <a:ext cx="789940" cy="6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79264</xdr:rowOff>
    </xdr:from>
    <xdr:ext cx="469744" cy="259045"/>
    <xdr:sp macro="" textlink="">
      <xdr:nvSpPr>
        <xdr:cNvPr id="796" name="n_1aveValue【庁舎】&#10;一人当たり面積"/>
        <xdr:cNvSpPr txBox="1"/>
      </xdr:nvSpPr>
      <xdr:spPr>
        <a:xfrm>
          <a:off x="18561127" y="1768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797" name="n_2aveValue【庁舎】&#10;一人当たり面積"/>
        <xdr:cNvSpPr txBox="1"/>
      </xdr:nvSpPr>
      <xdr:spPr>
        <a:xfrm>
          <a:off x="17776267" y="1765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798" name="n_1mainValue【庁舎】&#10;一人当たり面積"/>
        <xdr:cNvSpPr txBox="1"/>
      </xdr:nvSpPr>
      <xdr:spPr>
        <a:xfrm>
          <a:off x="185611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22369</xdr:rowOff>
    </xdr:from>
    <xdr:ext cx="469744" cy="259045"/>
    <xdr:sp macro="" textlink="">
      <xdr:nvSpPr>
        <xdr:cNvPr id="799" name="n_2mainValue【庁舎】&#10;一人当たり面積"/>
        <xdr:cNvSpPr txBox="1"/>
      </xdr:nvSpPr>
      <xdr:spPr>
        <a:xfrm>
          <a:off x="17776267" y="166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類似団体と比較して、特に有形固定資産減価償却率が高くなっている施設は、体育館・プール、保健センター・保健所であり、特に低くなっている施設は、市民会館、消防施設である。</a:t>
          </a:r>
        </a:p>
        <a:p>
          <a:r>
            <a:rPr kumimoji="1" lang="ja-JP" altLang="en-US" sz="1300">
              <a:latin typeface="ＭＳ Ｐゴシック" panose="020B0600070205080204" pitchFamily="50" charset="-128"/>
              <a:ea typeface="ＭＳ Ｐゴシック" panose="020B0600070205080204" pitchFamily="50" charset="-128"/>
            </a:rPr>
            <a:t>体育館・プールについては中央体育館等、保健センター・保健所については南部保健福祉センター等の老朽化により有形固定資産減価償却率が高くなっている。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市民会館については、静岡市民文化会館の改修修繕工事、消防施設については港北消防署の建設により、有形固定資産減価償却率が低くなっている。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年度に策定した公共施設等総合管理計画（静岡市アセットマネジメント基本方針）に基づき、老朽化した施設の集約化・複合化や除却を進めていく。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706,287
697,210
1,411.90
314,840,086
308,114,316
4,570,622
186,500,513
426,793,785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分母となる基準財政需要額のうち、生活保護費をはじめとする社会保障経費が少ないことなどにより、類似団体平均を上回っている。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県費負担教職員関係事務の権限移譲に</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より、分子となる道府県民税所得割臨時交付金の増加に対して、分母となる基準財政需要額の増加が上回ったことで、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ポイント下回り、微減となった。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（単年度財政力指数：</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0.918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0.919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0.896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引き続き課税客体の適正な把握に努め、安定的な財政基盤の維持に努めていく。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132080</xdr:rowOff>
    </xdr:from>
    <xdr:to>
      <xdr:col>23</xdr:col>
      <xdr:colOff>133350</xdr:colOff>
      <xdr:row>39</xdr:row>
      <xdr:rowOff>8890</xdr:rowOff>
    </xdr:to>
    <xdr:cxnSp macro="">
      <xdr:nvCxnSpPr>
        <xdr:cNvPr id="67" name="直線コネクタ 66"/>
        <xdr:cNvCxnSpPr/>
      </xdr:nvCxnSpPr>
      <xdr:spPr>
        <a:xfrm>
          <a:off x="4114800" y="66471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132080</xdr:rowOff>
    </xdr:from>
    <xdr:to>
      <xdr:col>19</xdr:col>
      <xdr:colOff>133350</xdr:colOff>
      <xdr:row>39</xdr:row>
      <xdr:rowOff>8890</xdr:rowOff>
    </xdr:to>
    <xdr:cxnSp macro="">
      <xdr:nvCxnSpPr>
        <xdr:cNvPr id="70" name="直線コネクタ 69"/>
        <xdr:cNvCxnSpPr/>
      </xdr:nvCxnSpPr>
      <xdr:spPr>
        <a:xfrm flipV="1">
          <a:off x="3225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8890</xdr:rowOff>
    </xdr:from>
    <xdr:to>
      <xdr:col>15</xdr:col>
      <xdr:colOff>82550</xdr:colOff>
      <xdr:row>39</xdr:row>
      <xdr:rowOff>57150</xdr:rowOff>
    </xdr:to>
    <xdr:cxnSp macro="">
      <xdr:nvCxnSpPr>
        <xdr:cNvPr id="73" name="直線コネクタ 72"/>
        <xdr:cNvCxnSpPr/>
      </xdr:nvCxnSpPr>
      <xdr:spPr>
        <a:xfrm flipV="1">
          <a:off x="2336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6" name="直線コネクタ 75"/>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129540</xdr:rowOff>
    </xdr:from>
    <xdr:to>
      <xdr:col>23</xdr:col>
      <xdr:colOff>184150</xdr:colOff>
      <xdr:row>39</xdr:row>
      <xdr:rowOff>59690</xdr:rowOff>
    </xdr:to>
    <xdr:sp macro="" textlink="">
      <xdr:nvSpPr>
        <xdr:cNvPr id="86" name="楕円 85"/>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146067</xdr:rowOff>
    </xdr:from>
    <xdr:ext cx="762000" cy="259045"/>
    <xdr:sp macro="" textlink="">
      <xdr:nvSpPr>
        <xdr:cNvPr id="87"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81280</xdr:rowOff>
    </xdr:from>
    <xdr:to>
      <xdr:col>19</xdr:col>
      <xdr:colOff>184150</xdr:colOff>
      <xdr:row>39</xdr:row>
      <xdr:rowOff>11430</xdr:rowOff>
    </xdr:to>
    <xdr:sp macro="" textlink="">
      <xdr:nvSpPr>
        <xdr:cNvPr id="88" name="楕円 87"/>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21607</xdr:rowOff>
    </xdr:from>
    <xdr:ext cx="736600" cy="259045"/>
    <xdr:sp macro="" textlink="">
      <xdr:nvSpPr>
        <xdr:cNvPr id="89" name="テキスト ボックス 88"/>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129540</xdr:rowOff>
    </xdr:from>
    <xdr:to>
      <xdr:col>15</xdr:col>
      <xdr:colOff>133350</xdr:colOff>
      <xdr:row>39</xdr:row>
      <xdr:rowOff>59690</xdr:rowOff>
    </xdr:to>
    <xdr:sp macro="" textlink="">
      <xdr:nvSpPr>
        <xdr:cNvPr id="90" name="楕円 89"/>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69867</xdr:rowOff>
    </xdr:from>
    <xdr:ext cx="762000" cy="259045"/>
    <xdr:sp macro="" textlink="">
      <xdr:nvSpPr>
        <xdr:cNvPr id="91" name="テキスト ボックス 90"/>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2" name="楕円 91"/>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3" name="テキスト ボックス 92"/>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5" name="テキスト ボックス 94"/>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生活保護費をはじめとする社会保障経費にかかる扶助費が少ないことなどにより類似団体平均を下回っている。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ほぼ横ばいで推移してきたが、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年度は公債費などに要する一般財源が減少した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、経常一般財源が市税や地方消費税交付金など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大幅に減少したことに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伴い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市税や地方交付税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などの経常一般財源が増加したものの、物件費や県費負担教職員関係事務の権限移譲に伴う経費の増加などにより、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扶助費など社会保障関係経費は今後も増加が見込まれるため、行財政改革やアセットマネジメントの取組などを推進し、事務事業に要する経常的経費の抑制に努めていく。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41628</xdr:rowOff>
    </xdr:from>
    <xdr:to>
      <xdr:col>23</xdr:col>
      <xdr:colOff>133350</xdr:colOff>
      <xdr:row>61</xdr:row>
      <xdr:rowOff>68439</xdr:rowOff>
    </xdr:to>
    <xdr:cxnSp macro="">
      <xdr:nvCxnSpPr>
        <xdr:cNvPr id="130" name="直線コネクタ 129"/>
        <xdr:cNvCxnSpPr/>
      </xdr:nvCxnSpPr>
      <xdr:spPr>
        <a:xfrm>
          <a:off x="4114800" y="105000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49389</xdr:rowOff>
    </xdr:from>
    <xdr:to>
      <xdr:col>19</xdr:col>
      <xdr:colOff>133350</xdr:colOff>
      <xdr:row>61</xdr:row>
      <xdr:rowOff>41628</xdr:rowOff>
    </xdr:to>
    <xdr:cxnSp macro="">
      <xdr:nvCxnSpPr>
        <xdr:cNvPr id="133" name="直線コネクタ 132"/>
        <xdr:cNvCxnSpPr/>
      </xdr:nvCxnSpPr>
      <xdr:spPr>
        <a:xfrm>
          <a:off x="3225800" y="10164939"/>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49389</xdr:rowOff>
    </xdr:from>
    <xdr:to>
      <xdr:col>15</xdr:col>
      <xdr:colOff>82550</xdr:colOff>
      <xdr:row>59</xdr:row>
      <xdr:rowOff>129822</xdr:rowOff>
    </xdr:to>
    <xdr:cxnSp macro="">
      <xdr:nvCxnSpPr>
        <xdr:cNvPr id="136" name="直線コネクタ 135"/>
        <xdr:cNvCxnSpPr/>
      </xdr:nvCxnSpPr>
      <xdr:spPr>
        <a:xfrm flipV="1">
          <a:off x="2336800" y="101649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38" name="テキスト ボックス 137"/>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22578</xdr:rowOff>
    </xdr:from>
    <xdr:to>
      <xdr:col>11</xdr:col>
      <xdr:colOff>31750</xdr:colOff>
      <xdr:row>59</xdr:row>
      <xdr:rowOff>129822</xdr:rowOff>
    </xdr:to>
    <xdr:cxnSp macro="">
      <xdr:nvCxnSpPr>
        <xdr:cNvPr id="139" name="直線コネクタ 138"/>
        <xdr:cNvCxnSpPr/>
      </xdr:nvCxnSpPr>
      <xdr:spPr>
        <a:xfrm>
          <a:off x="1447800" y="101381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17639</xdr:rowOff>
    </xdr:from>
    <xdr:to>
      <xdr:col>23</xdr:col>
      <xdr:colOff>184150</xdr:colOff>
      <xdr:row>61</xdr:row>
      <xdr:rowOff>119239</xdr:rowOff>
    </xdr:to>
    <xdr:sp macro="" textlink="">
      <xdr:nvSpPr>
        <xdr:cNvPr id="149" name="楕円 148"/>
        <xdr:cNvSpPr/>
      </xdr:nvSpPr>
      <xdr:spPr>
        <a:xfrm>
          <a:off x="49022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34166</xdr:rowOff>
    </xdr:from>
    <xdr:ext cx="762000" cy="259045"/>
    <xdr:sp macro="" textlink="">
      <xdr:nvSpPr>
        <xdr:cNvPr id="150" name="財政構造の弾力性該当値テキスト"/>
        <xdr:cNvSpPr txBox="1"/>
      </xdr:nvSpPr>
      <xdr:spPr>
        <a:xfrm>
          <a:off x="5041900" y="1032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162278</xdr:rowOff>
    </xdr:from>
    <xdr:to>
      <xdr:col>19</xdr:col>
      <xdr:colOff>184150</xdr:colOff>
      <xdr:row>61</xdr:row>
      <xdr:rowOff>92428</xdr:rowOff>
    </xdr:to>
    <xdr:sp macro="" textlink="">
      <xdr:nvSpPr>
        <xdr:cNvPr id="151" name="楕円 150"/>
        <xdr:cNvSpPr/>
      </xdr:nvSpPr>
      <xdr:spPr>
        <a:xfrm>
          <a:off x="4064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102605</xdr:rowOff>
    </xdr:from>
    <xdr:ext cx="736600" cy="259045"/>
    <xdr:sp macro="" textlink="">
      <xdr:nvSpPr>
        <xdr:cNvPr id="152" name="テキスト ボックス 151"/>
        <xdr:cNvSpPr txBox="1"/>
      </xdr:nvSpPr>
      <xdr:spPr>
        <a:xfrm>
          <a:off x="3733800" y="1021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170039</xdr:rowOff>
    </xdr:from>
    <xdr:to>
      <xdr:col>15</xdr:col>
      <xdr:colOff>133350</xdr:colOff>
      <xdr:row>59</xdr:row>
      <xdr:rowOff>100189</xdr:rowOff>
    </xdr:to>
    <xdr:sp macro="" textlink="">
      <xdr:nvSpPr>
        <xdr:cNvPr id="153" name="楕円 152"/>
        <xdr:cNvSpPr/>
      </xdr:nvSpPr>
      <xdr:spPr>
        <a:xfrm>
          <a:off x="3175000" y="101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110366</xdr:rowOff>
    </xdr:from>
    <xdr:ext cx="762000" cy="259045"/>
    <xdr:sp macro="" textlink="">
      <xdr:nvSpPr>
        <xdr:cNvPr id="154" name="テキスト ボックス 153"/>
        <xdr:cNvSpPr txBox="1"/>
      </xdr:nvSpPr>
      <xdr:spPr>
        <a:xfrm>
          <a:off x="2844800" y="988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79022</xdr:rowOff>
    </xdr:from>
    <xdr:to>
      <xdr:col>11</xdr:col>
      <xdr:colOff>82550</xdr:colOff>
      <xdr:row>60</xdr:row>
      <xdr:rowOff>9172</xdr:rowOff>
    </xdr:to>
    <xdr:sp macro="" textlink="">
      <xdr:nvSpPr>
        <xdr:cNvPr id="155" name="楕円 154"/>
        <xdr:cNvSpPr/>
      </xdr:nvSpPr>
      <xdr:spPr>
        <a:xfrm>
          <a:off x="2286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19349</xdr:rowOff>
    </xdr:from>
    <xdr:ext cx="762000" cy="259045"/>
    <xdr:sp macro="" textlink="">
      <xdr:nvSpPr>
        <xdr:cNvPr id="156" name="テキスト ボックス 155"/>
        <xdr:cNvSpPr txBox="1"/>
      </xdr:nvSpPr>
      <xdr:spPr>
        <a:xfrm>
          <a:off x="1955800" y="996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143228</xdr:rowOff>
    </xdr:from>
    <xdr:to>
      <xdr:col>7</xdr:col>
      <xdr:colOff>31750</xdr:colOff>
      <xdr:row>59</xdr:row>
      <xdr:rowOff>73378</xdr:rowOff>
    </xdr:to>
    <xdr:sp macro="" textlink="">
      <xdr:nvSpPr>
        <xdr:cNvPr id="157" name="楕円 156"/>
        <xdr:cNvSpPr/>
      </xdr:nvSpPr>
      <xdr:spPr>
        <a:xfrm>
          <a:off x="1397000" y="100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83555</xdr:rowOff>
    </xdr:from>
    <xdr:ext cx="762000" cy="259045"/>
    <xdr:sp macro="" textlink="">
      <xdr:nvSpPr>
        <xdr:cNvPr id="158" name="テキスト ボックス 157"/>
        <xdr:cNvSpPr txBox="1"/>
      </xdr:nvSpPr>
      <xdr:spPr>
        <a:xfrm>
          <a:off x="1066800" y="985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は類似団体平均の近似値で推移してきたが、　</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年度は緊急情報防災ラジオ普及や防災必需品備蓄など防災対策に係る物件費などの増により、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、消防救急広域化に係る人件費の増などにより、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年度においても、消防救急広域化に伴い整備した消防総合システム保守などに係る物件費の増などにより、類似団体平均を上回っている。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引き続き、行財政改革推進大綱実施計画による事務事業の見直し・統廃合、民間活力の活用、適正な定員管理等により経費の削減に努めていく。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42740</xdr:rowOff>
    </xdr:from>
    <xdr:to>
      <xdr:col>23</xdr:col>
      <xdr:colOff>133350</xdr:colOff>
      <xdr:row>84</xdr:row>
      <xdr:rowOff>71210</xdr:rowOff>
    </xdr:to>
    <xdr:cxnSp macro="">
      <xdr:nvCxnSpPr>
        <xdr:cNvPr id="197" name="直線コネクタ 196"/>
        <xdr:cNvCxnSpPr/>
      </xdr:nvCxnSpPr>
      <xdr:spPr>
        <a:xfrm>
          <a:off x="4114800" y="13930190"/>
          <a:ext cx="838200" cy="54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20329</xdr:rowOff>
    </xdr:from>
    <xdr:to>
      <xdr:col>19</xdr:col>
      <xdr:colOff>133350</xdr:colOff>
      <xdr:row>81</xdr:row>
      <xdr:rowOff>42740</xdr:rowOff>
    </xdr:to>
    <xdr:cxnSp macro="">
      <xdr:nvCxnSpPr>
        <xdr:cNvPr id="200" name="直線コネクタ 199"/>
        <xdr:cNvCxnSpPr/>
      </xdr:nvCxnSpPr>
      <xdr:spPr>
        <a:xfrm>
          <a:off x="3225800" y="13907779"/>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140261</xdr:rowOff>
    </xdr:from>
    <xdr:to>
      <xdr:col>15</xdr:col>
      <xdr:colOff>82550</xdr:colOff>
      <xdr:row>81</xdr:row>
      <xdr:rowOff>20329</xdr:rowOff>
    </xdr:to>
    <xdr:cxnSp macro="">
      <xdr:nvCxnSpPr>
        <xdr:cNvPr id="203" name="直線コネクタ 202"/>
        <xdr:cNvCxnSpPr/>
      </xdr:nvCxnSpPr>
      <xdr:spPr>
        <a:xfrm>
          <a:off x="2336800" y="13856261"/>
          <a:ext cx="889000" cy="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84294</xdr:rowOff>
    </xdr:from>
    <xdr:to>
      <xdr:col>11</xdr:col>
      <xdr:colOff>31750</xdr:colOff>
      <xdr:row>80</xdr:row>
      <xdr:rowOff>140261</xdr:rowOff>
    </xdr:to>
    <xdr:cxnSp macro="">
      <xdr:nvCxnSpPr>
        <xdr:cNvPr id="206" name="直線コネクタ 205"/>
        <xdr:cNvCxnSpPr/>
      </xdr:nvCxnSpPr>
      <xdr:spPr>
        <a:xfrm>
          <a:off x="1447800" y="13800294"/>
          <a:ext cx="889000" cy="5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9907</xdr:rowOff>
    </xdr:from>
    <xdr:ext cx="762000" cy="259045"/>
    <xdr:sp macro="" textlink="">
      <xdr:nvSpPr>
        <xdr:cNvPr id="208" name="テキスト ボックス 207"/>
        <xdr:cNvSpPr txBox="1"/>
      </xdr:nvSpPr>
      <xdr:spPr>
        <a:xfrm>
          <a:off x="1955800" y="138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124818</xdr:rowOff>
    </xdr:from>
    <xdr:ext cx="762000" cy="259045"/>
    <xdr:sp macro="" textlink="">
      <xdr:nvSpPr>
        <xdr:cNvPr id="210" name="テキスト ボックス 209"/>
        <xdr:cNvSpPr txBox="1"/>
      </xdr:nvSpPr>
      <xdr:spPr>
        <a:xfrm>
          <a:off x="1066800" y="138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20410</xdr:rowOff>
    </xdr:from>
    <xdr:to>
      <xdr:col>23</xdr:col>
      <xdr:colOff>184150</xdr:colOff>
      <xdr:row>84</xdr:row>
      <xdr:rowOff>122010</xdr:rowOff>
    </xdr:to>
    <xdr:sp macro="" textlink="">
      <xdr:nvSpPr>
        <xdr:cNvPr id="216" name="楕円 215"/>
        <xdr:cNvSpPr/>
      </xdr:nvSpPr>
      <xdr:spPr>
        <a:xfrm>
          <a:off x="4902200" y="144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163937</xdr:rowOff>
    </xdr:from>
    <xdr:ext cx="762000" cy="259045"/>
    <xdr:sp macro="" textlink="">
      <xdr:nvSpPr>
        <xdr:cNvPr id="217" name="人件費・物件費等の状況該当値テキスト"/>
        <xdr:cNvSpPr txBox="1"/>
      </xdr:nvSpPr>
      <xdr:spPr>
        <a:xfrm>
          <a:off x="5041900" y="1439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163390</xdr:rowOff>
    </xdr:from>
    <xdr:to>
      <xdr:col>19</xdr:col>
      <xdr:colOff>184150</xdr:colOff>
      <xdr:row>81</xdr:row>
      <xdr:rowOff>93540</xdr:rowOff>
    </xdr:to>
    <xdr:sp macro="" textlink="">
      <xdr:nvSpPr>
        <xdr:cNvPr id="218" name="楕円 217"/>
        <xdr:cNvSpPr/>
      </xdr:nvSpPr>
      <xdr:spPr>
        <a:xfrm>
          <a:off x="4064000" y="138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78317</xdr:rowOff>
    </xdr:from>
    <xdr:ext cx="736600" cy="259045"/>
    <xdr:sp macro="" textlink="">
      <xdr:nvSpPr>
        <xdr:cNvPr id="219" name="テキスト ボックス 218"/>
        <xdr:cNvSpPr txBox="1"/>
      </xdr:nvSpPr>
      <xdr:spPr>
        <a:xfrm>
          <a:off x="3733800" y="1396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140979</xdr:rowOff>
    </xdr:from>
    <xdr:to>
      <xdr:col>15</xdr:col>
      <xdr:colOff>133350</xdr:colOff>
      <xdr:row>81</xdr:row>
      <xdr:rowOff>71129</xdr:rowOff>
    </xdr:to>
    <xdr:sp macro="" textlink="">
      <xdr:nvSpPr>
        <xdr:cNvPr id="220" name="楕円 219"/>
        <xdr:cNvSpPr/>
      </xdr:nvSpPr>
      <xdr:spPr>
        <a:xfrm>
          <a:off x="3175000" y="138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55906</xdr:rowOff>
    </xdr:from>
    <xdr:ext cx="762000" cy="259045"/>
    <xdr:sp macro="" textlink="">
      <xdr:nvSpPr>
        <xdr:cNvPr id="221" name="テキスト ボックス 220"/>
        <xdr:cNvSpPr txBox="1"/>
      </xdr:nvSpPr>
      <xdr:spPr>
        <a:xfrm>
          <a:off x="2844800" y="1394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89461</xdr:rowOff>
    </xdr:from>
    <xdr:to>
      <xdr:col>11</xdr:col>
      <xdr:colOff>82550</xdr:colOff>
      <xdr:row>81</xdr:row>
      <xdr:rowOff>19611</xdr:rowOff>
    </xdr:to>
    <xdr:sp macro="" textlink="">
      <xdr:nvSpPr>
        <xdr:cNvPr id="222" name="楕円 221"/>
        <xdr:cNvSpPr/>
      </xdr:nvSpPr>
      <xdr:spPr>
        <a:xfrm>
          <a:off x="2286000" y="138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29788</xdr:rowOff>
    </xdr:from>
    <xdr:ext cx="762000" cy="259045"/>
    <xdr:sp macro="" textlink="">
      <xdr:nvSpPr>
        <xdr:cNvPr id="223" name="テキスト ボックス 222"/>
        <xdr:cNvSpPr txBox="1"/>
      </xdr:nvSpPr>
      <xdr:spPr>
        <a:xfrm>
          <a:off x="1955800" y="135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33494</xdr:rowOff>
    </xdr:from>
    <xdr:to>
      <xdr:col>7</xdr:col>
      <xdr:colOff>31750</xdr:colOff>
      <xdr:row>80</xdr:row>
      <xdr:rowOff>135094</xdr:rowOff>
    </xdr:to>
    <xdr:sp macro="" textlink="">
      <xdr:nvSpPr>
        <xdr:cNvPr id="224" name="楕円 223"/>
        <xdr:cNvSpPr/>
      </xdr:nvSpPr>
      <xdr:spPr>
        <a:xfrm>
          <a:off x="1397000" y="137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145271</xdr:rowOff>
    </xdr:from>
    <xdr:ext cx="762000" cy="259045"/>
    <xdr:sp macro="" textlink="">
      <xdr:nvSpPr>
        <xdr:cNvPr id="225" name="テキスト ボックス 224"/>
        <xdr:cNvSpPr txBox="1"/>
      </xdr:nvSpPr>
      <xdr:spPr>
        <a:xfrm>
          <a:off x="1066800" y="1351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103.6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引き続き政令指定都市中一番高い値となっている。これは、本市が独自給料表を採用していることから給与制度の総合的見直しにおける給料表の引下げの改定方法に相違があったことが主な要因と考えられるが、給与の総合的見直しを実施した結果、平均給料月額では国とほぼ同水準まで引き下がるに至った。　なお、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政令指定都市における比較ではラスパイレス指数は一番高いが、諸手当を含めた平均給与月額では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位と平均を下回る水準となっている。　今後も、人事委員会勧告に基づく給与改定を行うことで地域民間給与との均衡を図りつつ、引き続き給与の適正化に努めていく。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138793</xdr:rowOff>
    </xdr:from>
    <xdr:to>
      <xdr:col>81</xdr:col>
      <xdr:colOff>44450</xdr:colOff>
      <xdr:row>89</xdr:row>
      <xdr:rowOff>138793</xdr:rowOff>
    </xdr:to>
    <xdr:cxnSp macro="">
      <xdr:nvCxnSpPr>
        <xdr:cNvPr id="261" name="直線コネクタ 260"/>
        <xdr:cNvCxnSpPr/>
      </xdr:nvCxnSpPr>
      <xdr:spPr>
        <a:xfrm>
          <a:off x="16179800" y="1539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90</xdr:row>
      <xdr:rowOff>1814</xdr:rowOff>
    </xdr:to>
    <xdr:cxnSp macro="">
      <xdr:nvCxnSpPr>
        <xdr:cNvPr id="264" name="直線コネクタ 263"/>
        <xdr:cNvCxnSpPr/>
      </xdr:nvCxnSpPr>
      <xdr:spPr>
        <a:xfrm flipV="1">
          <a:off x="15290800" y="153978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87086</xdr:rowOff>
    </xdr:from>
    <xdr:to>
      <xdr:col>72</xdr:col>
      <xdr:colOff>203200</xdr:colOff>
      <xdr:row>90</xdr:row>
      <xdr:rowOff>1814</xdr:rowOff>
    </xdr:to>
    <xdr:cxnSp macro="">
      <xdr:nvCxnSpPr>
        <xdr:cNvPr id="267" name="直線コネクタ 266"/>
        <xdr:cNvCxnSpPr/>
      </xdr:nvCxnSpPr>
      <xdr:spPr>
        <a:xfrm>
          <a:off x="14401800" y="153461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87086</xdr:rowOff>
    </xdr:to>
    <xdr:cxnSp macro="">
      <xdr:nvCxnSpPr>
        <xdr:cNvPr id="270" name="直線コネクタ 269"/>
        <xdr:cNvCxnSpPr/>
      </xdr:nvCxnSpPr>
      <xdr:spPr>
        <a:xfrm>
          <a:off x="13512800" y="152771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80" name="楕円 279"/>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155320</xdr:rowOff>
    </xdr:from>
    <xdr:ext cx="762000" cy="259045"/>
    <xdr:sp macro="" textlink="">
      <xdr:nvSpPr>
        <xdr:cNvPr id="281" name="給与水準   （国との比較）該当値テキスト"/>
        <xdr:cNvSpPr txBox="1"/>
      </xdr:nvSpPr>
      <xdr:spPr>
        <a:xfrm>
          <a:off x="17106900" y="152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2" name="楕円 281"/>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3" name="テキスト ボックス 282"/>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4" name="楕円 283"/>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5" name="テキスト ボックス 284"/>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6" name="楕円 285"/>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7" name="テキスト ボックス 286"/>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本市では、これまでに第一次定員管理計画（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人削減）、第二次定員管理計画（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人削減）の二次にわたる定員管理計画を実施し、職員の削減を進めてきた。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年度からは、職員適正配置計画により４年間で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人の減員を目標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に取り組んできた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小中学校の教職員の県から市への権限移譲（</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2,776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人口千人当たりの普通会計職員数が平成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年度実績に比べ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年度は、前年度と比べほぼ同水準となっている。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87503</xdr:rowOff>
    </xdr:from>
    <xdr:to>
      <xdr:col>81</xdr:col>
      <xdr:colOff>44450</xdr:colOff>
      <xdr:row>65</xdr:row>
      <xdr:rowOff>97155</xdr:rowOff>
    </xdr:to>
    <xdr:cxnSp macro="">
      <xdr:nvCxnSpPr>
        <xdr:cNvPr id="322" name="直線コネクタ 321"/>
        <xdr:cNvCxnSpPr/>
      </xdr:nvCxnSpPr>
      <xdr:spPr>
        <a:xfrm>
          <a:off x="16179800" y="1123175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165481</xdr:rowOff>
    </xdr:from>
    <xdr:to>
      <xdr:col>77</xdr:col>
      <xdr:colOff>44450</xdr:colOff>
      <xdr:row>65</xdr:row>
      <xdr:rowOff>87503</xdr:rowOff>
    </xdr:to>
    <xdr:cxnSp macro="">
      <xdr:nvCxnSpPr>
        <xdr:cNvPr id="325" name="直線コネクタ 324"/>
        <xdr:cNvCxnSpPr/>
      </xdr:nvCxnSpPr>
      <xdr:spPr>
        <a:xfrm>
          <a:off x="15290800" y="10281031"/>
          <a:ext cx="889000" cy="9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42418</xdr:rowOff>
    </xdr:from>
    <xdr:to>
      <xdr:col>72</xdr:col>
      <xdr:colOff>203200</xdr:colOff>
      <xdr:row>59</xdr:row>
      <xdr:rowOff>165481</xdr:rowOff>
    </xdr:to>
    <xdr:cxnSp macro="">
      <xdr:nvCxnSpPr>
        <xdr:cNvPr id="328" name="直線コネクタ 327"/>
        <xdr:cNvCxnSpPr/>
      </xdr:nvCxnSpPr>
      <xdr:spPr>
        <a:xfrm>
          <a:off x="14401800" y="10157968"/>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32766</xdr:rowOff>
    </xdr:from>
    <xdr:to>
      <xdr:col>68</xdr:col>
      <xdr:colOff>152400</xdr:colOff>
      <xdr:row>59</xdr:row>
      <xdr:rowOff>42418</xdr:rowOff>
    </xdr:to>
    <xdr:cxnSp macro="">
      <xdr:nvCxnSpPr>
        <xdr:cNvPr id="331" name="直線コネクタ 330"/>
        <xdr:cNvCxnSpPr/>
      </xdr:nvCxnSpPr>
      <xdr:spPr>
        <a:xfrm>
          <a:off x="13512800" y="101483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33" name="テキスト ボックス 332"/>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5" name="テキスト ボックス 334"/>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46355</xdr:rowOff>
    </xdr:from>
    <xdr:to>
      <xdr:col>81</xdr:col>
      <xdr:colOff>95250</xdr:colOff>
      <xdr:row>65</xdr:row>
      <xdr:rowOff>147955</xdr:rowOff>
    </xdr:to>
    <xdr:sp macro="" textlink="">
      <xdr:nvSpPr>
        <xdr:cNvPr id="341" name="楕円 340"/>
        <xdr:cNvSpPr/>
      </xdr:nvSpPr>
      <xdr:spPr>
        <a:xfrm>
          <a:off x="16967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18432</xdr:rowOff>
    </xdr:from>
    <xdr:ext cx="762000" cy="259045"/>
    <xdr:sp macro="" textlink="">
      <xdr:nvSpPr>
        <xdr:cNvPr id="342" name="定員管理の状況該当値テキスト"/>
        <xdr:cNvSpPr txBox="1"/>
      </xdr:nvSpPr>
      <xdr:spPr>
        <a:xfrm>
          <a:off x="17106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36703</xdr:rowOff>
    </xdr:from>
    <xdr:to>
      <xdr:col>77</xdr:col>
      <xdr:colOff>95250</xdr:colOff>
      <xdr:row>65</xdr:row>
      <xdr:rowOff>138303</xdr:rowOff>
    </xdr:to>
    <xdr:sp macro="" textlink="">
      <xdr:nvSpPr>
        <xdr:cNvPr id="343" name="楕円 342"/>
        <xdr:cNvSpPr/>
      </xdr:nvSpPr>
      <xdr:spPr>
        <a:xfrm>
          <a:off x="16129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123080</xdr:rowOff>
    </xdr:from>
    <xdr:ext cx="736600" cy="259045"/>
    <xdr:sp macro="" textlink="">
      <xdr:nvSpPr>
        <xdr:cNvPr id="344" name="テキスト ボックス 343"/>
        <xdr:cNvSpPr txBox="1"/>
      </xdr:nvSpPr>
      <xdr:spPr>
        <a:xfrm>
          <a:off x="15798800" y="11267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114681</xdr:rowOff>
    </xdr:from>
    <xdr:to>
      <xdr:col>73</xdr:col>
      <xdr:colOff>44450</xdr:colOff>
      <xdr:row>60</xdr:row>
      <xdr:rowOff>44831</xdr:rowOff>
    </xdr:to>
    <xdr:sp macro="" textlink="">
      <xdr:nvSpPr>
        <xdr:cNvPr id="345" name="楕円 344"/>
        <xdr:cNvSpPr/>
      </xdr:nvSpPr>
      <xdr:spPr>
        <a:xfrm>
          <a:off x="15240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29608</xdr:rowOff>
    </xdr:from>
    <xdr:ext cx="762000" cy="259045"/>
    <xdr:sp macro="" textlink="">
      <xdr:nvSpPr>
        <xdr:cNvPr id="346" name="テキスト ボックス 345"/>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163068</xdr:rowOff>
    </xdr:from>
    <xdr:to>
      <xdr:col>68</xdr:col>
      <xdr:colOff>203200</xdr:colOff>
      <xdr:row>59</xdr:row>
      <xdr:rowOff>93218</xdr:rowOff>
    </xdr:to>
    <xdr:sp macro="" textlink="">
      <xdr:nvSpPr>
        <xdr:cNvPr id="347" name="楕円 346"/>
        <xdr:cNvSpPr/>
      </xdr:nvSpPr>
      <xdr:spPr>
        <a:xfrm>
          <a:off x="1435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103395</xdr:rowOff>
    </xdr:from>
    <xdr:ext cx="762000" cy="259045"/>
    <xdr:sp macro="" textlink="">
      <xdr:nvSpPr>
        <xdr:cNvPr id="348" name="テキスト ボックス 347"/>
        <xdr:cNvSpPr txBox="1"/>
      </xdr:nvSpPr>
      <xdr:spPr>
        <a:xfrm>
          <a:off x="14020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153416</xdr:rowOff>
    </xdr:from>
    <xdr:to>
      <xdr:col>64</xdr:col>
      <xdr:colOff>152400</xdr:colOff>
      <xdr:row>59</xdr:row>
      <xdr:rowOff>83566</xdr:rowOff>
    </xdr:to>
    <xdr:sp macro="" textlink="">
      <xdr:nvSpPr>
        <xdr:cNvPr id="349" name="楕円 348"/>
        <xdr:cNvSpPr/>
      </xdr:nvSpPr>
      <xdr:spPr>
        <a:xfrm>
          <a:off x="13462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93743</xdr:rowOff>
    </xdr:from>
    <xdr:ext cx="762000" cy="259045"/>
    <xdr:sp macro="" textlink="">
      <xdr:nvSpPr>
        <xdr:cNvPr id="350" name="テキスト ボックス 349"/>
        <xdr:cNvSpPr txBox="1"/>
      </xdr:nvSpPr>
      <xdr:spPr>
        <a:xfrm>
          <a:off x="13131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借入期間を延長したことによる元利償還金の減少などの影響により、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年度より類似団体を下回っている。近年、借入期間延長に伴う元利償還金の減などにより減少傾向で推移して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においても、分子となる元利償還金が減する一方、県費負担教職員関係事務の権限移譲に伴い分母となる財政規模が増となったことなどにより、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合併特例債や臨時財政対策債の発行による市債残高の累増に伴</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権限移譲に係る義務教育職員の退職手当債の発行増も見込まれるため、市債残高の抑制や償還額の平準化を図り、計画的な財政運営に努めていく。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171148</xdr:rowOff>
    </xdr:to>
    <xdr:cxnSp macro="">
      <xdr:nvCxnSpPr>
        <xdr:cNvPr id="387" name="直線コネクタ 386"/>
        <xdr:cNvCxnSpPr/>
      </xdr:nvCxnSpPr>
      <xdr:spPr>
        <a:xfrm flipV="1">
          <a:off x="16179800" y="66173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8"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68641</xdr:rowOff>
    </xdr:to>
    <xdr:cxnSp macro="">
      <xdr:nvCxnSpPr>
        <xdr:cNvPr id="390" name="直線コネクタ 389"/>
        <xdr:cNvCxnSpPr/>
      </xdr:nvCxnSpPr>
      <xdr:spPr>
        <a:xfrm flipV="1">
          <a:off x="15290800" y="668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2" name="テキスト ボックス 391"/>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160565</xdr:rowOff>
    </xdr:to>
    <xdr:cxnSp macro="">
      <xdr:nvCxnSpPr>
        <xdr:cNvPr id="393" name="直線コネクタ 392"/>
        <xdr:cNvCxnSpPr/>
      </xdr:nvCxnSpPr>
      <xdr:spPr>
        <a:xfrm flipV="1">
          <a:off x="14401800" y="67551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104019</xdr:rowOff>
    </xdr:to>
    <xdr:cxnSp macro="">
      <xdr:nvCxnSpPr>
        <xdr:cNvPr id="396" name="直線コネクタ 395"/>
        <xdr:cNvCxnSpPr/>
      </xdr:nvCxnSpPr>
      <xdr:spPr>
        <a:xfrm flipV="1">
          <a:off x="13512800" y="68471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6" name="楕円 405"/>
        <xdr:cNvSpPr/>
      </xdr:nvSpPr>
      <xdr:spPr>
        <a:xfrm>
          <a:off x="169672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7" name="公債費負担の状況該当値テキスト"/>
        <xdr:cNvSpPr txBox="1"/>
      </xdr:nvSpPr>
      <xdr:spPr>
        <a:xfrm>
          <a:off x="17106900" y="6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120348</xdr:rowOff>
    </xdr:from>
    <xdr:to>
      <xdr:col>77</xdr:col>
      <xdr:colOff>95250</xdr:colOff>
      <xdr:row>39</xdr:row>
      <xdr:rowOff>50498</xdr:rowOff>
    </xdr:to>
    <xdr:sp macro="" textlink="">
      <xdr:nvSpPr>
        <xdr:cNvPr id="408" name="楕円 407"/>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60675</xdr:rowOff>
    </xdr:from>
    <xdr:ext cx="736600" cy="259045"/>
    <xdr:sp macro="" textlink="">
      <xdr:nvSpPr>
        <xdr:cNvPr id="409" name="テキスト ボックス 408"/>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10" name="楕円 409"/>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1" name="テキスト ボックス 410"/>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12" name="楕円 411"/>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13" name="テキスト ボックス 412"/>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14" name="楕円 413"/>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164996</xdr:rowOff>
    </xdr:from>
    <xdr:ext cx="762000" cy="259045"/>
    <xdr:sp macro="" textlink="">
      <xdr:nvSpPr>
        <xdr:cNvPr id="415" name="テキスト ボックス 414"/>
        <xdr:cNvSpPr txBox="1"/>
      </xdr:nvSpPr>
      <xdr:spPr>
        <a:xfrm>
          <a:off x="13131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将来負担比率は、下水道事業債残高が少ないことなどを要因として、分子となる将来負担額が少ないことなどから、類似団体平均を下回っている。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が増加しているものの、緊急防災・減災事業債等の交付税措置の高い起債を活用することにより、実質的な地方債残高の圧縮に取り組んでいること及び企業債償還に要する一般会計からの繰出金や退職手当見込額等が減少したこ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近年減少傾向で推移してい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年度は県費負担教職員関係事務の権限移譲に伴う職員数の増加により、将来の退職手当見込み額が増加したことで、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今後も後世への負担を軽減するよう、財政の健全化に努める。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677</xdr:rowOff>
    </xdr:from>
    <xdr:to>
      <xdr:col>81</xdr:col>
      <xdr:colOff>44450</xdr:colOff>
      <xdr:row>16</xdr:row>
      <xdr:rowOff>85132</xdr:rowOff>
    </xdr:to>
    <xdr:cxnSp macro="">
      <xdr:nvCxnSpPr>
        <xdr:cNvPr id="449" name="直線コネクタ 448"/>
        <xdr:cNvCxnSpPr/>
      </xdr:nvCxnSpPr>
      <xdr:spPr>
        <a:xfrm>
          <a:off x="16179800" y="2743877"/>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50"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677</xdr:rowOff>
    </xdr:from>
    <xdr:to>
      <xdr:col>77</xdr:col>
      <xdr:colOff>44450</xdr:colOff>
      <xdr:row>16</xdr:row>
      <xdr:rowOff>106045</xdr:rowOff>
    </xdr:to>
    <xdr:cxnSp macro="">
      <xdr:nvCxnSpPr>
        <xdr:cNvPr id="452" name="直線コネクタ 451"/>
        <xdr:cNvCxnSpPr/>
      </xdr:nvCxnSpPr>
      <xdr:spPr>
        <a:xfrm flipV="1">
          <a:off x="15290800" y="27438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4" name="テキスト ボックス 453"/>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106045</xdr:rowOff>
    </xdr:from>
    <xdr:to>
      <xdr:col>72</xdr:col>
      <xdr:colOff>203200</xdr:colOff>
      <xdr:row>17</xdr:row>
      <xdr:rowOff>18246</xdr:rowOff>
    </xdr:to>
    <xdr:cxnSp macro="">
      <xdr:nvCxnSpPr>
        <xdr:cNvPr id="455" name="直線コネクタ 454"/>
        <xdr:cNvCxnSpPr/>
      </xdr:nvCxnSpPr>
      <xdr:spPr>
        <a:xfrm flipV="1">
          <a:off x="14401800" y="2849245"/>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7" name="テキスト ボックス 456"/>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18246</xdr:rowOff>
    </xdr:from>
    <xdr:to>
      <xdr:col>68</xdr:col>
      <xdr:colOff>152400</xdr:colOff>
      <xdr:row>17</xdr:row>
      <xdr:rowOff>68919</xdr:rowOff>
    </xdr:to>
    <xdr:cxnSp macro="">
      <xdr:nvCxnSpPr>
        <xdr:cNvPr id="458" name="直線コネクタ 457"/>
        <xdr:cNvCxnSpPr/>
      </xdr:nvCxnSpPr>
      <xdr:spPr>
        <a:xfrm flipV="1">
          <a:off x="13512800" y="293289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60" name="テキスト ボックス 459"/>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2" name="テキスト ボックス 461"/>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34332</xdr:rowOff>
    </xdr:from>
    <xdr:to>
      <xdr:col>81</xdr:col>
      <xdr:colOff>95250</xdr:colOff>
      <xdr:row>16</xdr:row>
      <xdr:rowOff>135932</xdr:rowOff>
    </xdr:to>
    <xdr:sp macro="" textlink="">
      <xdr:nvSpPr>
        <xdr:cNvPr id="468" name="楕円 467"/>
        <xdr:cNvSpPr/>
      </xdr:nvSpPr>
      <xdr:spPr>
        <a:xfrm>
          <a:off x="169672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50859</xdr:rowOff>
    </xdr:from>
    <xdr:ext cx="762000" cy="259045"/>
    <xdr:sp macro="" textlink="">
      <xdr:nvSpPr>
        <xdr:cNvPr id="469" name="将来負担の状況該当値テキスト"/>
        <xdr:cNvSpPr txBox="1"/>
      </xdr:nvSpPr>
      <xdr:spPr>
        <a:xfrm>
          <a:off x="17106900" y="262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121327</xdr:rowOff>
    </xdr:from>
    <xdr:to>
      <xdr:col>77</xdr:col>
      <xdr:colOff>95250</xdr:colOff>
      <xdr:row>16</xdr:row>
      <xdr:rowOff>51477</xdr:rowOff>
    </xdr:to>
    <xdr:sp macro="" textlink="">
      <xdr:nvSpPr>
        <xdr:cNvPr id="470" name="楕円 469"/>
        <xdr:cNvSpPr/>
      </xdr:nvSpPr>
      <xdr:spPr>
        <a:xfrm>
          <a:off x="16129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61654</xdr:rowOff>
    </xdr:from>
    <xdr:ext cx="736600" cy="259045"/>
    <xdr:sp macro="" textlink="">
      <xdr:nvSpPr>
        <xdr:cNvPr id="471" name="テキスト ボックス 470"/>
        <xdr:cNvSpPr txBox="1"/>
      </xdr:nvSpPr>
      <xdr:spPr>
        <a:xfrm>
          <a:off x="15798800" y="246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55245</xdr:rowOff>
    </xdr:from>
    <xdr:to>
      <xdr:col>73</xdr:col>
      <xdr:colOff>44450</xdr:colOff>
      <xdr:row>16</xdr:row>
      <xdr:rowOff>156845</xdr:rowOff>
    </xdr:to>
    <xdr:sp macro="" textlink="">
      <xdr:nvSpPr>
        <xdr:cNvPr id="472" name="楕円 471"/>
        <xdr:cNvSpPr/>
      </xdr:nvSpPr>
      <xdr:spPr>
        <a:xfrm>
          <a:off x="15240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167022</xdr:rowOff>
    </xdr:from>
    <xdr:ext cx="762000" cy="259045"/>
    <xdr:sp macro="" textlink="">
      <xdr:nvSpPr>
        <xdr:cNvPr id="473" name="テキスト ボックス 472"/>
        <xdr:cNvSpPr txBox="1"/>
      </xdr:nvSpPr>
      <xdr:spPr>
        <a:xfrm>
          <a:off x="14909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138896</xdr:rowOff>
    </xdr:from>
    <xdr:to>
      <xdr:col>68</xdr:col>
      <xdr:colOff>203200</xdr:colOff>
      <xdr:row>17</xdr:row>
      <xdr:rowOff>69046</xdr:rowOff>
    </xdr:to>
    <xdr:sp macro="" textlink="">
      <xdr:nvSpPr>
        <xdr:cNvPr id="474" name="楕円 473"/>
        <xdr:cNvSpPr/>
      </xdr:nvSpPr>
      <xdr:spPr>
        <a:xfrm>
          <a:off x="14351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79223</xdr:rowOff>
    </xdr:from>
    <xdr:ext cx="762000" cy="259045"/>
    <xdr:sp macro="" textlink="">
      <xdr:nvSpPr>
        <xdr:cNvPr id="475" name="テキスト ボックス 474"/>
        <xdr:cNvSpPr txBox="1"/>
      </xdr:nvSpPr>
      <xdr:spPr>
        <a:xfrm>
          <a:off x="14020800" y="265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18119</xdr:rowOff>
    </xdr:from>
    <xdr:to>
      <xdr:col>64</xdr:col>
      <xdr:colOff>152400</xdr:colOff>
      <xdr:row>17</xdr:row>
      <xdr:rowOff>119719</xdr:rowOff>
    </xdr:to>
    <xdr:sp macro="" textlink="">
      <xdr:nvSpPr>
        <xdr:cNvPr id="476" name="楕円 475"/>
        <xdr:cNvSpPr/>
      </xdr:nvSpPr>
      <xdr:spPr>
        <a:xfrm>
          <a:off x="13462000" y="29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129896</xdr:rowOff>
    </xdr:from>
    <xdr:ext cx="762000" cy="259045"/>
    <xdr:sp macro="" textlink="">
      <xdr:nvSpPr>
        <xdr:cNvPr id="477" name="テキスト ボックス 476"/>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706,287
697,210
1,411.90
314,840,086
308,114,316
4,570,622
186,500,513
426,793,785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年度の人件費に係る経常収支比率は、県費負担教職員制度の権限移譲に伴う経費の増により、前年度と比較して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なお、類似団体との比較においては、類似団体を上回る数値で推移しており、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年度においても類似団体の平均を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今後も定員及び給与の適正化を行い、人件費の削減に努めていく。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133350</xdr:rowOff>
    </xdr:from>
    <xdr:to>
      <xdr:col>24</xdr:col>
      <xdr:colOff>25400</xdr:colOff>
      <xdr:row>39</xdr:row>
      <xdr:rowOff>107950</xdr:rowOff>
    </xdr:to>
    <xdr:cxnSp macro="">
      <xdr:nvCxnSpPr>
        <xdr:cNvPr id="66" name="直線コネクタ 65"/>
        <xdr:cNvCxnSpPr/>
      </xdr:nvCxnSpPr>
      <xdr:spPr>
        <a:xfrm>
          <a:off x="3987800" y="5791200"/>
          <a:ext cx="8382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57150</xdr:rowOff>
    </xdr:from>
    <xdr:to>
      <xdr:col>19</xdr:col>
      <xdr:colOff>187325</xdr:colOff>
      <xdr:row>33</xdr:row>
      <xdr:rowOff>133350</xdr:rowOff>
    </xdr:to>
    <xdr:cxnSp macro="">
      <xdr:nvCxnSpPr>
        <xdr:cNvPr id="69" name="直線コネクタ 68"/>
        <xdr:cNvCxnSpPr/>
      </xdr:nvCxnSpPr>
      <xdr:spPr>
        <a:xfrm>
          <a:off x="3098800" y="571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57150</xdr:rowOff>
    </xdr:to>
    <xdr:cxnSp macro="">
      <xdr:nvCxnSpPr>
        <xdr:cNvPr id="72" name="直線コネクタ 71"/>
        <xdr:cNvCxnSpPr/>
      </xdr:nvCxnSpPr>
      <xdr:spPr>
        <a:xfrm>
          <a:off x="2209800" y="568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139700</xdr:rowOff>
    </xdr:from>
    <xdr:to>
      <xdr:col>11</xdr:col>
      <xdr:colOff>9525</xdr:colOff>
      <xdr:row>33</xdr:row>
      <xdr:rowOff>31750</xdr:rowOff>
    </xdr:to>
    <xdr:cxnSp macro="">
      <xdr:nvCxnSpPr>
        <xdr:cNvPr id="75" name="直線コネクタ 74"/>
        <xdr:cNvCxnSpPr/>
      </xdr:nvCxnSpPr>
      <xdr:spPr>
        <a:xfrm>
          <a:off x="1320800" y="562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82550</xdr:rowOff>
    </xdr:from>
    <xdr:to>
      <xdr:col>20</xdr:col>
      <xdr:colOff>38100</xdr:colOff>
      <xdr:row>34</xdr:row>
      <xdr:rowOff>12700</xdr:rowOff>
    </xdr:to>
    <xdr:sp macro="" textlink="">
      <xdr:nvSpPr>
        <xdr:cNvPr id="87" name="楕円 86"/>
        <xdr:cNvSpPr/>
      </xdr:nvSpPr>
      <xdr:spPr>
        <a:xfrm>
          <a:off x="3937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6350</xdr:rowOff>
    </xdr:from>
    <xdr:to>
      <xdr:col>15</xdr:col>
      <xdr:colOff>149225</xdr:colOff>
      <xdr:row>33</xdr:row>
      <xdr:rowOff>107950</xdr:rowOff>
    </xdr:to>
    <xdr:sp macro="" textlink="">
      <xdr:nvSpPr>
        <xdr:cNvPr id="89" name="楕円 88"/>
        <xdr:cNvSpPr/>
      </xdr:nvSpPr>
      <xdr:spPr>
        <a:xfrm>
          <a:off x="3048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67327</xdr:rowOff>
    </xdr:from>
    <xdr:ext cx="762000" cy="259045"/>
    <xdr:sp macro="" textlink="">
      <xdr:nvSpPr>
        <xdr:cNvPr id="92" name="テキスト ボックス 91"/>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88900</xdr:rowOff>
    </xdr:from>
    <xdr:to>
      <xdr:col>6</xdr:col>
      <xdr:colOff>171450</xdr:colOff>
      <xdr:row>33</xdr:row>
      <xdr:rowOff>19050</xdr:rowOff>
    </xdr:to>
    <xdr:sp macro="" textlink="">
      <xdr:nvSpPr>
        <xdr:cNvPr id="93" name="楕円 92"/>
        <xdr:cNvSpPr/>
      </xdr:nvSpPr>
      <xdr:spPr>
        <a:xfrm>
          <a:off x="1270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3827</xdr:rowOff>
    </xdr:from>
    <xdr:ext cx="762000" cy="259045"/>
    <xdr:sp macro="" textlink="">
      <xdr:nvSpPr>
        <xdr:cNvPr id="94" name="テキスト ボックス 93"/>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物件費に係る経常収支比率は、清掃工場運転経費などの清掃費や、各種予防接種費などの保健衛生費に係る物件費が比較的大きいことなどから、類似団体平均をやや上回る数値となっている。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消防救急広域化に伴い整備した消防総合システムの保守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経費</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により類似団体との差が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ポイント拡大している。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引き続き、行財政改革推進大綱及び実施計画による事務事業の見直し・統廃合などによる経費の削減に努めていく。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152400</xdr:rowOff>
    </xdr:to>
    <xdr:cxnSp macro="">
      <xdr:nvCxnSpPr>
        <xdr:cNvPr id="127" name="直線コネクタ 126"/>
        <xdr:cNvCxnSpPr/>
      </xdr:nvCxnSpPr>
      <xdr:spPr>
        <a:xfrm flipV="1">
          <a:off x="15671800" y="3098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19050</xdr:rowOff>
    </xdr:to>
    <xdr:cxnSp macro="">
      <xdr:nvCxnSpPr>
        <xdr:cNvPr id="130" name="直線コネクタ 129"/>
        <xdr:cNvCxnSpPr/>
      </xdr:nvCxnSpPr>
      <xdr:spPr>
        <a:xfrm flipV="1">
          <a:off x="14782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19050</xdr:rowOff>
    </xdr:to>
    <xdr:cxnSp macro="">
      <xdr:nvCxnSpPr>
        <xdr:cNvPr id="133" name="直線コネクタ 132"/>
        <xdr:cNvCxnSpPr/>
      </xdr:nvCxnSpPr>
      <xdr:spPr>
        <a:xfrm>
          <a:off x="13893800" y="321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139700</xdr:rowOff>
    </xdr:to>
    <xdr:cxnSp macro="">
      <xdr:nvCxnSpPr>
        <xdr:cNvPr id="136" name="直線コネクタ 135"/>
        <xdr:cNvCxnSpPr/>
      </xdr:nvCxnSpPr>
      <xdr:spPr>
        <a:xfrm flipV="1">
          <a:off x="13004800" y="321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8" name="テキスト ボックス 137"/>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8" name="楕円 147"/>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9" name="テキスト ボックス 148"/>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5" name="テキスト ボックス 154"/>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扶助費に係る経常収支比率は、類似団体中最小位で推移している。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これは、類似団体と比べ、生活保護費をはじめとする社会保障経費が少ないことなどが要因としてあげられる。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近年、自立支援給付費や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障害児施設給付費</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が増加傾向にあること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幼児教育の無償化に伴いこども園等給付費が増加することが想定されるため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、今後、少子高齢化社会に対応した適切な執行に努めていく。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54</xdr:row>
      <xdr:rowOff>107950</xdr:rowOff>
    </xdr:to>
    <xdr:cxnSp macro="">
      <xdr:nvCxnSpPr>
        <xdr:cNvPr id="188" name="直線コネクタ 187"/>
        <xdr:cNvCxnSpPr/>
      </xdr:nvCxnSpPr>
      <xdr:spPr>
        <a:xfrm flipV="1">
          <a:off x="3987800" y="91376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107950</xdr:rowOff>
    </xdr:to>
    <xdr:cxnSp macro="">
      <xdr:nvCxnSpPr>
        <xdr:cNvPr id="191" name="直線コネクタ 190"/>
        <xdr:cNvCxnSpPr/>
      </xdr:nvCxnSpPr>
      <xdr:spPr>
        <a:xfrm>
          <a:off x="3098800" y="9194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3" name="テキスト ボックス 192"/>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94" name="直線コネクタ 193"/>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6" name="テキスト ボックス 195"/>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107950</xdr:rowOff>
    </xdr:to>
    <xdr:cxnSp macro="">
      <xdr:nvCxnSpPr>
        <xdr:cNvPr id="197" name="直線コネクタ 196"/>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199" name="テキスト ボックス 198"/>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1" name="テキスト ボックス 200"/>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7" name="楕円 206"/>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8"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9" name="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5" name="楕円 214"/>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6" name="テキスト ボックス 215"/>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その他に係る経常収支比率は、介護保険事業会計や後期高齢者医療事業会計への繰出金が比較的大きいことなどから、類似団体平均をやや上回る数値となっている。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近年、介護保険事業会計などへの繰出金は増加傾向にあるが、継続して各事業の経費の見直しを行うとともに、適正な執行に努めていく。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146050</xdr:rowOff>
    </xdr:to>
    <xdr:cxnSp macro="">
      <xdr:nvCxnSpPr>
        <xdr:cNvPr id="249" name="直線コネクタ 248"/>
        <xdr:cNvCxnSpPr/>
      </xdr:nvCxnSpPr>
      <xdr:spPr>
        <a:xfrm flipV="1">
          <a:off x="15671800" y="98806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146050</xdr:rowOff>
    </xdr:to>
    <xdr:cxnSp macro="">
      <xdr:nvCxnSpPr>
        <xdr:cNvPr id="252" name="直線コネクタ 251"/>
        <xdr:cNvCxnSpPr/>
      </xdr:nvCxnSpPr>
      <xdr:spPr>
        <a:xfrm>
          <a:off x="14782800" y="9975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31750</xdr:rowOff>
    </xdr:to>
    <xdr:cxnSp macro="">
      <xdr:nvCxnSpPr>
        <xdr:cNvPr id="255" name="直線コネクタ 254"/>
        <xdr:cNvCxnSpPr/>
      </xdr:nvCxnSpPr>
      <xdr:spPr>
        <a:xfrm>
          <a:off x="13893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57</xdr:row>
      <xdr:rowOff>146050</xdr:rowOff>
    </xdr:to>
    <xdr:cxnSp macro="">
      <xdr:nvCxnSpPr>
        <xdr:cNvPr id="258" name="直線コネクタ 257"/>
        <xdr:cNvCxnSpPr/>
      </xdr:nvCxnSpPr>
      <xdr:spPr>
        <a:xfrm>
          <a:off x="13004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95250</xdr:rowOff>
    </xdr:from>
    <xdr:to>
      <xdr:col>78</xdr:col>
      <xdr:colOff>120650</xdr:colOff>
      <xdr:row>59</xdr:row>
      <xdr:rowOff>25400</xdr:rowOff>
    </xdr:to>
    <xdr:sp macro="" textlink="">
      <xdr:nvSpPr>
        <xdr:cNvPr id="270" name="楕円 269"/>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10177</xdr:rowOff>
    </xdr:from>
    <xdr:ext cx="736600" cy="259045"/>
    <xdr:sp macro="" textlink="">
      <xdr:nvSpPr>
        <xdr:cNvPr id="271" name="テキスト ボックス 270"/>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72" name="楕円 271"/>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73" name="テキスト ボックス 272"/>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6" name="楕円 275"/>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7" name="テキスト ボックス 276"/>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補助費等に係る経常収支比率は、本市に交通事業に対する繰り出しがないことなどから、類似団体平均を下回る数値となっている。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近年、横ばいに推移してきたが、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年度は県費負担教職員関係事務の権限移譲に伴い人件費が大きく増加していることから、全体に占める割合が低下したことで、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今後も補助金の見直し等を実施し、経費の削減に努めていく。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146050</xdr:rowOff>
    </xdr:to>
    <xdr:cxnSp macro="">
      <xdr:nvCxnSpPr>
        <xdr:cNvPr id="310" name="直線コネクタ 309"/>
        <xdr:cNvCxnSpPr/>
      </xdr:nvCxnSpPr>
      <xdr:spPr>
        <a:xfrm flipV="1">
          <a:off x="15671800" y="61087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1"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146050</xdr:rowOff>
    </xdr:to>
    <xdr:cxnSp macro="">
      <xdr:nvCxnSpPr>
        <xdr:cNvPr id="313" name="直線コネクタ 312"/>
        <xdr:cNvCxnSpPr/>
      </xdr:nvCxnSpPr>
      <xdr:spPr>
        <a:xfrm>
          <a:off x="14782800" y="626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5" name="テキスト ボックス 314"/>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37</xdr:row>
      <xdr:rowOff>31750</xdr:rowOff>
    </xdr:to>
    <xdr:cxnSp macro="">
      <xdr:nvCxnSpPr>
        <xdr:cNvPr id="316" name="直線コネクタ 315"/>
        <xdr:cNvCxnSpPr/>
      </xdr:nvCxnSpPr>
      <xdr:spPr>
        <a:xfrm flipV="1">
          <a:off x="13893800" y="626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18" name="テキスト ボックス 317"/>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xdr:rowOff>
    </xdr:from>
    <xdr:to>
      <xdr:col>69</xdr:col>
      <xdr:colOff>92075</xdr:colOff>
      <xdr:row>37</xdr:row>
      <xdr:rowOff>31750</xdr:rowOff>
    </xdr:to>
    <xdr:cxnSp macro="">
      <xdr:nvCxnSpPr>
        <xdr:cNvPr id="319" name="直線コネクタ 318"/>
        <xdr:cNvCxnSpPr/>
      </xdr:nvCxnSpPr>
      <xdr:spPr>
        <a:xfrm>
          <a:off x="13004800" y="635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1" name="テキスト ボックス 320"/>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29" name="楕円 328"/>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0"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95250</xdr:rowOff>
    </xdr:from>
    <xdr:to>
      <xdr:col>78</xdr:col>
      <xdr:colOff>120650</xdr:colOff>
      <xdr:row>37</xdr:row>
      <xdr:rowOff>25400</xdr:rowOff>
    </xdr:to>
    <xdr:sp macro="" textlink="">
      <xdr:nvSpPr>
        <xdr:cNvPr id="331" name="楕円 330"/>
        <xdr:cNvSpPr/>
      </xdr:nvSpPr>
      <xdr:spPr>
        <a:xfrm>
          <a:off x="15621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35577</xdr:rowOff>
    </xdr:from>
    <xdr:ext cx="736600" cy="259045"/>
    <xdr:sp macro="" textlink="">
      <xdr:nvSpPr>
        <xdr:cNvPr id="332" name="テキスト ボックス 331"/>
        <xdr:cNvSpPr txBox="1"/>
      </xdr:nvSpPr>
      <xdr:spPr>
        <a:xfrm>
          <a:off x="15290800" y="603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3" name="楕円 332"/>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4" name="テキスト ボックス 333"/>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5" name="楕円 334"/>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6" name="テキスト ボックス 335"/>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133350</xdr:rowOff>
    </xdr:from>
    <xdr:to>
      <xdr:col>65</xdr:col>
      <xdr:colOff>53975</xdr:colOff>
      <xdr:row>37</xdr:row>
      <xdr:rowOff>63500</xdr:rowOff>
    </xdr:to>
    <xdr:sp macro="" textlink="">
      <xdr:nvSpPr>
        <xdr:cNvPr id="337" name="楕円 336"/>
        <xdr:cNvSpPr/>
      </xdr:nvSpPr>
      <xdr:spPr>
        <a:xfrm>
          <a:off x="12954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73677</xdr:rowOff>
    </xdr:from>
    <xdr:ext cx="762000" cy="259045"/>
    <xdr:sp macro="" textlink="">
      <xdr:nvSpPr>
        <xdr:cNvPr id="338" name="テキスト ボックス 337"/>
        <xdr:cNvSpPr txBox="1"/>
      </xdr:nvSpPr>
      <xdr:spPr>
        <a:xfrm>
          <a:off x="12623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公債費に係る経常収支比率は、合併特例債や臨時財政対策債の発行による市債残高の累増の影響から、類似団体平均値をやや上回る数値で横ばいに推移している。　今後も、フローとストックに留意し、市債発行額の抑制及び市債残高の適正な管理に努めていく。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78</xdr:row>
      <xdr:rowOff>76200</xdr:rowOff>
    </xdr:to>
    <xdr:cxnSp macro="">
      <xdr:nvCxnSpPr>
        <xdr:cNvPr id="371" name="直線コネクタ 370"/>
        <xdr:cNvCxnSpPr/>
      </xdr:nvCxnSpPr>
      <xdr:spPr>
        <a:xfrm flipV="1">
          <a:off x="3987800" y="130429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2" name="公債費平均値テキスト"/>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25400</xdr:rowOff>
    </xdr:from>
    <xdr:to>
      <xdr:col>19</xdr:col>
      <xdr:colOff>187325</xdr:colOff>
      <xdr:row>78</xdr:row>
      <xdr:rowOff>76200</xdr:rowOff>
    </xdr:to>
    <xdr:cxnSp macro="">
      <xdr:nvCxnSpPr>
        <xdr:cNvPr id="374" name="直線コネクタ 373"/>
        <xdr:cNvCxnSpPr/>
      </xdr:nvCxnSpPr>
      <xdr:spPr>
        <a:xfrm>
          <a:off x="3098800" y="1339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99077</xdr:rowOff>
    </xdr:from>
    <xdr:ext cx="736600" cy="259045"/>
    <xdr:sp macro="" textlink="">
      <xdr:nvSpPr>
        <xdr:cNvPr id="376" name="テキスト ボックス 375"/>
        <xdr:cNvSpPr txBox="1"/>
      </xdr:nvSpPr>
      <xdr:spPr>
        <a:xfrm>
          <a:off x="3606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25400</xdr:rowOff>
    </xdr:from>
    <xdr:to>
      <xdr:col>15</xdr:col>
      <xdr:colOff>98425</xdr:colOff>
      <xdr:row>78</xdr:row>
      <xdr:rowOff>152400</xdr:rowOff>
    </xdr:to>
    <xdr:cxnSp macro="">
      <xdr:nvCxnSpPr>
        <xdr:cNvPr id="377" name="直線コネクタ 376"/>
        <xdr:cNvCxnSpPr/>
      </xdr:nvCxnSpPr>
      <xdr:spPr>
        <a:xfrm flipV="1">
          <a:off x="2209800" y="1339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79" name="テキスト ボックス 378"/>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152400</xdr:rowOff>
    </xdr:from>
    <xdr:to>
      <xdr:col>11</xdr:col>
      <xdr:colOff>9525</xdr:colOff>
      <xdr:row>79</xdr:row>
      <xdr:rowOff>19050</xdr:rowOff>
    </xdr:to>
    <xdr:cxnSp macro="">
      <xdr:nvCxnSpPr>
        <xdr:cNvPr id="380" name="直線コネクタ 379"/>
        <xdr:cNvCxnSpPr/>
      </xdr:nvCxnSpPr>
      <xdr:spPr>
        <a:xfrm flipV="1">
          <a:off x="1320800" y="1352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2" name="テキスト ボックス 381"/>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4" name="テキスト ボックス 383"/>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0" name="楕円 389"/>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91"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25400</xdr:rowOff>
    </xdr:from>
    <xdr:to>
      <xdr:col>20</xdr:col>
      <xdr:colOff>38100</xdr:colOff>
      <xdr:row>78</xdr:row>
      <xdr:rowOff>127000</xdr:rowOff>
    </xdr:to>
    <xdr:sp macro="" textlink="">
      <xdr:nvSpPr>
        <xdr:cNvPr id="392" name="楕円 391"/>
        <xdr:cNvSpPr/>
      </xdr:nvSpPr>
      <xdr:spPr>
        <a:xfrm>
          <a:off x="3937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111777</xdr:rowOff>
    </xdr:from>
    <xdr:ext cx="736600" cy="259045"/>
    <xdr:sp macro="" textlink="">
      <xdr:nvSpPr>
        <xdr:cNvPr id="393" name="テキスト ボックス 392"/>
        <xdr:cNvSpPr txBox="1"/>
      </xdr:nvSpPr>
      <xdr:spPr>
        <a:xfrm>
          <a:off x="3606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146050</xdr:rowOff>
    </xdr:from>
    <xdr:to>
      <xdr:col>15</xdr:col>
      <xdr:colOff>149225</xdr:colOff>
      <xdr:row>78</xdr:row>
      <xdr:rowOff>76200</xdr:rowOff>
    </xdr:to>
    <xdr:sp macro="" textlink="">
      <xdr:nvSpPr>
        <xdr:cNvPr id="394" name="楕円 393"/>
        <xdr:cNvSpPr/>
      </xdr:nvSpPr>
      <xdr:spPr>
        <a:xfrm>
          <a:off x="3048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95" name="テキスト ボックス 394"/>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101600</xdr:rowOff>
    </xdr:from>
    <xdr:to>
      <xdr:col>11</xdr:col>
      <xdr:colOff>60325</xdr:colOff>
      <xdr:row>79</xdr:row>
      <xdr:rowOff>31750</xdr:rowOff>
    </xdr:to>
    <xdr:sp macro="" textlink="">
      <xdr:nvSpPr>
        <xdr:cNvPr id="396" name="楕円 395"/>
        <xdr:cNvSpPr/>
      </xdr:nvSpPr>
      <xdr:spPr>
        <a:xfrm>
          <a:off x="2159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16527</xdr:rowOff>
    </xdr:from>
    <xdr:ext cx="762000" cy="259045"/>
    <xdr:sp macro="" textlink="">
      <xdr:nvSpPr>
        <xdr:cNvPr id="397" name="テキスト ボックス 396"/>
        <xdr:cNvSpPr txBox="1"/>
      </xdr:nvSpPr>
      <xdr:spPr>
        <a:xfrm>
          <a:off x="1828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139700</xdr:rowOff>
    </xdr:from>
    <xdr:to>
      <xdr:col>6</xdr:col>
      <xdr:colOff>171450</xdr:colOff>
      <xdr:row>79</xdr:row>
      <xdr:rowOff>69850</xdr:rowOff>
    </xdr:to>
    <xdr:sp macro="" textlink="">
      <xdr:nvSpPr>
        <xdr:cNvPr id="398" name="楕円 397"/>
        <xdr:cNvSpPr/>
      </xdr:nvSpPr>
      <xdr:spPr>
        <a:xfrm>
          <a:off x="1270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54627</xdr:rowOff>
    </xdr:from>
    <xdr:ext cx="762000" cy="259045"/>
    <xdr:sp macro="" textlink="">
      <xdr:nvSpPr>
        <xdr:cNvPr id="399" name="テキスト ボックス 398"/>
        <xdr:cNvSpPr txBox="1"/>
      </xdr:nvSpPr>
      <xdr:spPr>
        <a:xfrm>
          <a:off x="93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公債費以外の経常収支比率は、扶助費に係る経常収支比率が低いことなどが影響し、類似団体平均を下回っている。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扶助費や繰出金など社会保障関係経費は増加傾向にあることから、事務事業の見直し・統廃合など歳出の合理化等行財政改革や、公共資産の総資産量適正化・長寿命化のためのアセットマネジメントの取組などを推進し、経常的な事務事業に要する経費の抑制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100330</xdr:rowOff>
    </xdr:from>
    <xdr:to>
      <xdr:col>82</xdr:col>
      <xdr:colOff>107950</xdr:colOff>
      <xdr:row>81</xdr:row>
      <xdr:rowOff>62230</xdr:rowOff>
    </xdr:to>
    <xdr:cxnSp macro="">
      <xdr:nvCxnSpPr>
        <xdr:cNvPr id="427" name="直線コネクタ 426"/>
        <xdr:cNvCxnSpPr/>
      </xdr:nvCxnSpPr>
      <xdr:spPr>
        <a:xfrm flipV="1">
          <a:off x="16510000" y="1295908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8"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9" name="直線コネクタ 428"/>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15257</xdr:rowOff>
    </xdr:from>
    <xdr:ext cx="762000" cy="259045"/>
    <xdr:sp macro="" textlink="">
      <xdr:nvSpPr>
        <xdr:cNvPr id="430" name="公債費以外最大値テキスト"/>
        <xdr:cNvSpPr txBox="1"/>
      </xdr:nvSpPr>
      <xdr:spPr>
        <a:xfrm>
          <a:off x="16598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100330</xdr:rowOff>
    </xdr:from>
    <xdr:to>
      <xdr:col>82</xdr:col>
      <xdr:colOff>196850</xdr:colOff>
      <xdr:row>75</xdr:row>
      <xdr:rowOff>100330</xdr:rowOff>
    </xdr:to>
    <xdr:cxnSp macro="">
      <xdr:nvCxnSpPr>
        <xdr:cNvPr id="431" name="直線コネクタ 430"/>
        <xdr:cNvCxnSpPr/>
      </xdr:nvCxnSpPr>
      <xdr:spPr>
        <a:xfrm>
          <a:off x="16421100" y="1295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77</xdr:row>
      <xdr:rowOff>54611</xdr:rowOff>
    </xdr:to>
    <xdr:cxnSp macro="">
      <xdr:nvCxnSpPr>
        <xdr:cNvPr id="432" name="直線コネクタ 431"/>
        <xdr:cNvCxnSpPr/>
      </xdr:nvCxnSpPr>
      <xdr:spPr>
        <a:xfrm>
          <a:off x="15671800" y="12997180"/>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33038</xdr:rowOff>
    </xdr:from>
    <xdr:ext cx="762000" cy="259045"/>
    <xdr:sp macro="" textlink="">
      <xdr:nvSpPr>
        <xdr:cNvPr id="433" name="公債費以外平均値テキスト"/>
        <xdr:cNvSpPr txBox="1"/>
      </xdr:nvSpPr>
      <xdr:spPr>
        <a:xfrm>
          <a:off x="16598900" y="13406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34" name="フローチャート: 判断 433"/>
        <xdr:cNvSpPr/>
      </xdr:nvSpPr>
      <xdr:spPr>
        <a:xfrm>
          <a:off x="164592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138430</xdr:rowOff>
    </xdr:to>
    <xdr:cxnSp macro="">
      <xdr:nvCxnSpPr>
        <xdr:cNvPr id="435" name="直線コネクタ 434"/>
        <xdr:cNvCxnSpPr/>
      </xdr:nvCxnSpPr>
      <xdr:spPr>
        <a:xfrm>
          <a:off x="14782800" y="12837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57150</xdr:rowOff>
    </xdr:from>
    <xdr:to>
      <xdr:col>78</xdr:col>
      <xdr:colOff>120650</xdr:colOff>
      <xdr:row>77</xdr:row>
      <xdr:rowOff>158750</xdr:rowOff>
    </xdr:to>
    <xdr:sp macro="" textlink="">
      <xdr:nvSpPr>
        <xdr:cNvPr id="436" name="フローチャート: 判断 435"/>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37" name="テキスト ボックス 436"/>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119380</xdr:rowOff>
    </xdr:from>
    <xdr:to>
      <xdr:col>73</xdr:col>
      <xdr:colOff>180975</xdr:colOff>
      <xdr:row>74</xdr:row>
      <xdr:rowOff>149860</xdr:rowOff>
    </xdr:to>
    <xdr:cxnSp macro="">
      <xdr:nvCxnSpPr>
        <xdr:cNvPr id="438" name="直線コネクタ 437"/>
        <xdr:cNvCxnSpPr/>
      </xdr:nvCxnSpPr>
      <xdr:spPr>
        <a:xfrm>
          <a:off x="13893800" y="12806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39" name="フローチャート: 判断 438"/>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40" name="テキスト ボックス 439"/>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119380</xdr:rowOff>
    </xdr:to>
    <xdr:cxnSp macro="">
      <xdr:nvCxnSpPr>
        <xdr:cNvPr id="441" name="直線コネクタ 440"/>
        <xdr:cNvCxnSpPr/>
      </xdr:nvCxnSpPr>
      <xdr:spPr>
        <a:xfrm>
          <a:off x="13004800" y="12722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2" name="フローチャート: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4" name="フローチャート: 判断 44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5" name="テキスト ボックス 44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51" name="楕円 450"/>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20338</xdr:rowOff>
    </xdr:from>
    <xdr:ext cx="762000" cy="259045"/>
    <xdr:sp macro="" textlink="">
      <xdr:nvSpPr>
        <xdr:cNvPr id="452"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3" name="楕円 452"/>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4" name="テキスト ボックス 453"/>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5" name="楕円 454"/>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6" name="テキスト ボックス 455"/>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68580</xdr:rowOff>
    </xdr:from>
    <xdr:to>
      <xdr:col>69</xdr:col>
      <xdr:colOff>142875</xdr:colOff>
      <xdr:row>74</xdr:row>
      <xdr:rowOff>170180</xdr:rowOff>
    </xdr:to>
    <xdr:sp macro="" textlink="">
      <xdr:nvSpPr>
        <xdr:cNvPr id="457" name="楕円 456"/>
        <xdr:cNvSpPr/>
      </xdr:nvSpPr>
      <xdr:spPr>
        <a:xfrm>
          <a:off x="13843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8907</xdr:rowOff>
    </xdr:from>
    <xdr:ext cx="762000" cy="259045"/>
    <xdr:sp macro="" textlink="">
      <xdr:nvSpPr>
        <xdr:cNvPr id="458" name="テキスト ボックス 457"/>
        <xdr:cNvSpPr txBox="1"/>
      </xdr:nvSpPr>
      <xdr:spPr>
        <a:xfrm>
          <a:off x="13512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59" name="楕円 458"/>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0" name="テキスト ボックス 459"/>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1826</xdr:rowOff>
    </xdr:from>
    <xdr:to>
      <xdr:col>29</xdr:col>
      <xdr:colOff>127000</xdr:colOff>
      <xdr:row>18</xdr:row>
      <xdr:rowOff>112286</xdr:rowOff>
    </xdr:to>
    <xdr:cxnSp macro="">
      <xdr:nvCxnSpPr>
        <xdr:cNvPr id="48" name="直線コネクタ 47"/>
        <xdr:cNvCxnSpPr/>
      </xdr:nvCxnSpPr>
      <xdr:spPr bwMode="auto">
        <a:xfrm flipV="1">
          <a:off x="5003800" y="2449751"/>
          <a:ext cx="647700" cy="796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104582</xdr:rowOff>
    </xdr:from>
    <xdr:to>
      <xdr:col>26</xdr:col>
      <xdr:colOff>50800</xdr:colOff>
      <xdr:row>18</xdr:row>
      <xdr:rowOff>112286</xdr:rowOff>
    </xdr:to>
    <xdr:cxnSp macro="">
      <xdr:nvCxnSpPr>
        <xdr:cNvPr id="51" name="直線コネクタ 50"/>
        <xdr:cNvCxnSpPr/>
      </xdr:nvCxnSpPr>
      <xdr:spPr bwMode="auto">
        <a:xfrm>
          <a:off x="4305300" y="3238307"/>
          <a:ext cx="698500" cy="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104582</xdr:rowOff>
    </xdr:from>
    <xdr:to>
      <xdr:col>22</xdr:col>
      <xdr:colOff>114300</xdr:colOff>
      <xdr:row>18</xdr:row>
      <xdr:rowOff>142141</xdr:rowOff>
    </xdr:to>
    <xdr:cxnSp macro="">
      <xdr:nvCxnSpPr>
        <xdr:cNvPr id="54" name="直線コネクタ 53"/>
        <xdr:cNvCxnSpPr/>
      </xdr:nvCxnSpPr>
      <xdr:spPr bwMode="auto">
        <a:xfrm flipV="1">
          <a:off x="3606800" y="3238307"/>
          <a:ext cx="698500" cy="3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142141</xdr:rowOff>
    </xdr:from>
    <xdr:to>
      <xdr:col>18</xdr:col>
      <xdr:colOff>177800</xdr:colOff>
      <xdr:row>19</xdr:row>
      <xdr:rowOff>73607</xdr:rowOff>
    </xdr:to>
    <xdr:cxnSp macro="">
      <xdr:nvCxnSpPr>
        <xdr:cNvPr id="57" name="直線コネクタ 56"/>
        <xdr:cNvCxnSpPr/>
      </xdr:nvCxnSpPr>
      <xdr:spPr bwMode="auto">
        <a:xfrm flipV="1">
          <a:off x="2908300" y="3275866"/>
          <a:ext cx="698500" cy="10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122476</xdr:rowOff>
    </xdr:from>
    <xdr:to>
      <xdr:col>29</xdr:col>
      <xdr:colOff>177800</xdr:colOff>
      <xdr:row>14</xdr:row>
      <xdr:rowOff>52626</xdr:rowOff>
    </xdr:to>
    <xdr:sp macro="" textlink="">
      <xdr:nvSpPr>
        <xdr:cNvPr id="67" name="楕円 66"/>
        <xdr:cNvSpPr/>
      </xdr:nvSpPr>
      <xdr:spPr bwMode="auto">
        <a:xfrm>
          <a:off x="5600700" y="239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139003</xdr:rowOff>
    </xdr:from>
    <xdr:ext cx="762000" cy="259045"/>
    <xdr:sp macro="" textlink="">
      <xdr:nvSpPr>
        <xdr:cNvPr id="68" name="人口1人当たり決算額の推移該当値テキスト130"/>
        <xdr:cNvSpPr txBox="1"/>
      </xdr:nvSpPr>
      <xdr:spPr>
        <a:xfrm>
          <a:off x="5740400" y="224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61486</xdr:rowOff>
    </xdr:from>
    <xdr:to>
      <xdr:col>26</xdr:col>
      <xdr:colOff>101600</xdr:colOff>
      <xdr:row>18</xdr:row>
      <xdr:rowOff>163086</xdr:rowOff>
    </xdr:to>
    <xdr:sp macro="" textlink="">
      <xdr:nvSpPr>
        <xdr:cNvPr id="69" name="楕円 68"/>
        <xdr:cNvSpPr/>
      </xdr:nvSpPr>
      <xdr:spPr bwMode="auto">
        <a:xfrm>
          <a:off x="4953000" y="319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1813</xdr:rowOff>
    </xdr:from>
    <xdr:ext cx="736600" cy="259045"/>
    <xdr:sp macro="" textlink="">
      <xdr:nvSpPr>
        <xdr:cNvPr id="70" name="テキスト ボックス 69"/>
        <xdr:cNvSpPr txBox="1"/>
      </xdr:nvSpPr>
      <xdr:spPr>
        <a:xfrm>
          <a:off x="4622800" y="296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53782</xdr:rowOff>
    </xdr:from>
    <xdr:to>
      <xdr:col>22</xdr:col>
      <xdr:colOff>165100</xdr:colOff>
      <xdr:row>18</xdr:row>
      <xdr:rowOff>155382</xdr:rowOff>
    </xdr:to>
    <xdr:sp macro="" textlink="">
      <xdr:nvSpPr>
        <xdr:cNvPr id="71" name="楕円 70"/>
        <xdr:cNvSpPr/>
      </xdr:nvSpPr>
      <xdr:spPr bwMode="auto">
        <a:xfrm>
          <a:off x="4254500" y="318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165559</xdr:rowOff>
    </xdr:from>
    <xdr:ext cx="762000" cy="259045"/>
    <xdr:sp macro="" textlink="">
      <xdr:nvSpPr>
        <xdr:cNvPr id="72" name="テキスト ボックス 71"/>
        <xdr:cNvSpPr txBox="1"/>
      </xdr:nvSpPr>
      <xdr:spPr>
        <a:xfrm>
          <a:off x="3924300" y="29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91341</xdr:rowOff>
    </xdr:from>
    <xdr:to>
      <xdr:col>19</xdr:col>
      <xdr:colOff>38100</xdr:colOff>
      <xdr:row>19</xdr:row>
      <xdr:rowOff>21491</xdr:rowOff>
    </xdr:to>
    <xdr:sp macro="" textlink="">
      <xdr:nvSpPr>
        <xdr:cNvPr id="73" name="楕円 72"/>
        <xdr:cNvSpPr/>
      </xdr:nvSpPr>
      <xdr:spPr bwMode="auto">
        <a:xfrm>
          <a:off x="3556000" y="322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31668</xdr:rowOff>
    </xdr:from>
    <xdr:ext cx="762000" cy="259045"/>
    <xdr:sp macro="" textlink="">
      <xdr:nvSpPr>
        <xdr:cNvPr id="74" name="テキスト ボックス 73"/>
        <xdr:cNvSpPr txBox="1"/>
      </xdr:nvSpPr>
      <xdr:spPr>
        <a:xfrm>
          <a:off x="3225800" y="299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22807</xdr:rowOff>
    </xdr:from>
    <xdr:to>
      <xdr:col>15</xdr:col>
      <xdr:colOff>101600</xdr:colOff>
      <xdr:row>19</xdr:row>
      <xdr:rowOff>124407</xdr:rowOff>
    </xdr:to>
    <xdr:sp macro="" textlink="">
      <xdr:nvSpPr>
        <xdr:cNvPr id="75" name="楕円 74"/>
        <xdr:cNvSpPr/>
      </xdr:nvSpPr>
      <xdr:spPr bwMode="auto">
        <a:xfrm>
          <a:off x="2857500" y="332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134584</xdr:rowOff>
    </xdr:from>
    <xdr:ext cx="762000" cy="259045"/>
    <xdr:sp macro="" textlink="">
      <xdr:nvSpPr>
        <xdr:cNvPr id="76" name="テキスト ボックス 75"/>
        <xdr:cNvSpPr txBox="1"/>
      </xdr:nvSpPr>
      <xdr:spPr>
        <a:xfrm>
          <a:off x="2527300" y="309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191511</xdr:rowOff>
    </xdr:from>
    <xdr:to>
      <xdr:col>29</xdr:col>
      <xdr:colOff>127000</xdr:colOff>
      <xdr:row>35</xdr:row>
      <xdr:rowOff>204175</xdr:rowOff>
    </xdr:to>
    <xdr:cxnSp macro="">
      <xdr:nvCxnSpPr>
        <xdr:cNvPr id="108" name="直線コネクタ 107"/>
        <xdr:cNvCxnSpPr/>
      </xdr:nvCxnSpPr>
      <xdr:spPr bwMode="auto">
        <a:xfrm flipV="1">
          <a:off x="5003800" y="6801861"/>
          <a:ext cx="6477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128783</xdr:rowOff>
    </xdr:from>
    <xdr:to>
      <xdr:col>26</xdr:col>
      <xdr:colOff>50800</xdr:colOff>
      <xdr:row>35</xdr:row>
      <xdr:rowOff>204175</xdr:rowOff>
    </xdr:to>
    <xdr:cxnSp macro="">
      <xdr:nvCxnSpPr>
        <xdr:cNvPr id="111" name="直線コネクタ 110"/>
        <xdr:cNvCxnSpPr/>
      </xdr:nvCxnSpPr>
      <xdr:spPr bwMode="auto">
        <a:xfrm>
          <a:off x="4305300" y="6739133"/>
          <a:ext cx="698500" cy="7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128783</xdr:rowOff>
    </xdr:from>
    <xdr:to>
      <xdr:col>22</xdr:col>
      <xdr:colOff>114300</xdr:colOff>
      <xdr:row>35</xdr:row>
      <xdr:rowOff>146386</xdr:rowOff>
    </xdr:to>
    <xdr:cxnSp macro="">
      <xdr:nvCxnSpPr>
        <xdr:cNvPr id="114" name="直線コネクタ 113"/>
        <xdr:cNvCxnSpPr/>
      </xdr:nvCxnSpPr>
      <xdr:spPr bwMode="auto">
        <a:xfrm flipV="1">
          <a:off x="3606800" y="6739133"/>
          <a:ext cx="698500" cy="1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31674</xdr:rowOff>
    </xdr:from>
    <xdr:to>
      <xdr:col>18</xdr:col>
      <xdr:colOff>177800</xdr:colOff>
      <xdr:row>35</xdr:row>
      <xdr:rowOff>146386</xdr:rowOff>
    </xdr:to>
    <xdr:cxnSp macro="">
      <xdr:nvCxnSpPr>
        <xdr:cNvPr id="117" name="直線コネクタ 116"/>
        <xdr:cNvCxnSpPr/>
      </xdr:nvCxnSpPr>
      <xdr:spPr bwMode="auto">
        <a:xfrm>
          <a:off x="2908300" y="6642024"/>
          <a:ext cx="698500" cy="11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140711</xdr:rowOff>
    </xdr:from>
    <xdr:to>
      <xdr:col>29</xdr:col>
      <xdr:colOff>177800</xdr:colOff>
      <xdr:row>35</xdr:row>
      <xdr:rowOff>242311</xdr:rowOff>
    </xdr:to>
    <xdr:sp macro="" textlink="">
      <xdr:nvSpPr>
        <xdr:cNvPr id="127" name="楕円 126"/>
        <xdr:cNvSpPr/>
      </xdr:nvSpPr>
      <xdr:spPr bwMode="auto">
        <a:xfrm>
          <a:off x="5600700" y="675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112788</xdr:rowOff>
    </xdr:from>
    <xdr:ext cx="762000" cy="259045"/>
    <xdr:sp macro="" textlink="">
      <xdr:nvSpPr>
        <xdr:cNvPr id="128" name="人口1人当たり決算額の推移該当値テキスト445"/>
        <xdr:cNvSpPr txBox="1"/>
      </xdr:nvSpPr>
      <xdr:spPr>
        <a:xfrm>
          <a:off x="5740400" y="672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153375</xdr:rowOff>
    </xdr:from>
    <xdr:to>
      <xdr:col>26</xdr:col>
      <xdr:colOff>101600</xdr:colOff>
      <xdr:row>35</xdr:row>
      <xdr:rowOff>254975</xdr:rowOff>
    </xdr:to>
    <xdr:sp macro="" textlink="">
      <xdr:nvSpPr>
        <xdr:cNvPr id="129" name="楕円 128"/>
        <xdr:cNvSpPr/>
      </xdr:nvSpPr>
      <xdr:spPr bwMode="auto">
        <a:xfrm>
          <a:off x="4953000" y="676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239752</xdr:rowOff>
    </xdr:from>
    <xdr:ext cx="736600" cy="259045"/>
    <xdr:sp macro="" textlink="">
      <xdr:nvSpPr>
        <xdr:cNvPr id="130" name="テキスト ボックス 129"/>
        <xdr:cNvSpPr txBox="1"/>
      </xdr:nvSpPr>
      <xdr:spPr>
        <a:xfrm>
          <a:off x="4622800" y="685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77983</xdr:rowOff>
    </xdr:from>
    <xdr:to>
      <xdr:col>22</xdr:col>
      <xdr:colOff>165100</xdr:colOff>
      <xdr:row>35</xdr:row>
      <xdr:rowOff>179583</xdr:rowOff>
    </xdr:to>
    <xdr:sp macro="" textlink="">
      <xdr:nvSpPr>
        <xdr:cNvPr id="131" name="楕円 130"/>
        <xdr:cNvSpPr/>
      </xdr:nvSpPr>
      <xdr:spPr bwMode="auto">
        <a:xfrm>
          <a:off x="4254500" y="66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164360</xdr:rowOff>
    </xdr:from>
    <xdr:ext cx="762000" cy="259045"/>
    <xdr:sp macro="" textlink="">
      <xdr:nvSpPr>
        <xdr:cNvPr id="132" name="テキスト ボックス 131"/>
        <xdr:cNvSpPr txBox="1"/>
      </xdr:nvSpPr>
      <xdr:spPr>
        <a:xfrm>
          <a:off x="3924300" y="677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95586</xdr:rowOff>
    </xdr:from>
    <xdr:to>
      <xdr:col>19</xdr:col>
      <xdr:colOff>38100</xdr:colOff>
      <xdr:row>35</xdr:row>
      <xdr:rowOff>197186</xdr:rowOff>
    </xdr:to>
    <xdr:sp macro="" textlink="">
      <xdr:nvSpPr>
        <xdr:cNvPr id="133" name="楕円 132"/>
        <xdr:cNvSpPr/>
      </xdr:nvSpPr>
      <xdr:spPr bwMode="auto">
        <a:xfrm>
          <a:off x="3556000" y="670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181963</xdr:rowOff>
    </xdr:from>
    <xdr:ext cx="762000" cy="259045"/>
    <xdr:sp macro="" textlink="">
      <xdr:nvSpPr>
        <xdr:cNvPr id="134" name="テキスト ボックス 133"/>
        <xdr:cNvSpPr txBox="1"/>
      </xdr:nvSpPr>
      <xdr:spPr>
        <a:xfrm>
          <a:off x="3225800" y="679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323774</xdr:rowOff>
    </xdr:from>
    <xdr:to>
      <xdr:col>15</xdr:col>
      <xdr:colOff>101600</xdr:colOff>
      <xdr:row>35</xdr:row>
      <xdr:rowOff>82474</xdr:rowOff>
    </xdr:to>
    <xdr:sp macro="" textlink="">
      <xdr:nvSpPr>
        <xdr:cNvPr id="135" name="楕円 134"/>
        <xdr:cNvSpPr/>
      </xdr:nvSpPr>
      <xdr:spPr bwMode="auto">
        <a:xfrm>
          <a:off x="2857500" y="659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67251</xdr:rowOff>
    </xdr:from>
    <xdr:ext cx="762000" cy="259045"/>
    <xdr:sp macro="" textlink="">
      <xdr:nvSpPr>
        <xdr:cNvPr id="136" name="テキスト ボックス 135"/>
        <xdr:cNvSpPr txBox="1"/>
      </xdr:nvSpPr>
      <xdr:spPr>
        <a:xfrm>
          <a:off x="2527300" y="66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706,287
697,210
1,411.90
314,840,086
308,114,316
4,570,622
186,500,513
426,793,785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144592</xdr:rowOff>
    </xdr:from>
    <xdr:to>
      <xdr:col>24</xdr:col>
      <xdr:colOff>63500</xdr:colOff>
      <xdr:row>38</xdr:row>
      <xdr:rowOff>27412</xdr:rowOff>
    </xdr:to>
    <xdr:cxnSp macro="">
      <xdr:nvCxnSpPr>
        <xdr:cNvPr id="59" name="直線コネクタ 58"/>
        <xdr:cNvCxnSpPr/>
      </xdr:nvCxnSpPr>
      <xdr:spPr>
        <a:xfrm flipV="1">
          <a:off x="3797300" y="5630992"/>
          <a:ext cx="838200" cy="9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27412</xdr:rowOff>
    </xdr:from>
    <xdr:to>
      <xdr:col>19</xdr:col>
      <xdr:colOff>177800</xdr:colOff>
      <xdr:row>38</xdr:row>
      <xdr:rowOff>71668</xdr:rowOff>
    </xdr:to>
    <xdr:cxnSp macro="">
      <xdr:nvCxnSpPr>
        <xdr:cNvPr id="62" name="直線コネクタ 61"/>
        <xdr:cNvCxnSpPr/>
      </xdr:nvCxnSpPr>
      <xdr:spPr>
        <a:xfrm flipV="1">
          <a:off x="2908300" y="6542512"/>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71668</xdr:rowOff>
    </xdr:from>
    <xdr:to>
      <xdr:col>15</xdr:col>
      <xdr:colOff>50800</xdr:colOff>
      <xdr:row>38</xdr:row>
      <xdr:rowOff>94369</xdr:rowOff>
    </xdr:to>
    <xdr:cxnSp macro="">
      <xdr:nvCxnSpPr>
        <xdr:cNvPr id="65" name="直線コネクタ 64"/>
        <xdr:cNvCxnSpPr/>
      </xdr:nvCxnSpPr>
      <xdr:spPr>
        <a:xfrm flipV="1">
          <a:off x="2019300" y="6586768"/>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94369</xdr:rowOff>
    </xdr:from>
    <xdr:to>
      <xdr:col>10</xdr:col>
      <xdr:colOff>114300</xdr:colOff>
      <xdr:row>38</xdr:row>
      <xdr:rowOff>141026</xdr:rowOff>
    </xdr:to>
    <xdr:cxnSp macro="">
      <xdr:nvCxnSpPr>
        <xdr:cNvPr id="68" name="直線コネクタ 67"/>
        <xdr:cNvCxnSpPr/>
      </xdr:nvCxnSpPr>
      <xdr:spPr>
        <a:xfrm flipV="1">
          <a:off x="1130300" y="6609469"/>
          <a:ext cx="889000" cy="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93792</xdr:rowOff>
    </xdr:from>
    <xdr:to>
      <xdr:col>24</xdr:col>
      <xdr:colOff>114300</xdr:colOff>
      <xdr:row>33</xdr:row>
      <xdr:rowOff>23942</xdr:rowOff>
    </xdr:to>
    <xdr:sp macro="" textlink="">
      <xdr:nvSpPr>
        <xdr:cNvPr id="78" name="楕円 77"/>
        <xdr:cNvSpPr/>
      </xdr:nvSpPr>
      <xdr:spPr>
        <a:xfrm>
          <a:off x="4584700" y="55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116669</xdr:rowOff>
    </xdr:from>
    <xdr:ext cx="599010" cy="259045"/>
    <xdr:sp macro="" textlink="">
      <xdr:nvSpPr>
        <xdr:cNvPr id="79" name="人件費該当値テキスト"/>
        <xdr:cNvSpPr txBox="1"/>
      </xdr:nvSpPr>
      <xdr:spPr>
        <a:xfrm>
          <a:off x="4686300" y="543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148062</xdr:rowOff>
    </xdr:from>
    <xdr:to>
      <xdr:col>20</xdr:col>
      <xdr:colOff>38100</xdr:colOff>
      <xdr:row>38</xdr:row>
      <xdr:rowOff>78212</xdr:rowOff>
    </xdr:to>
    <xdr:sp macro="" textlink="">
      <xdr:nvSpPr>
        <xdr:cNvPr id="80" name="楕円 79"/>
        <xdr:cNvSpPr/>
      </xdr:nvSpPr>
      <xdr:spPr>
        <a:xfrm>
          <a:off x="3746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94739</xdr:rowOff>
    </xdr:from>
    <xdr:ext cx="534377" cy="259045"/>
    <xdr:sp macro="" textlink="">
      <xdr:nvSpPr>
        <xdr:cNvPr id="81" name="テキスト ボックス 80"/>
        <xdr:cNvSpPr txBox="1"/>
      </xdr:nvSpPr>
      <xdr:spPr>
        <a:xfrm>
          <a:off x="3530111" y="62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20868</xdr:rowOff>
    </xdr:from>
    <xdr:to>
      <xdr:col>15</xdr:col>
      <xdr:colOff>101600</xdr:colOff>
      <xdr:row>38</xdr:row>
      <xdr:rowOff>122468</xdr:rowOff>
    </xdr:to>
    <xdr:sp macro="" textlink="">
      <xdr:nvSpPr>
        <xdr:cNvPr id="82" name="楕円 81"/>
        <xdr:cNvSpPr/>
      </xdr:nvSpPr>
      <xdr:spPr>
        <a:xfrm>
          <a:off x="2857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113595</xdr:rowOff>
    </xdr:from>
    <xdr:ext cx="534377" cy="259045"/>
    <xdr:sp macro="" textlink="">
      <xdr:nvSpPr>
        <xdr:cNvPr id="83" name="テキスト ボックス 82"/>
        <xdr:cNvSpPr txBox="1"/>
      </xdr:nvSpPr>
      <xdr:spPr>
        <a:xfrm>
          <a:off x="2641111" y="66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43569</xdr:rowOff>
    </xdr:from>
    <xdr:to>
      <xdr:col>10</xdr:col>
      <xdr:colOff>165100</xdr:colOff>
      <xdr:row>38</xdr:row>
      <xdr:rowOff>145169</xdr:rowOff>
    </xdr:to>
    <xdr:sp macro="" textlink="">
      <xdr:nvSpPr>
        <xdr:cNvPr id="84" name="楕円 83"/>
        <xdr:cNvSpPr/>
      </xdr:nvSpPr>
      <xdr:spPr>
        <a:xfrm>
          <a:off x="1968500" y="65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136296</xdr:rowOff>
    </xdr:from>
    <xdr:ext cx="534377" cy="259045"/>
    <xdr:sp macro="" textlink="">
      <xdr:nvSpPr>
        <xdr:cNvPr id="85" name="テキスト ボックス 84"/>
        <xdr:cNvSpPr txBox="1"/>
      </xdr:nvSpPr>
      <xdr:spPr>
        <a:xfrm>
          <a:off x="1752111" y="665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90226</xdr:rowOff>
    </xdr:from>
    <xdr:to>
      <xdr:col>6</xdr:col>
      <xdr:colOff>38100</xdr:colOff>
      <xdr:row>39</xdr:row>
      <xdr:rowOff>20376</xdr:rowOff>
    </xdr:to>
    <xdr:sp macro="" textlink="">
      <xdr:nvSpPr>
        <xdr:cNvPr id="86" name="楕円 85"/>
        <xdr:cNvSpPr/>
      </xdr:nvSpPr>
      <xdr:spPr>
        <a:xfrm>
          <a:off x="1079500" y="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11503</xdr:rowOff>
    </xdr:from>
    <xdr:ext cx="534377" cy="259045"/>
    <xdr:sp macro="" textlink="">
      <xdr:nvSpPr>
        <xdr:cNvPr id="87" name="テキスト ボックス 86"/>
        <xdr:cNvSpPr txBox="1"/>
      </xdr:nvSpPr>
      <xdr:spPr>
        <a:xfrm>
          <a:off x="863111" y="66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154787</xdr:rowOff>
    </xdr:from>
    <xdr:to>
      <xdr:col>24</xdr:col>
      <xdr:colOff>63500</xdr:colOff>
      <xdr:row>57</xdr:row>
      <xdr:rowOff>163383</xdr:rowOff>
    </xdr:to>
    <xdr:cxnSp macro="">
      <xdr:nvCxnSpPr>
        <xdr:cNvPr id="115" name="直線コネクタ 114"/>
        <xdr:cNvCxnSpPr/>
      </xdr:nvCxnSpPr>
      <xdr:spPr>
        <a:xfrm flipV="1">
          <a:off x="3797300" y="9927437"/>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140066</xdr:rowOff>
    </xdr:from>
    <xdr:to>
      <xdr:col>19</xdr:col>
      <xdr:colOff>177800</xdr:colOff>
      <xdr:row>57</xdr:row>
      <xdr:rowOff>163383</xdr:rowOff>
    </xdr:to>
    <xdr:cxnSp macro="">
      <xdr:nvCxnSpPr>
        <xdr:cNvPr id="118" name="直線コネクタ 117"/>
        <xdr:cNvCxnSpPr/>
      </xdr:nvCxnSpPr>
      <xdr:spPr>
        <a:xfrm>
          <a:off x="2908300" y="991271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140066</xdr:rowOff>
    </xdr:from>
    <xdr:to>
      <xdr:col>15</xdr:col>
      <xdr:colOff>50800</xdr:colOff>
      <xdr:row>58</xdr:row>
      <xdr:rowOff>23343</xdr:rowOff>
    </xdr:to>
    <xdr:cxnSp macro="">
      <xdr:nvCxnSpPr>
        <xdr:cNvPr id="121" name="直線コネクタ 120"/>
        <xdr:cNvCxnSpPr/>
      </xdr:nvCxnSpPr>
      <xdr:spPr>
        <a:xfrm flipV="1">
          <a:off x="2019300" y="9912716"/>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23343</xdr:rowOff>
    </xdr:from>
    <xdr:to>
      <xdr:col>10</xdr:col>
      <xdr:colOff>114300</xdr:colOff>
      <xdr:row>58</xdr:row>
      <xdr:rowOff>70709</xdr:rowOff>
    </xdr:to>
    <xdr:cxnSp macro="">
      <xdr:nvCxnSpPr>
        <xdr:cNvPr id="124" name="直線コネクタ 123"/>
        <xdr:cNvCxnSpPr/>
      </xdr:nvCxnSpPr>
      <xdr:spPr>
        <a:xfrm flipV="1">
          <a:off x="1130300" y="9967443"/>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103987</xdr:rowOff>
    </xdr:from>
    <xdr:to>
      <xdr:col>24</xdr:col>
      <xdr:colOff>114300</xdr:colOff>
      <xdr:row>58</xdr:row>
      <xdr:rowOff>34137</xdr:rowOff>
    </xdr:to>
    <xdr:sp macro="" textlink="">
      <xdr:nvSpPr>
        <xdr:cNvPr id="134" name="楕円 133"/>
        <xdr:cNvSpPr/>
      </xdr:nvSpPr>
      <xdr:spPr>
        <a:xfrm>
          <a:off x="4584700" y="98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82414</xdr:rowOff>
    </xdr:from>
    <xdr:ext cx="534377" cy="259045"/>
    <xdr:sp macro="" textlink="">
      <xdr:nvSpPr>
        <xdr:cNvPr id="135" name="物件費該当値テキスト"/>
        <xdr:cNvSpPr txBox="1"/>
      </xdr:nvSpPr>
      <xdr:spPr>
        <a:xfrm>
          <a:off x="4686300" y="9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112583</xdr:rowOff>
    </xdr:from>
    <xdr:to>
      <xdr:col>20</xdr:col>
      <xdr:colOff>38100</xdr:colOff>
      <xdr:row>58</xdr:row>
      <xdr:rowOff>42733</xdr:rowOff>
    </xdr:to>
    <xdr:sp macro="" textlink="">
      <xdr:nvSpPr>
        <xdr:cNvPr id="136" name="楕円 135"/>
        <xdr:cNvSpPr/>
      </xdr:nvSpPr>
      <xdr:spPr>
        <a:xfrm>
          <a:off x="3746500" y="98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33860</xdr:rowOff>
    </xdr:from>
    <xdr:ext cx="534377" cy="259045"/>
    <xdr:sp macro="" textlink="">
      <xdr:nvSpPr>
        <xdr:cNvPr id="137" name="テキスト ボックス 136"/>
        <xdr:cNvSpPr txBox="1"/>
      </xdr:nvSpPr>
      <xdr:spPr>
        <a:xfrm>
          <a:off x="3530111" y="9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89266</xdr:rowOff>
    </xdr:from>
    <xdr:to>
      <xdr:col>15</xdr:col>
      <xdr:colOff>101600</xdr:colOff>
      <xdr:row>58</xdr:row>
      <xdr:rowOff>19416</xdr:rowOff>
    </xdr:to>
    <xdr:sp macro="" textlink="">
      <xdr:nvSpPr>
        <xdr:cNvPr id="138" name="楕円 137"/>
        <xdr:cNvSpPr/>
      </xdr:nvSpPr>
      <xdr:spPr>
        <a:xfrm>
          <a:off x="2857500" y="98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35943</xdr:rowOff>
    </xdr:from>
    <xdr:ext cx="534377" cy="259045"/>
    <xdr:sp macro="" textlink="">
      <xdr:nvSpPr>
        <xdr:cNvPr id="139" name="テキスト ボックス 138"/>
        <xdr:cNvSpPr txBox="1"/>
      </xdr:nvSpPr>
      <xdr:spPr>
        <a:xfrm>
          <a:off x="2641111" y="96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143993</xdr:rowOff>
    </xdr:from>
    <xdr:to>
      <xdr:col>10</xdr:col>
      <xdr:colOff>165100</xdr:colOff>
      <xdr:row>58</xdr:row>
      <xdr:rowOff>74143</xdr:rowOff>
    </xdr:to>
    <xdr:sp macro="" textlink="">
      <xdr:nvSpPr>
        <xdr:cNvPr id="140" name="楕円 139"/>
        <xdr:cNvSpPr/>
      </xdr:nvSpPr>
      <xdr:spPr>
        <a:xfrm>
          <a:off x="1968500" y="99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65270</xdr:rowOff>
    </xdr:from>
    <xdr:ext cx="534377" cy="259045"/>
    <xdr:sp macro="" textlink="">
      <xdr:nvSpPr>
        <xdr:cNvPr id="141" name="テキスト ボックス 140"/>
        <xdr:cNvSpPr txBox="1"/>
      </xdr:nvSpPr>
      <xdr:spPr>
        <a:xfrm>
          <a:off x="1752111" y="100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19909</xdr:rowOff>
    </xdr:from>
    <xdr:to>
      <xdr:col>6</xdr:col>
      <xdr:colOff>38100</xdr:colOff>
      <xdr:row>58</xdr:row>
      <xdr:rowOff>121509</xdr:rowOff>
    </xdr:to>
    <xdr:sp macro="" textlink="">
      <xdr:nvSpPr>
        <xdr:cNvPr id="142" name="楕円 141"/>
        <xdr:cNvSpPr/>
      </xdr:nvSpPr>
      <xdr:spPr>
        <a:xfrm>
          <a:off x="10795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112636</xdr:rowOff>
    </xdr:from>
    <xdr:ext cx="534377" cy="259045"/>
    <xdr:sp macro="" textlink="">
      <xdr:nvSpPr>
        <xdr:cNvPr id="143" name="テキスト ボックス 142"/>
        <xdr:cNvSpPr txBox="1"/>
      </xdr:nvSpPr>
      <xdr:spPr>
        <a:xfrm>
          <a:off x="863111" y="100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132938</xdr:rowOff>
    </xdr:from>
    <xdr:to>
      <xdr:col>24</xdr:col>
      <xdr:colOff>63500</xdr:colOff>
      <xdr:row>75</xdr:row>
      <xdr:rowOff>157798</xdr:rowOff>
    </xdr:to>
    <xdr:cxnSp macro="">
      <xdr:nvCxnSpPr>
        <xdr:cNvPr id="176" name="直線コネクタ 175"/>
        <xdr:cNvCxnSpPr/>
      </xdr:nvCxnSpPr>
      <xdr:spPr>
        <a:xfrm flipV="1">
          <a:off x="3797300" y="12991688"/>
          <a:ext cx="8382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7"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157798</xdr:rowOff>
    </xdr:from>
    <xdr:to>
      <xdr:col>19</xdr:col>
      <xdr:colOff>177800</xdr:colOff>
      <xdr:row>75</xdr:row>
      <xdr:rowOff>164464</xdr:rowOff>
    </xdr:to>
    <xdr:cxnSp macro="">
      <xdr:nvCxnSpPr>
        <xdr:cNvPr id="179" name="直線コネクタ 178"/>
        <xdr:cNvCxnSpPr/>
      </xdr:nvCxnSpPr>
      <xdr:spPr>
        <a:xfrm flipV="1">
          <a:off x="2908300" y="13016548"/>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1" name="テキスト ボックス 180"/>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164464</xdr:rowOff>
    </xdr:from>
    <xdr:to>
      <xdr:col>15</xdr:col>
      <xdr:colOff>50800</xdr:colOff>
      <xdr:row>76</xdr:row>
      <xdr:rowOff>5398</xdr:rowOff>
    </xdr:to>
    <xdr:cxnSp macro="">
      <xdr:nvCxnSpPr>
        <xdr:cNvPr id="182" name="直線コネクタ 181"/>
        <xdr:cNvCxnSpPr/>
      </xdr:nvCxnSpPr>
      <xdr:spPr>
        <a:xfrm flipV="1">
          <a:off x="2019300" y="13023214"/>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4" name="テキスト ボックス 183"/>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166370</xdr:rowOff>
    </xdr:from>
    <xdr:to>
      <xdr:col>10</xdr:col>
      <xdr:colOff>114300</xdr:colOff>
      <xdr:row>76</xdr:row>
      <xdr:rowOff>5398</xdr:rowOff>
    </xdr:to>
    <xdr:cxnSp macro="">
      <xdr:nvCxnSpPr>
        <xdr:cNvPr id="185" name="直線コネクタ 184"/>
        <xdr:cNvCxnSpPr/>
      </xdr:nvCxnSpPr>
      <xdr:spPr>
        <a:xfrm>
          <a:off x="1130300" y="13025120"/>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7" name="テキスト ボックス 186"/>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89" name="テキスト ボックス 188"/>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82138</xdr:rowOff>
    </xdr:from>
    <xdr:to>
      <xdr:col>24</xdr:col>
      <xdr:colOff>114300</xdr:colOff>
      <xdr:row>76</xdr:row>
      <xdr:rowOff>12288</xdr:rowOff>
    </xdr:to>
    <xdr:sp macro="" textlink="">
      <xdr:nvSpPr>
        <xdr:cNvPr id="195" name="楕円 194"/>
        <xdr:cNvSpPr/>
      </xdr:nvSpPr>
      <xdr:spPr>
        <a:xfrm>
          <a:off x="4584700" y="129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105015</xdr:rowOff>
    </xdr:from>
    <xdr:ext cx="469744" cy="259045"/>
    <xdr:sp macro="" textlink="">
      <xdr:nvSpPr>
        <xdr:cNvPr id="196" name="維持補修費該当値テキスト"/>
        <xdr:cNvSpPr txBox="1"/>
      </xdr:nvSpPr>
      <xdr:spPr>
        <a:xfrm>
          <a:off x="4686300" y="127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106997</xdr:rowOff>
    </xdr:from>
    <xdr:to>
      <xdr:col>20</xdr:col>
      <xdr:colOff>38100</xdr:colOff>
      <xdr:row>76</xdr:row>
      <xdr:rowOff>37148</xdr:rowOff>
    </xdr:to>
    <xdr:sp macro="" textlink="">
      <xdr:nvSpPr>
        <xdr:cNvPr id="197" name="楕円 196"/>
        <xdr:cNvSpPr/>
      </xdr:nvSpPr>
      <xdr:spPr>
        <a:xfrm>
          <a:off x="3746500" y="12965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53674</xdr:rowOff>
    </xdr:from>
    <xdr:ext cx="469744" cy="259045"/>
    <xdr:sp macro="" textlink="">
      <xdr:nvSpPr>
        <xdr:cNvPr id="198" name="テキスト ボックス 197"/>
        <xdr:cNvSpPr txBox="1"/>
      </xdr:nvSpPr>
      <xdr:spPr>
        <a:xfrm>
          <a:off x="3562428" y="127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113665</xdr:rowOff>
    </xdr:from>
    <xdr:to>
      <xdr:col>15</xdr:col>
      <xdr:colOff>101600</xdr:colOff>
      <xdr:row>76</xdr:row>
      <xdr:rowOff>43814</xdr:rowOff>
    </xdr:to>
    <xdr:sp macro="" textlink="">
      <xdr:nvSpPr>
        <xdr:cNvPr id="199" name="楕円 198"/>
        <xdr:cNvSpPr/>
      </xdr:nvSpPr>
      <xdr:spPr>
        <a:xfrm>
          <a:off x="2857500" y="12972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60342</xdr:rowOff>
    </xdr:from>
    <xdr:ext cx="469744" cy="259045"/>
    <xdr:sp macro="" textlink="">
      <xdr:nvSpPr>
        <xdr:cNvPr id="200" name="テキスト ボックス 199"/>
        <xdr:cNvSpPr txBox="1"/>
      </xdr:nvSpPr>
      <xdr:spPr>
        <a:xfrm>
          <a:off x="2673428" y="127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126047</xdr:rowOff>
    </xdr:from>
    <xdr:to>
      <xdr:col>10</xdr:col>
      <xdr:colOff>165100</xdr:colOff>
      <xdr:row>76</xdr:row>
      <xdr:rowOff>56198</xdr:rowOff>
    </xdr:to>
    <xdr:sp macro="" textlink="">
      <xdr:nvSpPr>
        <xdr:cNvPr id="201" name="楕円 200"/>
        <xdr:cNvSpPr/>
      </xdr:nvSpPr>
      <xdr:spPr>
        <a:xfrm>
          <a:off x="1968500" y="129847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72724</xdr:rowOff>
    </xdr:from>
    <xdr:ext cx="469744" cy="259045"/>
    <xdr:sp macro="" textlink="">
      <xdr:nvSpPr>
        <xdr:cNvPr id="202" name="テキスト ボックス 201"/>
        <xdr:cNvSpPr txBox="1"/>
      </xdr:nvSpPr>
      <xdr:spPr>
        <a:xfrm>
          <a:off x="1784428" y="127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115570</xdr:rowOff>
    </xdr:from>
    <xdr:to>
      <xdr:col>6</xdr:col>
      <xdr:colOff>38100</xdr:colOff>
      <xdr:row>76</xdr:row>
      <xdr:rowOff>45720</xdr:rowOff>
    </xdr:to>
    <xdr:sp macro="" textlink="">
      <xdr:nvSpPr>
        <xdr:cNvPr id="203" name="楕円 202"/>
        <xdr:cNvSpPr/>
      </xdr:nvSpPr>
      <xdr:spPr>
        <a:xfrm>
          <a:off x="10795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62247</xdr:rowOff>
    </xdr:from>
    <xdr:ext cx="469744" cy="259045"/>
    <xdr:sp macro="" textlink="">
      <xdr:nvSpPr>
        <xdr:cNvPr id="204" name="テキスト ボックス 203"/>
        <xdr:cNvSpPr txBox="1"/>
      </xdr:nvSpPr>
      <xdr:spPr>
        <a:xfrm>
          <a:off x="895428"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69390</xdr:rowOff>
    </xdr:from>
    <xdr:to>
      <xdr:col>24</xdr:col>
      <xdr:colOff>62865</xdr:colOff>
      <xdr:row>98</xdr:row>
      <xdr:rowOff>14470</xdr:rowOff>
    </xdr:to>
    <xdr:cxnSp macro="">
      <xdr:nvCxnSpPr>
        <xdr:cNvPr id="231" name="直線コネクタ 230"/>
        <xdr:cNvCxnSpPr/>
      </xdr:nvCxnSpPr>
      <xdr:spPr>
        <a:xfrm flipV="1">
          <a:off x="4633595" y="15499890"/>
          <a:ext cx="1270" cy="131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18297</xdr:rowOff>
    </xdr:from>
    <xdr:ext cx="534377" cy="259045"/>
    <xdr:sp macro="" textlink="">
      <xdr:nvSpPr>
        <xdr:cNvPr id="232" name="扶助費最小値テキスト"/>
        <xdr:cNvSpPr txBox="1"/>
      </xdr:nvSpPr>
      <xdr:spPr>
        <a:xfrm>
          <a:off x="4686300" y="168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14470</xdr:rowOff>
    </xdr:from>
    <xdr:to>
      <xdr:col>24</xdr:col>
      <xdr:colOff>152400</xdr:colOff>
      <xdr:row>98</xdr:row>
      <xdr:rowOff>14470</xdr:rowOff>
    </xdr:to>
    <xdr:cxnSp macro="">
      <xdr:nvCxnSpPr>
        <xdr:cNvPr id="233" name="直線コネクタ 232"/>
        <xdr:cNvCxnSpPr/>
      </xdr:nvCxnSpPr>
      <xdr:spPr>
        <a:xfrm>
          <a:off x="4546600" y="1681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16067</xdr:rowOff>
    </xdr:from>
    <xdr:ext cx="599010" cy="259045"/>
    <xdr:sp macro="" textlink="">
      <xdr:nvSpPr>
        <xdr:cNvPr id="234" name="扶助費最大値テキスト"/>
        <xdr:cNvSpPr txBox="1"/>
      </xdr:nvSpPr>
      <xdr:spPr>
        <a:xfrm>
          <a:off x="4686300" y="1527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69390</xdr:rowOff>
    </xdr:from>
    <xdr:to>
      <xdr:col>24</xdr:col>
      <xdr:colOff>152400</xdr:colOff>
      <xdr:row>90</xdr:row>
      <xdr:rowOff>69390</xdr:rowOff>
    </xdr:to>
    <xdr:cxnSp macro="">
      <xdr:nvCxnSpPr>
        <xdr:cNvPr id="235" name="直線コネクタ 234"/>
        <xdr:cNvCxnSpPr/>
      </xdr:nvCxnSpPr>
      <xdr:spPr>
        <a:xfrm>
          <a:off x="4546600" y="1549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141757</xdr:rowOff>
    </xdr:from>
    <xdr:to>
      <xdr:col>24</xdr:col>
      <xdr:colOff>63500</xdr:colOff>
      <xdr:row>98</xdr:row>
      <xdr:rowOff>1691</xdr:rowOff>
    </xdr:to>
    <xdr:cxnSp macro="">
      <xdr:nvCxnSpPr>
        <xdr:cNvPr id="236" name="直線コネクタ 235"/>
        <xdr:cNvCxnSpPr/>
      </xdr:nvCxnSpPr>
      <xdr:spPr>
        <a:xfrm flipV="1">
          <a:off x="3797300" y="16772407"/>
          <a:ext cx="8382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152086</xdr:rowOff>
    </xdr:from>
    <xdr:ext cx="599010" cy="259045"/>
    <xdr:sp macro="" textlink="">
      <xdr:nvSpPr>
        <xdr:cNvPr id="237" name="扶助費平均値テキスト"/>
        <xdr:cNvSpPr txBox="1"/>
      </xdr:nvSpPr>
      <xdr:spPr>
        <a:xfrm>
          <a:off x="4686300" y="16096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129209</xdr:rowOff>
    </xdr:from>
    <xdr:to>
      <xdr:col>24</xdr:col>
      <xdr:colOff>114300</xdr:colOff>
      <xdr:row>95</xdr:row>
      <xdr:rowOff>59359</xdr:rowOff>
    </xdr:to>
    <xdr:sp macro="" textlink="">
      <xdr:nvSpPr>
        <xdr:cNvPr id="238" name="フローチャート: 判断 237"/>
        <xdr:cNvSpPr/>
      </xdr:nvSpPr>
      <xdr:spPr>
        <a:xfrm>
          <a:off x="45847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1691</xdr:rowOff>
    </xdr:from>
    <xdr:to>
      <xdr:col>19</xdr:col>
      <xdr:colOff>177800</xdr:colOff>
      <xdr:row>98</xdr:row>
      <xdr:rowOff>56893</xdr:rowOff>
    </xdr:to>
    <xdr:cxnSp macro="">
      <xdr:nvCxnSpPr>
        <xdr:cNvPr id="239" name="直線コネクタ 238"/>
        <xdr:cNvCxnSpPr/>
      </xdr:nvCxnSpPr>
      <xdr:spPr>
        <a:xfrm flipV="1">
          <a:off x="2908300" y="16803791"/>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156882</xdr:rowOff>
    </xdr:from>
    <xdr:to>
      <xdr:col>20</xdr:col>
      <xdr:colOff>38100</xdr:colOff>
      <xdr:row>95</xdr:row>
      <xdr:rowOff>87032</xdr:rowOff>
    </xdr:to>
    <xdr:sp macro="" textlink="">
      <xdr:nvSpPr>
        <xdr:cNvPr id="240" name="フローチャート: 判断 239"/>
        <xdr:cNvSpPr/>
      </xdr:nvSpPr>
      <xdr:spPr>
        <a:xfrm>
          <a:off x="3746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103559</xdr:rowOff>
    </xdr:from>
    <xdr:ext cx="599010" cy="259045"/>
    <xdr:sp macro="" textlink="">
      <xdr:nvSpPr>
        <xdr:cNvPr id="241" name="テキスト ボックス 240"/>
        <xdr:cNvSpPr txBox="1"/>
      </xdr:nvSpPr>
      <xdr:spPr>
        <a:xfrm>
          <a:off x="3497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56893</xdr:rowOff>
    </xdr:from>
    <xdr:to>
      <xdr:col>15</xdr:col>
      <xdr:colOff>50800</xdr:colOff>
      <xdr:row>98</xdr:row>
      <xdr:rowOff>95307</xdr:rowOff>
    </xdr:to>
    <xdr:cxnSp macro="">
      <xdr:nvCxnSpPr>
        <xdr:cNvPr id="242" name="直線コネクタ 241"/>
        <xdr:cNvCxnSpPr/>
      </xdr:nvCxnSpPr>
      <xdr:spPr>
        <a:xfrm flipV="1">
          <a:off x="2019300" y="16858993"/>
          <a:ext cx="889000" cy="3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42745</xdr:rowOff>
    </xdr:from>
    <xdr:to>
      <xdr:col>15</xdr:col>
      <xdr:colOff>101600</xdr:colOff>
      <xdr:row>95</xdr:row>
      <xdr:rowOff>144345</xdr:rowOff>
    </xdr:to>
    <xdr:sp macro="" textlink="">
      <xdr:nvSpPr>
        <xdr:cNvPr id="243" name="フローチャート: 判断 242"/>
        <xdr:cNvSpPr/>
      </xdr:nvSpPr>
      <xdr:spPr>
        <a:xfrm>
          <a:off x="2857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160872</xdr:rowOff>
    </xdr:from>
    <xdr:ext cx="599010" cy="259045"/>
    <xdr:sp macro="" textlink="">
      <xdr:nvSpPr>
        <xdr:cNvPr id="244" name="テキスト ボックス 243"/>
        <xdr:cNvSpPr txBox="1"/>
      </xdr:nvSpPr>
      <xdr:spPr>
        <a:xfrm>
          <a:off x="2608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95307</xdr:rowOff>
    </xdr:from>
    <xdr:to>
      <xdr:col>10</xdr:col>
      <xdr:colOff>114300</xdr:colOff>
      <xdr:row>98</xdr:row>
      <xdr:rowOff>141322</xdr:rowOff>
    </xdr:to>
    <xdr:cxnSp macro="">
      <xdr:nvCxnSpPr>
        <xdr:cNvPr id="245" name="直線コネクタ 244"/>
        <xdr:cNvCxnSpPr/>
      </xdr:nvCxnSpPr>
      <xdr:spPr>
        <a:xfrm flipV="1">
          <a:off x="1130300" y="16897407"/>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83882</xdr:rowOff>
    </xdr:from>
    <xdr:to>
      <xdr:col>10</xdr:col>
      <xdr:colOff>165100</xdr:colOff>
      <xdr:row>96</xdr:row>
      <xdr:rowOff>14032</xdr:rowOff>
    </xdr:to>
    <xdr:sp macro="" textlink="">
      <xdr:nvSpPr>
        <xdr:cNvPr id="246" name="フローチャート: 判断 245"/>
        <xdr:cNvSpPr/>
      </xdr:nvSpPr>
      <xdr:spPr>
        <a:xfrm>
          <a:off x="1968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30559</xdr:rowOff>
    </xdr:from>
    <xdr:ext cx="599010" cy="259045"/>
    <xdr:sp macro="" textlink="">
      <xdr:nvSpPr>
        <xdr:cNvPr id="247" name="テキスト ボックス 246"/>
        <xdr:cNvSpPr txBox="1"/>
      </xdr:nvSpPr>
      <xdr:spPr>
        <a:xfrm>
          <a:off x="1719795"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149196</xdr:rowOff>
    </xdr:from>
    <xdr:to>
      <xdr:col>6</xdr:col>
      <xdr:colOff>38100</xdr:colOff>
      <xdr:row>96</xdr:row>
      <xdr:rowOff>79346</xdr:rowOff>
    </xdr:to>
    <xdr:sp macro="" textlink="">
      <xdr:nvSpPr>
        <xdr:cNvPr id="248" name="フローチャート: 判断 247"/>
        <xdr:cNvSpPr/>
      </xdr:nvSpPr>
      <xdr:spPr>
        <a:xfrm>
          <a:off x="1079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95873</xdr:rowOff>
    </xdr:from>
    <xdr:ext cx="599010" cy="259045"/>
    <xdr:sp macro="" textlink="">
      <xdr:nvSpPr>
        <xdr:cNvPr id="249" name="テキスト ボックス 248"/>
        <xdr:cNvSpPr txBox="1"/>
      </xdr:nvSpPr>
      <xdr:spPr>
        <a:xfrm>
          <a:off x="830795"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90957</xdr:rowOff>
    </xdr:from>
    <xdr:to>
      <xdr:col>24</xdr:col>
      <xdr:colOff>114300</xdr:colOff>
      <xdr:row>98</xdr:row>
      <xdr:rowOff>21107</xdr:rowOff>
    </xdr:to>
    <xdr:sp macro="" textlink="">
      <xdr:nvSpPr>
        <xdr:cNvPr id="255" name="楕円 254"/>
        <xdr:cNvSpPr/>
      </xdr:nvSpPr>
      <xdr:spPr>
        <a:xfrm>
          <a:off x="45847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5884</xdr:rowOff>
    </xdr:from>
    <xdr:ext cx="534377" cy="259045"/>
    <xdr:sp macro="" textlink="">
      <xdr:nvSpPr>
        <xdr:cNvPr id="256" name="扶助費該当値テキスト"/>
        <xdr:cNvSpPr txBox="1"/>
      </xdr:nvSpPr>
      <xdr:spPr>
        <a:xfrm>
          <a:off x="4686300" y="166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122341</xdr:rowOff>
    </xdr:from>
    <xdr:to>
      <xdr:col>20</xdr:col>
      <xdr:colOff>38100</xdr:colOff>
      <xdr:row>98</xdr:row>
      <xdr:rowOff>52491</xdr:rowOff>
    </xdr:to>
    <xdr:sp macro="" textlink="">
      <xdr:nvSpPr>
        <xdr:cNvPr id="257" name="楕円 256"/>
        <xdr:cNvSpPr/>
      </xdr:nvSpPr>
      <xdr:spPr>
        <a:xfrm>
          <a:off x="3746500" y="167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43618</xdr:rowOff>
    </xdr:from>
    <xdr:ext cx="534377" cy="259045"/>
    <xdr:sp macro="" textlink="">
      <xdr:nvSpPr>
        <xdr:cNvPr id="258" name="テキスト ボックス 257"/>
        <xdr:cNvSpPr txBox="1"/>
      </xdr:nvSpPr>
      <xdr:spPr>
        <a:xfrm>
          <a:off x="3530111" y="16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6093</xdr:rowOff>
    </xdr:from>
    <xdr:to>
      <xdr:col>15</xdr:col>
      <xdr:colOff>101600</xdr:colOff>
      <xdr:row>98</xdr:row>
      <xdr:rowOff>107693</xdr:rowOff>
    </xdr:to>
    <xdr:sp macro="" textlink="">
      <xdr:nvSpPr>
        <xdr:cNvPr id="259" name="楕円 258"/>
        <xdr:cNvSpPr/>
      </xdr:nvSpPr>
      <xdr:spPr>
        <a:xfrm>
          <a:off x="2857500" y="168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98820</xdr:rowOff>
    </xdr:from>
    <xdr:ext cx="534377" cy="259045"/>
    <xdr:sp macro="" textlink="">
      <xdr:nvSpPr>
        <xdr:cNvPr id="260" name="テキスト ボックス 259"/>
        <xdr:cNvSpPr txBox="1"/>
      </xdr:nvSpPr>
      <xdr:spPr>
        <a:xfrm>
          <a:off x="2641111" y="169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44507</xdr:rowOff>
    </xdr:from>
    <xdr:to>
      <xdr:col>10</xdr:col>
      <xdr:colOff>165100</xdr:colOff>
      <xdr:row>98</xdr:row>
      <xdr:rowOff>146107</xdr:rowOff>
    </xdr:to>
    <xdr:sp macro="" textlink="">
      <xdr:nvSpPr>
        <xdr:cNvPr id="261" name="楕円 260"/>
        <xdr:cNvSpPr/>
      </xdr:nvSpPr>
      <xdr:spPr>
        <a:xfrm>
          <a:off x="1968500" y="168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137234</xdr:rowOff>
    </xdr:from>
    <xdr:ext cx="534377" cy="259045"/>
    <xdr:sp macro="" textlink="">
      <xdr:nvSpPr>
        <xdr:cNvPr id="262" name="テキスト ボックス 261"/>
        <xdr:cNvSpPr txBox="1"/>
      </xdr:nvSpPr>
      <xdr:spPr>
        <a:xfrm>
          <a:off x="1752111" y="1693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90522</xdr:rowOff>
    </xdr:from>
    <xdr:to>
      <xdr:col>6</xdr:col>
      <xdr:colOff>38100</xdr:colOff>
      <xdr:row>99</xdr:row>
      <xdr:rowOff>20672</xdr:rowOff>
    </xdr:to>
    <xdr:sp macro="" textlink="">
      <xdr:nvSpPr>
        <xdr:cNvPr id="263" name="楕円 262"/>
        <xdr:cNvSpPr/>
      </xdr:nvSpPr>
      <xdr:spPr>
        <a:xfrm>
          <a:off x="1079500" y="168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11799</xdr:rowOff>
    </xdr:from>
    <xdr:ext cx="534377" cy="259045"/>
    <xdr:sp macro="" textlink="">
      <xdr:nvSpPr>
        <xdr:cNvPr id="264" name="テキスト ボックス 263"/>
        <xdr:cNvSpPr txBox="1"/>
      </xdr:nvSpPr>
      <xdr:spPr>
        <a:xfrm>
          <a:off x="863111" y="16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9" name="直線コネクタ 288"/>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90"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91" name="直線コネクタ 290"/>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2"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3" name="直線コネクタ 292"/>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89027</xdr:rowOff>
    </xdr:from>
    <xdr:to>
      <xdr:col>55</xdr:col>
      <xdr:colOff>0</xdr:colOff>
      <xdr:row>33</xdr:row>
      <xdr:rowOff>137185</xdr:rowOff>
    </xdr:to>
    <xdr:cxnSp macro="">
      <xdr:nvCxnSpPr>
        <xdr:cNvPr id="294" name="直線コネクタ 293"/>
        <xdr:cNvCxnSpPr/>
      </xdr:nvCxnSpPr>
      <xdr:spPr>
        <a:xfrm flipV="1">
          <a:off x="9639300" y="5746877"/>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5"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6" name="フローチャート: 判断 295"/>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40031</xdr:rowOff>
    </xdr:from>
    <xdr:to>
      <xdr:col>50</xdr:col>
      <xdr:colOff>114300</xdr:colOff>
      <xdr:row>33</xdr:row>
      <xdr:rowOff>137185</xdr:rowOff>
    </xdr:to>
    <xdr:cxnSp macro="">
      <xdr:nvCxnSpPr>
        <xdr:cNvPr id="297" name="直線コネクタ 296"/>
        <xdr:cNvCxnSpPr/>
      </xdr:nvCxnSpPr>
      <xdr:spPr>
        <a:xfrm>
          <a:off x="8750300" y="5697881"/>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8" name="フローチャート: 判断 297"/>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9" name="テキスト ボックス 298"/>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40031</xdr:rowOff>
    </xdr:from>
    <xdr:to>
      <xdr:col>45</xdr:col>
      <xdr:colOff>177800</xdr:colOff>
      <xdr:row>33</xdr:row>
      <xdr:rowOff>116040</xdr:rowOff>
    </xdr:to>
    <xdr:cxnSp macro="">
      <xdr:nvCxnSpPr>
        <xdr:cNvPr id="300" name="直線コネクタ 299"/>
        <xdr:cNvCxnSpPr/>
      </xdr:nvCxnSpPr>
      <xdr:spPr>
        <a:xfrm flipV="1">
          <a:off x="7861300" y="5697881"/>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301" name="フローチャート: 判断 300"/>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2" name="テキスト ボックス 301"/>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116040</xdr:rowOff>
    </xdr:from>
    <xdr:to>
      <xdr:col>41</xdr:col>
      <xdr:colOff>50800</xdr:colOff>
      <xdr:row>34</xdr:row>
      <xdr:rowOff>89332</xdr:rowOff>
    </xdr:to>
    <xdr:cxnSp macro="">
      <xdr:nvCxnSpPr>
        <xdr:cNvPr id="303" name="直線コネクタ 302"/>
        <xdr:cNvCxnSpPr/>
      </xdr:nvCxnSpPr>
      <xdr:spPr>
        <a:xfrm flipV="1">
          <a:off x="6972300" y="5773890"/>
          <a:ext cx="889000" cy="1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4" name="フローチャート: 判断 303"/>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5" name="テキスト ボックス 304"/>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6" name="フローチャート: 判断 305"/>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7" name="テキスト ボックス 306"/>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38227</xdr:rowOff>
    </xdr:from>
    <xdr:to>
      <xdr:col>55</xdr:col>
      <xdr:colOff>50800</xdr:colOff>
      <xdr:row>33</xdr:row>
      <xdr:rowOff>139827</xdr:rowOff>
    </xdr:to>
    <xdr:sp macro="" textlink="">
      <xdr:nvSpPr>
        <xdr:cNvPr id="313" name="楕円 312"/>
        <xdr:cNvSpPr/>
      </xdr:nvSpPr>
      <xdr:spPr>
        <a:xfrm>
          <a:off x="10426700" y="5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61104</xdr:rowOff>
    </xdr:from>
    <xdr:ext cx="534377" cy="259045"/>
    <xdr:sp macro="" textlink="">
      <xdr:nvSpPr>
        <xdr:cNvPr id="314" name="補助費等該当値テキスト"/>
        <xdr:cNvSpPr txBox="1"/>
      </xdr:nvSpPr>
      <xdr:spPr>
        <a:xfrm>
          <a:off x="10528300" y="55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86385</xdr:rowOff>
    </xdr:from>
    <xdr:to>
      <xdr:col>50</xdr:col>
      <xdr:colOff>165100</xdr:colOff>
      <xdr:row>34</xdr:row>
      <xdr:rowOff>16535</xdr:rowOff>
    </xdr:to>
    <xdr:sp macro="" textlink="">
      <xdr:nvSpPr>
        <xdr:cNvPr id="315" name="楕円 314"/>
        <xdr:cNvSpPr/>
      </xdr:nvSpPr>
      <xdr:spPr>
        <a:xfrm>
          <a:off x="9588500" y="57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7662</xdr:rowOff>
    </xdr:from>
    <xdr:ext cx="534377" cy="259045"/>
    <xdr:sp macro="" textlink="">
      <xdr:nvSpPr>
        <xdr:cNvPr id="316" name="テキスト ボックス 315"/>
        <xdr:cNvSpPr txBox="1"/>
      </xdr:nvSpPr>
      <xdr:spPr>
        <a:xfrm>
          <a:off x="9372111" y="58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160681</xdr:rowOff>
    </xdr:from>
    <xdr:to>
      <xdr:col>46</xdr:col>
      <xdr:colOff>38100</xdr:colOff>
      <xdr:row>33</xdr:row>
      <xdr:rowOff>90831</xdr:rowOff>
    </xdr:to>
    <xdr:sp macro="" textlink="">
      <xdr:nvSpPr>
        <xdr:cNvPr id="317" name="楕円 316"/>
        <xdr:cNvSpPr/>
      </xdr:nvSpPr>
      <xdr:spPr>
        <a:xfrm>
          <a:off x="86995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107358</xdr:rowOff>
    </xdr:from>
    <xdr:ext cx="534377" cy="259045"/>
    <xdr:sp macro="" textlink="">
      <xdr:nvSpPr>
        <xdr:cNvPr id="318" name="テキスト ボックス 317"/>
        <xdr:cNvSpPr txBox="1"/>
      </xdr:nvSpPr>
      <xdr:spPr>
        <a:xfrm>
          <a:off x="8483111" y="54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65240</xdr:rowOff>
    </xdr:from>
    <xdr:to>
      <xdr:col>41</xdr:col>
      <xdr:colOff>101600</xdr:colOff>
      <xdr:row>33</xdr:row>
      <xdr:rowOff>166840</xdr:rowOff>
    </xdr:to>
    <xdr:sp macro="" textlink="">
      <xdr:nvSpPr>
        <xdr:cNvPr id="319" name="楕円 318"/>
        <xdr:cNvSpPr/>
      </xdr:nvSpPr>
      <xdr:spPr>
        <a:xfrm>
          <a:off x="7810500" y="5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157967</xdr:rowOff>
    </xdr:from>
    <xdr:ext cx="534377" cy="259045"/>
    <xdr:sp macro="" textlink="">
      <xdr:nvSpPr>
        <xdr:cNvPr id="320" name="テキスト ボックス 319"/>
        <xdr:cNvSpPr txBox="1"/>
      </xdr:nvSpPr>
      <xdr:spPr>
        <a:xfrm>
          <a:off x="7594111" y="581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38532</xdr:rowOff>
    </xdr:from>
    <xdr:to>
      <xdr:col>36</xdr:col>
      <xdr:colOff>165100</xdr:colOff>
      <xdr:row>34</xdr:row>
      <xdr:rowOff>140132</xdr:rowOff>
    </xdr:to>
    <xdr:sp macro="" textlink="">
      <xdr:nvSpPr>
        <xdr:cNvPr id="321" name="楕円 320"/>
        <xdr:cNvSpPr/>
      </xdr:nvSpPr>
      <xdr:spPr>
        <a:xfrm>
          <a:off x="6921500" y="5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131259</xdr:rowOff>
    </xdr:from>
    <xdr:ext cx="534377" cy="259045"/>
    <xdr:sp macro="" textlink="">
      <xdr:nvSpPr>
        <xdr:cNvPr id="322" name="テキスト ボックス 321"/>
        <xdr:cNvSpPr txBox="1"/>
      </xdr:nvSpPr>
      <xdr:spPr>
        <a:xfrm>
          <a:off x="6705111" y="59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9" name="直線コネクタ 348"/>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50"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51" name="直線コネクタ 350"/>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2"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3" name="直線コネクタ 352"/>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119355</xdr:rowOff>
    </xdr:from>
    <xdr:to>
      <xdr:col>55</xdr:col>
      <xdr:colOff>0</xdr:colOff>
      <xdr:row>51</xdr:row>
      <xdr:rowOff>125919</xdr:rowOff>
    </xdr:to>
    <xdr:cxnSp macro="">
      <xdr:nvCxnSpPr>
        <xdr:cNvPr id="354" name="直線コネクタ 353"/>
        <xdr:cNvCxnSpPr/>
      </xdr:nvCxnSpPr>
      <xdr:spPr>
        <a:xfrm flipV="1">
          <a:off x="9639300" y="8863305"/>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5"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6" name="フローチャート: 判断 355"/>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125919</xdr:rowOff>
    </xdr:from>
    <xdr:to>
      <xdr:col>50</xdr:col>
      <xdr:colOff>114300</xdr:colOff>
      <xdr:row>52</xdr:row>
      <xdr:rowOff>23571</xdr:rowOff>
    </xdr:to>
    <xdr:cxnSp macro="">
      <xdr:nvCxnSpPr>
        <xdr:cNvPr id="357" name="直線コネクタ 356"/>
        <xdr:cNvCxnSpPr/>
      </xdr:nvCxnSpPr>
      <xdr:spPr>
        <a:xfrm flipV="1">
          <a:off x="8750300" y="8869869"/>
          <a:ext cx="889000" cy="6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8" name="フローチャート: 判断 357"/>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134797</xdr:rowOff>
    </xdr:from>
    <xdr:ext cx="534377" cy="259045"/>
    <xdr:sp macro="" textlink="">
      <xdr:nvSpPr>
        <xdr:cNvPr id="359" name="テキスト ボックス 358"/>
        <xdr:cNvSpPr txBox="1"/>
      </xdr:nvSpPr>
      <xdr:spPr>
        <a:xfrm>
          <a:off x="9372111" y="9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149334</xdr:rowOff>
    </xdr:from>
    <xdr:to>
      <xdr:col>45</xdr:col>
      <xdr:colOff>177800</xdr:colOff>
      <xdr:row>52</xdr:row>
      <xdr:rowOff>23571</xdr:rowOff>
    </xdr:to>
    <xdr:cxnSp macro="">
      <xdr:nvCxnSpPr>
        <xdr:cNvPr id="360" name="直線コネクタ 359"/>
        <xdr:cNvCxnSpPr/>
      </xdr:nvCxnSpPr>
      <xdr:spPr>
        <a:xfrm>
          <a:off x="7861300" y="8893284"/>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61" name="フローチャート: 判断 360"/>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2" name="テキスト ボックス 361"/>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147995</xdr:rowOff>
    </xdr:from>
    <xdr:to>
      <xdr:col>41</xdr:col>
      <xdr:colOff>50800</xdr:colOff>
      <xdr:row>51</xdr:row>
      <xdr:rowOff>149334</xdr:rowOff>
    </xdr:to>
    <xdr:cxnSp macro="">
      <xdr:nvCxnSpPr>
        <xdr:cNvPr id="363" name="直線コネクタ 362"/>
        <xdr:cNvCxnSpPr/>
      </xdr:nvCxnSpPr>
      <xdr:spPr>
        <a:xfrm>
          <a:off x="6972300" y="8720495"/>
          <a:ext cx="889000" cy="1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4" name="フローチャート: 判断 363"/>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5" name="テキスト ボックス 364"/>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6" name="フローチャート: 判断 365"/>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7" name="テキスト ボックス 366"/>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68555</xdr:rowOff>
    </xdr:from>
    <xdr:to>
      <xdr:col>55</xdr:col>
      <xdr:colOff>50800</xdr:colOff>
      <xdr:row>51</xdr:row>
      <xdr:rowOff>170155</xdr:rowOff>
    </xdr:to>
    <xdr:sp macro="" textlink="">
      <xdr:nvSpPr>
        <xdr:cNvPr id="373" name="楕円 372"/>
        <xdr:cNvSpPr/>
      </xdr:nvSpPr>
      <xdr:spPr>
        <a:xfrm>
          <a:off x="10426700" y="88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91432</xdr:rowOff>
    </xdr:from>
    <xdr:ext cx="534377" cy="259045"/>
    <xdr:sp macro="" textlink="">
      <xdr:nvSpPr>
        <xdr:cNvPr id="374" name="普通建設事業費該当値テキスト"/>
        <xdr:cNvSpPr txBox="1"/>
      </xdr:nvSpPr>
      <xdr:spPr>
        <a:xfrm>
          <a:off x="10528300" y="86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75119</xdr:rowOff>
    </xdr:from>
    <xdr:to>
      <xdr:col>50</xdr:col>
      <xdr:colOff>165100</xdr:colOff>
      <xdr:row>52</xdr:row>
      <xdr:rowOff>5269</xdr:rowOff>
    </xdr:to>
    <xdr:sp macro="" textlink="">
      <xdr:nvSpPr>
        <xdr:cNvPr id="375" name="楕円 374"/>
        <xdr:cNvSpPr/>
      </xdr:nvSpPr>
      <xdr:spPr>
        <a:xfrm>
          <a:off x="9588500" y="88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21796</xdr:rowOff>
    </xdr:from>
    <xdr:ext cx="534377" cy="259045"/>
    <xdr:sp macro="" textlink="">
      <xdr:nvSpPr>
        <xdr:cNvPr id="376" name="テキスト ボックス 375"/>
        <xdr:cNvSpPr txBox="1"/>
      </xdr:nvSpPr>
      <xdr:spPr>
        <a:xfrm>
          <a:off x="9372111" y="8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144221</xdr:rowOff>
    </xdr:from>
    <xdr:to>
      <xdr:col>46</xdr:col>
      <xdr:colOff>38100</xdr:colOff>
      <xdr:row>52</xdr:row>
      <xdr:rowOff>74371</xdr:rowOff>
    </xdr:to>
    <xdr:sp macro="" textlink="">
      <xdr:nvSpPr>
        <xdr:cNvPr id="377" name="楕円 376"/>
        <xdr:cNvSpPr/>
      </xdr:nvSpPr>
      <xdr:spPr>
        <a:xfrm>
          <a:off x="8699500" y="88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90898</xdr:rowOff>
    </xdr:from>
    <xdr:ext cx="534377" cy="259045"/>
    <xdr:sp macro="" textlink="">
      <xdr:nvSpPr>
        <xdr:cNvPr id="378" name="テキスト ボックス 377"/>
        <xdr:cNvSpPr txBox="1"/>
      </xdr:nvSpPr>
      <xdr:spPr>
        <a:xfrm>
          <a:off x="8483111" y="866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98534</xdr:rowOff>
    </xdr:from>
    <xdr:to>
      <xdr:col>41</xdr:col>
      <xdr:colOff>101600</xdr:colOff>
      <xdr:row>52</xdr:row>
      <xdr:rowOff>28684</xdr:rowOff>
    </xdr:to>
    <xdr:sp macro="" textlink="">
      <xdr:nvSpPr>
        <xdr:cNvPr id="379" name="楕円 378"/>
        <xdr:cNvSpPr/>
      </xdr:nvSpPr>
      <xdr:spPr>
        <a:xfrm>
          <a:off x="7810500" y="8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45211</xdr:rowOff>
    </xdr:from>
    <xdr:ext cx="534377" cy="259045"/>
    <xdr:sp macro="" textlink="">
      <xdr:nvSpPr>
        <xdr:cNvPr id="380" name="テキスト ボックス 379"/>
        <xdr:cNvSpPr txBox="1"/>
      </xdr:nvSpPr>
      <xdr:spPr>
        <a:xfrm>
          <a:off x="7594111" y="861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97195</xdr:rowOff>
    </xdr:from>
    <xdr:to>
      <xdr:col>36</xdr:col>
      <xdr:colOff>165100</xdr:colOff>
      <xdr:row>51</xdr:row>
      <xdr:rowOff>27345</xdr:rowOff>
    </xdr:to>
    <xdr:sp macro="" textlink="">
      <xdr:nvSpPr>
        <xdr:cNvPr id="381" name="楕円 380"/>
        <xdr:cNvSpPr/>
      </xdr:nvSpPr>
      <xdr:spPr>
        <a:xfrm>
          <a:off x="6921500" y="86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43872</xdr:rowOff>
    </xdr:from>
    <xdr:ext cx="534377" cy="259045"/>
    <xdr:sp macro="" textlink="">
      <xdr:nvSpPr>
        <xdr:cNvPr id="382" name="テキスト ボックス 381"/>
        <xdr:cNvSpPr txBox="1"/>
      </xdr:nvSpPr>
      <xdr:spPr>
        <a:xfrm>
          <a:off x="6705111" y="844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4" name="直線コネクタ 403"/>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5"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6" name="直線コネクタ 405"/>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7"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8" name="直線コネクタ 407"/>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125024</xdr:rowOff>
    </xdr:from>
    <xdr:to>
      <xdr:col>55</xdr:col>
      <xdr:colOff>0</xdr:colOff>
      <xdr:row>75</xdr:row>
      <xdr:rowOff>10770</xdr:rowOff>
    </xdr:to>
    <xdr:cxnSp macro="">
      <xdr:nvCxnSpPr>
        <xdr:cNvPr id="409" name="直線コネクタ 408"/>
        <xdr:cNvCxnSpPr/>
      </xdr:nvCxnSpPr>
      <xdr:spPr>
        <a:xfrm flipV="1">
          <a:off x="9639300" y="12812324"/>
          <a:ext cx="8382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10"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11" name="フローチャート: 判断 410"/>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165349</xdr:rowOff>
    </xdr:from>
    <xdr:to>
      <xdr:col>50</xdr:col>
      <xdr:colOff>114300</xdr:colOff>
      <xdr:row>75</xdr:row>
      <xdr:rowOff>10770</xdr:rowOff>
    </xdr:to>
    <xdr:cxnSp macro="">
      <xdr:nvCxnSpPr>
        <xdr:cNvPr id="412" name="直線コネクタ 411"/>
        <xdr:cNvCxnSpPr/>
      </xdr:nvCxnSpPr>
      <xdr:spPr>
        <a:xfrm>
          <a:off x="8750300" y="12338299"/>
          <a:ext cx="889000" cy="5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3" name="フローチャート: 判断 412"/>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4" name="テキスト ボックス 413"/>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106050</xdr:rowOff>
    </xdr:from>
    <xdr:to>
      <xdr:col>45</xdr:col>
      <xdr:colOff>177800</xdr:colOff>
      <xdr:row>71</xdr:row>
      <xdr:rowOff>165349</xdr:rowOff>
    </xdr:to>
    <xdr:cxnSp macro="">
      <xdr:nvCxnSpPr>
        <xdr:cNvPr id="415" name="直線コネクタ 414"/>
        <xdr:cNvCxnSpPr/>
      </xdr:nvCxnSpPr>
      <xdr:spPr>
        <a:xfrm>
          <a:off x="7861300" y="12107550"/>
          <a:ext cx="889000" cy="23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6" name="フローチャート: 判断 415"/>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88770</xdr:rowOff>
    </xdr:from>
    <xdr:ext cx="534377" cy="259045"/>
    <xdr:sp macro="" textlink="">
      <xdr:nvSpPr>
        <xdr:cNvPr id="417" name="テキスト ボックス 416"/>
        <xdr:cNvSpPr txBox="1"/>
      </xdr:nvSpPr>
      <xdr:spPr>
        <a:xfrm>
          <a:off x="8483111" y="126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8" name="フローチャート: 判断 417"/>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51325</xdr:rowOff>
    </xdr:from>
    <xdr:ext cx="534377" cy="259045"/>
    <xdr:sp macro="" textlink="">
      <xdr:nvSpPr>
        <xdr:cNvPr id="419" name="テキスト ボックス 418"/>
        <xdr:cNvSpPr txBox="1"/>
      </xdr:nvSpPr>
      <xdr:spPr>
        <a:xfrm>
          <a:off x="7594111" y="125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74224</xdr:rowOff>
    </xdr:from>
    <xdr:to>
      <xdr:col>55</xdr:col>
      <xdr:colOff>50800</xdr:colOff>
      <xdr:row>75</xdr:row>
      <xdr:rowOff>4374</xdr:rowOff>
    </xdr:to>
    <xdr:sp macro="" textlink="">
      <xdr:nvSpPr>
        <xdr:cNvPr id="425" name="楕円 424"/>
        <xdr:cNvSpPr/>
      </xdr:nvSpPr>
      <xdr:spPr>
        <a:xfrm>
          <a:off x="10426700" y="127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52651</xdr:rowOff>
    </xdr:from>
    <xdr:ext cx="534377" cy="259045"/>
    <xdr:sp macro="" textlink="">
      <xdr:nvSpPr>
        <xdr:cNvPr id="426" name="普通建設事業費 （ うち新規整備　）該当値テキスト"/>
        <xdr:cNvSpPr txBox="1"/>
      </xdr:nvSpPr>
      <xdr:spPr>
        <a:xfrm>
          <a:off x="10528300" y="127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131420</xdr:rowOff>
    </xdr:from>
    <xdr:to>
      <xdr:col>50</xdr:col>
      <xdr:colOff>165100</xdr:colOff>
      <xdr:row>75</xdr:row>
      <xdr:rowOff>61570</xdr:rowOff>
    </xdr:to>
    <xdr:sp macro="" textlink="">
      <xdr:nvSpPr>
        <xdr:cNvPr id="427" name="楕円 426"/>
        <xdr:cNvSpPr/>
      </xdr:nvSpPr>
      <xdr:spPr>
        <a:xfrm>
          <a:off x="95885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52697</xdr:rowOff>
    </xdr:from>
    <xdr:ext cx="534377" cy="259045"/>
    <xdr:sp macro="" textlink="">
      <xdr:nvSpPr>
        <xdr:cNvPr id="428" name="テキスト ボックス 427"/>
        <xdr:cNvSpPr txBox="1"/>
      </xdr:nvSpPr>
      <xdr:spPr>
        <a:xfrm>
          <a:off x="9372111" y="129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114549</xdr:rowOff>
    </xdr:from>
    <xdr:to>
      <xdr:col>46</xdr:col>
      <xdr:colOff>38100</xdr:colOff>
      <xdr:row>72</xdr:row>
      <xdr:rowOff>44699</xdr:rowOff>
    </xdr:to>
    <xdr:sp macro="" textlink="">
      <xdr:nvSpPr>
        <xdr:cNvPr id="429" name="楕円 428"/>
        <xdr:cNvSpPr/>
      </xdr:nvSpPr>
      <xdr:spPr>
        <a:xfrm>
          <a:off x="8699500" y="122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61226</xdr:rowOff>
    </xdr:from>
    <xdr:ext cx="534377" cy="259045"/>
    <xdr:sp macro="" textlink="">
      <xdr:nvSpPr>
        <xdr:cNvPr id="430" name="テキスト ボックス 429"/>
        <xdr:cNvSpPr txBox="1"/>
      </xdr:nvSpPr>
      <xdr:spPr>
        <a:xfrm>
          <a:off x="8483111" y="120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55250</xdr:rowOff>
    </xdr:from>
    <xdr:to>
      <xdr:col>41</xdr:col>
      <xdr:colOff>101600</xdr:colOff>
      <xdr:row>70</xdr:row>
      <xdr:rowOff>156850</xdr:rowOff>
    </xdr:to>
    <xdr:sp macro="" textlink="">
      <xdr:nvSpPr>
        <xdr:cNvPr id="431" name="楕円 430"/>
        <xdr:cNvSpPr/>
      </xdr:nvSpPr>
      <xdr:spPr>
        <a:xfrm>
          <a:off x="7810500" y="120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1927</xdr:rowOff>
    </xdr:from>
    <xdr:ext cx="534377" cy="259045"/>
    <xdr:sp macro="" textlink="">
      <xdr:nvSpPr>
        <xdr:cNvPr id="432" name="テキスト ボックス 431"/>
        <xdr:cNvSpPr txBox="1"/>
      </xdr:nvSpPr>
      <xdr:spPr>
        <a:xfrm>
          <a:off x="7594111" y="118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6" name="直線コネクタ 455"/>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7"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8" name="直線コネクタ 457"/>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9"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0" name="直線コネクタ 459"/>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2273</xdr:rowOff>
    </xdr:from>
    <xdr:to>
      <xdr:col>55</xdr:col>
      <xdr:colOff>0</xdr:colOff>
      <xdr:row>92</xdr:row>
      <xdr:rowOff>45631</xdr:rowOff>
    </xdr:to>
    <xdr:cxnSp macro="">
      <xdr:nvCxnSpPr>
        <xdr:cNvPr id="461" name="直線コネクタ 460"/>
        <xdr:cNvCxnSpPr/>
      </xdr:nvCxnSpPr>
      <xdr:spPr>
        <a:xfrm flipV="1">
          <a:off x="9639300" y="15775673"/>
          <a:ext cx="8382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2"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3" name="フローチャート: 判断 462"/>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45631</xdr:rowOff>
    </xdr:from>
    <xdr:to>
      <xdr:col>50</xdr:col>
      <xdr:colOff>114300</xdr:colOff>
      <xdr:row>95</xdr:row>
      <xdr:rowOff>139928</xdr:rowOff>
    </xdr:to>
    <xdr:cxnSp macro="">
      <xdr:nvCxnSpPr>
        <xdr:cNvPr id="464" name="直線コネクタ 463"/>
        <xdr:cNvCxnSpPr/>
      </xdr:nvCxnSpPr>
      <xdr:spPr>
        <a:xfrm flipV="1">
          <a:off x="8750300" y="15819031"/>
          <a:ext cx="889000" cy="6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5" name="フローチャート: 判断 464"/>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6" name="テキスト ボックス 465"/>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139928</xdr:rowOff>
    </xdr:from>
    <xdr:to>
      <xdr:col>45</xdr:col>
      <xdr:colOff>177800</xdr:colOff>
      <xdr:row>96</xdr:row>
      <xdr:rowOff>57938</xdr:rowOff>
    </xdr:to>
    <xdr:cxnSp macro="">
      <xdr:nvCxnSpPr>
        <xdr:cNvPr id="467" name="直線コネクタ 466"/>
        <xdr:cNvCxnSpPr/>
      </xdr:nvCxnSpPr>
      <xdr:spPr>
        <a:xfrm flipV="1">
          <a:off x="7861300" y="16427678"/>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8" name="フローチャート: 判断 467"/>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69" name="テキスト ボックス 468"/>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0" name="フローチャート: 判断 469"/>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71" name="テキスト ボックス 470"/>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122923</xdr:rowOff>
    </xdr:from>
    <xdr:to>
      <xdr:col>55</xdr:col>
      <xdr:colOff>50800</xdr:colOff>
      <xdr:row>92</xdr:row>
      <xdr:rowOff>53073</xdr:rowOff>
    </xdr:to>
    <xdr:sp macro="" textlink="">
      <xdr:nvSpPr>
        <xdr:cNvPr id="477" name="楕円 476"/>
        <xdr:cNvSpPr/>
      </xdr:nvSpPr>
      <xdr:spPr>
        <a:xfrm>
          <a:off x="10426700" y="157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145800</xdr:rowOff>
    </xdr:from>
    <xdr:ext cx="534377" cy="259045"/>
    <xdr:sp macro="" textlink="">
      <xdr:nvSpPr>
        <xdr:cNvPr id="478" name="普通建設事業費 （ うち更新整備　）該当値テキスト"/>
        <xdr:cNvSpPr txBox="1"/>
      </xdr:nvSpPr>
      <xdr:spPr>
        <a:xfrm>
          <a:off x="10528300" y="155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166281</xdr:rowOff>
    </xdr:from>
    <xdr:to>
      <xdr:col>50</xdr:col>
      <xdr:colOff>165100</xdr:colOff>
      <xdr:row>92</xdr:row>
      <xdr:rowOff>96431</xdr:rowOff>
    </xdr:to>
    <xdr:sp macro="" textlink="">
      <xdr:nvSpPr>
        <xdr:cNvPr id="479" name="楕円 478"/>
        <xdr:cNvSpPr/>
      </xdr:nvSpPr>
      <xdr:spPr>
        <a:xfrm>
          <a:off x="9588500" y="157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112958</xdr:rowOff>
    </xdr:from>
    <xdr:ext cx="534377" cy="259045"/>
    <xdr:sp macro="" textlink="">
      <xdr:nvSpPr>
        <xdr:cNvPr id="480" name="テキスト ボックス 479"/>
        <xdr:cNvSpPr txBox="1"/>
      </xdr:nvSpPr>
      <xdr:spPr>
        <a:xfrm>
          <a:off x="9372111" y="155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89128</xdr:rowOff>
    </xdr:from>
    <xdr:to>
      <xdr:col>46</xdr:col>
      <xdr:colOff>38100</xdr:colOff>
      <xdr:row>96</xdr:row>
      <xdr:rowOff>19278</xdr:rowOff>
    </xdr:to>
    <xdr:sp macro="" textlink="">
      <xdr:nvSpPr>
        <xdr:cNvPr id="481" name="楕円 480"/>
        <xdr:cNvSpPr/>
      </xdr:nvSpPr>
      <xdr:spPr>
        <a:xfrm>
          <a:off x="8699500" y="163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10405</xdr:rowOff>
    </xdr:from>
    <xdr:ext cx="534377" cy="259045"/>
    <xdr:sp macro="" textlink="">
      <xdr:nvSpPr>
        <xdr:cNvPr id="482" name="テキスト ボックス 481"/>
        <xdr:cNvSpPr txBox="1"/>
      </xdr:nvSpPr>
      <xdr:spPr>
        <a:xfrm>
          <a:off x="8483111" y="164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7138</xdr:rowOff>
    </xdr:from>
    <xdr:to>
      <xdr:col>41</xdr:col>
      <xdr:colOff>101600</xdr:colOff>
      <xdr:row>96</xdr:row>
      <xdr:rowOff>108738</xdr:rowOff>
    </xdr:to>
    <xdr:sp macro="" textlink="">
      <xdr:nvSpPr>
        <xdr:cNvPr id="483" name="楕円 482"/>
        <xdr:cNvSpPr/>
      </xdr:nvSpPr>
      <xdr:spPr>
        <a:xfrm>
          <a:off x="7810500" y="164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99865</xdr:rowOff>
    </xdr:from>
    <xdr:ext cx="534377" cy="259045"/>
    <xdr:sp macro="" textlink="">
      <xdr:nvSpPr>
        <xdr:cNvPr id="484" name="テキスト ボックス 483"/>
        <xdr:cNvSpPr txBox="1"/>
      </xdr:nvSpPr>
      <xdr:spPr>
        <a:xfrm>
          <a:off x="7594111" y="16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4" name="直線コネクタ 503"/>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5"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7"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8" name="直線コネクタ 507"/>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150730</xdr:rowOff>
    </xdr:from>
    <xdr:to>
      <xdr:col>85</xdr:col>
      <xdr:colOff>127000</xdr:colOff>
      <xdr:row>38</xdr:row>
      <xdr:rowOff>6141</xdr:rowOff>
    </xdr:to>
    <xdr:cxnSp macro="">
      <xdr:nvCxnSpPr>
        <xdr:cNvPr id="509" name="直線コネクタ 508"/>
        <xdr:cNvCxnSpPr/>
      </xdr:nvCxnSpPr>
      <xdr:spPr>
        <a:xfrm flipV="1">
          <a:off x="15481300" y="6494380"/>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10"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1" name="フローチャート: 判断 510"/>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108210</xdr:rowOff>
    </xdr:from>
    <xdr:to>
      <xdr:col>81</xdr:col>
      <xdr:colOff>50800</xdr:colOff>
      <xdr:row>38</xdr:row>
      <xdr:rowOff>6141</xdr:rowOff>
    </xdr:to>
    <xdr:cxnSp macro="">
      <xdr:nvCxnSpPr>
        <xdr:cNvPr id="512" name="直線コネクタ 511"/>
        <xdr:cNvCxnSpPr/>
      </xdr:nvCxnSpPr>
      <xdr:spPr>
        <a:xfrm>
          <a:off x="14592300" y="6451860"/>
          <a:ext cx="8890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3" name="フローチャート: 判断 512"/>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4" name="テキスト ボックス 513"/>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28200</xdr:rowOff>
    </xdr:from>
    <xdr:to>
      <xdr:col>76</xdr:col>
      <xdr:colOff>114300</xdr:colOff>
      <xdr:row>37</xdr:row>
      <xdr:rowOff>108210</xdr:rowOff>
    </xdr:to>
    <xdr:cxnSp macro="">
      <xdr:nvCxnSpPr>
        <xdr:cNvPr id="515" name="直線コネクタ 514"/>
        <xdr:cNvCxnSpPr/>
      </xdr:nvCxnSpPr>
      <xdr:spPr>
        <a:xfrm>
          <a:off x="13703300" y="63718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6" name="フローチャート: 判断 515"/>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7" name="テキスト ボックス 516"/>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28200</xdr:rowOff>
    </xdr:from>
    <xdr:to>
      <xdr:col>71</xdr:col>
      <xdr:colOff>177800</xdr:colOff>
      <xdr:row>37</xdr:row>
      <xdr:rowOff>105524</xdr:rowOff>
    </xdr:to>
    <xdr:cxnSp macro="">
      <xdr:nvCxnSpPr>
        <xdr:cNvPr id="518" name="直線コネクタ 517"/>
        <xdr:cNvCxnSpPr/>
      </xdr:nvCxnSpPr>
      <xdr:spPr>
        <a:xfrm flipV="1">
          <a:off x="12814300" y="6371850"/>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9" name="フローチャート: 判断 518"/>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27322</xdr:rowOff>
    </xdr:from>
    <xdr:ext cx="378565" cy="259045"/>
    <xdr:sp macro="" textlink="">
      <xdr:nvSpPr>
        <xdr:cNvPr id="520" name="テキスト ボックス 519"/>
        <xdr:cNvSpPr txBox="1"/>
      </xdr:nvSpPr>
      <xdr:spPr>
        <a:xfrm>
          <a:off x="13514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1" name="フローチャート: 判断 520"/>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164368</xdr:rowOff>
    </xdr:from>
    <xdr:ext cx="469744" cy="259045"/>
    <xdr:sp macro="" textlink="">
      <xdr:nvSpPr>
        <xdr:cNvPr id="522" name="テキスト ボックス 521"/>
        <xdr:cNvSpPr txBox="1"/>
      </xdr:nvSpPr>
      <xdr:spPr>
        <a:xfrm>
          <a:off x="12579428" y="65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99930</xdr:rowOff>
    </xdr:from>
    <xdr:to>
      <xdr:col>85</xdr:col>
      <xdr:colOff>177800</xdr:colOff>
      <xdr:row>38</xdr:row>
      <xdr:rowOff>30080</xdr:rowOff>
    </xdr:to>
    <xdr:sp macro="" textlink="">
      <xdr:nvSpPr>
        <xdr:cNvPr id="528" name="楕円 527"/>
        <xdr:cNvSpPr/>
      </xdr:nvSpPr>
      <xdr:spPr>
        <a:xfrm>
          <a:off x="16268700" y="64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9"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126790</xdr:rowOff>
    </xdr:from>
    <xdr:to>
      <xdr:col>81</xdr:col>
      <xdr:colOff>101600</xdr:colOff>
      <xdr:row>38</xdr:row>
      <xdr:rowOff>56941</xdr:rowOff>
    </xdr:to>
    <xdr:sp macro="" textlink="">
      <xdr:nvSpPr>
        <xdr:cNvPr id="530" name="楕円 529"/>
        <xdr:cNvSpPr/>
      </xdr:nvSpPr>
      <xdr:spPr>
        <a:xfrm>
          <a:off x="15430500" y="6470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48068</xdr:rowOff>
    </xdr:from>
    <xdr:ext cx="378565" cy="259045"/>
    <xdr:sp macro="" textlink="">
      <xdr:nvSpPr>
        <xdr:cNvPr id="531" name="テキスト ボックス 530"/>
        <xdr:cNvSpPr txBox="1"/>
      </xdr:nvSpPr>
      <xdr:spPr>
        <a:xfrm>
          <a:off x="15292017" y="6563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57410</xdr:rowOff>
    </xdr:from>
    <xdr:to>
      <xdr:col>76</xdr:col>
      <xdr:colOff>165100</xdr:colOff>
      <xdr:row>37</xdr:row>
      <xdr:rowOff>159010</xdr:rowOff>
    </xdr:to>
    <xdr:sp macro="" textlink="">
      <xdr:nvSpPr>
        <xdr:cNvPr id="532" name="楕円 531"/>
        <xdr:cNvSpPr/>
      </xdr:nvSpPr>
      <xdr:spPr>
        <a:xfrm>
          <a:off x="14541500" y="64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4087</xdr:rowOff>
    </xdr:from>
    <xdr:ext cx="469744" cy="259045"/>
    <xdr:sp macro="" textlink="">
      <xdr:nvSpPr>
        <xdr:cNvPr id="533" name="テキスト ボックス 532"/>
        <xdr:cNvSpPr txBox="1"/>
      </xdr:nvSpPr>
      <xdr:spPr>
        <a:xfrm>
          <a:off x="14357428" y="617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148850</xdr:rowOff>
    </xdr:from>
    <xdr:to>
      <xdr:col>72</xdr:col>
      <xdr:colOff>38100</xdr:colOff>
      <xdr:row>37</xdr:row>
      <xdr:rowOff>79000</xdr:rowOff>
    </xdr:to>
    <xdr:sp macro="" textlink="">
      <xdr:nvSpPr>
        <xdr:cNvPr id="534" name="楕円 533"/>
        <xdr:cNvSpPr/>
      </xdr:nvSpPr>
      <xdr:spPr>
        <a:xfrm>
          <a:off x="13652500" y="63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95527</xdr:rowOff>
    </xdr:from>
    <xdr:ext cx="469744" cy="259045"/>
    <xdr:sp macro="" textlink="">
      <xdr:nvSpPr>
        <xdr:cNvPr id="535" name="テキスト ボックス 534"/>
        <xdr:cNvSpPr txBox="1"/>
      </xdr:nvSpPr>
      <xdr:spPr>
        <a:xfrm>
          <a:off x="13468428" y="609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54724</xdr:rowOff>
    </xdr:from>
    <xdr:to>
      <xdr:col>67</xdr:col>
      <xdr:colOff>101600</xdr:colOff>
      <xdr:row>37</xdr:row>
      <xdr:rowOff>156324</xdr:rowOff>
    </xdr:to>
    <xdr:sp macro="" textlink="">
      <xdr:nvSpPr>
        <xdr:cNvPr id="536" name="楕円 535"/>
        <xdr:cNvSpPr/>
      </xdr:nvSpPr>
      <xdr:spPr>
        <a:xfrm>
          <a:off x="12763500" y="63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1401</xdr:rowOff>
    </xdr:from>
    <xdr:ext cx="469744" cy="259045"/>
    <xdr:sp macro="" textlink="">
      <xdr:nvSpPr>
        <xdr:cNvPr id="537" name="テキスト ボックス 536"/>
        <xdr:cNvSpPr txBox="1"/>
      </xdr:nvSpPr>
      <xdr:spPr>
        <a:xfrm>
          <a:off x="12579428" y="617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9" name="直線コネクタ 608"/>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0"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1" name="直線コネクタ 610"/>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2"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3" name="直線コネクタ 612"/>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152798</xdr:rowOff>
    </xdr:from>
    <xdr:to>
      <xdr:col>85</xdr:col>
      <xdr:colOff>127000</xdr:colOff>
      <xdr:row>76</xdr:row>
      <xdr:rowOff>165533</xdr:rowOff>
    </xdr:to>
    <xdr:cxnSp macro="">
      <xdr:nvCxnSpPr>
        <xdr:cNvPr id="614" name="直線コネクタ 613"/>
        <xdr:cNvCxnSpPr/>
      </xdr:nvCxnSpPr>
      <xdr:spPr>
        <a:xfrm>
          <a:off x="15481300" y="13182998"/>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5"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6" name="フローチャート: 判断 615"/>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132224</xdr:rowOff>
    </xdr:from>
    <xdr:to>
      <xdr:col>81</xdr:col>
      <xdr:colOff>50800</xdr:colOff>
      <xdr:row>76</xdr:row>
      <xdr:rowOff>152798</xdr:rowOff>
    </xdr:to>
    <xdr:cxnSp macro="">
      <xdr:nvCxnSpPr>
        <xdr:cNvPr id="617" name="直線コネクタ 616"/>
        <xdr:cNvCxnSpPr/>
      </xdr:nvCxnSpPr>
      <xdr:spPr>
        <a:xfrm>
          <a:off x="14592300" y="131624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8" name="フローチャート: 判断 617"/>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9" name="テキスト ボックス 618"/>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126806</xdr:rowOff>
    </xdr:from>
    <xdr:to>
      <xdr:col>76</xdr:col>
      <xdr:colOff>114300</xdr:colOff>
      <xdr:row>76</xdr:row>
      <xdr:rowOff>132224</xdr:rowOff>
    </xdr:to>
    <xdr:cxnSp macro="">
      <xdr:nvCxnSpPr>
        <xdr:cNvPr id="620" name="直線コネクタ 619"/>
        <xdr:cNvCxnSpPr/>
      </xdr:nvCxnSpPr>
      <xdr:spPr>
        <a:xfrm>
          <a:off x="13703300" y="13157006"/>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1" name="フローチャート: 判断 620"/>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2" name="テキスト ボックス 621"/>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115720</xdr:rowOff>
    </xdr:from>
    <xdr:to>
      <xdr:col>71</xdr:col>
      <xdr:colOff>177800</xdr:colOff>
      <xdr:row>76</xdr:row>
      <xdr:rowOff>126806</xdr:rowOff>
    </xdr:to>
    <xdr:cxnSp macro="">
      <xdr:nvCxnSpPr>
        <xdr:cNvPr id="623" name="直線コネクタ 622"/>
        <xdr:cNvCxnSpPr/>
      </xdr:nvCxnSpPr>
      <xdr:spPr>
        <a:xfrm>
          <a:off x="12814300" y="13145920"/>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4" name="フローチャート: 判断 623"/>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5" name="テキスト ボックス 624"/>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6" name="フローチャート: 判断 625"/>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7" name="テキスト ボックス 626"/>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114733</xdr:rowOff>
    </xdr:from>
    <xdr:to>
      <xdr:col>85</xdr:col>
      <xdr:colOff>177800</xdr:colOff>
      <xdr:row>77</xdr:row>
      <xdr:rowOff>44883</xdr:rowOff>
    </xdr:to>
    <xdr:sp macro="" textlink="">
      <xdr:nvSpPr>
        <xdr:cNvPr id="633" name="楕円 632"/>
        <xdr:cNvSpPr/>
      </xdr:nvSpPr>
      <xdr:spPr>
        <a:xfrm>
          <a:off x="162687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93160</xdr:rowOff>
    </xdr:from>
    <xdr:ext cx="534377" cy="259045"/>
    <xdr:sp macro="" textlink="">
      <xdr:nvSpPr>
        <xdr:cNvPr id="634" name="公債費該当値テキスト"/>
        <xdr:cNvSpPr txBox="1"/>
      </xdr:nvSpPr>
      <xdr:spPr>
        <a:xfrm>
          <a:off x="16370300" y="13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101998</xdr:rowOff>
    </xdr:from>
    <xdr:to>
      <xdr:col>81</xdr:col>
      <xdr:colOff>101600</xdr:colOff>
      <xdr:row>77</xdr:row>
      <xdr:rowOff>32148</xdr:rowOff>
    </xdr:to>
    <xdr:sp macro="" textlink="">
      <xdr:nvSpPr>
        <xdr:cNvPr id="635" name="楕円 634"/>
        <xdr:cNvSpPr/>
      </xdr:nvSpPr>
      <xdr:spPr>
        <a:xfrm>
          <a:off x="15430500" y="131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23275</xdr:rowOff>
    </xdr:from>
    <xdr:ext cx="534377" cy="259045"/>
    <xdr:sp macro="" textlink="">
      <xdr:nvSpPr>
        <xdr:cNvPr id="636" name="テキスト ボックス 635"/>
        <xdr:cNvSpPr txBox="1"/>
      </xdr:nvSpPr>
      <xdr:spPr>
        <a:xfrm>
          <a:off x="15214111" y="132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81424</xdr:rowOff>
    </xdr:from>
    <xdr:to>
      <xdr:col>76</xdr:col>
      <xdr:colOff>165100</xdr:colOff>
      <xdr:row>77</xdr:row>
      <xdr:rowOff>11574</xdr:rowOff>
    </xdr:to>
    <xdr:sp macro="" textlink="">
      <xdr:nvSpPr>
        <xdr:cNvPr id="637" name="楕円 636"/>
        <xdr:cNvSpPr/>
      </xdr:nvSpPr>
      <xdr:spPr>
        <a:xfrm>
          <a:off x="14541500" y="131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2701</xdr:rowOff>
    </xdr:from>
    <xdr:ext cx="534377" cy="259045"/>
    <xdr:sp macro="" textlink="">
      <xdr:nvSpPr>
        <xdr:cNvPr id="638" name="テキスト ボックス 637"/>
        <xdr:cNvSpPr txBox="1"/>
      </xdr:nvSpPr>
      <xdr:spPr>
        <a:xfrm>
          <a:off x="14325111" y="132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76006</xdr:rowOff>
    </xdr:from>
    <xdr:to>
      <xdr:col>72</xdr:col>
      <xdr:colOff>38100</xdr:colOff>
      <xdr:row>77</xdr:row>
      <xdr:rowOff>6156</xdr:rowOff>
    </xdr:to>
    <xdr:sp macro="" textlink="">
      <xdr:nvSpPr>
        <xdr:cNvPr id="639" name="楕円 638"/>
        <xdr:cNvSpPr/>
      </xdr:nvSpPr>
      <xdr:spPr>
        <a:xfrm>
          <a:off x="13652500" y="1310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168733</xdr:rowOff>
    </xdr:from>
    <xdr:ext cx="534377" cy="259045"/>
    <xdr:sp macro="" textlink="">
      <xdr:nvSpPr>
        <xdr:cNvPr id="640" name="テキスト ボックス 639"/>
        <xdr:cNvSpPr txBox="1"/>
      </xdr:nvSpPr>
      <xdr:spPr>
        <a:xfrm>
          <a:off x="13436111" y="1319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64920</xdr:rowOff>
    </xdr:from>
    <xdr:to>
      <xdr:col>67</xdr:col>
      <xdr:colOff>101600</xdr:colOff>
      <xdr:row>76</xdr:row>
      <xdr:rowOff>166520</xdr:rowOff>
    </xdr:to>
    <xdr:sp macro="" textlink="">
      <xdr:nvSpPr>
        <xdr:cNvPr id="641" name="楕円 640"/>
        <xdr:cNvSpPr/>
      </xdr:nvSpPr>
      <xdr:spPr>
        <a:xfrm>
          <a:off x="12763500" y="130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157647</xdr:rowOff>
    </xdr:from>
    <xdr:ext cx="534377" cy="259045"/>
    <xdr:sp macro="" textlink="">
      <xdr:nvSpPr>
        <xdr:cNvPr id="642" name="テキスト ボックス 641"/>
        <xdr:cNvSpPr txBox="1"/>
      </xdr:nvSpPr>
      <xdr:spPr>
        <a:xfrm>
          <a:off x="12547111" y="131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118898</xdr:rowOff>
    </xdr:from>
    <xdr:to>
      <xdr:col>85</xdr:col>
      <xdr:colOff>127000</xdr:colOff>
      <xdr:row>97</xdr:row>
      <xdr:rowOff>150749</xdr:rowOff>
    </xdr:to>
    <xdr:cxnSp macro="">
      <xdr:nvCxnSpPr>
        <xdr:cNvPr id="671" name="直線コネクタ 670"/>
        <xdr:cNvCxnSpPr/>
      </xdr:nvCxnSpPr>
      <xdr:spPr>
        <a:xfrm>
          <a:off x="15481300" y="16749548"/>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2"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75540</xdr:rowOff>
    </xdr:from>
    <xdr:to>
      <xdr:col>81</xdr:col>
      <xdr:colOff>50800</xdr:colOff>
      <xdr:row>97</xdr:row>
      <xdr:rowOff>118898</xdr:rowOff>
    </xdr:to>
    <xdr:cxnSp macro="">
      <xdr:nvCxnSpPr>
        <xdr:cNvPr id="674" name="直線コネクタ 673"/>
        <xdr:cNvCxnSpPr/>
      </xdr:nvCxnSpPr>
      <xdr:spPr>
        <a:xfrm>
          <a:off x="14592300" y="16706190"/>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6" name="テキスト ボックス 675"/>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16256</xdr:rowOff>
    </xdr:from>
    <xdr:to>
      <xdr:col>76</xdr:col>
      <xdr:colOff>114300</xdr:colOff>
      <xdr:row>97</xdr:row>
      <xdr:rowOff>75540</xdr:rowOff>
    </xdr:to>
    <xdr:cxnSp macro="">
      <xdr:nvCxnSpPr>
        <xdr:cNvPr id="677" name="直線コネクタ 676"/>
        <xdr:cNvCxnSpPr/>
      </xdr:nvCxnSpPr>
      <xdr:spPr>
        <a:xfrm>
          <a:off x="13703300" y="16646906"/>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9" name="テキスト ボックス 678"/>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96876</xdr:rowOff>
    </xdr:from>
    <xdr:to>
      <xdr:col>71</xdr:col>
      <xdr:colOff>177800</xdr:colOff>
      <xdr:row>97</xdr:row>
      <xdr:rowOff>16256</xdr:rowOff>
    </xdr:to>
    <xdr:cxnSp macro="">
      <xdr:nvCxnSpPr>
        <xdr:cNvPr id="680" name="直線コネクタ 679"/>
        <xdr:cNvCxnSpPr/>
      </xdr:nvCxnSpPr>
      <xdr:spPr>
        <a:xfrm>
          <a:off x="12814300" y="16556076"/>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2" name="テキスト ボックス 681"/>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4" name="テキスト ボックス 683"/>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99949</xdr:rowOff>
    </xdr:from>
    <xdr:to>
      <xdr:col>85</xdr:col>
      <xdr:colOff>177800</xdr:colOff>
      <xdr:row>98</xdr:row>
      <xdr:rowOff>30099</xdr:rowOff>
    </xdr:to>
    <xdr:sp macro="" textlink="">
      <xdr:nvSpPr>
        <xdr:cNvPr id="690" name="楕円 689"/>
        <xdr:cNvSpPr/>
      </xdr:nvSpPr>
      <xdr:spPr>
        <a:xfrm>
          <a:off x="16268700" y="167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78376</xdr:rowOff>
    </xdr:from>
    <xdr:ext cx="469744" cy="259045"/>
    <xdr:sp macro="" textlink="">
      <xdr:nvSpPr>
        <xdr:cNvPr id="691" name="積立金該当値テキスト"/>
        <xdr:cNvSpPr txBox="1"/>
      </xdr:nvSpPr>
      <xdr:spPr>
        <a:xfrm>
          <a:off x="16370300" y="1670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68098</xdr:rowOff>
    </xdr:from>
    <xdr:to>
      <xdr:col>81</xdr:col>
      <xdr:colOff>101600</xdr:colOff>
      <xdr:row>97</xdr:row>
      <xdr:rowOff>169698</xdr:rowOff>
    </xdr:to>
    <xdr:sp macro="" textlink="">
      <xdr:nvSpPr>
        <xdr:cNvPr id="692" name="楕円 691"/>
        <xdr:cNvSpPr/>
      </xdr:nvSpPr>
      <xdr:spPr>
        <a:xfrm>
          <a:off x="15430500" y="166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160825</xdr:rowOff>
    </xdr:from>
    <xdr:ext cx="469744" cy="259045"/>
    <xdr:sp macro="" textlink="">
      <xdr:nvSpPr>
        <xdr:cNvPr id="693" name="テキスト ボックス 692"/>
        <xdr:cNvSpPr txBox="1"/>
      </xdr:nvSpPr>
      <xdr:spPr>
        <a:xfrm>
          <a:off x="15246428" y="167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24740</xdr:rowOff>
    </xdr:from>
    <xdr:to>
      <xdr:col>76</xdr:col>
      <xdr:colOff>165100</xdr:colOff>
      <xdr:row>97</xdr:row>
      <xdr:rowOff>126340</xdr:rowOff>
    </xdr:to>
    <xdr:sp macro="" textlink="">
      <xdr:nvSpPr>
        <xdr:cNvPr id="694" name="楕円 693"/>
        <xdr:cNvSpPr/>
      </xdr:nvSpPr>
      <xdr:spPr>
        <a:xfrm>
          <a:off x="14541500" y="16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117467</xdr:rowOff>
    </xdr:from>
    <xdr:ext cx="469744" cy="259045"/>
    <xdr:sp macro="" textlink="">
      <xdr:nvSpPr>
        <xdr:cNvPr id="695" name="テキスト ボックス 694"/>
        <xdr:cNvSpPr txBox="1"/>
      </xdr:nvSpPr>
      <xdr:spPr>
        <a:xfrm>
          <a:off x="14357428" y="1674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136906</xdr:rowOff>
    </xdr:from>
    <xdr:to>
      <xdr:col>72</xdr:col>
      <xdr:colOff>38100</xdr:colOff>
      <xdr:row>97</xdr:row>
      <xdr:rowOff>67056</xdr:rowOff>
    </xdr:to>
    <xdr:sp macro="" textlink="">
      <xdr:nvSpPr>
        <xdr:cNvPr id="696" name="楕円 695"/>
        <xdr:cNvSpPr/>
      </xdr:nvSpPr>
      <xdr:spPr>
        <a:xfrm>
          <a:off x="13652500" y="165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58183</xdr:rowOff>
    </xdr:from>
    <xdr:ext cx="469744" cy="259045"/>
    <xdr:sp macro="" textlink="">
      <xdr:nvSpPr>
        <xdr:cNvPr id="697" name="テキスト ボックス 696"/>
        <xdr:cNvSpPr txBox="1"/>
      </xdr:nvSpPr>
      <xdr:spPr>
        <a:xfrm>
          <a:off x="13468428" y="1668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46076</xdr:rowOff>
    </xdr:from>
    <xdr:to>
      <xdr:col>67</xdr:col>
      <xdr:colOff>101600</xdr:colOff>
      <xdr:row>96</xdr:row>
      <xdr:rowOff>147676</xdr:rowOff>
    </xdr:to>
    <xdr:sp macro="" textlink="">
      <xdr:nvSpPr>
        <xdr:cNvPr id="698" name="楕円 697"/>
        <xdr:cNvSpPr/>
      </xdr:nvSpPr>
      <xdr:spPr>
        <a:xfrm>
          <a:off x="12763500" y="165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138803</xdr:rowOff>
    </xdr:from>
    <xdr:ext cx="469744" cy="259045"/>
    <xdr:sp macro="" textlink="">
      <xdr:nvSpPr>
        <xdr:cNvPr id="699" name="テキスト ボックス 698"/>
        <xdr:cNvSpPr txBox="1"/>
      </xdr:nvSpPr>
      <xdr:spPr>
        <a:xfrm>
          <a:off x="12579428" y="1659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168466</xdr:rowOff>
    </xdr:from>
    <xdr:to>
      <xdr:col>116</xdr:col>
      <xdr:colOff>63500</xdr:colOff>
      <xdr:row>38</xdr:row>
      <xdr:rowOff>11113</xdr:rowOff>
    </xdr:to>
    <xdr:cxnSp macro="">
      <xdr:nvCxnSpPr>
        <xdr:cNvPr id="728" name="直線コネクタ 727"/>
        <xdr:cNvCxnSpPr/>
      </xdr:nvCxnSpPr>
      <xdr:spPr>
        <a:xfrm flipV="1">
          <a:off x="21323300" y="6512116"/>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9"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99504</xdr:rowOff>
    </xdr:from>
    <xdr:to>
      <xdr:col>111</xdr:col>
      <xdr:colOff>177800</xdr:colOff>
      <xdr:row>38</xdr:row>
      <xdr:rowOff>11113</xdr:rowOff>
    </xdr:to>
    <xdr:cxnSp macro="">
      <xdr:nvCxnSpPr>
        <xdr:cNvPr id="731" name="直線コネクタ 730"/>
        <xdr:cNvCxnSpPr/>
      </xdr:nvCxnSpPr>
      <xdr:spPr>
        <a:xfrm>
          <a:off x="20434300" y="6443154"/>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40449</xdr:rowOff>
    </xdr:from>
    <xdr:to>
      <xdr:col>107</xdr:col>
      <xdr:colOff>50800</xdr:colOff>
      <xdr:row>37</xdr:row>
      <xdr:rowOff>99504</xdr:rowOff>
    </xdr:to>
    <xdr:cxnSp macro="">
      <xdr:nvCxnSpPr>
        <xdr:cNvPr id="734" name="直線コネクタ 733"/>
        <xdr:cNvCxnSpPr/>
      </xdr:nvCxnSpPr>
      <xdr:spPr>
        <a:xfrm>
          <a:off x="19545300" y="6384099"/>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40449</xdr:rowOff>
    </xdr:from>
    <xdr:to>
      <xdr:col>102</xdr:col>
      <xdr:colOff>114300</xdr:colOff>
      <xdr:row>37</xdr:row>
      <xdr:rowOff>62357</xdr:rowOff>
    </xdr:to>
    <xdr:cxnSp macro="">
      <xdr:nvCxnSpPr>
        <xdr:cNvPr id="737" name="直線コネクタ 736"/>
        <xdr:cNvCxnSpPr/>
      </xdr:nvCxnSpPr>
      <xdr:spPr>
        <a:xfrm flipV="1">
          <a:off x="18656300" y="6384099"/>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117666</xdr:rowOff>
    </xdr:from>
    <xdr:to>
      <xdr:col>116</xdr:col>
      <xdr:colOff>114300</xdr:colOff>
      <xdr:row>38</xdr:row>
      <xdr:rowOff>47816</xdr:rowOff>
    </xdr:to>
    <xdr:sp macro="" textlink="">
      <xdr:nvSpPr>
        <xdr:cNvPr id="747" name="楕円 746"/>
        <xdr:cNvSpPr/>
      </xdr:nvSpPr>
      <xdr:spPr>
        <a:xfrm>
          <a:off x="22110700" y="64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96093</xdr:rowOff>
    </xdr:from>
    <xdr:ext cx="469744" cy="259045"/>
    <xdr:sp macro="" textlink="">
      <xdr:nvSpPr>
        <xdr:cNvPr id="748" name="投資及び出資金該当値テキスト"/>
        <xdr:cNvSpPr txBox="1"/>
      </xdr:nvSpPr>
      <xdr:spPr>
        <a:xfrm>
          <a:off x="22212300" y="64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131763</xdr:rowOff>
    </xdr:from>
    <xdr:to>
      <xdr:col>112</xdr:col>
      <xdr:colOff>38100</xdr:colOff>
      <xdr:row>38</xdr:row>
      <xdr:rowOff>61913</xdr:rowOff>
    </xdr:to>
    <xdr:sp macro="" textlink="">
      <xdr:nvSpPr>
        <xdr:cNvPr id="749" name="楕円 748"/>
        <xdr:cNvSpPr/>
      </xdr:nvSpPr>
      <xdr:spPr>
        <a:xfrm>
          <a:off x="21272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53040</xdr:rowOff>
    </xdr:from>
    <xdr:ext cx="469744" cy="259045"/>
    <xdr:sp macro="" textlink="">
      <xdr:nvSpPr>
        <xdr:cNvPr id="750" name="テキスト ボックス 749"/>
        <xdr:cNvSpPr txBox="1"/>
      </xdr:nvSpPr>
      <xdr:spPr>
        <a:xfrm>
          <a:off x="21088428" y="65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48704</xdr:rowOff>
    </xdr:from>
    <xdr:to>
      <xdr:col>107</xdr:col>
      <xdr:colOff>101600</xdr:colOff>
      <xdr:row>37</xdr:row>
      <xdr:rowOff>150304</xdr:rowOff>
    </xdr:to>
    <xdr:sp macro="" textlink="">
      <xdr:nvSpPr>
        <xdr:cNvPr id="751" name="楕円 750"/>
        <xdr:cNvSpPr/>
      </xdr:nvSpPr>
      <xdr:spPr>
        <a:xfrm>
          <a:off x="20383500" y="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141432</xdr:rowOff>
    </xdr:from>
    <xdr:ext cx="469744" cy="259045"/>
    <xdr:sp macro="" textlink="">
      <xdr:nvSpPr>
        <xdr:cNvPr id="752" name="テキスト ボックス 751"/>
        <xdr:cNvSpPr txBox="1"/>
      </xdr:nvSpPr>
      <xdr:spPr>
        <a:xfrm>
          <a:off x="20199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161099</xdr:rowOff>
    </xdr:from>
    <xdr:to>
      <xdr:col>102</xdr:col>
      <xdr:colOff>165100</xdr:colOff>
      <xdr:row>37</xdr:row>
      <xdr:rowOff>91249</xdr:rowOff>
    </xdr:to>
    <xdr:sp macro="" textlink="">
      <xdr:nvSpPr>
        <xdr:cNvPr id="753" name="楕円 752"/>
        <xdr:cNvSpPr/>
      </xdr:nvSpPr>
      <xdr:spPr>
        <a:xfrm>
          <a:off x="19494500" y="63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82376</xdr:rowOff>
    </xdr:from>
    <xdr:ext cx="469744" cy="259045"/>
    <xdr:sp macro="" textlink="">
      <xdr:nvSpPr>
        <xdr:cNvPr id="754" name="テキスト ボックス 753"/>
        <xdr:cNvSpPr txBox="1"/>
      </xdr:nvSpPr>
      <xdr:spPr>
        <a:xfrm>
          <a:off x="19310428" y="64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11557</xdr:rowOff>
    </xdr:from>
    <xdr:to>
      <xdr:col>98</xdr:col>
      <xdr:colOff>38100</xdr:colOff>
      <xdr:row>37</xdr:row>
      <xdr:rowOff>113157</xdr:rowOff>
    </xdr:to>
    <xdr:sp macro="" textlink="">
      <xdr:nvSpPr>
        <xdr:cNvPr id="755" name="楕円 754"/>
        <xdr:cNvSpPr/>
      </xdr:nvSpPr>
      <xdr:spPr>
        <a:xfrm>
          <a:off x="18605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104284</xdr:rowOff>
    </xdr:from>
    <xdr:ext cx="469744" cy="259045"/>
    <xdr:sp macro="" textlink="">
      <xdr:nvSpPr>
        <xdr:cNvPr id="756" name="テキスト ボックス 755"/>
        <xdr:cNvSpPr txBox="1"/>
      </xdr:nvSpPr>
      <xdr:spPr>
        <a:xfrm>
          <a:off x="18421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114188</xdr:rowOff>
    </xdr:from>
    <xdr:to>
      <xdr:col>116</xdr:col>
      <xdr:colOff>63500</xdr:colOff>
      <xdr:row>58</xdr:row>
      <xdr:rowOff>114577</xdr:rowOff>
    </xdr:to>
    <xdr:cxnSp macro="">
      <xdr:nvCxnSpPr>
        <xdr:cNvPr id="783" name="直線コネクタ 782"/>
        <xdr:cNvCxnSpPr/>
      </xdr:nvCxnSpPr>
      <xdr:spPr>
        <a:xfrm flipV="1">
          <a:off x="21323300" y="10058288"/>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114577</xdr:rowOff>
    </xdr:from>
    <xdr:to>
      <xdr:col>111</xdr:col>
      <xdr:colOff>177800</xdr:colOff>
      <xdr:row>58</xdr:row>
      <xdr:rowOff>125504</xdr:rowOff>
    </xdr:to>
    <xdr:cxnSp macro="">
      <xdr:nvCxnSpPr>
        <xdr:cNvPr id="786" name="直線コネクタ 785"/>
        <xdr:cNvCxnSpPr/>
      </xdr:nvCxnSpPr>
      <xdr:spPr>
        <a:xfrm flipV="1">
          <a:off x="20434300" y="10058677"/>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125344</xdr:rowOff>
    </xdr:from>
    <xdr:to>
      <xdr:col>107</xdr:col>
      <xdr:colOff>50800</xdr:colOff>
      <xdr:row>58</xdr:row>
      <xdr:rowOff>125504</xdr:rowOff>
    </xdr:to>
    <xdr:cxnSp macro="">
      <xdr:nvCxnSpPr>
        <xdr:cNvPr id="789" name="直線コネクタ 788"/>
        <xdr:cNvCxnSpPr/>
      </xdr:nvCxnSpPr>
      <xdr:spPr>
        <a:xfrm>
          <a:off x="19545300" y="10069444"/>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125070</xdr:rowOff>
    </xdr:from>
    <xdr:to>
      <xdr:col>102</xdr:col>
      <xdr:colOff>114300</xdr:colOff>
      <xdr:row>58</xdr:row>
      <xdr:rowOff>125344</xdr:rowOff>
    </xdr:to>
    <xdr:cxnSp macro="">
      <xdr:nvCxnSpPr>
        <xdr:cNvPr id="792" name="直線コネクタ 791"/>
        <xdr:cNvCxnSpPr/>
      </xdr:nvCxnSpPr>
      <xdr:spPr>
        <a:xfrm>
          <a:off x="18656300" y="1006917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63388</xdr:rowOff>
    </xdr:from>
    <xdr:to>
      <xdr:col>116</xdr:col>
      <xdr:colOff>114300</xdr:colOff>
      <xdr:row>58</xdr:row>
      <xdr:rowOff>164988</xdr:rowOff>
    </xdr:to>
    <xdr:sp macro="" textlink="">
      <xdr:nvSpPr>
        <xdr:cNvPr id="802" name="楕円 801"/>
        <xdr:cNvSpPr/>
      </xdr:nvSpPr>
      <xdr:spPr>
        <a:xfrm>
          <a:off x="221107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149765</xdr:rowOff>
    </xdr:from>
    <xdr:ext cx="469744" cy="259045"/>
    <xdr:sp macro="" textlink="">
      <xdr:nvSpPr>
        <xdr:cNvPr id="803" name="貸付金該当値テキスト"/>
        <xdr:cNvSpPr txBox="1"/>
      </xdr:nvSpPr>
      <xdr:spPr>
        <a:xfrm>
          <a:off x="22212300" y="992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63777</xdr:rowOff>
    </xdr:from>
    <xdr:to>
      <xdr:col>112</xdr:col>
      <xdr:colOff>38100</xdr:colOff>
      <xdr:row>58</xdr:row>
      <xdr:rowOff>165377</xdr:rowOff>
    </xdr:to>
    <xdr:sp macro="" textlink="">
      <xdr:nvSpPr>
        <xdr:cNvPr id="804" name="楕円 803"/>
        <xdr:cNvSpPr/>
      </xdr:nvSpPr>
      <xdr:spPr>
        <a:xfrm>
          <a:off x="21272500" y="100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156504</xdr:rowOff>
    </xdr:from>
    <xdr:ext cx="469744" cy="259045"/>
    <xdr:sp macro="" textlink="">
      <xdr:nvSpPr>
        <xdr:cNvPr id="805" name="テキスト ボックス 804"/>
        <xdr:cNvSpPr txBox="1"/>
      </xdr:nvSpPr>
      <xdr:spPr>
        <a:xfrm>
          <a:off x="21088428" y="101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74704</xdr:rowOff>
    </xdr:from>
    <xdr:to>
      <xdr:col>107</xdr:col>
      <xdr:colOff>101600</xdr:colOff>
      <xdr:row>59</xdr:row>
      <xdr:rowOff>4854</xdr:rowOff>
    </xdr:to>
    <xdr:sp macro="" textlink="">
      <xdr:nvSpPr>
        <xdr:cNvPr id="806" name="楕円 805"/>
        <xdr:cNvSpPr/>
      </xdr:nvSpPr>
      <xdr:spPr>
        <a:xfrm>
          <a:off x="20383500" y="100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167431</xdr:rowOff>
    </xdr:from>
    <xdr:ext cx="378565" cy="259045"/>
    <xdr:sp macro="" textlink="">
      <xdr:nvSpPr>
        <xdr:cNvPr id="807" name="テキスト ボックス 806"/>
        <xdr:cNvSpPr txBox="1"/>
      </xdr:nvSpPr>
      <xdr:spPr>
        <a:xfrm>
          <a:off x="20245017" y="1011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74544</xdr:rowOff>
    </xdr:from>
    <xdr:to>
      <xdr:col>102</xdr:col>
      <xdr:colOff>165100</xdr:colOff>
      <xdr:row>59</xdr:row>
      <xdr:rowOff>4694</xdr:rowOff>
    </xdr:to>
    <xdr:sp macro="" textlink="">
      <xdr:nvSpPr>
        <xdr:cNvPr id="808" name="楕円 807"/>
        <xdr:cNvSpPr/>
      </xdr:nvSpPr>
      <xdr:spPr>
        <a:xfrm>
          <a:off x="194945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167271</xdr:rowOff>
    </xdr:from>
    <xdr:ext cx="378565" cy="259045"/>
    <xdr:sp macro="" textlink="">
      <xdr:nvSpPr>
        <xdr:cNvPr id="809" name="テキスト ボックス 808"/>
        <xdr:cNvSpPr txBox="1"/>
      </xdr:nvSpPr>
      <xdr:spPr>
        <a:xfrm>
          <a:off x="19356017" y="1011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74270</xdr:rowOff>
    </xdr:from>
    <xdr:to>
      <xdr:col>98</xdr:col>
      <xdr:colOff>38100</xdr:colOff>
      <xdr:row>59</xdr:row>
      <xdr:rowOff>4420</xdr:rowOff>
    </xdr:to>
    <xdr:sp macro="" textlink="">
      <xdr:nvSpPr>
        <xdr:cNvPr id="810" name="楕円 809"/>
        <xdr:cNvSpPr/>
      </xdr:nvSpPr>
      <xdr:spPr>
        <a:xfrm>
          <a:off x="18605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166997</xdr:rowOff>
    </xdr:from>
    <xdr:ext cx="378565" cy="259045"/>
    <xdr:sp macro="" textlink="">
      <xdr:nvSpPr>
        <xdr:cNvPr id="811" name="テキスト ボックス 810"/>
        <xdr:cNvSpPr txBox="1"/>
      </xdr:nvSpPr>
      <xdr:spPr>
        <a:xfrm>
          <a:off x="18467017" y="1011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80859</xdr:rowOff>
    </xdr:from>
    <xdr:to>
      <xdr:col>116</xdr:col>
      <xdr:colOff>63500</xdr:colOff>
      <xdr:row>75</xdr:row>
      <xdr:rowOff>131150</xdr:rowOff>
    </xdr:to>
    <xdr:cxnSp macro="">
      <xdr:nvCxnSpPr>
        <xdr:cNvPr id="839" name="直線コネクタ 838"/>
        <xdr:cNvCxnSpPr/>
      </xdr:nvCxnSpPr>
      <xdr:spPr>
        <a:xfrm flipV="1">
          <a:off x="21323300" y="12939609"/>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0"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86573</xdr:rowOff>
    </xdr:from>
    <xdr:to>
      <xdr:col>111</xdr:col>
      <xdr:colOff>177800</xdr:colOff>
      <xdr:row>75</xdr:row>
      <xdr:rowOff>131150</xdr:rowOff>
    </xdr:to>
    <xdr:cxnSp macro="">
      <xdr:nvCxnSpPr>
        <xdr:cNvPr id="842" name="直線コネクタ 841"/>
        <xdr:cNvCxnSpPr/>
      </xdr:nvCxnSpPr>
      <xdr:spPr>
        <a:xfrm>
          <a:off x="20434300" y="1294532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4" name="テキスト ボックス 843"/>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86573</xdr:rowOff>
    </xdr:from>
    <xdr:to>
      <xdr:col>107</xdr:col>
      <xdr:colOff>50800</xdr:colOff>
      <xdr:row>75</xdr:row>
      <xdr:rowOff>123058</xdr:rowOff>
    </xdr:to>
    <xdr:cxnSp macro="">
      <xdr:nvCxnSpPr>
        <xdr:cNvPr id="845" name="直線コネクタ 844"/>
        <xdr:cNvCxnSpPr/>
      </xdr:nvCxnSpPr>
      <xdr:spPr>
        <a:xfrm flipV="1">
          <a:off x="19545300" y="12945323"/>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123058</xdr:rowOff>
    </xdr:from>
    <xdr:to>
      <xdr:col>102</xdr:col>
      <xdr:colOff>114300</xdr:colOff>
      <xdr:row>76</xdr:row>
      <xdr:rowOff>20828</xdr:rowOff>
    </xdr:to>
    <xdr:cxnSp macro="">
      <xdr:nvCxnSpPr>
        <xdr:cNvPr id="848" name="直線コネクタ 847"/>
        <xdr:cNvCxnSpPr/>
      </xdr:nvCxnSpPr>
      <xdr:spPr>
        <a:xfrm flipV="1">
          <a:off x="18656300" y="12981808"/>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0" name="テキスト ボックス 849"/>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2" name="テキスト ボックス 851"/>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30059</xdr:rowOff>
    </xdr:from>
    <xdr:to>
      <xdr:col>116</xdr:col>
      <xdr:colOff>114300</xdr:colOff>
      <xdr:row>75</xdr:row>
      <xdr:rowOff>131659</xdr:rowOff>
    </xdr:to>
    <xdr:sp macro="" textlink="">
      <xdr:nvSpPr>
        <xdr:cNvPr id="858" name="楕円 857"/>
        <xdr:cNvSpPr/>
      </xdr:nvSpPr>
      <xdr:spPr>
        <a:xfrm>
          <a:off x="22110700" y="128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8486</xdr:rowOff>
    </xdr:from>
    <xdr:ext cx="534377" cy="259045"/>
    <xdr:sp macro="" textlink="">
      <xdr:nvSpPr>
        <xdr:cNvPr id="859" name="繰出金該当値テキスト"/>
        <xdr:cNvSpPr txBox="1"/>
      </xdr:nvSpPr>
      <xdr:spPr>
        <a:xfrm>
          <a:off x="22212300" y="128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80350</xdr:rowOff>
    </xdr:from>
    <xdr:to>
      <xdr:col>112</xdr:col>
      <xdr:colOff>38100</xdr:colOff>
      <xdr:row>76</xdr:row>
      <xdr:rowOff>10500</xdr:rowOff>
    </xdr:to>
    <xdr:sp macro="" textlink="">
      <xdr:nvSpPr>
        <xdr:cNvPr id="860" name="楕円 859"/>
        <xdr:cNvSpPr/>
      </xdr:nvSpPr>
      <xdr:spPr>
        <a:xfrm>
          <a:off x="21272500" y="129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1627</xdr:rowOff>
    </xdr:from>
    <xdr:ext cx="534377" cy="259045"/>
    <xdr:sp macro="" textlink="">
      <xdr:nvSpPr>
        <xdr:cNvPr id="861" name="テキスト ボックス 860"/>
        <xdr:cNvSpPr txBox="1"/>
      </xdr:nvSpPr>
      <xdr:spPr>
        <a:xfrm>
          <a:off x="21056111" y="130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35773</xdr:rowOff>
    </xdr:from>
    <xdr:to>
      <xdr:col>107</xdr:col>
      <xdr:colOff>101600</xdr:colOff>
      <xdr:row>75</xdr:row>
      <xdr:rowOff>137373</xdr:rowOff>
    </xdr:to>
    <xdr:sp macro="" textlink="">
      <xdr:nvSpPr>
        <xdr:cNvPr id="862" name="楕円 861"/>
        <xdr:cNvSpPr/>
      </xdr:nvSpPr>
      <xdr:spPr>
        <a:xfrm>
          <a:off x="20383500" y="1289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128500</xdr:rowOff>
    </xdr:from>
    <xdr:ext cx="534377" cy="259045"/>
    <xdr:sp macro="" textlink="">
      <xdr:nvSpPr>
        <xdr:cNvPr id="863" name="テキスト ボックス 862"/>
        <xdr:cNvSpPr txBox="1"/>
      </xdr:nvSpPr>
      <xdr:spPr>
        <a:xfrm>
          <a:off x="20167111" y="1298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72258</xdr:rowOff>
    </xdr:from>
    <xdr:to>
      <xdr:col>102</xdr:col>
      <xdr:colOff>165100</xdr:colOff>
      <xdr:row>76</xdr:row>
      <xdr:rowOff>2408</xdr:rowOff>
    </xdr:to>
    <xdr:sp macro="" textlink="">
      <xdr:nvSpPr>
        <xdr:cNvPr id="864" name="楕円 863"/>
        <xdr:cNvSpPr/>
      </xdr:nvSpPr>
      <xdr:spPr>
        <a:xfrm>
          <a:off x="19494500" y="129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164985</xdr:rowOff>
    </xdr:from>
    <xdr:ext cx="534377" cy="259045"/>
    <xdr:sp macro="" textlink="">
      <xdr:nvSpPr>
        <xdr:cNvPr id="865" name="テキスト ボックス 864"/>
        <xdr:cNvSpPr txBox="1"/>
      </xdr:nvSpPr>
      <xdr:spPr>
        <a:xfrm>
          <a:off x="19278111" y="130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141478</xdr:rowOff>
    </xdr:from>
    <xdr:to>
      <xdr:col>98</xdr:col>
      <xdr:colOff>38100</xdr:colOff>
      <xdr:row>76</xdr:row>
      <xdr:rowOff>71628</xdr:rowOff>
    </xdr:to>
    <xdr:sp macro="" textlink="">
      <xdr:nvSpPr>
        <xdr:cNvPr id="866" name="楕円 865"/>
        <xdr:cNvSpPr/>
      </xdr:nvSpPr>
      <xdr:spPr>
        <a:xfrm>
          <a:off x="18605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62755</xdr:rowOff>
    </xdr:from>
    <xdr:ext cx="534377" cy="259045"/>
    <xdr:sp macro="" textlink="">
      <xdr:nvSpPr>
        <xdr:cNvPr id="867" name="テキスト ボックス 866"/>
        <xdr:cNvSpPr txBox="1"/>
      </xdr:nvSpPr>
      <xdr:spPr>
        <a:xfrm>
          <a:off x="18389111" y="130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物件費は、類似団体平均値に近い数値で推移してきたが、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年度は緊急情報防災ラジオ普及や防災必需品備蓄など防災対策事業の増などにより類似団体平均値を上回る数値となった。　</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年度は住民情報システム整備費の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などにより、類似団体平均値を下回る数値とな</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年度は消防広域化に伴う消防総合システムの保守経費などの増により増加したものの、類似団体平均値を下回る数値で推移している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扶助費は、類似団体と比べ、生活保護費が少ないことなどにより、類似団体中、低い数値となっている。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数値が増加傾向にあるのは、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自立支援給付費や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障害児施設給付費</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例年増加傾向</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特に</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年度は年金生活者等支援臨時福祉給付金給付事業費の増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年度は保育定員の増による私立こども園や保育所等への給付費の増などによるものである。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普通建設事業費は、合併に伴う建設計画に基づく事業などを実施してきたことから類似団体より高い数値で推移しているが、合併特例期間が終期（</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年度まで）を迎え、</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年度をピークに減少傾向であったが、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年度は概ね横ばいで推移している。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貸付金は、類似団体中、低い数値となっている。　これは、中小企業などに対する事業資金貸付について、本市は利子補給事業（補助費等）で対応していることなどが影響している。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706,287
697,210
1,411.90
314,840,086
308,114,316
4,570,622
186,500,513
426,793,785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170724</xdr:rowOff>
    </xdr:from>
    <xdr:to>
      <xdr:col>24</xdr:col>
      <xdr:colOff>63500</xdr:colOff>
      <xdr:row>33</xdr:row>
      <xdr:rowOff>17236</xdr:rowOff>
    </xdr:to>
    <xdr:cxnSp macro="">
      <xdr:nvCxnSpPr>
        <xdr:cNvPr id="63" name="直線コネクタ 62"/>
        <xdr:cNvCxnSpPr/>
      </xdr:nvCxnSpPr>
      <xdr:spPr>
        <a:xfrm flipV="1">
          <a:off x="3797300" y="565712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138067</xdr:rowOff>
    </xdr:from>
    <xdr:to>
      <xdr:col>19</xdr:col>
      <xdr:colOff>177800</xdr:colOff>
      <xdr:row>33</xdr:row>
      <xdr:rowOff>17236</xdr:rowOff>
    </xdr:to>
    <xdr:cxnSp macro="">
      <xdr:nvCxnSpPr>
        <xdr:cNvPr id="66" name="直線コネクタ 65"/>
        <xdr:cNvCxnSpPr/>
      </xdr:nvCxnSpPr>
      <xdr:spPr>
        <a:xfrm>
          <a:off x="2908300" y="5453017"/>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138067</xdr:rowOff>
    </xdr:from>
    <xdr:to>
      <xdr:col>15</xdr:col>
      <xdr:colOff>50800</xdr:colOff>
      <xdr:row>32</xdr:row>
      <xdr:rowOff>93980</xdr:rowOff>
    </xdr:to>
    <xdr:cxnSp macro="">
      <xdr:nvCxnSpPr>
        <xdr:cNvPr id="69" name="直線コネクタ 68"/>
        <xdr:cNvCxnSpPr/>
      </xdr:nvCxnSpPr>
      <xdr:spPr>
        <a:xfrm flipV="1">
          <a:off x="2019300" y="545301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93980</xdr:rowOff>
    </xdr:from>
    <xdr:to>
      <xdr:col>10</xdr:col>
      <xdr:colOff>114300</xdr:colOff>
      <xdr:row>33</xdr:row>
      <xdr:rowOff>30299</xdr:rowOff>
    </xdr:to>
    <xdr:cxnSp macro="">
      <xdr:nvCxnSpPr>
        <xdr:cNvPr id="72" name="直線コネクタ 71"/>
        <xdr:cNvCxnSpPr/>
      </xdr:nvCxnSpPr>
      <xdr:spPr>
        <a:xfrm flipV="1">
          <a:off x="1130300" y="55803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119924</xdr:rowOff>
    </xdr:from>
    <xdr:to>
      <xdr:col>24</xdr:col>
      <xdr:colOff>114300</xdr:colOff>
      <xdr:row>33</xdr:row>
      <xdr:rowOff>50074</xdr:rowOff>
    </xdr:to>
    <xdr:sp macro="" textlink="">
      <xdr:nvSpPr>
        <xdr:cNvPr id="82" name="楕円 81"/>
        <xdr:cNvSpPr/>
      </xdr:nvSpPr>
      <xdr:spPr>
        <a:xfrm>
          <a:off x="45847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142801</xdr:rowOff>
    </xdr:from>
    <xdr:ext cx="469744" cy="259045"/>
    <xdr:sp macro="" textlink="">
      <xdr:nvSpPr>
        <xdr:cNvPr id="83" name="議会費該当値テキスト"/>
        <xdr:cNvSpPr txBox="1"/>
      </xdr:nvSpPr>
      <xdr:spPr>
        <a:xfrm>
          <a:off x="4686300" y="54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137886</xdr:rowOff>
    </xdr:from>
    <xdr:to>
      <xdr:col>20</xdr:col>
      <xdr:colOff>38100</xdr:colOff>
      <xdr:row>33</xdr:row>
      <xdr:rowOff>68036</xdr:rowOff>
    </xdr:to>
    <xdr:sp macro="" textlink="">
      <xdr:nvSpPr>
        <xdr:cNvPr id="84" name="楕円 83"/>
        <xdr:cNvSpPr/>
      </xdr:nvSpPr>
      <xdr:spPr>
        <a:xfrm>
          <a:off x="3746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84563</xdr:rowOff>
    </xdr:from>
    <xdr:ext cx="469744" cy="259045"/>
    <xdr:sp macro="" textlink="">
      <xdr:nvSpPr>
        <xdr:cNvPr id="85" name="テキスト ボックス 84"/>
        <xdr:cNvSpPr txBox="1"/>
      </xdr:nvSpPr>
      <xdr:spPr>
        <a:xfrm>
          <a:off x="3562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87267</xdr:rowOff>
    </xdr:from>
    <xdr:to>
      <xdr:col>15</xdr:col>
      <xdr:colOff>101600</xdr:colOff>
      <xdr:row>32</xdr:row>
      <xdr:rowOff>17417</xdr:rowOff>
    </xdr:to>
    <xdr:sp macro="" textlink="">
      <xdr:nvSpPr>
        <xdr:cNvPr id="86" name="楕円 85"/>
        <xdr:cNvSpPr/>
      </xdr:nvSpPr>
      <xdr:spPr>
        <a:xfrm>
          <a:off x="2857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33944</xdr:rowOff>
    </xdr:from>
    <xdr:ext cx="469744" cy="259045"/>
    <xdr:sp macro="" textlink="">
      <xdr:nvSpPr>
        <xdr:cNvPr id="87" name="テキスト ボックス 86"/>
        <xdr:cNvSpPr txBox="1"/>
      </xdr:nvSpPr>
      <xdr:spPr>
        <a:xfrm>
          <a:off x="26734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43180</xdr:rowOff>
    </xdr:from>
    <xdr:to>
      <xdr:col>10</xdr:col>
      <xdr:colOff>165100</xdr:colOff>
      <xdr:row>32</xdr:row>
      <xdr:rowOff>144780</xdr:rowOff>
    </xdr:to>
    <xdr:sp macro="" textlink="">
      <xdr:nvSpPr>
        <xdr:cNvPr id="88" name="楕円 87"/>
        <xdr:cNvSpPr/>
      </xdr:nvSpPr>
      <xdr:spPr>
        <a:xfrm>
          <a:off x="1968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161307</xdr:rowOff>
    </xdr:from>
    <xdr:ext cx="469744" cy="259045"/>
    <xdr:sp macro="" textlink="">
      <xdr:nvSpPr>
        <xdr:cNvPr id="89" name="テキスト ボックス 88"/>
        <xdr:cNvSpPr txBox="1"/>
      </xdr:nvSpPr>
      <xdr:spPr>
        <a:xfrm>
          <a:off x="1784428"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150949</xdr:rowOff>
    </xdr:from>
    <xdr:to>
      <xdr:col>6</xdr:col>
      <xdr:colOff>38100</xdr:colOff>
      <xdr:row>33</xdr:row>
      <xdr:rowOff>81099</xdr:rowOff>
    </xdr:to>
    <xdr:sp macro="" textlink="">
      <xdr:nvSpPr>
        <xdr:cNvPr id="90" name="楕円 89"/>
        <xdr:cNvSpPr/>
      </xdr:nvSpPr>
      <xdr:spPr>
        <a:xfrm>
          <a:off x="10795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97626</xdr:rowOff>
    </xdr:from>
    <xdr:ext cx="469744" cy="259045"/>
    <xdr:sp macro="" textlink="">
      <xdr:nvSpPr>
        <xdr:cNvPr id="91" name="テキスト ボックス 90"/>
        <xdr:cNvSpPr txBox="1"/>
      </xdr:nvSpPr>
      <xdr:spPr>
        <a:xfrm>
          <a:off x="895428" y="5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48077</xdr:rowOff>
    </xdr:from>
    <xdr:to>
      <xdr:col>24</xdr:col>
      <xdr:colOff>63500</xdr:colOff>
      <xdr:row>56</xdr:row>
      <xdr:rowOff>81315</xdr:rowOff>
    </xdr:to>
    <xdr:cxnSp macro="">
      <xdr:nvCxnSpPr>
        <xdr:cNvPr id="119" name="直線コネクタ 118"/>
        <xdr:cNvCxnSpPr/>
      </xdr:nvCxnSpPr>
      <xdr:spPr>
        <a:xfrm>
          <a:off x="3797300" y="9649277"/>
          <a:ext cx="8382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112966</xdr:rowOff>
    </xdr:from>
    <xdr:ext cx="534377" cy="259045"/>
    <xdr:sp macro="" textlink="">
      <xdr:nvSpPr>
        <xdr:cNvPr id="120" name="総務費平均値テキスト"/>
        <xdr:cNvSpPr txBox="1"/>
      </xdr:nvSpPr>
      <xdr:spPr>
        <a:xfrm>
          <a:off x="4686300" y="937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117297</xdr:rowOff>
    </xdr:from>
    <xdr:to>
      <xdr:col>19</xdr:col>
      <xdr:colOff>177800</xdr:colOff>
      <xdr:row>56</xdr:row>
      <xdr:rowOff>48077</xdr:rowOff>
    </xdr:to>
    <xdr:cxnSp macro="">
      <xdr:nvCxnSpPr>
        <xdr:cNvPr id="122" name="直線コネクタ 121"/>
        <xdr:cNvCxnSpPr/>
      </xdr:nvCxnSpPr>
      <xdr:spPr>
        <a:xfrm>
          <a:off x="2908300" y="9547047"/>
          <a:ext cx="889000" cy="1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117297</xdr:rowOff>
    </xdr:from>
    <xdr:to>
      <xdr:col>15</xdr:col>
      <xdr:colOff>50800</xdr:colOff>
      <xdr:row>56</xdr:row>
      <xdr:rowOff>73543</xdr:rowOff>
    </xdr:to>
    <xdr:cxnSp macro="">
      <xdr:nvCxnSpPr>
        <xdr:cNvPr id="125" name="直線コネクタ 124"/>
        <xdr:cNvCxnSpPr/>
      </xdr:nvCxnSpPr>
      <xdr:spPr>
        <a:xfrm flipV="1">
          <a:off x="2019300" y="9547047"/>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73543</xdr:rowOff>
    </xdr:from>
    <xdr:to>
      <xdr:col>10</xdr:col>
      <xdr:colOff>114300</xdr:colOff>
      <xdr:row>56</xdr:row>
      <xdr:rowOff>140432</xdr:rowOff>
    </xdr:to>
    <xdr:cxnSp macro="">
      <xdr:nvCxnSpPr>
        <xdr:cNvPr id="128" name="直線コネクタ 127"/>
        <xdr:cNvCxnSpPr/>
      </xdr:nvCxnSpPr>
      <xdr:spPr>
        <a:xfrm flipV="1">
          <a:off x="1130300" y="9674743"/>
          <a:ext cx="889000" cy="6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30515</xdr:rowOff>
    </xdr:from>
    <xdr:to>
      <xdr:col>24</xdr:col>
      <xdr:colOff>114300</xdr:colOff>
      <xdr:row>56</xdr:row>
      <xdr:rowOff>132115</xdr:rowOff>
    </xdr:to>
    <xdr:sp macro="" textlink="">
      <xdr:nvSpPr>
        <xdr:cNvPr id="138" name="楕円 137"/>
        <xdr:cNvSpPr/>
      </xdr:nvSpPr>
      <xdr:spPr>
        <a:xfrm>
          <a:off x="4584700" y="96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8942</xdr:rowOff>
    </xdr:from>
    <xdr:ext cx="534377" cy="259045"/>
    <xdr:sp macro="" textlink="">
      <xdr:nvSpPr>
        <xdr:cNvPr id="139" name="総務費該当値テキスト"/>
        <xdr:cNvSpPr txBox="1"/>
      </xdr:nvSpPr>
      <xdr:spPr>
        <a:xfrm>
          <a:off x="4686300" y="96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168727</xdr:rowOff>
    </xdr:from>
    <xdr:to>
      <xdr:col>20</xdr:col>
      <xdr:colOff>38100</xdr:colOff>
      <xdr:row>56</xdr:row>
      <xdr:rowOff>98877</xdr:rowOff>
    </xdr:to>
    <xdr:sp macro="" textlink="">
      <xdr:nvSpPr>
        <xdr:cNvPr id="140" name="楕円 139"/>
        <xdr:cNvSpPr/>
      </xdr:nvSpPr>
      <xdr:spPr>
        <a:xfrm>
          <a:off x="3746500" y="95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90004</xdr:rowOff>
    </xdr:from>
    <xdr:ext cx="534377" cy="259045"/>
    <xdr:sp macro="" textlink="">
      <xdr:nvSpPr>
        <xdr:cNvPr id="141" name="テキスト ボックス 140"/>
        <xdr:cNvSpPr txBox="1"/>
      </xdr:nvSpPr>
      <xdr:spPr>
        <a:xfrm>
          <a:off x="3530111" y="96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66497</xdr:rowOff>
    </xdr:from>
    <xdr:to>
      <xdr:col>15</xdr:col>
      <xdr:colOff>101600</xdr:colOff>
      <xdr:row>55</xdr:row>
      <xdr:rowOff>168097</xdr:rowOff>
    </xdr:to>
    <xdr:sp macro="" textlink="">
      <xdr:nvSpPr>
        <xdr:cNvPr id="142" name="楕円 141"/>
        <xdr:cNvSpPr/>
      </xdr:nvSpPr>
      <xdr:spPr>
        <a:xfrm>
          <a:off x="2857500" y="94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159224</xdr:rowOff>
    </xdr:from>
    <xdr:ext cx="534377" cy="259045"/>
    <xdr:sp macro="" textlink="">
      <xdr:nvSpPr>
        <xdr:cNvPr id="143" name="テキスト ボックス 142"/>
        <xdr:cNvSpPr txBox="1"/>
      </xdr:nvSpPr>
      <xdr:spPr>
        <a:xfrm>
          <a:off x="2641111" y="95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22743</xdr:rowOff>
    </xdr:from>
    <xdr:to>
      <xdr:col>10</xdr:col>
      <xdr:colOff>165100</xdr:colOff>
      <xdr:row>56</xdr:row>
      <xdr:rowOff>124343</xdr:rowOff>
    </xdr:to>
    <xdr:sp macro="" textlink="">
      <xdr:nvSpPr>
        <xdr:cNvPr id="144" name="楕円 143"/>
        <xdr:cNvSpPr/>
      </xdr:nvSpPr>
      <xdr:spPr>
        <a:xfrm>
          <a:off x="1968500" y="96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115470</xdr:rowOff>
    </xdr:from>
    <xdr:ext cx="534377" cy="259045"/>
    <xdr:sp macro="" textlink="">
      <xdr:nvSpPr>
        <xdr:cNvPr id="145" name="テキスト ボックス 144"/>
        <xdr:cNvSpPr txBox="1"/>
      </xdr:nvSpPr>
      <xdr:spPr>
        <a:xfrm>
          <a:off x="1752111" y="971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89632</xdr:rowOff>
    </xdr:from>
    <xdr:to>
      <xdr:col>6</xdr:col>
      <xdr:colOff>38100</xdr:colOff>
      <xdr:row>57</xdr:row>
      <xdr:rowOff>19782</xdr:rowOff>
    </xdr:to>
    <xdr:sp macro="" textlink="">
      <xdr:nvSpPr>
        <xdr:cNvPr id="146" name="楕円 145"/>
        <xdr:cNvSpPr/>
      </xdr:nvSpPr>
      <xdr:spPr>
        <a:xfrm>
          <a:off x="1079500" y="96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10909</xdr:rowOff>
    </xdr:from>
    <xdr:ext cx="534377" cy="259045"/>
    <xdr:sp macro="" textlink="">
      <xdr:nvSpPr>
        <xdr:cNvPr id="147" name="テキスト ボックス 146"/>
        <xdr:cNvSpPr txBox="1"/>
      </xdr:nvSpPr>
      <xdr:spPr>
        <a:xfrm>
          <a:off x="863111" y="97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94659</xdr:rowOff>
    </xdr:from>
    <xdr:to>
      <xdr:col>24</xdr:col>
      <xdr:colOff>62865</xdr:colOff>
      <xdr:row>78</xdr:row>
      <xdr:rowOff>15318</xdr:rowOff>
    </xdr:to>
    <xdr:cxnSp macro="">
      <xdr:nvCxnSpPr>
        <xdr:cNvPr id="172" name="直線コネクタ 171"/>
        <xdr:cNvCxnSpPr/>
      </xdr:nvCxnSpPr>
      <xdr:spPr>
        <a:xfrm flipV="1">
          <a:off x="4633595" y="12267609"/>
          <a:ext cx="1270" cy="112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19145</xdr:rowOff>
    </xdr:from>
    <xdr:ext cx="599010" cy="259045"/>
    <xdr:sp macro="" textlink="">
      <xdr:nvSpPr>
        <xdr:cNvPr id="173" name="民生費最小値テキスト"/>
        <xdr:cNvSpPr txBox="1"/>
      </xdr:nvSpPr>
      <xdr:spPr>
        <a:xfrm>
          <a:off x="4686300" y="1339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15318</xdr:rowOff>
    </xdr:from>
    <xdr:to>
      <xdr:col>24</xdr:col>
      <xdr:colOff>152400</xdr:colOff>
      <xdr:row>78</xdr:row>
      <xdr:rowOff>15318</xdr:rowOff>
    </xdr:to>
    <xdr:cxnSp macro="">
      <xdr:nvCxnSpPr>
        <xdr:cNvPr id="174" name="直線コネクタ 173"/>
        <xdr:cNvCxnSpPr/>
      </xdr:nvCxnSpPr>
      <xdr:spPr>
        <a:xfrm>
          <a:off x="4546600" y="1338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41336</xdr:rowOff>
    </xdr:from>
    <xdr:ext cx="599010" cy="259045"/>
    <xdr:sp macro="" textlink="">
      <xdr:nvSpPr>
        <xdr:cNvPr id="175" name="民生費最大値テキスト"/>
        <xdr:cNvSpPr txBox="1"/>
      </xdr:nvSpPr>
      <xdr:spPr>
        <a:xfrm>
          <a:off x="4686300" y="120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94659</xdr:rowOff>
    </xdr:from>
    <xdr:to>
      <xdr:col>24</xdr:col>
      <xdr:colOff>152400</xdr:colOff>
      <xdr:row>71</xdr:row>
      <xdr:rowOff>94659</xdr:rowOff>
    </xdr:to>
    <xdr:cxnSp macro="">
      <xdr:nvCxnSpPr>
        <xdr:cNvPr id="176" name="直線コネクタ 175"/>
        <xdr:cNvCxnSpPr/>
      </xdr:nvCxnSpPr>
      <xdr:spPr>
        <a:xfrm>
          <a:off x="4546600" y="122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62334</xdr:rowOff>
    </xdr:from>
    <xdr:to>
      <xdr:col>24</xdr:col>
      <xdr:colOff>63500</xdr:colOff>
      <xdr:row>77</xdr:row>
      <xdr:rowOff>113823</xdr:rowOff>
    </xdr:to>
    <xdr:cxnSp macro="">
      <xdr:nvCxnSpPr>
        <xdr:cNvPr id="177" name="直線コネクタ 176"/>
        <xdr:cNvCxnSpPr/>
      </xdr:nvCxnSpPr>
      <xdr:spPr>
        <a:xfrm flipV="1">
          <a:off x="3797300" y="13263984"/>
          <a:ext cx="8382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33946</xdr:rowOff>
    </xdr:from>
    <xdr:ext cx="599010" cy="259045"/>
    <xdr:sp macro="" textlink="">
      <xdr:nvSpPr>
        <xdr:cNvPr id="178" name="民生費平均値テキスト"/>
        <xdr:cNvSpPr txBox="1"/>
      </xdr:nvSpPr>
      <xdr:spPr>
        <a:xfrm>
          <a:off x="4686300" y="12721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11069</xdr:rowOff>
    </xdr:from>
    <xdr:to>
      <xdr:col>24</xdr:col>
      <xdr:colOff>114300</xdr:colOff>
      <xdr:row>75</xdr:row>
      <xdr:rowOff>112669</xdr:rowOff>
    </xdr:to>
    <xdr:sp macro="" textlink="">
      <xdr:nvSpPr>
        <xdr:cNvPr id="179" name="フローチャート: 判断 178"/>
        <xdr:cNvSpPr/>
      </xdr:nvSpPr>
      <xdr:spPr>
        <a:xfrm>
          <a:off x="45847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113823</xdr:rowOff>
    </xdr:from>
    <xdr:to>
      <xdr:col>19</xdr:col>
      <xdr:colOff>177800</xdr:colOff>
      <xdr:row>77</xdr:row>
      <xdr:rowOff>160167</xdr:rowOff>
    </xdr:to>
    <xdr:cxnSp macro="">
      <xdr:nvCxnSpPr>
        <xdr:cNvPr id="180" name="直線コネクタ 179"/>
        <xdr:cNvCxnSpPr/>
      </xdr:nvCxnSpPr>
      <xdr:spPr>
        <a:xfrm flipV="1">
          <a:off x="2908300" y="13315473"/>
          <a:ext cx="889000" cy="4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32817</xdr:rowOff>
    </xdr:from>
    <xdr:to>
      <xdr:col>20</xdr:col>
      <xdr:colOff>38100</xdr:colOff>
      <xdr:row>75</xdr:row>
      <xdr:rowOff>134417</xdr:rowOff>
    </xdr:to>
    <xdr:sp macro="" textlink="">
      <xdr:nvSpPr>
        <xdr:cNvPr id="181" name="フローチャート: 判断 180"/>
        <xdr:cNvSpPr/>
      </xdr:nvSpPr>
      <xdr:spPr>
        <a:xfrm>
          <a:off x="3746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150944</xdr:rowOff>
    </xdr:from>
    <xdr:ext cx="599010" cy="259045"/>
    <xdr:sp macro="" textlink="">
      <xdr:nvSpPr>
        <xdr:cNvPr id="182" name="テキスト ボックス 181"/>
        <xdr:cNvSpPr txBox="1"/>
      </xdr:nvSpPr>
      <xdr:spPr>
        <a:xfrm>
          <a:off x="3497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160167</xdr:rowOff>
    </xdr:from>
    <xdr:to>
      <xdr:col>15</xdr:col>
      <xdr:colOff>50800</xdr:colOff>
      <xdr:row>78</xdr:row>
      <xdr:rowOff>17201</xdr:rowOff>
    </xdr:to>
    <xdr:cxnSp macro="">
      <xdr:nvCxnSpPr>
        <xdr:cNvPr id="183" name="直線コネクタ 182"/>
        <xdr:cNvCxnSpPr/>
      </xdr:nvCxnSpPr>
      <xdr:spPr>
        <a:xfrm flipV="1">
          <a:off x="2019300" y="13361817"/>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81768</xdr:rowOff>
    </xdr:from>
    <xdr:to>
      <xdr:col>15</xdr:col>
      <xdr:colOff>101600</xdr:colOff>
      <xdr:row>76</xdr:row>
      <xdr:rowOff>11919</xdr:rowOff>
    </xdr:to>
    <xdr:sp macro="" textlink="">
      <xdr:nvSpPr>
        <xdr:cNvPr id="184" name="フローチャート: 判断 183"/>
        <xdr:cNvSpPr/>
      </xdr:nvSpPr>
      <xdr:spPr>
        <a:xfrm>
          <a:off x="2857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28445</xdr:rowOff>
    </xdr:from>
    <xdr:ext cx="599010" cy="259045"/>
    <xdr:sp macro="" textlink="">
      <xdr:nvSpPr>
        <xdr:cNvPr id="185" name="テキスト ボックス 184"/>
        <xdr:cNvSpPr txBox="1"/>
      </xdr:nvSpPr>
      <xdr:spPr>
        <a:xfrm>
          <a:off x="2608795"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17201</xdr:rowOff>
    </xdr:from>
    <xdr:to>
      <xdr:col>10</xdr:col>
      <xdr:colOff>114300</xdr:colOff>
      <xdr:row>78</xdr:row>
      <xdr:rowOff>81849</xdr:rowOff>
    </xdr:to>
    <xdr:cxnSp macro="">
      <xdr:nvCxnSpPr>
        <xdr:cNvPr id="186" name="直線コネクタ 185"/>
        <xdr:cNvCxnSpPr/>
      </xdr:nvCxnSpPr>
      <xdr:spPr>
        <a:xfrm flipV="1">
          <a:off x="1130300" y="13390301"/>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116690</xdr:rowOff>
    </xdr:from>
    <xdr:to>
      <xdr:col>10</xdr:col>
      <xdr:colOff>165100</xdr:colOff>
      <xdr:row>76</xdr:row>
      <xdr:rowOff>46841</xdr:rowOff>
    </xdr:to>
    <xdr:sp macro="" textlink="">
      <xdr:nvSpPr>
        <xdr:cNvPr id="187" name="フローチャート: 判断 186"/>
        <xdr:cNvSpPr/>
      </xdr:nvSpPr>
      <xdr:spPr>
        <a:xfrm>
          <a:off x="1968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63367</xdr:rowOff>
    </xdr:from>
    <xdr:ext cx="599010" cy="259045"/>
    <xdr:sp macro="" textlink="">
      <xdr:nvSpPr>
        <xdr:cNvPr id="188" name="テキスト ボックス 187"/>
        <xdr:cNvSpPr txBox="1"/>
      </xdr:nvSpPr>
      <xdr:spPr>
        <a:xfrm>
          <a:off x="1719795" y="12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13942</xdr:rowOff>
    </xdr:from>
    <xdr:to>
      <xdr:col>6</xdr:col>
      <xdr:colOff>38100</xdr:colOff>
      <xdr:row>76</xdr:row>
      <xdr:rowOff>115542</xdr:rowOff>
    </xdr:to>
    <xdr:sp macro="" textlink="">
      <xdr:nvSpPr>
        <xdr:cNvPr id="189" name="フローチャート: 判断 188"/>
        <xdr:cNvSpPr/>
      </xdr:nvSpPr>
      <xdr:spPr>
        <a:xfrm>
          <a:off x="1079500" y="13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132069</xdr:rowOff>
    </xdr:from>
    <xdr:ext cx="599010" cy="259045"/>
    <xdr:sp macro="" textlink="">
      <xdr:nvSpPr>
        <xdr:cNvPr id="190" name="テキスト ボックス 189"/>
        <xdr:cNvSpPr txBox="1"/>
      </xdr:nvSpPr>
      <xdr:spPr>
        <a:xfrm>
          <a:off x="830795" y="12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11534</xdr:rowOff>
    </xdr:from>
    <xdr:to>
      <xdr:col>24</xdr:col>
      <xdr:colOff>114300</xdr:colOff>
      <xdr:row>77</xdr:row>
      <xdr:rowOff>113134</xdr:rowOff>
    </xdr:to>
    <xdr:sp macro="" textlink="">
      <xdr:nvSpPr>
        <xdr:cNvPr id="196" name="楕円 195"/>
        <xdr:cNvSpPr/>
      </xdr:nvSpPr>
      <xdr:spPr>
        <a:xfrm>
          <a:off x="4584700" y="132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97911</xdr:rowOff>
    </xdr:from>
    <xdr:ext cx="599010" cy="259045"/>
    <xdr:sp macro="" textlink="">
      <xdr:nvSpPr>
        <xdr:cNvPr id="197" name="民生費該当値テキスト"/>
        <xdr:cNvSpPr txBox="1"/>
      </xdr:nvSpPr>
      <xdr:spPr>
        <a:xfrm>
          <a:off x="4686300" y="13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63023</xdr:rowOff>
    </xdr:from>
    <xdr:to>
      <xdr:col>20</xdr:col>
      <xdr:colOff>38100</xdr:colOff>
      <xdr:row>77</xdr:row>
      <xdr:rowOff>164623</xdr:rowOff>
    </xdr:to>
    <xdr:sp macro="" textlink="">
      <xdr:nvSpPr>
        <xdr:cNvPr id="198" name="楕円 197"/>
        <xdr:cNvSpPr/>
      </xdr:nvSpPr>
      <xdr:spPr>
        <a:xfrm>
          <a:off x="3746500" y="132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155750</xdr:rowOff>
    </xdr:from>
    <xdr:ext cx="599010" cy="259045"/>
    <xdr:sp macro="" textlink="">
      <xdr:nvSpPr>
        <xdr:cNvPr id="199" name="テキスト ボックス 198"/>
        <xdr:cNvSpPr txBox="1"/>
      </xdr:nvSpPr>
      <xdr:spPr>
        <a:xfrm>
          <a:off x="3497795" y="1335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109367</xdr:rowOff>
    </xdr:from>
    <xdr:to>
      <xdr:col>15</xdr:col>
      <xdr:colOff>101600</xdr:colOff>
      <xdr:row>78</xdr:row>
      <xdr:rowOff>39517</xdr:rowOff>
    </xdr:to>
    <xdr:sp macro="" textlink="">
      <xdr:nvSpPr>
        <xdr:cNvPr id="200" name="楕円 199"/>
        <xdr:cNvSpPr/>
      </xdr:nvSpPr>
      <xdr:spPr>
        <a:xfrm>
          <a:off x="2857500" y="133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30644</xdr:rowOff>
    </xdr:from>
    <xdr:ext cx="599010" cy="259045"/>
    <xdr:sp macro="" textlink="">
      <xdr:nvSpPr>
        <xdr:cNvPr id="201" name="テキスト ボックス 200"/>
        <xdr:cNvSpPr txBox="1"/>
      </xdr:nvSpPr>
      <xdr:spPr>
        <a:xfrm>
          <a:off x="2608795" y="1340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137851</xdr:rowOff>
    </xdr:from>
    <xdr:to>
      <xdr:col>10</xdr:col>
      <xdr:colOff>165100</xdr:colOff>
      <xdr:row>78</xdr:row>
      <xdr:rowOff>68001</xdr:rowOff>
    </xdr:to>
    <xdr:sp macro="" textlink="">
      <xdr:nvSpPr>
        <xdr:cNvPr id="202" name="楕円 201"/>
        <xdr:cNvSpPr/>
      </xdr:nvSpPr>
      <xdr:spPr>
        <a:xfrm>
          <a:off x="1968500" y="133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59128</xdr:rowOff>
    </xdr:from>
    <xdr:ext cx="599010" cy="259045"/>
    <xdr:sp macro="" textlink="">
      <xdr:nvSpPr>
        <xdr:cNvPr id="203" name="テキスト ボックス 202"/>
        <xdr:cNvSpPr txBox="1"/>
      </xdr:nvSpPr>
      <xdr:spPr>
        <a:xfrm>
          <a:off x="1719795" y="1343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31049</xdr:rowOff>
    </xdr:from>
    <xdr:to>
      <xdr:col>6</xdr:col>
      <xdr:colOff>38100</xdr:colOff>
      <xdr:row>78</xdr:row>
      <xdr:rowOff>132649</xdr:rowOff>
    </xdr:to>
    <xdr:sp macro="" textlink="">
      <xdr:nvSpPr>
        <xdr:cNvPr id="204" name="楕円 203"/>
        <xdr:cNvSpPr/>
      </xdr:nvSpPr>
      <xdr:spPr>
        <a:xfrm>
          <a:off x="1079500" y="134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123776</xdr:rowOff>
    </xdr:from>
    <xdr:ext cx="599010" cy="259045"/>
    <xdr:sp macro="" textlink="">
      <xdr:nvSpPr>
        <xdr:cNvPr id="205" name="テキスト ボックス 204"/>
        <xdr:cNvSpPr txBox="1"/>
      </xdr:nvSpPr>
      <xdr:spPr>
        <a:xfrm>
          <a:off x="830795" y="1349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2" name="直線コネクタ 231"/>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3"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4" name="直線コネクタ 233"/>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5"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6" name="直線コネクタ 235"/>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147244</xdr:rowOff>
    </xdr:from>
    <xdr:to>
      <xdr:col>24</xdr:col>
      <xdr:colOff>63500</xdr:colOff>
      <xdr:row>96</xdr:row>
      <xdr:rowOff>56097</xdr:rowOff>
    </xdr:to>
    <xdr:cxnSp macro="">
      <xdr:nvCxnSpPr>
        <xdr:cNvPr id="237" name="直線コネクタ 236"/>
        <xdr:cNvCxnSpPr/>
      </xdr:nvCxnSpPr>
      <xdr:spPr>
        <a:xfrm>
          <a:off x="3797300" y="16434994"/>
          <a:ext cx="838200" cy="8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38"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39" name="フローチャート: 判断 238"/>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147244</xdr:rowOff>
    </xdr:from>
    <xdr:to>
      <xdr:col>19</xdr:col>
      <xdr:colOff>177800</xdr:colOff>
      <xdr:row>96</xdr:row>
      <xdr:rowOff>125298</xdr:rowOff>
    </xdr:to>
    <xdr:cxnSp macro="">
      <xdr:nvCxnSpPr>
        <xdr:cNvPr id="240" name="直線コネクタ 239"/>
        <xdr:cNvCxnSpPr/>
      </xdr:nvCxnSpPr>
      <xdr:spPr>
        <a:xfrm flipV="1">
          <a:off x="2908300" y="16434994"/>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1" name="フローチャート: 判断 240"/>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2" name="テキスト ボックス 241"/>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58122</xdr:rowOff>
    </xdr:from>
    <xdr:to>
      <xdr:col>15</xdr:col>
      <xdr:colOff>50800</xdr:colOff>
      <xdr:row>96</xdr:row>
      <xdr:rowOff>125298</xdr:rowOff>
    </xdr:to>
    <xdr:cxnSp macro="">
      <xdr:nvCxnSpPr>
        <xdr:cNvPr id="243" name="直線コネクタ 242"/>
        <xdr:cNvCxnSpPr/>
      </xdr:nvCxnSpPr>
      <xdr:spPr>
        <a:xfrm>
          <a:off x="2019300" y="16517322"/>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4" name="フローチャート: 判断 243"/>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5" name="テキスト ボックス 244"/>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58122</xdr:rowOff>
    </xdr:from>
    <xdr:to>
      <xdr:col>10</xdr:col>
      <xdr:colOff>114300</xdr:colOff>
      <xdr:row>97</xdr:row>
      <xdr:rowOff>24780</xdr:rowOff>
    </xdr:to>
    <xdr:cxnSp macro="">
      <xdr:nvCxnSpPr>
        <xdr:cNvPr id="246" name="直線コネクタ 245"/>
        <xdr:cNvCxnSpPr/>
      </xdr:nvCxnSpPr>
      <xdr:spPr>
        <a:xfrm flipV="1">
          <a:off x="1130300" y="16517322"/>
          <a:ext cx="889000" cy="1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7" name="フローチャート: 判断 246"/>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48" name="テキスト ボックス 247"/>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49" name="フローチャート: 判断 248"/>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0" name="テキスト ボックス 249"/>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5297</xdr:rowOff>
    </xdr:from>
    <xdr:to>
      <xdr:col>24</xdr:col>
      <xdr:colOff>114300</xdr:colOff>
      <xdr:row>96</xdr:row>
      <xdr:rowOff>106897</xdr:rowOff>
    </xdr:to>
    <xdr:sp macro="" textlink="">
      <xdr:nvSpPr>
        <xdr:cNvPr id="256" name="楕円 255"/>
        <xdr:cNvSpPr/>
      </xdr:nvSpPr>
      <xdr:spPr>
        <a:xfrm>
          <a:off x="4584700" y="164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28174</xdr:rowOff>
    </xdr:from>
    <xdr:ext cx="534377" cy="259045"/>
    <xdr:sp macro="" textlink="">
      <xdr:nvSpPr>
        <xdr:cNvPr id="257" name="衛生費該当値テキスト"/>
        <xdr:cNvSpPr txBox="1"/>
      </xdr:nvSpPr>
      <xdr:spPr>
        <a:xfrm>
          <a:off x="4686300" y="163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96444</xdr:rowOff>
    </xdr:from>
    <xdr:to>
      <xdr:col>20</xdr:col>
      <xdr:colOff>38100</xdr:colOff>
      <xdr:row>96</xdr:row>
      <xdr:rowOff>26594</xdr:rowOff>
    </xdr:to>
    <xdr:sp macro="" textlink="">
      <xdr:nvSpPr>
        <xdr:cNvPr id="258" name="楕円 257"/>
        <xdr:cNvSpPr/>
      </xdr:nvSpPr>
      <xdr:spPr>
        <a:xfrm>
          <a:off x="3746500" y="163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43121</xdr:rowOff>
    </xdr:from>
    <xdr:ext cx="534377" cy="259045"/>
    <xdr:sp macro="" textlink="">
      <xdr:nvSpPr>
        <xdr:cNvPr id="259" name="テキスト ボックス 258"/>
        <xdr:cNvSpPr txBox="1"/>
      </xdr:nvSpPr>
      <xdr:spPr>
        <a:xfrm>
          <a:off x="3530111" y="161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74498</xdr:rowOff>
    </xdr:from>
    <xdr:to>
      <xdr:col>15</xdr:col>
      <xdr:colOff>101600</xdr:colOff>
      <xdr:row>97</xdr:row>
      <xdr:rowOff>4648</xdr:rowOff>
    </xdr:to>
    <xdr:sp macro="" textlink="">
      <xdr:nvSpPr>
        <xdr:cNvPr id="260" name="楕円 259"/>
        <xdr:cNvSpPr/>
      </xdr:nvSpPr>
      <xdr:spPr>
        <a:xfrm>
          <a:off x="2857500" y="165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21175</xdr:rowOff>
    </xdr:from>
    <xdr:ext cx="534377" cy="259045"/>
    <xdr:sp macro="" textlink="">
      <xdr:nvSpPr>
        <xdr:cNvPr id="261" name="テキスト ボックス 260"/>
        <xdr:cNvSpPr txBox="1"/>
      </xdr:nvSpPr>
      <xdr:spPr>
        <a:xfrm>
          <a:off x="2641111" y="1630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7322</xdr:rowOff>
    </xdr:from>
    <xdr:to>
      <xdr:col>10</xdr:col>
      <xdr:colOff>165100</xdr:colOff>
      <xdr:row>96</xdr:row>
      <xdr:rowOff>108922</xdr:rowOff>
    </xdr:to>
    <xdr:sp macro="" textlink="">
      <xdr:nvSpPr>
        <xdr:cNvPr id="262" name="楕円 261"/>
        <xdr:cNvSpPr/>
      </xdr:nvSpPr>
      <xdr:spPr>
        <a:xfrm>
          <a:off x="1968500" y="164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125449</xdr:rowOff>
    </xdr:from>
    <xdr:ext cx="534377" cy="259045"/>
    <xdr:sp macro="" textlink="">
      <xdr:nvSpPr>
        <xdr:cNvPr id="263" name="テキスト ボックス 262"/>
        <xdr:cNvSpPr txBox="1"/>
      </xdr:nvSpPr>
      <xdr:spPr>
        <a:xfrm>
          <a:off x="1752111" y="162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145430</xdr:rowOff>
    </xdr:from>
    <xdr:to>
      <xdr:col>6</xdr:col>
      <xdr:colOff>38100</xdr:colOff>
      <xdr:row>97</xdr:row>
      <xdr:rowOff>75580</xdr:rowOff>
    </xdr:to>
    <xdr:sp macro="" textlink="">
      <xdr:nvSpPr>
        <xdr:cNvPr id="264" name="楕円 263"/>
        <xdr:cNvSpPr/>
      </xdr:nvSpPr>
      <xdr:spPr>
        <a:xfrm>
          <a:off x="1079500" y="166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92107</xdr:rowOff>
    </xdr:from>
    <xdr:ext cx="534377" cy="259045"/>
    <xdr:sp macro="" textlink="">
      <xdr:nvSpPr>
        <xdr:cNvPr id="265" name="テキスト ボックス 264"/>
        <xdr:cNvSpPr txBox="1"/>
      </xdr:nvSpPr>
      <xdr:spPr>
        <a:xfrm>
          <a:off x="863111" y="1637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89" name="直線コネクタ 288"/>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0"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1" name="直線コネクタ 290"/>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2"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3" name="直線コネクタ 292"/>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8636</xdr:rowOff>
    </xdr:from>
    <xdr:to>
      <xdr:col>55</xdr:col>
      <xdr:colOff>0</xdr:colOff>
      <xdr:row>36</xdr:row>
      <xdr:rowOff>36830</xdr:rowOff>
    </xdr:to>
    <xdr:cxnSp macro="">
      <xdr:nvCxnSpPr>
        <xdr:cNvPr id="294" name="直線コネクタ 293"/>
        <xdr:cNvCxnSpPr/>
      </xdr:nvCxnSpPr>
      <xdr:spPr>
        <a:xfrm flipV="1">
          <a:off x="9639300" y="6180836"/>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5"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6" name="フローチャート: 判断 295"/>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124460</xdr:rowOff>
    </xdr:from>
    <xdr:to>
      <xdr:col>50</xdr:col>
      <xdr:colOff>114300</xdr:colOff>
      <xdr:row>36</xdr:row>
      <xdr:rowOff>36830</xdr:rowOff>
    </xdr:to>
    <xdr:cxnSp macro="">
      <xdr:nvCxnSpPr>
        <xdr:cNvPr id="297" name="直線コネクタ 296"/>
        <xdr:cNvCxnSpPr/>
      </xdr:nvCxnSpPr>
      <xdr:spPr>
        <a:xfrm>
          <a:off x="8750300" y="61252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298" name="フローチャート: 判断 297"/>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299" name="テキスト ボックス 298"/>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42164</xdr:rowOff>
    </xdr:from>
    <xdr:to>
      <xdr:col>45</xdr:col>
      <xdr:colOff>177800</xdr:colOff>
      <xdr:row>35</xdr:row>
      <xdr:rowOff>124460</xdr:rowOff>
    </xdr:to>
    <xdr:cxnSp macro="">
      <xdr:nvCxnSpPr>
        <xdr:cNvPr id="300" name="直線コネクタ 299"/>
        <xdr:cNvCxnSpPr/>
      </xdr:nvCxnSpPr>
      <xdr:spPr>
        <a:xfrm>
          <a:off x="7861300" y="604291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1" name="フローチャート: 判断 300"/>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2" name="テキスト ボックス 301"/>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45974</xdr:rowOff>
    </xdr:from>
    <xdr:to>
      <xdr:col>41</xdr:col>
      <xdr:colOff>50800</xdr:colOff>
      <xdr:row>35</xdr:row>
      <xdr:rowOff>42164</xdr:rowOff>
    </xdr:to>
    <xdr:cxnSp macro="">
      <xdr:nvCxnSpPr>
        <xdr:cNvPr id="303" name="直線コネクタ 302"/>
        <xdr:cNvCxnSpPr/>
      </xdr:nvCxnSpPr>
      <xdr:spPr>
        <a:xfrm>
          <a:off x="6972300" y="5875274"/>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4" name="フローチャート: 判断 303"/>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5" name="テキスト ボックス 304"/>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6" name="フローチャート: 判断 305"/>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7" name="テキスト ボックス 306"/>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129286</xdr:rowOff>
    </xdr:from>
    <xdr:to>
      <xdr:col>55</xdr:col>
      <xdr:colOff>50800</xdr:colOff>
      <xdr:row>36</xdr:row>
      <xdr:rowOff>59436</xdr:rowOff>
    </xdr:to>
    <xdr:sp macro="" textlink="">
      <xdr:nvSpPr>
        <xdr:cNvPr id="313" name="楕円 312"/>
        <xdr:cNvSpPr/>
      </xdr:nvSpPr>
      <xdr:spPr>
        <a:xfrm>
          <a:off x="104267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152163</xdr:rowOff>
    </xdr:from>
    <xdr:ext cx="378565" cy="259045"/>
    <xdr:sp macro="" textlink="">
      <xdr:nvSpPr>
        <xdr:cNvPr id="314" name="労働費該当値テキスト"/>
        <xdr:cNvSpPr txBox="1"/>
      </xdr:nvSpPr>
      <xdr:spPr>
        <a:xfrm>
          <a:off x="10528300"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157480</xdr:rowOff>
    </xdr:from>
    <xdr:to>
      <xdr:col>50</xdr:col>
      <xdr:colOff>165100</xdr:colOff>
      <xdr:row>36</xdr:row>
      <xdr:rowOff>87630</xdr:rowOff>
    </xdr:to>
    <xdr:sp macro="" textlink="">
      <xdr:nvSpPr>
        <xdr:cNvPr id="315" name="楕円 314"/>
        <xdr:cNvSpPr/>
      </xdr:nvSpPr>
      <xdr:spPr>
        <a:xfrm>
          <a:off x="9588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104157</xdr:rowOff>
    </xdr:from>
    <xdr:ext cx="378565" cy="259045"/>
    <xdr:sp macro="" textlink="">
      <xdr:nvSpPr>
        <xdr:cNvPr id="316" name="テキスト ボックス 315"/>
        <xdr:cNvSpPr txBox="1"/>
      </xdr:nvSpPr>
      <xdr:spPr>
        <a:xfrm>
          <a:off x="945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73660</xdr:rowOff>
    </xdr:from>
    <xdr:to>
      <xdr:col>46</xdr:col>
      <xdr:colOff>38100</xdr:colOff>
      <xdr:row>36</xdr:row>
      <xdr:rowOff>3810</xdr:rowOff>
    </xdr:to>
    <xdr:sp macro="" textlink="">
      <xdr:nvSpPr>
        <xdr:cNvPr id="317" name="楕円 316"/>
        <xdr:cNvSpPr/>
      </xdr:nvSpPr>
      <xdr:spPr>
        <a:xfrm>
          <a:off x="8699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20337</xdr:rowOff>
    </xdr:from>
    <xdr:ext cx="378565" cy="259045"/>
    <xdr:sp macro="" textlink="">
      <xdr:nvSpPr>
        <xdr:cNvPr id="318" name="テキスト ボックス 317"/>
        <xdr:cNvSpPr txBox="1"/>
      </xdr:nvSpPr>
      <xdr:spPr>
        <a:xfrm>
          <a:off x="8561017" y="584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162814</xdr:rowOff>
    </xdr:from>
    <xdr:to>
      <xdr:col>41</xdr:col>
      <xdr:colOff>101600</xdr:colOff>
      <xdr:row>35</xdr:row>
      <xdr:rowOff>92964</xdr:rowOff>
    </xdr:to>
    <xdr:sp macro="" textlink="">
      <xdr:nvSpPr>
        <xdr:cNvPr id="319" name="楕円 318"/>
        <xdr:cNvSpPr/>
      </xdr:nvSpPr>
      <xdr:spPr>
        <a:xfrm>
          <a:off x="7810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109491</xdr:rowOff>
    </xdr:from>
    <xdr:ext cx="378565" cy="259045"/>
    <xdr:sp macro="" textlink="">
      <xdr:nvSpPr>
        <xdr:cNvPr id="320" name="テキスト ボックス 319"/>
        <xdr:cNvSpPr txBox="1"/>
      </xdr:nvSpPr>
      <xdr:spPr>
        <a:xfrm>
          <a:off x="7672017" y="576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166624</xdr:rowOff>
    </xdr:from>
    <xdr:to>
      <xdr:col>36</xdr:col>
      <xdr:colOff>165100</xdr:colOff>
      <xdr:row>34</xdr:row>
      <xdr:rowOff>96774</xdr:rowOff>
    </xdr:to>
    <xdr:sp macro="" textlink="">
      <xdr:nvSpPr>
        <xdr:cNvPr id="321" name="楕円 320"/>
        <xdr:cNvSpPr/>
      </xdr:nvSpPr>
      <xdr:spPr>
        <a:xfrm>
          <a:off x="6921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113301</xdr:rowOff>
    </xdr:from>
    <xdr:ext cx="469744" cy="259045"/>
    <xdr:sp macro="" textlink="">
      <xdr:nvSpPr>
        <xdr:cNvPr id="322" name="テキスト ボックス 321"/>
        <xdr:cNvSpPr txBox="1"/>
      </xdr:nvSpPr>
      <xdr:spPr>
        <a:xfrm>
          <a:off x="6737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6" name="直線コネクタ 345"/>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7"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48" name="直線コネクタ 347"/>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49"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0" name="直線コネクタ 349"/>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133731</xdr:rowOff>
    </xdr:from>
    <xdr:to>
      <xdr:col>55</xdr:col>
      <xdr:colOff>0</xdr:colOff>
      <xdr:row>54</xdr:row>
      <xdr:rowOff>168783</xdr:rowOff>
    </xdr:to>
    <xdr:cxnSp macro="">
      <xdr:nvCxnSpPr>
        <xdr:cNvPr id="351" name="直線コネクタ 350"/>
        <xdr:cNvCxnSpPr/>
      </xdr:nvCxnSpPr>
      <xdr:spPr>
        <a:xfrm>
          <a:off x="9639300" y="9392031"/>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2"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3" name="フローチャート: 判断 352"/>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89535</xdr:rowOff>
    </xdr:from>
    <xdr:to>
      <xdr:col>50</xdr:col>
      <xdr:colOff>114300</xdr:colOff>
      <xdr:row>54</xdr:row>
      <xdr:rowOff>133731</xdr:rowOff>
    </xdr:to>
    <xdr:cxnSp macro="">
      <xdr:nvCxnSpPr>
        <xdr:cNvPr id="354" name="直線コネクタ 353"/>
        <xdr:cNvCxnSpPr/>
      </xdr:nvCxnSpPr>
      <xdr:spPr>
        <a:xfrm>
          <a:off x="8750300" y="934783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5" name="フローチャート: 判断 354"/>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6" name="テキスト ボックス 355"/>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44704</xdr:rowOff>
    </xdr:from>
    <xdr:to>
      <xdr:col>45</xdr:col>
      <xdr:colOff>177800</xdr:colOff>
      <xdr:row>54</xdr:row>
      <xdr:rowOff>89535</xdr:rowOff>
    </xdr:to>
    <xdr:cxnSp macro="">
      <xdr:nvCxnSpPr>
        <xdr:cNvPr id="357" name="直線コネクタ 356"/>
        <xdr:cNvCxnSpPr/>
      </xdr:nvCxnSpPr>
      <xdr:spPr>
        <a:xfrm>
          <a:off x="7861300" y="9303004"/>
          <a:ext cx="8890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58" name="フローチャート: 判断 357"/>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59" name="テキスト ボックス 358"/>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94361</xdr:rowOff>
    </xdr:from>
    <xdr:to>
      <xdr:col>41</xdr:col>
      <xdr:colOff>50800</xdr:colOff>
      <xdr:row>54</xdr:row>
      <xdr:rowOff>44704</xdr:rowOff>
    </xdr:to>
    <xdr:cxnSp macro="">
      <xdr:nvCxnSpPr>
        <xdr:cNvPr id="360" name="直線コネクタ 359"/>
        <xdr:cNvCxnSpPr/>
      </xdr:nvCxnSpPr>
      <xdr:spPr>
        <a:xfrm>
          <a:off x="6972300" y="9181211"/>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1" name="フローチャート: 判断 360"/>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2" name="テキスト ボックス 361"/>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3" name="フローチャート: 判断 362"/>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4" name="テキスト ボックス 363"/>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117983</xdr:rowOff>
    </xdr:from>
    <xdr:to>
      <xdr:col>55</xdr:col>
      <xdr:colOff>50800</xdr:colOff>
      <xdr:row>55</xdr:row>
      <xdr:rowOff>48133</xdr:rowOff>
    </xdr:to>
    <xdr:sp macro="" textlink="">
      <xdr:nvSpPr>
        <xdr:cNvPr id="370" name="楕円 369"/>
        <xdr:cNvSpPr/>
      </xdr:nvSpPr>
      <xdr:spPr>
        <a:xfrm>
          <a:off x="10426700" y="93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140860</xdr:rowOff>
    </xdr:from>
    <xdr:ext cx="469744" cy="259045"/>
    <xdr:sp macro="" textlink="">
      <xdr:nvSpPr>
        <xdr:cNvPr id="371" name="農林水産業費該当値テキスト"/>
        <xdr:cNvSpPr txBox="1"/>
      </xdr:nvSpPr>
      <xdr:spPr>
        <a:xfrm>
          <a:off x="10528300" y="922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82931</xdr:rowOff>
    </xdr:from>
    <xdr:to>
      <xdr:col>50</xdr:col>
      <xdr:colOff>165100</xdr:colOff>
      <xdr:row>55</xdr:row>
      <xdr:rowOff>13081</xdr:rowOff>
    </xdr:to>
    <xdr:sp macro="" textlink="">
      <xdr:nvSpPr>
        <xdr:cNvPr id="372" name="楕円 371"/>
        <xdr:cNvSpPr/>
      </xdr:nvSpPr>
      <xdr:spPr>
        <a:xfrm>
          <a:off x="9588500" y="93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29608</xdr:rowOff>
    </xdr:from>
    <xdr:ext cx="469744" cy="259045"/>
    <xdr:sp macro="" textlink="">
      <xdr:nvSpPr>
        <xdr:cNvPr id="373" name="テキスト ボックス 372"/>
        <xdr:cNvSpPr txBox="1"/>
      </xdr:nvSpPr>
      <xdr:spPr>
        <a:xfrm>
          <a:off x="9404428" y="91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38735</xdr:rowOff>
    </xdr:from>
    <xdr:to>
      <xdr:col>46</xdr:col>
      <xdr:colOff>38100</xdr:colOff>
      <xdr:row>54</xdr:row>
      <xdr:rowOff>140335</xdr:rowOff>
    </xdr:to>
    <xdr:sp macro="" textlink="">
      <xdr:nvSpPr>
        <xdr:cNvPr id="374" name="楕円 373"/>
        <xdr:cNvSpPr/>
      </xdr:nvSpPr>
      <xdr:spPr>
        <a:xfrm>
          <a:off x="8699500" y="92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156862</xdr:rowOff>
    </xdr:from>
    <xdr:ext cx="469744" cy="259045"/>
    <xdr:sp macro="" textlink="">
      <xdr:nvSpPr>
        <xdr:cNvPr id="375" name="テキスト ボックス 374"/>
        <xdr:cNvSpPr txBox="1"/>
      </xdr:nvSpPr>
      <xdr:spPr>
        <a:xfrm>
          <a:off x="8515428" y="907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165354</xdr:rowOff>
    </xdr:from>
    <xdr:to>
      <xdr:col>41</xdr:col>
      <xdr:colOff>101600</xdr:colOff>
      <xdr:row>54</xdr:row>
      <xdr:rowOff>95504</xdr:rowOff>
    </xdr:to>
    <xdr:sp macro="" textlink="">
      <xdr:nvSpPr>
        <xdr:cNvPr id="376" name="楕円 375"/>
        <xdr:cNvSpPr/>
      </xdr:nvSpPr>
      <xdr:spPr>
        <a:xfrm>
          <a:off x="78105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112031</xdr:rowOff>
    </xdr:from>
    <xdr:ext cx="469744" cy="259045"/>
    <xdr:sp macro="" textlink="">
      <xdr:nvSpPr>
        <xdr:cNvPr id="377" name="テキスト ボックス 376"/>
        <xdr:cNvSpPr txBox="1"/>
      </xdr:nvSpPr>
      <xdr:spPr>
        <a:xfrm>
          <a:off x="7626428" y="902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43561</xdr:rowOff>
    </xdr:from>
    <xdr:to>
      <xdr:col>36</xdr:col>
      <xdr:colOff>165100</xdr:colOff>
      <xdr:row>53</xdr:row>
      <xdr:rowOff>145161</xdr:rowOff>
    </xdr:to>
    <xdr:sp macro="" textlink="">
      <xdr:nvSpPr>
        <xdr:cNvPr id="378" name="楕円 377"/>
        <xdr:cNvSpPr/>
      </xdr:nvSpPr>
      <xdr:spPr>
        <a:xfrm>
          <a:off x="6921500" y="91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51</xdr:row>
      <xdr:rowOff>161688</xdr:rowOff>
    </xdr:from>
    <xdr:ext cx="469744" cy="259045"/>
    <xdr:sp macro="" textlink="">
      <xdr:nvSpPr>
        <xdr:cNvPr id="379" name="テキスト ボックス 378"/>
        <xdr:cNvSpPr txBox="1"/>
      </xdr:nvSpPr>
      <xdr:spPr>
        <a:xfrm>
          <a:off x="6737428" y="890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1" name="直線コネクタ 400"/>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2"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3" name="直線コネクタ 402"/>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4"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5" name="直線コネクタ 404"/>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9079</xdr:rowOff>
    </xdr:from>
    <xdr:to>
      <xdr:col>55</xdr:col>
      <xdr:colOff>0</xdr:colOff>
      <xdr:row>78</xdr:row>
      <xdr:rowOff>11089</xdr:rowOff>
    </xdr:to>
    <xdr:cxnSp macro="">
      <xdr:nvCxnSpPr>
        <xdr:cNvPr id="406" name="直線コネクタ 405"/>
        <xdr:cNvCxnSpPr/>
      </xdr:nvCxnSpPr>
      <xdr:spPr>
        <a:xfrm flipV="1">
          <a:off x="9639300" y="13382179"/>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7"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08" name="フローチャート: 判断 407"/>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153577</xdr:rowOff>
    </xdr:from>
    <xdr:to>
      <xdr:col>50</xdr:col>
      <xdr:colOff>114300</xdr:colOff>
      <xdr:row>78</xdr:row>
      <xdr:rowOff>11089</xdr:rowOff>
    </xdr:to>
    <xdr:cxnSp macro="">
      <xdr:nvCxnSpPr>
        <xdr:cNvPr id="409" name="直線コネクタ 408"/>
        <xdr:cNvCxnSpPr/>
      </xdr:nvCxnSpPr>
      <xdr:spPr>
        <a:xfrm>
          <a:off x="8750300" y="13355227"/>
          <a:ext cx="889000" cy="2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0" name="フローチャート: 判断 409"/>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1" name="テキスト ボックス 410"/>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153577</xdr:rowOff>
    </xdr:from>
    <xdr:to>
      <xdr:col>45</xdr:col>
      <xdr:colOff>177800</xdr:colOff>
      <xdr:row>78</xdr:row>
      <xdr:rowOff>11912</xdr:rowOff>
    </xdr:to>
    <xdr:cxnSp macro="">
      <xdr:nvCxnSpPr>
        <xdr:cNvPr id="412" name="直線コネクタ 411"/>
        <xdr:cNvCxnSpPr/>
      </xdr:nvCxnSpPr>
      <xdr:spPr>
        <a:xfrm flipV="1">
          <a:off x="7861300" y="13355227"/>
          <a:ext cx="889000" cy="2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3" name="フローチャート: 判断 412"/>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4" name="テキスト ボックス 413"/>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11912</xdr:rowOff>
    </xdr:from>
    <xdr:to>
      <xdr:col>41</xdr:col>
      <xdr:colOff>50800</xdr:colOff>
      <xdr:row>78</xdr:row>
      <xdr:rowOff>17263</xdr:rowOff>
    </xdr:to>
    <xdr:cxnSp macro="">
      <xdr:nvCxnSpPr>
        <xdr:cNvPr id="415" name="直線コネクタ 414"/>
        <xdr:cNvCxnSpPr/>
      </xdr:nvCxnSpPr>
      <xdr:spPr>
        <a:xfrm flipV="1">
          <a:off x="6972300" y="13385012"/>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6" name="フローチャート: 判断 415"/>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7" name="テキスト ボックス 416"/>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18" name="フローチャート: 判断 417"/>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19" name="テキスト ボックス 418"/>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129729</xdr:rowOff>
    </xdr:from>
    <xdr:to>
      <xdr:col>55</xdr:col>
      <xdr:colOff>50800</xdr:colOff>
      <xdr:row>78</xdr:row>
      <xdr:rowOff>59879</xdr:rowOff>
    </xdr:to>
    <xdr:sp macro="" textlink="">
      <xdr:nvSpPr>
        <xdr:cNvPr id="425" name="楕円 424"/>
        <xdr:cNvSpPr/>
      </xdr:nvSpPr>
      <xdr:spPr>
        <a:xfrm>
          <a:off x="10426700" y="133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44656</xdr:rowOff>
    </xdr:from>
    <xdr:ext cx="469744" cy="259045"/>
    <xdr:sp macro="" textlink="">
      <xdr:nvSpPr>
        <xdr:cNvPr id="426" name="商工費該当値テキスト"/>
        <xdr:cNvSpPr txBox="1"/>
      </xdr:nvSpPr>
      <xdr:spPr>
        <a:xfrm>
          <a:off x="10528300" y="1324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131739</xdr:rowOff>
    </xdr:from>
    <xdr:to>
      <xdr:col>50</xdr:col>
      <xdr:colOff>165100</xdr:colOff>
      <xdr:row>78</xdr:row>
      <xdr:rowOff>61889</xdr:rowOff>
    </xdr:to>
    <xdr:sp macro="" textlink="">
      <xdr:nvSpPr>
        <xdr:cNvPr id="427" name="楕円 426"/>
        <xdr:cNvSpPr/>
      </xdr:nvSpPr>
      <xdr:spPr>
        <a:xfrm>
          <a:off x="9588500" y="133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53016</xdr:rowOff>
    </xdr:from>
    <xdr:ext cx="469744" cy="259045"/>
    <xdr:sp macro="" textlink="">
      <xdr:nvSpPr>
        <xdr:cNvPr id="428" name="テキスト ボックス 427"/>
        <xdr:cNvSpPr txBox="1"/>
      </xdr:nvSpPr>
      <xdr:spPr>
        <a:xfrm>
          <a:off x="9404428" y="134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102777</xdr:rowOff>
    </xdr:from>
    <xdr:to>
      <xdr:col>46</xdr:col>
      <xdr:colOff>38100</xdr:colOff>
      <xdr:row>78</xdr:row>
      <xdr:rowOff>32927</xdr:rowOff>
    </xdr:to>
    <xdr:sp macro="" textlink="">
      <xdr:nvSpPr>
        <xdr:cNvPr id="429" name="楕円 428"/>
        <xdr:cNvSpPr/>
      </xdr:nvSpPr>
      <xdr:spPr>
        <a:xfrm>
          <a:off x="8699500" y="133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24054</xdr:rowOff>
    </xdr:from>
    <xdr:ext cx="469744" cy="259045"/>
    <xdr:sp macro="" textlink="">
      <xdr:nvSpPr>
        <xdr:cNvPr id="430" name="テキスト ボックス 429"/>
        <xdr:cNvSpPr txBox="1"/>
      </xdr:nvSpPr>
      <xdr:spPr>
        <a:xfrm>
          <a:off x="8515428" y="1339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132562</xdr:rowOff>
    </xdr:from>
    <xdr:to>
      <xdr:col>41</xdr:col>
      <xdr:colOff>101600</xdr:colOff>
      <xdr:row>78</xdr:row>
      <xdr:rowOff>62712</xdr:rowOff>
    </xdr:to>
    <xdr:sp macro="" textlink="">
      <xdr:nvSpPr>
        <xdr:cNvPr id="431" name="楕円 430"/>
        <xdr:cNvSpPr/>
      </xdr:nvSpPr>
      <xdr:spPr>
        <a:xfrm>
          <a:off x="78105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53839</xdr:rowOff>
    </xdr:from>
    <xdr:ext cx="469744" cy="259045"/>
    <xdr:sp macro="" textlink="">
      <xdr:nvSpPr>
        <xdr:cNvPr id="432" name="テキスト ボックス 431"/>
        <xdr:cNvSpPr txBox="1"/>
      </xdr:nvSpPr>
      <xdr:spPr>
        <a:xfrm>
          <a:off x="7626428" y="134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137913</xdr:rowOff>
    </xdr:from>
    <xdr:to>
      <xdr:col>36</xdr:col>
      <xdr:colOff>165100</xdr:colOff>
      <xdr:row>78</xdr:row>
      <xdr:rowOff>68063</xdr:rowOff>
    </xdr:to>
    <xdr:sp macro="" textlink="">
      <xdr:nvSpPr>
        <xdr:cNvPr id="433" name="楕円 432"/>
        <xdr:cNvSpPr/>
      </xdr:nvSpPr>
      <xdr:spPr>
        <a:xfrm>
          <a:off x="6921500" y="13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59190</xdr:rowOff>
    </xdr:from>
    <xdr:ext cx="469744" cy="259045"/>
    <xdr:sp macro="" textlink="">
      <xdr:nvSpPr>
        <xdr:cNvPr id="434" name="テキスト ボックス 433"/>
        <xdr:cNvSpPr txBox="1"/>
      </xdr:nvSpPr>
      <xdr:spPr>
        <a:xfrm>
          <a:off x="6737428" y="134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7" name="直線コネクタ 456"/>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58"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59" name="直線コネクタ 458"/>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0"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1" name="直線コネクタ 460"/>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125527</xdr:rowOff>
    </xdr:from>
    <xdr:to>
      <xdr:col>55</xdr:col>
      <xdr:colOff>0</xdr:colOff>
      <xdr:row>94</xdr:row>
      <xdr:rowOff>145850</xdr:rowOff>
    </xdr:to>
    <xdr:cxnSp macro="">
      <xdr:nvCxnSpPr>
        <xdr:cNvPr id="462" name="直線コネクタ 461"/>
        <xdr:cNvCxnSpPr/>
      </xdr:nvCxnSpPr>
      <xdr:spPr>
        <a:xfrm flipV="1">
          <a:off x="9639300" y="16241827"/>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51874</xdr:rowOff>
    </xdr:from>
    <xdr:ext cx="534377" cy="259045"/>
    <xdr:sp macro="" textlink="">
      <xdr:nvSpPr>
        <xdr:cNvPr id="463" name="土木費平均値テキスト"/>
        <xdr:cNvSpPr txBox="1"/>
      </xdr:nvSpPr>
      <xdr:spPr>
        <a:xfrm>
          <a:off x="10528300" y="16339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4" name="フローチャート: 判断 463"/>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145850</xdr:rowOff>
    </xdr:from>
    <xdr:to>
      <xdr:col>50</xdr:col>
      <xdr:colOff>114300</xdr:colOff>
      <xdr:row>94</xdr:row>
      <xdr:rowOff>170058</xdr:rowOff>
    </xdr:to>
    <xdr:cxnSp macro="">
      <xdr:nvCxnSpPr>
        <xdr:cNvPr id="465" name="直線コネクタ 464"/>
        <xdr:cNvCxnSpPr/>
      </xdr:nvCxnSpPr>
      <xdr:spPr>
        <a:xfrm flipV="1">
          <a:off x="8750300" y="16262150"/>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6" name="フローチャート: 判断 465"/>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6269</xdr:rowOff>
    </xdr:from>
    <xdr:ext cx="534377" cy="259045"/>
    <xdr:sp macro="" textlink="">
      <xdr:nvSpPr>
        <xdr:cNvPr id="467" name="テキスト ボックス 466"/>
        <xdr:cNvSpPr txBox="1"/>
      </xdr:nvSpPr>
      <xdr:spPr>
        <a:xfrm>
          <a:off x="9372111"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170058</xdr:rowOff>
    </xdr:from>
    <xdr:to>
      <xdr:col>45</xdr:col>
      <xdr:colOff>177800</xdr:colOff>
      <xdr:row>95</xdr:row>
      <xdr:rowOff>9398</xdr:rowOff>
    </xdr:to>
    <xdr:cxnSp macro="">
      <xdr:nvCxnSpPr>
        <xdr:cNvPr id="468" name="直線コネクタ 467"/>
        <xdr:cNvCxnSpPr/>
      </xdr:nvCxnSpPr>
      <xdr:spPr>
        <a:xfrm flipV="1">
          <a:off x="7861300" y="16286358"/>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69" name="フローチャート: 判断 468"/>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133163</xdr:rowOff>
    </xdr:from>
    <xdr:ext cx="534377" cy="259045"/>
    <xdr:sp macro="" textlink="">
      <xdr:nvSpPr>
        <xdr:cNvPr id="470" name="テキスト ボックス 469"/>
        <xdr:cNvSpPr txBox="1"/>
      </xdr:nvSpPr>
      <xdr:spPr>
        <a:xfrm>
          <a:off x="8483111" y="16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39528</xdr:rowOff>
    </xdr:from>
    <xdr:to>
      <xdr:col>41</xdr:col>
      <xdr:colOff>50800</xdr:colOff>
      <xdr:row>95</xdr:row>
      <xdr:rowOff>9398</xdr:rowOff>
    </xdr:to>
    <xdr:cxnSp macro="">
      <xdr:nvCxnSpPr>
        <xdr:cNvPr id="471" name="直線コネクタ 470"/>
        <xdr:cNvCxnSpPr/>
      </xdr:nvCxnSpPr>
      <xdr:spPr>
        <a:xfrm>
          <a:off x="6972300" y="16155828"/>
          <a:ext cx="889000" cy="14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2" name="フローチャート: 判断 471"/>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148869</xdr:rowOff>
    </xdr:from>
    <xdr:ext cx="534377" cy="259045"/>
    <xdr:sp macro="" textlink="">
      <xdr:nvSpPr>
        <xdr:cNvPr id="473" name="テキスト ボックス 472"/>
        <xdr:cNvSpPr txBox="1"/>
      </xdr:nvSpPr>
      <xdr:spPr>
        <a:xfrm>
          <a:off x="7594111" y="164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4" name="フローチャート: 判断 473"/>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109641</xdr:rowOff>
    </xdr:from>
    <xdr:ext cx="534377" cy="259045"/>
    <xdr:sp macro="" textlink="">
      <xdr:nvSpPr>
        <xdr:cNvPr id="475" name="テキスト ボックス 474"/>
        <xdr:cNvSpPr txBox="1"/>
      </xdr:nvSpPr>
      <xdr:spPr>
        <a:xfrm>
          <a:off x="6705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74727</xdr:rowOff>
    </xdr:from>
    <xdr:to>
      <xdr:col>55</xdr:col>
      <xdr:colOff>50800</xdr:colOff>
      <xdr:row>95</xdr:row>
      <xdr:rowOff>4877</xdr:rowOff>
    </xdr:to>
    <xdr:sp macro="" textlink="">
      <xdr:nvSpPr>
        <xdr:cNvPr id="481" name="楕円 480"/>
        <xdr:cNvSpPr/>
      </xdr:nvSpPr>
      <xdr:spPr>
        <a:xfrm>
          <a:off x="10426700" y="161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97604</xdr:rowOff>
    </xdr:from>
    <xdr:ext cx="534377" cy="259045"/>
    <xdr:sp macro="" textlink="">
      <xdr:nvSpPr>
        <xdr:cNvPr id="482" name="土木費該当値テキスト"/>
        <xdr:cNvSpPr txBox="1"/>
      </xdr:nvSpPr>
      <xdr:spPr>
        <a:xfrm>
          <a:off x="10528300" y="160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95050</xdr:rowOff>
    </xdr:from>
    <xdr:to>
      <xdr:col>50</xdr:col>
      <xdr:colOff>165100</xdr:colOff>
      <xdr:row>95</xdr:row>
      <xdr:rowOff>25200</xdr:rowOff>
    </xdr:to>
    <xdr:sp macro="" textlink="">
      <xdr:nvSpPr>
        <xdr:cNvPr id="483" name="楕円 482"/>
        <xdr:cNvSpPr/>
      </xdr:nvSpPr>
      <xdr:spPr>
        <a:xfrm>
          <a:off x="9588500" y="162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41727</xdr:rowOff>
    </xdr:from>
    <xdr:ext cx="534377" cy="259045"/>
    <xdr:sp macro="" textlink="">
      <xdr:nvSpPr>
        <xdr:cNvPr id="484" name="テキスト ボックス 483"/>
        <xdr:cNvSpPr txBox="1"/>
      </xdr:nvSpPr>
      <xdr:spPr>
        <a:xfrm>
          <a:off x="9372111" y="1598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119258</xdr:rowOff>
    </xdr:from>
    <xdr:to>
      <xdr:col>46</xdr:col>
      <xdr:colOff>38100</xdr:colOff>
      <xdr:row>95</xdr:row>
      <xdr:rowOff>49408</xdr:rowOff>
    </xdr:to>
    <xdr:sp macro="" textlink="">
      <xdr:nvSpPr>
        <xdr:cNvPr id="485" name="楕円 484"/>
        <xdr:cNvSpPr/>
      </xdr:nvSpPr>
      <xdr:spPr>
        <a:xfrm>
          <a:off x="8699500" y="162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65935</xdr:rowOff>
    </xdr:from>
    <xdr:ext cx="534377" cy="259045"/>
    <xdr:sp macro="" textlink="">
      <xdr:nvSpPr>
        <xdr:cNvPr id="486" name="テキスト ボックス 485"/>
        <xdr:cNvSpPr txBox="1"/>
      </xdr:nvSpPr>
      <xdr:spPr>
        <a:xfrm>
          <a:off x="8483111" y="160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130048</xdr:rowOff>
    </xdr:from>
    <xdr:to>
      <xdr:col>41</xdr:col>
      <xdr:colOff>101600</xdr:colOff>
      <xdr:row>95</xdr:row>
      <xdr:rowOff>60198</xdr:rowOff>
    </xdr:to>
    <xdr:sp macro="" textlink="">
      <xdr:nvSpPr>
        <xdr:cNvPr id="487" name="楕円 486"/>
        <xdr:cNvSpPr/>
      </xdr:nvSpPr>
      <xdr:spPr>
        <a:xfrm>
          <a:off x="7810500" y="162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76725</xdr:rowOff>
    </xdr:from>
    <xdr:ext cx="534377" cy="259045"/>
    <xdr:sp macro="" textlink="">
      <xdr:nvSpPr>
        <xdr:cNvPr id="488" name="テキスト ボックス 487"/>
        <xdr:cNvSpPr txBox="1"/>
      </xdr:nvSpPr>
      <xdr:spPr>
        <a:xfrm>
          <a:off x="7594111" y="160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160178</xdr:rowOff>
    </xdr:from>
    <xdr:to>
      <xdr:col>36</xdr:col>
      <xdr:colOff>165100</xdr:colOff>
      <xdr:row>94</xdr:row>
      <xdr:rowOff>90328</xdr:rowOff>
    </xdr:to>
    <xdr:sp macro="" textlink="">
      <xdr:nvSpPr>
        <xdr:cNvPr id="489" name="楕円 488"/>
        <xdr:cNvSpPr/>
      </xdr:nvSpPr>
      <xdr:spPr>
        <a:xfrm>
          <a:off x="6921500" y="161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106855</xdr:rowOff>
    </xdr:from>
    <xdr:ext cx="534377" cy="259045"/>
    <xdr:sp macro="" textlink="">
      <xdr:nvSpPr>
        <xdr:cNvPr id="490" name="テキスト ボックス 489"/>
        <xdr:cNvSpPr txBox="1"/>
      </xdr:nvSpPr>
      <xdr:spPr>
        <a:xfrm>
          <a:off x="6705111" y="158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2" name="直線コネクタ 50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3" name="テキスト ボックス 502"/>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6" name="直線コネクタ 50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7" name="テキスト ボックス 50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0" name="直線コネクタ 50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1" name="テキスト ボックス 51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4" name="直線コネクタ 51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5" name="テキスト ボックス 51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149273</xdr:rowOff>
    </xdr:from>
    <xdr:to>
      <xdr:col>85</xdr:col>
      <xdr:colOff>126364</xdr:colOff>
      <xdr:row>38</xdr:row>
      <xdr:rowOff>115983</xdr:rowOff>
    </xdr:to>
    <xdr:cxnSp macro="">
      <xdr:nvCxnSpPr>
        <xdr:cNvPr id="519" name="直線コネクタ 518"/>
        <xdr:cNvCxnSpPr/>
      </xdr:nvCxnSpPr>
      <xdr:spPr>
        <a:xfrm flipV="1">
          <a:off x="16317595" y="5464223"/>
          <a:ext cx="1269" cy="116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119810</xdr:rowOff>
    </xdr:from>
    <xdr:ext cx="469744" cy="259045"/>
    <xdr:sp macro="" textlink="">
      <xdr:nvSpPr>
        <xdr:cNvPr id="520" name="消防費最小値テキスト"/>
        <xdr:cNvSpPr txBox="1"/>
      </xdr:nvSpPr>
      <xdr:spPr>
        <a:xfrm>
          <a:off x="16370300" y="66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115983</xdr:rowOff>
    </xdr:from>
    <xdr:to>
      <xdr:col>86</xdr:col>
      <xdr:colOff>25400</xdr:colOff>
      <xdr:row>38</xdr:row>
      <xdr:rowOff>115983</xdr:rowOff>
    </xdr:to>
    <xdr:cxnSp macro="">
      <xdr:nvCxnSpPr>
        <xdr:cNvPr id="521" name="直線コネクタ 520"/>
        <xdr:cNvCxnSpPr/>
      </xdr:nvCxnSpPr>
      <xdr:spPr>
        <a:xfrm>
          <a:off x="16230600" y="663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95950</xdr:rowOff>
    </xdr:from>
    <xdr:ext cx="534377" cy="259045"/>
    <xdr:sp macro="" textlink="">
      <xdr:nvSpPr>
        <xdr:cNvPr id="522" name="消防費最大値テキスト"/>
        <xdr:cNvSpPr txBox="1"/>
      </xdr:nvSpPr>
      <xdr:spPr>
        <a:xfrm>
          <a:off x="16370300" y="52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149273</xdr:rowOff>
    </xdr:from>
    <xdr:to>
      <xdr:col>86</xdr:col>
      <xdr:colOff>25400</xdr:colOff>
      <xdr:row>31</xdr:row>
      <xdr:rowOff>149273</xdr:rowOff>
    </xdr:to>
    <xdr:cxnSp macro="">
      <xdr:nvCxnSpPr>
        <xdr:cNvPr id="523" name="直線コネクタ 522"/>
        <xdr:cNvCxnSpPr/>
      </xdr:nvCxnSpPr>
      <xdr:spPr>
        <a:xfrm>
          <a:off x="16230600" y="546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149273</xdr:rowOff>
    </xdr:from>
    <xdr:to>
      <xdr:col>85</xdr:col>
      <xdr:colOff>127000</xdr:colOff>
      <xdr:row>32</xdr:row>
      <xdr:rowOff>86694</xdr:rowOff>
    </xdr:to>
    <xdr:cxnSp macro="">
      <xdr:nvCxnSpPr>
        <xdr:cNvPr id="524" name="直線コネクタ 523"/>
        <xdr:cNvCxnSpPr/>
      </xdr:nvCxnSpPr>
      <xdr:spPr>
        <a:xfrm flipV="1">
          <a:off x="15481300" y="5464223"/>
          <a:ext cx="8382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140479</xdr:rowOff>
    </xdr:from>
    <xdr:ext cx="534377" cy="259045"/>
    <xdr:sp macro="" textlink="">
      <xdr:nvSpPr>
        <xdr:cNvPr id="525" name="消防費平均値テキスト"/>
        <xdr:cNvSpPr txBox="1"/>
      </xdr:nvSpPr>
      <xdr:spPr>
        <a:xfrm>
          <a:off x="16370300" y="614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162052</xdr:rowOff>
    </xdr:from>
    <xdr:to>
      <xdr:col>85</xdr:col>
      <xdr:colOff>177800</xdr:colOff>
      <xdr:row>36</xdr:row>
      <xdr:rowOff>92202</xdr:rowOff>
    </xdr:to>
    <xdr:sp macro="" textlink="">
      <xdr:nvSpPr>
        <xdr:cNvPr id="526" name="フローチャート: 判断 525"/>
        <xdr:cNvSpPr/>
      </xdr:nvSpPr>
      <xdr:spPr>
        <a:xfrm>
          <a:off x="162687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101695</xdr:rowOff>
    </xdr:from>
    <xdr:to>
      <xdr:col>81</xdr:col>
      <xdr:colOff>50800</xdr:colOff>
      <xdr:row>32</xdr:row>
      <xdr:rowOff>86694</xdr:rowOff>
    </xdr:to>
    <xdr:cxnSp macro="">
      <xdr:nvCxnSpPr>
        <xdr:cNvPr id="527" name="直線コネクタ 526"/>
        <xdr:cNvCxnSpPr/>
      </xdr:nvCxnSpPr>
      <xdr:spPr>
        <a:xfrm>
          <a:off x="14592300" y="5245195"/>
          <a:ext cx="889000" cy="32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32893</xdr:rowOff>
    </xdr:from>
    <xdr:to>
      <xdr:col>81</xdr:col>
      <xdr:colOff>101600</xdr:colOff>
      <xdr:row>36</xdr:row>
      <xdr:rowOff>134493</xdr:rowOff>
    </xdr:to>
    <xdr:sp macro="" textlink="">
      <xdr:nvSpPr>
        <xdr:cNvPr id="528" name="フローチャート: 判断 527"/>
        <xdr:cNvSpPr/>
      </xdr:nvSpPr>
      <xdr:spPr>
        <a:xfrm>
          <a:off x="15430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125620</xdr:rowOff>
    </xdr:from>
    <xdr:ext cx="534377" cy="259045"/>
    <xdr:sp macro="" textlink="">
      <xdr:nvSpPr>
        <xdr:cNvPr id="529" name="テキスト ボックス 528"/>
        <xdr:cNvSpPr txBox="1"/>
      </xdr:nvSpPr>
      <xdr:spPr>
        <a:xfrm>
          <a:off x="15214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101695</xdr:rowOff>
    </xdr:from>
    <xdr:to>
      <xdr:col>76</xdr:col>
      <xdr:colOff>114300</xdr:colOff>
      <xdr:row>31</xdr:row>
      <xdr:rowOff>73549</xdr:rowOff>
    </xdr:to>
    <xdr:cxnSp macro="">
      <xdr:nvCxnSpPr>
        <xdr:cNvPr id="530" name="直線コネクタ 529"/>
        <xdr:cNvCxnSpPr/>
      </xdr:nvCxnSpPr>
      <xdr:spPr>
        <a:xfrm flipV="1">
          <a:off x="13703300" y="5245195"/>
          <a:ext cx="889000" cy="1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63754</xdr:rowOff>
    </xdr:from>
    <xdr:to>
      <xdr:col>76</xdr:col>
      <xdr:colOff>165100</xdr:colOff>
      <xdr:row>35</xdr:row>
      <xdr:rowOff>165354</xdr:rowOff>
    </xdr:to>
    <xdr:sp macro="" textlink="">
      <xdr:nvSpPr>
        <xdr:cNvPr id="531" name="フローチャート: 判断 530"/>
        <xdr:cNvSpPr/>
      </xdr:nvSpPr>
      <xdr:spPr>
        <a:xfrm>
          <a:off x="14541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156481</xdr:rowOff>
    </xdr:from>
    <xdr:ext cx="534377" cy="259045"/>
    <xdr:sp macro="" textlink="">
      <xdr:nvSpPr>
        <xdr:cNvPr id="532" name="テキスト ボックス 531"/>
        <xdr:cNvSpPr txBox="1"/>
      </xdr:nvSpPr>
      <xdr:spPr>
        <a:xfrm>
          <a:off x="14325111" y="61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164417</xdr:rowOff>
    </xdr:from>
    <xdr:to>
      <xdr:col>71</xdr:col>
      <xdr:colOff>177800</xdr:colOff>
      <xdr:row>31</xdr:row>
      <xdr:rowOff>73549</xdr:rowOff>
    </xdr:to>
    <xdr:cxnSp macro="">
      <xdr:nvCxnSpPr>
        <xdr:cNvPr id="533" name="直線コネクタ 532"/>
        <xdr:cNvCxnSpPr/>
      </xdr:nvCxnSpPr>
      <xdr:spPr>
        <a:xfrm>
          <a:off x="12814300" y="5307917"/>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128762</xdr:rowOff>
    </xdr:from>
    <xdr:to>
      <xdr:col>72</xdr:col>
      <xdr:colOff>38100</xdr:colOff>
      <xdr:row>36</xdr:row>
      <xdr:rowOff>58912</xdr:rowOff>
    </xdr:to>
    <xdr:sp macro="" textlink="">
      <xdr:nvSpPr>
        <xdr:cNvPr id="534" name="フローチャート: 判断 533"/>
        <xdr:cNvSpPr/>
      </xdr:nvSpPr>
      <xdr:spPr>
        <a:xfrm>
          <a:off x="13652500" y="612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50039</xdr:rowOff>
    </xdr:from>
    <xdr:ext cx="534377" cy="259045"/>
    <xdr:sp macro="" textlink="">
      <xdr:nvSpPr>
        <xdr:cNvPr id="535" name="テキスト ボックス 534"/>
        <xdr:cNvSpPr txBox="1"/>
      </xdr:nvSpPr>
      <xdr:spPr>
        <a:xfrm>
          <a:off x="13436111" y="62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75041</xdr:rowOff>
    </xdr:from>
    <xdr:to>
      <xdr:col>67</xdr:col>
      <xdr:colOff>101600</xdr:colOff>
      <xdr:row>37</xdr:row>
      <xdr:rowOff>5191</xdr:rowOff>
    </xdr:to>
    <xdr:sp macro="" textlink="">
      <xdr:nvSpPr>
        <xdr:cNvPr id="536" name="フローチャート: 判断 535"/>
        <xdr:cNvSpPr/>
      </xdr:nvSpPr>
      <xdr:spPr>
        <a:xfrm>
          <a:off x="12763500" y="624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167768</xdr:rowOff>
    </xdr:from>
    <xdr:ext cx="534377" cy="259045"/>
    <xdr:sp macro="" textlink="">
      <xdr:nvSpPr>
        <xdr:cNvPr id="537" name="テキスト ボックス 536"/>
        <xdr:cNvSpPr txBox="1"/>
      </xdr:nvSpPr>
      <xdr:spPr>
        <a:xfrm>
          <a:off x="12547111" y="63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98473</xdr:rowOff>
    </xdr:from>
    <xdr:to>
      <xdr:col>85</xdr:col>
      <xdr:colOff>177800</xdr:colOff>
      <xdr:row>32</xdr:row>
      <xdr:rowOff>28623</xdr:rowOff>
    </xdr:to>
    <xdr:sp macro="" textlink="">
      <xdr:nvSpPr>
        <xdr:cNvPr id="543" name="楕円 542"/>
        <xdr:cNvSpPr/>
      </xdr:nvSpPr>
      <xdr:spPr>
        <a:xfrm>
          <a:off x="16268700" y="5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51500</xdr:rowOff>
    </xdr:from>
    <xdr:ext cx="534377" cy="259045"/>
    <xdr:sp macro="" textlink="">
      <xdr:nvSpPr>
        <xdr:cNvPr id="544" name="消防費該当値テキスト"/>
        <xdr:cNvSpPr txBox="1"/>
      </xdr:nvSpPr>
      <xdr:spPr>
        <a:xfrm>
          <a:off x="16370300" y="53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35894</xdr:rowOff>
    </xdr:from>
    <xdr:to>
      <xdr:col>81</xdr:col>
      <xdr:colOff>101600</xdr:colOff>
      <xdr:row>32</xdr:row>
      <xdr:rowOff>137494</xdr:rowOff>
    </xdr:to>
    <xdr:sp macro="" textlink="">
      <xdr:nvSpPr>
        <xdr:cNvPr id="545" name="楕円 544"/>
        <xdr:cNvSpPr/>
      </xdr:nvSpPr>
      <xdr:spPr>
        <a:xfrm>
          <a:off x="15430500" y="55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154021</xdr:rowOff>
    </xdr:from>
    <xdr:ext cx="534377" cy="259045"/>
    <xdr:sp macro="" textlink="">
      <xdr:nvSpPr>
        <xdr:cNvPr id="546" name="テキスト ボックス 545"/>
        <xdr:cNvSpPr txBox="1"/>
      </xdr:nvSpPr>
      <xdr:spPr>
        <a:xfrm>
          <a:off x="15214111" y="52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50895</xdr:rowOff>
    </xdr:from>
    <xdr:to>
      <xdr:col>76</xdr:col>
      <xdr:colOff>165100</xdr:colOff>
      <xdr:row>30</xdr:row>
      <xdr:rowOff>152495</xdr:rowOff>
    </xdr:to>
    <xdr:sp macro="" textlink="">
      <xdr:nvSpPr>
        <xdr:cNvPr id="547" name="楕円 546"/>
        <xdr:cNvSpPr/>
      </xdr:nvSpPr>
      <xdr:spPr>
        <a:xfrm>
          <a:off x="14541500" y="519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169022</xdr:rowOff>
    </xdr:from>
    <xdr:ext cx="534377" cy="259045"/>
    <xdr:sp macro="" textlink="">
      <xdr:nvSpPr>
        <xdr:cNvPr id="548" name="テキスト ボックス 547"/>
        <xdr:cNvSpPr txBox="1"/>
      </xdr:nvSpPr>
      <xdr:spPr>
        <a:xfrm>
          <a:off x="14325111" y="49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22749</xdr:rowOff>
    </xdr:from>
    <xdr:to>
      <xdr:col>72</xdr:col>
      <xdr:colOff>38100</xdr:colOff>
      <xdr:row>31</xdr:row>
      <xdr:rowOff>124349</xdr:rowOff>
    </xdr:to>
    <xdr:sp macro="" textlink="">
      <xdr:nvSpPr>
        <xdr:cNvPr id="549" name="楕円 548"/>
        <xdr:cNvSpPr/>
      </xdr:nvSpPr>
      <xdr:spPr>
        <a:xfrm>
          <a:off x="13652500" y="53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140876</xdr:rowOff>
    </xdr:from>
    <xdr:ext cx="534377" cy="259045"/>
    <xdr:sp macro="" textlink="">
      <xdr:nvSpPr>
        <xdr:cNvPr id="550" name="テキスト ボックス 549"/>
        <xdr:cNvSpPr txBox="1"/>
      </xdr:nvSpPr>
      <xdr:spPr>
        <a:xfrm>
          <a:off x="13436111" y="51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113617</xdr:rowOff>
    </xdr:from>
    <xdr:to>
      <xdr:col>67</xdr:col>
      <xdr:colOff>101600</xdr:colOff>
      <xdr:row>31</xdr:row>
      <xdr:rowOff>43767</xdr:rowOff>
    </xdr:to>
    <xdr:sp macro="" textlink="">
      <xdr:nvSpPr>
        <xdr:cNvPr id="551" name="楕円 550"/>
        <xdr:cNvSpPr/>
      </xdr:nvSpPr>
      <xdr:spPr>
        <a:xfrm>
          <a:off x="12763500" y="52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60294</xdr:rowOff>
    </xdr:from>
    <xdr:ext cx="534377" cy="259045"/>
    <xdr:sp macro="" textlink="">
      <xdr:nvSpPr>
        <xdr:cNvPr id="552" name="テキスト ボックス 551"/>
        <xdr:cNvSpPr txBox="1"/>
      </xdr:nvSpPr>
      <xdr:spPr>
        <a:xfrm>
          <a:off x="12547111" y="50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97275</xdr:rowOff>
    </xdr:from>
    <xdr:to>
      <xdr:col>85</xdr:col>
      <xdr:colOff>127000</xdr:colOff>
      <xdr:row>58</xdr:row>
      <xdr:rowOff>12503</xdr:rowOff>
    </xdr:to>
    <xdr:cxnSp macro="">
      <xdr:nvCxnSpPr>
        <xdr:cNvPr id="582" name="直線コネクタ 581"/>
        <xdr:cNvCxnSpPr/>
      </xdr:nvCxnSpPr>
      <xdr:spPr>
        <a:xfrm flipV="1">
          <a:off x="15481300" y="9184125"/>
          <a:ext cx="838200" cy="77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11765</xdr:rowOff>
    </xdr:from>
    <xdr:ext cx="534377" cy="259045"/>
    <xdr:sp macro="" textlink="">
      <xdr:nvSpPr>
        <xdr:cNvPr id="583" name="教育費平均値テキスト"/>
        <xdr:cNvSpPr txBox="1"/>
      </xdr:nvSpPr>
      <xdr:spPr>
        <a:xfrm>
          <a:off x="16370300" y="875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160960</xdr:rowOff>
    </xdr:from>
    <xdr:to>
      <xdr:col>81</xdr:col>
      <xdr:colOff>50800</xdr:colOff>
      <xdr:row>58</xdr:row>
      <xdr:rowOff>12503</xdr:rowOff>
    </xdr:to>
    <xdr:cxnSp macro="">
      <xdr:nvCxnSpPr>
        <xdr:cNvPr id="585" name="直線コネクタ 584"/>
        <xdr:cNvCxnSpPr/>
      </xdr:nvCxnSpPr>
      <xdr:spPr>
        <a:xfrm>
          <a:off x="14592300" y="9933610"/>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160960</xdr:rowOff>
    </xdr:from>
    <xdr:to>
      <xdr:col>76</xdr:col>
      <xdr:colOff>114300</xdr:colOff>
      <xdr:row>57</xdr:row>
      <xdr:rowOff>170066</xdr:rowOff>
    </xdr:to>
    <xdr:cxnSp macro="">
      <xdr:nvCxnSpPr>
        <xdr:cNvPr id="588" name="直線コネクタ 587"/>
        <xdr:cNvCxnSpPr/>
      </xdr:nvCxnSpPr>
      <xdr:spPr>
        <a:xfrm flipV="1">
          <a:off x="13703300" y="993361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170066</xdr:rowOff>
    </xdr:from>
    <xdr:to>
      <xdr:col>71</xdr:col>
      <xdr:colOff>177800</xdr:colOff>
      <xdr:row>58</xdr:row>
      <xdr:rowOff>10293</xdr:rowOff>
    </xdr:to>
    <xdr:cxnSp macro="">
      <xdr:nvCxnSpPr>
        <xdr:cNvPr id="591" name="直線コネクタ 590"/>
        <xdr:cNvCxnSpPr/>
      </xdr:nvCxnSpPr>
      <xdr:spPr>
        <a:xfrm flipV="1">
          <a:off x="12814300" y="9942716"/>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46475</xdr:rowOff>
    </xdr:from>
    <xdr:to>
      <xdr:col>85</xdr:col>
      <xdr:colOff>177800</xdr:colOff>
      <xdr:row>53</xdr:row>
      <xdr:rowOff>148075</xdr:rowOff>
    </xdr:to>
    <xdr:sp macro="" textlink="">
      <xdr:nvSpPr>
        <xdr:cNvPr id="601" name="楕円 600"/>
        <xdr:cNvSpPr/>
      </xdr:nvSpPr>
      <xdr:spPr>
        <a:xfrm>
          <a:off x="16268700" y="91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132852</xdr:rowOff>
    </xdr:from>
    <xdr:ext cx="534377" cy="259045"/>
    <xdr:sp macro="" textlink="">
      <xdr:nvSpPr>
        <xdr:cNvPr id="602" name="教育費該当値テキスト"/>
        <xdr:cNvSpPr txBox="1"/>
      </xdr:nvSpPr>
      <xdr:spPr>
        <a:xfrm>
          <a:off x="16370300" y="90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133153</xdr:rowOff>
    </xdr:from>
    <xdr:to>
      <xdr:col>81</xdr:col>
      <xdr:colOff>101600</xdr:colOff>
      <xdr:row>58</xdr:row>
      <xdr:rowOff>63303</xdr:rowOff>
    </xdr:to>
    <xdr:sp macro="" textlink="">
      <xdr:nvSpPr>
        <xdr:cNvPr id="603" name="楕円 602"/>
        <xdr:cNvSpPr/>
      </xdr:nvSpPr>
      <xdr:spPr>
        <a:xfrm>
          <a:off x="15430500" y="99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54430</xdr:rowOff>
    </xdr:from>
    <xdr:ext cx="534377" cy="259045"/>
    <xdr:sp macro="" textlink="">
      <xdr:nvSpPr>
        <xdr:cNvPr id="604" name="テキスト ボックス 603"/>
        <xdr:cNvSpPr txBox="1"/>
      </xdr:nvSpPr>
      <xdr:spPr>
        <a:xfrm>
          <a:off x="15214111" y="99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110160</xdr:rowOff>
    </xdr:from>
    <xdr:to>
      <xdr:col>76</xdr:col>
      <xdr:colOff>165100</xdr:colOff>
      <xdr:row>58</xdr:row>
      <xdr:rowOff>40310</xdr:rowOff>
    </xdr:to>
    <xdr:sp macro="" textlink="">
      <xdr:nvSpPr>
        <xdr:cNvPr id="605" name="楕円 604"/>
        <xdr:cNvSpPr/>
      </xdr:nvSpPr>
      <xdr:spPr>
        <a:xfrm>
          <a:off x="14541500" y="98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31437</xdr:rowOff>
    </xdr:from>
    <xdr:ext cx="534377" cy="259045"/>
    <xdr:sp macro="" textlink="">
      <xdr:nvSpPr>
        <xdr:cNvPr id="606" name="テキスト ボックス 605"/>
        <xdr:cNvSpPr txBox="1"/>
      </xdr:nvSpPr>
      <xdr:spPr>
        <a:xfrm>
          <a:off x="14325111" y="997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119266</xdr:rowOff>
    </xdr:from>
    <xdr:to>
      <xdr:col>72</xdr:col>
      <xdr:colOff>38100</xdr:colOff>
      <xdr:row>58</xdr:row>
      <xdr:rowOff>49416</xdr:rowOff>
    </xdr:to>
    <xdr:sp macro="" textlink="">
      <xdr:nvSpPr>
        <xdr:cNvPr id="607" name="楕円 606"/>
        <xdr:cNvSpPr/>
      </xdr:nvSpPr>
      <xdr:spPr>
        <a:xfrm>
          <a:off x="136525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40543</xdr:rowOff>
    </xdr:from>
    <xdr:ext cx="534377" cy="259045"/>
    <xdr:sp macro="" textlink="">
      <xdr:nvSpPr>
        <xdr:cNvPr id="608" name="テキスト ボックス 607"/>
        <xdr:cNvSpPr txBox="1"/>
      </xdr:nvSpPr>
      <xdr:spPr>
        <a:xfrm>
          <a:off x="13436111" y="99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130943</xdr:rowOff>
    </xdr:from>
    <xdr:to>
      <xdr:col>67</xdr:col>
      <xdr:colOff>101600</xdr:colOff>
      <xdr:row>58</xdr:row>
      <xdr:rowOff>61093</xdr:rowOff>
    </xdr:to>
    <xdr:sp macro="" textlink="">
      <xdr:nvSpPr>
        <xdr:cNvPr id="609" name="楕円 608"/>
        <xdr:cNvSpPr/>
      </xdr:nvSpPr>
      <xdr:spPr>
        <a:xfrm>
          <a:off x="12763500" y="99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52220</xdr:rowOff>
    </xdr:from>
    <xdr:ext cx="534377" cy="259045"/>
    <xdr:sp macro="" textlink="">
      <xdr:nvSpPr>
        <xdr:cNvPr id="610" name="テキスト ボックス 609"/>
        <xdr:cNvSpPr txBox="1"/>
      </xdr:nvSpPr>
      <xdr:spPr>
        <a:xfrm>
          <a:off x="12547111" y="99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150730</xdr:rowOff>
    </xdr:from>
    <xdr:to>
      <xdr:col>85</xdr:col>
      <xdr:colOff>127000</xdr:colOff>
      <xdr:row>78</xdr:row>
      <xdr:rowOff>6141</xdr:rowOff>
    </xdr:to>
    <xdr:cxnSp macro="">
      <xdr:nvCxnSpPr>
        <xdr:cNvPr id="635" name="直線コネクタ 634"/>
        <xdr:cNvCxnSpPr/>
      </xdr:nvCxnSpPr>
      <xdr:spPr>
        <a:xfrm flipV="1">
          <a:off x="15481300" y="13352380"/>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108210</xdr:rowOff>
    </xdr:from>
    <xdr:to>
      <xdr:col>81</xdr:col>
      <xdr:colOff>50800</xdr:colOff>
      <xdr:row>78</xdr:row>
      <xdr:rowOff>6141</xdr:rowOff>
    </xdr:to>
    <xdr:cxnSp macro="">
      <xdr:nvCxnSpPr>
        <xdr:cNvPr id="638" name="直線コネクタ 637"/>
        <xdr:cNvCxnSpPr/>
      </xdr:nvCxnSpPr>
      <xdr:spPr>
        <a:xfrm>
          <a:off x="14592300" y="13309860"/>
          <a:ext cx="8890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28200</xdr:rowOff>
    </xdr:from>
    <xdr:to>
      <xdr:col>76</xdr:col>
      <xdr:colOff>114300</xdr:colOff>
      <xdr:row>77</xdr:row>
      <xdr:rowOff>108210</xdr:rowOff>
    </xdr:to>
    <xdr:cxnSp macro="">
      <xdr:nvCxnSpPr>
        <xdr:cNvPr id="641" name="直線コネクタ 640"/>
        <xdr:cNvCxnSpPr/>
      </xdr:nvCxnSpPr>
      <xdr:spPr>
        <a:xfrm>
          <a:off x="13703300" y="132298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3" name="テキスト ボックス 642"/>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28200</xdr:rowOff>
    </xdr:from>
    <xdr:to>
      <xdr:col>71</xdr:col>
      <xdr:colOff>177800</xdr:colOff>
      <xdr:row>77</xdr:row>
      <xdr:rowOff>105524</xdr:rowOff>
    </xdr:to>
    <xdr:cxnSp macro="">
      <xdr:nvCxnSpPr>
        <xdr:cNvPr id="644" name="直線コネクタ 643"/>
        <xdr:cNvCxnSpPr/>
      </xdr:nvCxnSpPr>
      <xdr:spPr>
        <a:xfrm flipV="1">
          <a:off x="12814300" y="13229850"/>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23722</xdr:rowOff>
    </xdr:from>
    <xdr:ext cx="378565" cy="259045"/>
    <xdr:sp macro="" textlink="">
      <xdr:nvSpPr>
        <xdr:cNvPr id="646" name="テキスト ボックス 645"/>
        <xdr:cNvSpPr txBox="1"/>
      </xdr:nvSpPr>
      <xdr:spPr>
        <a:xfrm>
          <a:off x="13514017" y="1339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164310</xdr:rowOff>
    </xdr:from>
    <xdr:ext cx="469744" cy="259045"/>
    <xdr:sp macro="" textlink="">
      <xdr:nvSpPr>
        <xdr:cNvPr id="648" name="テキスト ボックス 647"/>
        <xdr:cNvSpPr txBox="1"/>
      </xdr:nvSpPr>
      <xdr:spPr>
        <a:xfrm>
          <a:off x="12579428" y="133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99930</xdr:rowOff>
    </xdr:from>
    <xdr:to>
      <xdr:col>85</xdr:col>
      <xdr:colOff>177800</xdr:colOff>
      <xdr:row>78</xdr:row>
      <xdr:rowOff>30080</xdr:rowOff>
    </xdr:to>
    <xdr:sp macro="" textlink="">
      <xdr:nvSpPr>
        <xdr:cNvPr id="654" name="楕円 653"/>
        <xdr:cNvSpPr/>
      </xdr:nvSpPr>
      <xdr:spPr>
        <a:xfrm>
          <a:off x="162687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378565" cy="259045"/>
    <xdr:sp macro="" textlink="">
      <xdr:nvSpPr>
        <xdr:cNvPr id="655" name="災害復旧費該当値テキスト"/>
        <xdr:cNvSpPr txBox="1"/>
      </xdr:nvSpPr>
      <xdr:spPr>
        <a:xfrm>
          <a:off x="16370300" y="1327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126791</xdr:rowOff>
    </xdr:from>
    <xdr:to>
      <xdr:col>81</xdr:col>
      <xdr:colOff>101600</xdr:colOff>
      <xdr:row>78</xdr:row>
      <xdr:rowOff>56941</xdr:rowOff>
    </xdr:to>
    <xdr:sp macro="" textlink="">
      <xdr:nvSpPr>
        <xdr:cNvPr id="656" name="楕円 655"/>
        <xdr:cNvSpPr/>
      </xdr:nvSpPr>
      <xdr:spPr>
        <a:xfrm>
          <a:off x="15430500" y="133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48068</xdr:rowOff>
    </xdr:from>
    <xdr:ext cx="378565" cy="259045"/>
    <xdr:sp macro="" textlink="">
      <xdr:nvSpPr>
        <xdr:cNvPr id="657" name="テキスト ボックス 656"/>
        <xdr:cNvSpPr txBox="1"/>
      </xdr:nvSpPr>
      <xdr:spPr>
        <a:xfrm>
          <a:off x="15292017" y="13421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57410</xdr:rowOff>
    </xdr:from>
    <xdr:to>
      <xdr:col>76</xdr:col>
      <xdr:colOff>165100</xdr:colOff>
      <xdr:row>77</xdr:row>
      <xdr:rowOff>159010</xdr:rowOff>
    </xdr:to>
    <xdr:sp macro="" textlink="">
      <xdr:nvSpPr>
        <xdr:cNvPr id="658" name="楕円 657"/>
        <xdr:cNvSpPr/>
      </xdr:nvSpPr>
      <xdr:spPr>
        <a:xfrm>
          <a:off x="14541500" y="13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4087</xdr:rowOff>
    </xdr:from>
    <xdr:ext cx="469744" cy="259045"/>
    <xdr:sp macro="" textlink="">
      <xdr:nvSpPr>
        <xdr:cNvPr id="659" name="テキスト ボックス 658"/>
        <xdr:cNvSpPr txBox="1"/>
      </xdr:nvSpPr>
      <xdr:spPr>
        <a:xfrm>
          <a:off x="14357428" y="13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148850</xdr:rowOff>
    </xdr:from>
    <xdr:to>
      <xdr:col>72</xdr:col>
      <xdr:colOff>38100</xdr:colOff>
      <xdr:row>77</xdr:row>
      <xdr:rowOff>79000</xdr:rowOff>
    </xdr:to>
    <xdr:sp macro="" textlink="">
      <xdr:nvSpPr>
        <xdr:cNvPr id="660" name="楕円 659"/>
        <xdr:cNvSpPr/>
      </xdr:nvSpPr>
      <xdr:spPr>
        <a:xfrm>
          <a:off x="13652500" y="13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95528</xdr:rowOff>
    </xdr:from>
    <xdr:ext cx="469744" cy="259045"/>
    <xdr:sp macro="" textlink="">
      <xdr:nvSpPr>
        <xdr:cNvPr id="661" name="テキスト ボックス 660"/>
        <xdr:cNvSpPr txBox="1"/>
      </xdr:nvSpPr>
      <xdr:spPr>
        <a:xfrm>
          <a:off x="13468428" y="1295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54724</xdr:rowOff>
    </xdr:from>
    <xdr:to>
      <xdr:col>67</xdr:col>
      <xdr:colOff>101600</xdr:colOff>
      <xdr:row>77</xdr:row>
      <xdr:rowOff>156324</xdr:rowOff>
    </xdr:to>
    <xdr:sp macro="" textlink="">
      <xdr:nvSpPr>
        <xdr:cNvPr id="662" name="楕円 661"/>
        <xdr:cNvSpPr/>
      </xdr:nvSpPr>
      <xdr:spPr>
        <a:xfrm>
          <a:off x="12763500" y="132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1401</xdr:rowOff>
    </xdr:from>
    <xdr:ext cx="469744" cy="259045"/>
    <xdr:sp macro="" textlink="">
      <xdr:nvSpPr>
        <xdr:cNvPr id="663" name="テキスト ボックス 662"/>
        <xdr:cNvSpPr txBox="1"/>
      </xdr:nvSpPr>
      <xdr:spPr>
        <a:xfrm>
          <a:off x="12579428" y="130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152798</xdr:rowOff>
    </xdr:from>
    <xdr:to>
      <xdr:col>85</xdr:col>
      <xdr:colOff>127000</xdr:colOff>
      <xdr:row>96</xdr:row>
      <xdr:rowOff>165533</xdr:rowOff>
    </xdr:to>
    <xdr:cxnSp macro="">
      <xdr:nvCxnSpPr>
        <xdr:cNvPr id="691" name="直線コネクタ 690"/>
        <xdr:cNvCxnSpPr/>
      </xdr:nvCxnSpPr>
      <xdr:spPr>
        <a:xfrm>
          <a:off x="15481300" y="16611998"/>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2"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132224</xdr:rowOff>
    </xdr:from>
    <xdr:to>
      <xdr:col>81</xdr:col>
      <xdr:colOff>50800</xdr:colOff>
      <xdr:row>96</xdr:row>
      <xdr:rowOff>152798</xdr:rowOff>
    </xdr:to>
    <xdr:cxnSp macro="">
      <xdr:nvCxnSpPr>
        <xdr:cNvPr id="694" name="直線コネクタ 693"/>
        <xdr:cNvCxnSpPr/>
      </xdr:nvCxnSpPr>
      <xdr:spPr>
        <a:xfrm>
          <a:off x="14592300" y="165914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126806</xdr:rowOff>
    </xdr:from>
    <xdr:to>
      <xdr:col>76</xdr:col>
      <xdr:colOff>114300</xdr:colOff>
      <xdr:row>96</xdr:row>
      <xdr:rowOff>132224</xdr:rowOff>
    </xdr:to>
    <xdr:cxnSp macro="">
      <xdr:nvCxnSpPr>
        <xdr:cNvPr id="697" name="直線コネクタ 696"/>
        <xdr:cNvCxnSpPr/>
      </xdr:nvCxnSpPr>
      <xdr:spPr>
        <a:xfrm>
          <a:off x="13703300" y="16586006"/>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9" name="テキスト ボックス 698"/>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115720</xdr:rowOff>
    </xdr:from>
    <xdr:to>
      <xdr:col>71</xdr:col>
      <xdr:colOff>177800</xdr:colOff>
      <xdr:row>96</xdr:row>
      <xdr:rowOff>126806</xdr:rowOff>
    </xdr:to>
    <xdr:cxnSp macro="">
      <xdr:nvCxnSpPr>
        <xdr:cNvPr id="700" name="直線コネクタ 699"/>
        <xdr:cNvCxnSpPr/>
      </xdr:nvCxnSpPr>
      <xdr:spPr>
        <a:xfrm>
          <a:off x="12814300" y="16574920"/>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2" name="テキスト ボックス 701"/>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4" name="テキスト ボックス 703"/>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114733</xdr:rowOff>
    </xdr:from>
    <xdr:to>
      <xdr:col>85</xdr:col>
      <xdr:colOff>177800</xdr:colOff>
      <xdr:row>97</xdr:row>
      <xdr:rowOff>44883</xdr:rowOff>
    </xdr:to>
    <xdr:sp macro="" textlink="">
      <xdr:nvSpPr>
        <xdr:cNvPr id="710" name="楕円 709"/>
        <xdr:cNvSpPr/>
      </xdr:nvSpPr>
      <xdr:spPr>
        <a:xfrm>
          <a:off x="16268700" y="165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93160</xdr:rowOff>
    </xdr:from>
    <xdr:ext cx="534377" cy="259045"/>
    <xdr:sp macro="" textlink="">
      <xdr:nvSpPr>
        <xdr:cNvPr id="711" name="公債費該当値テキスト"/>
        <xdr:cNvSpPr txBox="1"/>
      </xdr:nvSpPr>
      <xdr:spPr>
        <a:xfrm>
          <a:off x="16370300" y="165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101998</xdr:rowOff>
    </xdr:from>
    <xdr:to>
      <xdr:col>81</xdr:col>
      <xdr:colOff>101600</xdr:colOff>
      <xdr:row>97</xdr:row>
      <xdr:rowOff>32148</xdr:rowOff>
    </xdr:to>
    <xdr:sp macro="" textlink="">
      <xdr:nvSpPr>
        <xdr:cNvPr id="712" name="楕円 711"/>
        <xdr:cNvSpPr/>
      </xdr:nvSpPr>
      <xdr:spPr>
        <a:xfrm>
          <a:off x="15430500" y="165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23275</xdr:rowOff>
    </xdr:from>
    <xdr:ext cx="534377" cy="259045"/>
    <xdr:sp macro="" textlink="">
      <xdr:nvSpPr>
        <xdr:cNvPr id="713" name="テキスト ボックス 712"/>
        <xdr:cNvSpPr txBox="1"/>
      </xdr:nvSpPr>
      <xdr:spPr>
        <a:xfrm>
          <a:off x="15214111" y="16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81424</xdr:rowOff>
    </xdr:from>
    <xdr:to>
      <xdr:col>76</xdr:col>
      <xdr:colOff>165100</xdr:colOff>
      <xdr:row>97</xdr:row>
      <xdr:rowOff>11574</xdr:rowOff>
    </xdr:to>
    <xdr:sp macro="" textlink="">
      <xdr:nvSpPr>
        <xdr:cNvPr id="714" name="楕円 713"/>
        <xdr:cNvSpPr/>
      </xdr:nvSpPr>
      <xdr:spPr>
        <a:xfrm>
          <a:off x="14541500" y="165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2701</xdr:rowOff>
    </xdr:from>
    <xdr:ext cx="534377" cy="259045"/>
    <xdr:sp macro="" textlink="">
      <xdr:nvSpPr>
        <xdr:cNvPr id="715" name="テキスト ボックス 714"/>
        <xdr:cNvSpPr txBox="1"/>
      </xdr:nvSpPr>
      <xdr:spPr>
        <a:xfrm>
          <a:off x="14325111" y="166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76006</xdr:rowOff>
    </xdr:from>
    <xdr:to>
      <xdr:col>72</xdr:col>
      <xdr:colOff>38100</xdr:colOff>
      <xdr:row>97</xdr:row>
      <xdr:rowOff>6156</xdr:rowOff>
    </xdr:to>
    <xdr:sp macro="" textlink="">
      <xdr:nvSpPr>
        <xdr:cNvPr id="716" name="楕円 715"/>
        <xdr:cNvSpPr/>
      </xdr:nvSpPr>
      <xdr:spPr>
        <a:xfrm>
          <a:off x="13652500" y="165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168733</xdr:rowOff>
    </xdr:from>
    <xdr:ext cx="534377" cy="259045"/>
    <xdr:sp macro="" textlink="">
      <xdr:nvSpPr>
        <xdr:cNvPr id="717" name="テキスト ボックス 716"/>
        <xdr:cNvSpPr txBox="1"/>
      </xdr:nvSpPr>
      <xdr:spPr>
        <a:xfrm>
          <a:off x="13436111" y="1662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64920</xdr:rowOff>
    </xdr:from>
    <xdr:to>
      <xdr:col>67</xdr:col>
      <xdr:colOff>101600</xdr:colOff>
      <xdr:row>96</xdr:row>
      <xdr:rowOff>166520</xdr:rowOff>
    </xdr:to>
    <xdr:sp macro="" textlink="">
      <xdr:nvSpPr>
        <xdr:cNvPr id="718" name="楕円 717"/>
        <xdr:cNvSpPr/>
      </xdr:nvSpPr>
      <xdr:spPr>
        <a:xfrm>
          <a:off x="12763500" y="165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157647</xdr:rowOff>
    </xdr:from>
    <xdr:ext cx="534377" cy="259045"/>
    <xdr:sp macro="" textlink="">
      <xdr:nvSpPr>
        <xdr:cNvPr id="719" name="テキスト ボックス 718"/>
        <xdr:cNvSpPr txBox="1"/>
      </xdr:nvSpPr>
      <xdr:spPr>
        <a:xfrm>
          <a:off x="12547111" y="1661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1"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5" name="テキスト ボックス 754"/>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8" name="テキスト ボックス 757"/>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1" name="テキスト ボックス 760"/>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3" name="テキスト ボックス 762"/>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議会費は、類似団体と比べ、人口に対する議員定数が多いことなどから高い数値となっている。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年度は議員共済負担率改定などにより減少し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年度は概ね横ばいとなっている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民生費は、類似団体と比べ、生活保護費などの扶助費が少ないことなどから、低い数値となっている。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数値が増加傾向にあるのは、自立支援給付費や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障害児施設給付費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の増などが例年増加傾向にあることに加え、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年度は保育定員の増による私立こども園や保育所等への給付費の増などによるものである。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衛生費は、近年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類似団体の平均値を上回る値で推移している。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年度時に実施した斎場建設事業の終了に伴い減少しているものの、依然として類似団体の平均値を上回っている。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農林水産業費は、類似団体と比べ、林業費における普通建設事業費が特に大きいことなどから、高い数値となっている。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年度をピークに、土地改良事業費や、海岸保全施設・漁港施設の整備事業費の減などにより減少傾向にある。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合併に伴う建設計画などに基づき、国県道の整備事業や、駅前広場・自由通路整備など駅周辺整備事業、日本平動物園再整備事業などを実施してきたことから、類似団体より高い数値で推移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交通安全施設整備事業費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の増などにより、前年度に比べ増加した。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年度以降、消防本部駿河消防署建設事業や消防救急無線デジタル化事業などを実施していることにより、類似団体中、高い数値で推移していたが、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年度の消防本部駿河消防署の完成などに伴い、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年度は前年度に比べ減となっている。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年度は、湾岸消防署の移転事業などにより増となっている。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合併に伴う建設計画に基づき、小中学校や体育館の耐震化等を実施したことから、小中学校等の改修に係る普通建設事業費が低く抑えられていることなどにより、類似団体中、低い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年度は県費負担教職員関係事務の権限移譲に伴い大幅に増加している。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財政調整基金残高は、適切な財源の確保と歳出の精査により、取崩しを回避しており、前年度とほぼ同額を維持している。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概ね</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億円前後の黒字となっていたが、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年度は市税</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など一般財源総額が増収となったことで</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今後も、事務事業の見直し・統廃合など歳出の合理化等行財政改革や、公共資産の総資産量適正化・長寿命化のためのアセットマネジメントの取組などを推進し、健全な行財政運営に努めていく。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いずれの会計も黒字であった。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年度は、標準財政規模に対する黒字額の割合としては、下水道事業会計が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6.02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％と最も高く、次いで水道事業会計</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5.76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病院事業会計は、標準財政規模に対する黒字額の割合が高かった静岡病院が地方独立行政法人へ移行したことにより、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314840086</v>
      </c>
      <c r="BO4" s="372"/>
      <c r="BP4" s="372"/>
      <c r="BQ4" s="372"/>
      <c r="BR4" s="372"/>
      <c r="BS4" s="372"/>
      <c r="BT4" s="372"/>
      <c r="BU4" s="373"/>
      <c r="BV4" s="371">
        <v>282495755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2.5</v>
      </c>
      <c r="CU4" s="378"/>
      <c r="CV4" s="378"/>
      <c r="CW4" s="378"/>
      <c r="CX4" s="378"/>
      <c r="CY4" s="378"/>
      <c r="CZ4" s="378"/>
      <c r="DA4" s="379"/>
      <c r="DB4" s="377">
        <v>2.1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308114316</v>
      </c>
      <c r="BO5" s="409"/>
      <c r="BP5" s="409"/>
      <c r="BQ5" s="409"/>
      <c r="BR5" s="409"/>
      <c r="BS5" s="409"/>
      <c r="BT5" s="409"/>
      <c r="BU5" s="410"/>
      <c r="BV5" s="408">
        <v>277023202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94</v>
      </c>
      <c r="CU5" s="406"/>
      <c r="CV5" s="406"/>
      <c r="CW5" s="406"/>
      <c r="CX5" s="406"/>
      <c r="CY5" s="406"/>
      <c r="CZ5" s="406"/>
      <c r="DA5" s="407"/>
      <c r="DB5" s="405">
        <v>93.8</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6725770</v>
      </c>
      <c r="BO6" s="409"/>
      <c r="BP6" s="409"/>
      <c r="BQ6" s="409"/>
      <c r="BR6" s="409"/>
      <c r="BS6" s="409"/>
      <c r="BT6" s="409"/>
      <c r="BU6" s="410"/>
      <c r="BV6" s="408">
        <v>5472553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104.1</v>
      </c>
      <c r="CU6" s="446"/>
      <c r="CV6" s="446"/>
      <c r="CW6" s="446"/>
      <c r="CX6" s="446"/>
      <c r="CY6" s="446"/>
      <c r="CZ6" s="446"/>
      <c r="DA6" s="447"/>
      <c r="DB6" s="445">
        <v>102.6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2155148</v>
      </c>
      <c r="BO7" s="409"/>
      <c r="BP7" s="409"/>
      <c r="BQ7" s="409"/>
      <c r="BR7" s="409"/>
      <c r="BS7" s="409"/>
      <c r="BT7" s="409"/>
      <c r="BU7" s="410"/>
      <c r="BV7" s="408">
        <v>2076845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186500513</v>
      </c>
      <c r="CU7" s="409"/>
      <c r="CV7" s="409"/>
      <c r="CW7" s="409"/>
      <c r="CX7" s="409"/>
      <c r="CY7" s="409"/>
      <c r="CZ7" s="409"/>
      <c r="DA7" s="410"/>
      <c r="DB7" s="408">
        <v>163647048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4570622</v>
      </c>
      <c r="BO8" s="409"/>
      <c r="BP8" s="409"/>
      <c r="BQ8" s="409"/>
      <c r="BR8" s="409"/>
      <c r="BS8" s="409"/>
      <c r="BT8" s="409"/>
      <c r="BU8" s="410"/>
      <c r="BV8" s="408">
        <v>3395708</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0.91</v>
      </c>
      <c r="CU8" s="449"/>
      <c r="CV8" s="449"/>
      <c r="CW8" s="449"/>
      <c r="CX8" s="449"/>
      <c r="CY8" s="449"/>
      <c r="CZ8" s="449"/>
      <c r="DA8" s="450"/>
      <c r="DB8" s="448">
        <v>0.92</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704989</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1174914</v>
      </c>
      <c r="BO9" s="409"/>
      <c r="BP9" s="409"/>
      <c r="BQ9" s="409"/>
      <c r="BR9" s="409"/>
      <c r="BS9" s="409"/>
      <c r="BT9" s="409"/>
      <c r="BU9" s="410"/>
      <c r="BV9" s="408">
        <v>-811016</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17.2</v>
      </c>
      <c r="CU9" s="406"/>
      <c r="CV9" s="406"/>
      <c r="CW9" s="406"/>
      <c r="CX9" s="406"/>
      <c r="CY9" s="406"/>
      <c r="CZ9" s="406"/>
      <c r="DA9" s="407"/>
      <c r="DB9" s="405">
        <v>19.600000000000001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716197</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103</v>
      </c>
      <c r="AV10" s="441"/>
      <c r="AW10" s="441"/>
      <c r="AX10" s="441"/>
      <c r="AY10" s="442" t="s">
        <v>115</v>
      </c>
      <c r="AZ10" s="443"/>
      <c r="BA10" s="443"/>
      <c r="BB10" s="443"/>
      <c r="BC10" s="443"/>
      <c r="BD10" s="443"/>
      <c r="BE10" s="443"/>
      <c r="BF10" s="443"/>
      <c r="BG10" s="443"/>
      <c r="BH10" s="443"/>
      <c r="BI10" s="443"/>
      <c r="BJ10" s="443"/>
      <c r="BK10" s="443"/>
      <c r="BL10" s="443"/>
      <c r="BM10" s="444"/>
      <c r="BN10" s="408">
        <v>1900686</v>
      </c>
      <c r="BO10" s="409"/>
      <c r="BP10" s="409"/>
      <c r="BQ10" s="409"/>
      <c r="BR10" s="409"/>
      <c r="BS10" s="409"/>
      <c r="BT10" s="409"/>
      <c r="BU10" s="410"/>
      <c r="BV10" s="408">
        <v>2201288</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110</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706287</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1900000</v>
      </c>
      <c r="BO12" s="409"/>
      <c r="BP12" s="409"/>
      <c r="BQ12" s="409"/>
      <c r="BR12" s="409"/>
      <c r="BS12" s="409"/>
      <c r="BT12" s="409"/>
      <c r="BU12" s="410"/>
      <c r="BV12" s="408">
        <v>2200000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697210</v>
      </c>
      <c r="S13" s="490"/>
      <c r="T13" s="490"/>
      <c r="U13" s="490"/>
      <c r="V13" s="491"/>
      <c r="W13" s="424" t="s">
        <v>133</v>
      </c>
      <c r="X13" s="425"/>
      <c r="Y13" s="425"/>
      <c r="Z13" s="425"/>
      <c r="AA13" s="425"/>
      <c r="AB13" s="415"/>
      <c r="AC13" s="459">
        <v>9054</v>
      </c>
      <c r="AD13" s="460"/>
      <c r="AE13" s="460"/>
      <c r="AF13" s="460"/>
      <c r="AG13" s="499"/>
      <c r="AH13" s="459">
        <v>9833</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1175600</v>
      </c>
      <c r="BO13" s="409"/>
      <c r="BP13" s="409"/>
      <c r="BQ13" s="409"/>
      <c r="BR13" s="409"/>
      <c r="BS13" s="409"/>
      <c r="BT13" s="409"/>
      <c r="BU13" s="410"/>
      <c r="BV13" s="408">
        <v>-809728</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7.3</v>
      </c>
      <c r="CU13" s="406"/>
      <c r="CV13" s="406"/>
      <c r="CW13" s="406"/>
      <c r="CX13" s="406"/>
      <c r="CY13" s="406"/>
      <c r="CZ13" s="406"/>
      <c r="DA13" s="407"/>
      <c r="DB13" s="405">
        <v>7.9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709041</v>
      </c>
      <c r="S14" s="490"/>
      <c r="T14" s="490"/>
      <c r="U14" s="490"/>
      <c r="V14" s="491"/>
      <c r="W14" s="398"/>
      <c r="X14" s="399"/>
      <c r="Y14" s="399"/>
      <c r="Z14" s="399"/>
      <c r="AA14" s="399"/>
      <c r="AB14" s="388"/>
      <c r="AC14" s="492">
        <v>2.7</v>
      </c>
      <c r="AD14" s="493"/>
      <c r="AE14" s="493"/>
      <c r="AF14" s="493"/>
      <c r="AG14" s="494"/>
      <c r="AH14" s="492">
        <v>2.9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56.9</v>
      </c>
      <c r="CU14" s="504"/>
      <c r="CV14" s="504"/>
      <c r="CW14" s="504"/>
      <c r="CX14" s="504"/>
      <c r="CY14" s="504"/>
      <c r="CZ14" s="504"/>
      <c r="DA14" s="505"/>
      <c r="DB14" s="503">
        <v>46.4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700608</v>
      </c>
      <c r="S15" s="490"/>
      <c r="T15" s="490"/>
      <c r="U15" s="490"/>
      <c r="V15" s="491"/>
      <c r="W15" s="424" t="s">
        <v>141</v>
      </c>
      <c r="X15" s="425"/>
      <c r="Y15" s="425"/>
      <c r="Z15" s="425"/>
      <c r="AA15" s="425"/>
      <c r="AB15" s="415"/>
      <c r="AC15" s="459">
        <v>88388</v>
      </c>
      <c r="AD15" s="460"/>
      <c r="AE15" s="460"/>
      <c r="AF15" s="460"/>
      <c r="AG15" s="499"/>
      <c r="AH15" s="459">
        <v>91303</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121911549</v>
      </c>
      <c r="BO15" s="372"/>
      <c r="BP15" s="372"/>
      <c r="BQ15" s="372"/>
      <c r="BR15" s="372"/>
      <c r="BS15" s="372"/>
      <c r="BT15" s="372"/>
      <c r="BU15" s="373"/>
      <c r="BV15" s="371">
        <v>108373230</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26.3</v>
      </c>
      <c r="AD16" s="493"/>
      <c r="AE16" s="493"/>
      <c r="AF16" s="493"/>
      <c r="AG16" s="494"/>
      <c r="AH16" s="492">
        <v>26.6</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136014391</v>
      </c>
      <c r="BO16" s="409"/>
      <c r="BP16" s="409"/>
      <c r="BQ16" s="409"/>
      <c r="BR16" s="409"/>
      <c r="BS16" s="409"/>
      <c r="BT16" s="409"/>
      <c r="BU16" s="410"/>
      <c r="BV16" s="408">
        <v>117935890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238357</v>
      </c>
      <c r="AD17" s="460"/>
      <c r="AE17" s="460"/>
      <c r="AF17" s="460"/>
      <c r="AG17" s="499"/>
      <c r="AH17" s="459">
        <v>241958</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153475141</v>
      </c>
      <c r="BO17" s="409"/>
      <c r="BP17" s="409"/>
      <c r="BQ17" s="409"/>
      <c r="BR17" s="409"/>
      <c r="BS17" s="409"/>
      <c r="BT17" s="409"/>
      <c r="BU17" s="410"/>
      <c r="BV17" s="408">
        <v>139645508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1411.9</v>
      </c>
      <c r="M18" s="521"/>
      <c r="N18" s="521"/>
      <c r="O18" s="521"/>
      <c r="P18" s="521"/>
      <c r="Q18" s="521"/>
      <c r="R18" s="522"/>
      <c r="S18" s="522"/>
      <c r="T18" s="522"/>
      <c r="U18" s="522"/>
      <c r="V18" s="523"/>
      <c r="W18" s="426"/>
      <c r="X18" s="427"/>
      <c r="Y18" s="427"/>
      <c r="Z18" s="427"/>
      <c r="AA18" s="427"/>
      <c r="AB18" s="418"/>
      <c r="AC18" s="524">
        <v>71</v>
      </c>
      <c r="AD18" s="525"/>
      <c r="AE18" s="525"/>
      <c r="AF18" s="525"/>
      <c r="AG18" s="526"/>
      <c r="AH18" s="524">
        <v>70.5</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177783791</v>
      </c>
      <c r="BO18" s="409"/>
      <c r="BP18" s="409"/>
      <c r="BQ18" s="409"/>
      <c r="BR18" s="409"/>
      <c r="BS18" s="409"/>
      <c r="BT18" s="409"/>
      <c r="BU18" s="410"/>
      <c r="BV18" s="408">
        <v>153990401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499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211216962</v>
      </c>
      <c r="BO19" s="409"/>
      <c r="BP19" s="409"/>
      <c r="BQ19" s="409"/>
      <c r="BR19" s="409"/>
      <c r="BS19" s="409"/>
      <c r="BT19" s="409"/>
      <c r="BU19" s="410"/>
      <c r="BV19" s="408">
        <v>187223734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286013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426793785</v>
      </c>
      <c r="BO23" s="409"/>
      <c r="BP23" s="409"/>
      <c r="BQ23" s="409"/>
      <c r="BR23" s="409"/>
      <c r="BS23" s="409"/>
      <c r="BT23" s="409"/>
      <c r="BU23" s="410"/>
      <c r="BV23" s="408">
        <v>420313822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12500</v>
      </c>
      <c r="R24" s="460"/>
      <c r="S24" s="460"/>
      <c r="T24" s="460"/>
      <c r="U24" s="460"/>
      <c r="V24" s="499"/>
      <c r="W24" s="558"/>
      <c r="X24" s="546"/>
      <c r="Y24" s="547"/>
      <c r="Z24" s="458" t="s">
        <v>165</v>
      </c>
      <c r="AA24" s="438"/>
      <c r="AB24" s="438"/>
      <c r="AC24" s="438"/>
      <c r="AD24" s="438"/>
      <c r="AE24" s="438"/>
      <c r="AF24" s="438"/>
      <c r="AG24" s="439"/>
      <c r="AH24" s="459">
        <v>4226</v>
      </c>
      <c r="AI24" s="460"/>
      <c r="AJ24" s="460"/>
      <c r="AK24" s="460"/>
      <c r="AL24" s="499"/>
      <c r="AM24" s="459">
        <v>13633076</v>
      </c>
      <c r="AN24" s="460"/>
      <c r="AO24" s="460"/>
      <c r="AP24" s="460"/>
      <c r="AQ24" s="460"/>
      <c r="AR24" s="499"/>
      <c r="AS24" s="459">
        <v>3226</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50038206</v>
      </c>
      <c r="BO24" s="409"/>
      <c r="BP24" s="409"/>
      <c r="BQ24" s="409"/>
      <c r="BR24" s="409"/>
      <c r="BS24" s="409"/>
      <c r="BT24" s="409"/>
      <c r="BU24" s="410"/>
      <c r="BV24" s="408">
        <v>58683929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2</v>
      </c>
      <c r="M25" s="460"/>
      <c r="N25" s="460"/>
      <c r="O25" s="460"/>
      <c r="P25" s="499"/>
      <c r="Q25" s="459">
        <v>9400</v>
      </c>
      <c r="R25" s="460"/>
      <c r="S25" s="460"/>
      <c r="T25" s="460"/>
      <c r="U25" s="460"/>
      <c r="V25" s="499"/>
      <c r="W25" s="558"/>
      <c r="X25" s="546"/>
      <c r="Y25" s="547"/>
      <c r="Z25" s="458" t="s">
        <v>168</v>
      </c>
      <c r="AA25" s="438"/>
      <c r="AB25" s="438"/>
      <c r="AC25" s="438"/>
      <c r="AD25" s="438"/>
      <c r="AE25" s="438"/>
      <c r="AF25" s="438"/>
      <c r="AG25" s="439"/>
      <c r="AH25" s="459">
        <v>1035</v>
      </c>
      <c r="AI25" s="460"/>
      <c r="AJ25" s="460"/>
      <c r="AK25" s="460"/>
      <c r="AL25" s="499"/>
      <c r="AM25" s="459">
        <v>3170205</v>
      </c>
      <c r="AN25" s="460"/>
      <c r="AO25" s="460"/>
      <c r="AP25" s="460"/>
      <c r="AQ25" s="460"/>
      <c r="AR25" s="499"/>
      <c r="AS25" s="459">
        <v>3063</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26144978</v>
      </c>
      <c r="BO25" s="372"/>
      <c r="BP25" s="372"/>
      <c r="BQ25" s="372"/>
      <c r="BR25" s="372"/>
      <c r="BS25" s="372"/>
      <c r="BT25" s="372"/>
      <c r="BU25" s="373"/>
      <c r="BV25" s="371">
        <v>31351955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8120</v>
      </c>
      <c r="R26" s="460"/>
      <c r="S26" s="460"/>
      <c r="T26" s="460"/>
      <c r="U26" s="460"/>
      <c r="V26" s="499"/>
      <c r="W26" s="558"/>
      <c r="X26" s="546"/>
      <c r="Y26" s="547"/>
      <c r="Z26" s="458" t="s">
        <v>171</v>
      </c>
      <c r="AA26" s="568"/>
      <c r="AB26" s="568"/>
      <c r="AC26" s="568"/>
      <c r="AD26" s="568"/>
      <c r="AE26" s="568"/>
      <c r="AF26" s="568"/>
      <c r="AG26" s="569"/>
      <c r="AH26" s="459">
        <v>293</v>
      </c>
      <c r="AI26" s="460"/>
      <c r="AJ26" s="460"/>
      <c r="AK26" s="460"/>
      <c r="AL26" s="499"/>
      <c r="AM26" s="459">
        <v>1071208</v>
      </c>
      <c r="AN26" s="460"/>
      <c r="AO26" s="460"/>
      <c r="AP26" s="460"/>
      <c r="AQ26" s="460"/>
      <c r="AR26" s="499"/>
      <c r="AS26" s="459">
        <v>3656</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v>1919461</v>
      </c>
      <c r="BO26" s="409"/>
      <c r="BP26" s="409"/>
      <c r="BQ26" s="409"/>
      <c r="BR26" s="409"/>
      <c r="BS26" s="409"/>
      <c r="BT26" s="409"/>
      <c r="BU26" s="410"/>
      <c r="BV26" s="408">
        <v>2271534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8240</v>
      </c>
      <c r="R27" s="460"/>
      <c r="S27" s="460"/>
      <c r="T27" s="460"/>
      <c r="U27" s="460"/>
      <c r="V27" s="499"/>
      <c r="W27" s="558"/>
      <c r="X27" s="546"/>
      <c r="Y27" s="547"/>
      <c r="Z27" s="458" t="s">
        <v>174</v>
      </c>
      <c r="AA27" s="438"/>
      <c r="AB27" s="438"/>
      <c r="AC27" s="438"/>
      <c r="AD27" s="438"/>
      <c r="AE27" s="438"/>
      <c r="AF27" s="438"/>
      <c r="AG27" s="439"/>
      <c r="AH27" s="459">
        <v>3440</v>
      </c>
      <c r="AI27" s="460"/>
      <c r="AJ27" s="460"/>
      <c r="AK27" s="460"/>
      <c r="AL27" s="499"/>
      <c r="AM27" s="459">
        <v>12641788</v>
      </c>
      <c r="AN27" s="460"/>
      <c r="AO27" s="460"/>
      <c r="AP27" s="460"/>
      <c r="AQ27" s="460"/>
      <c r="AR27" s="499"/>
      <c r="AS27" s="459">
        <v>3675</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1900000</v>
      </c>
      <c r="BO27" s="582"/>
      <c r="BP27" s="582"/>
      <c r="BQ27" s="582"/>
      <c r="BR27" s="582"/>
      <c r="BS27" s="582"/>
      <c r="BT27" s="582"/>
      <c r="BU27" s="583"/>
      <c r="BV27" s="581">
        <v>1900000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7350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123</v>
      </c>
      <c r="AN28" s="460"/>
      <c r="AO28" s="460"/>
      <c r="AP28" s="460"/>
      <c r="AQ28" s="460"/>
      <c r="AR28" s="499"/>
      <c r="AS28" s="459" t="s">
        <v>178</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8592355</v>
      </c>
      <c r="BO28" s="372"/>
      <c r="BP28" s="372"/>
      <c r="BQ28" s="372"/>
      <c r="BR28" s="372"/>
      <c r="BS28" s="372"/>
      <c r="BT28" s="372"/>
      <c r="BU28" s="373"/>
      <c r="BV28" s="371">
        <v>8591669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46</v>
      </c>
      <c r="M29" s="460"/>
      <c r="N29" s="460"/>
      <c r="O29" s="460"/>
      <c r="P29" s="499"/>
      <c r="Q29" s="459">
        <v>6630</v>
      </c>
      <c r="R29" s="460"/>
      <c r="S29" s="460"/>
      <c r="T29" s="460"/>
      <c r="U29" s="460"/>
      <c r="V29" s="499"/>
      <c r="W29" s="559"/>
      <c r="X29" s="560"/>
      <c r="Y29" s="561"/>
      <c r="Z29" s="458" t="s">
        <v>181</v>
      </c>
      <c r="AA29" s="438"/>
      <c r="AB29" s="438"/>
      <c r="AC29" s="438"/>
      <c r="AD29" s="438"/>
      <c r="AE29" s="438"/>
      <c r="AF29" s="438"/>
      <c r="AG29" s="439"/>
      <c r="AH29" s="459">
        <v>7666</v>
      </c>
      <c r="AI29" s="460"/>
      <c r="AJ29" s="460"/>
      <c r="AK29" s="460"/>
      <c r="AL29" s="499"/>
      <c r="AM29" s="459">
        <v>26274864</v>
      </c>
      <c r="AN29" s="460"/>
      <c r="AO29" s="460"/>
      <c r="AP29" s="460"/>
      <c r="AQ29" s="460"/>
      <c r="AR29" s="499"/>
      <c r="AS29" s="459">
        <v>3427</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2669515</v>
      </c>
      <c r="BO29" s="409"/>
      <c r="BP29" s="409"/>
      <c r="BQ29" s="409"/>
      <c r="BR29" s="409"/>
      <c r="BS29" s="409"/>
      <c r="BT29" s="409"/>
      <c r="BU29" s="410"/>
      <c r="BV29" s="408">
        <v>2669178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103.6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17583529</v>
      </c>
      <c r="BO30" s="582"/>
      <c r="BP30" s="582"/>
      <c r="BQ30" s="582"/>
      <c r="BR30" s="582"/>
      <c r="BS30" s="582"/>
      <c r="BT30" s="582"/>
      <c r="BU30" s="583"/>
      <c r="BV30" s="581">
        <v>18125870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190</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7</v>
      </c>
      <c r="V34" s="594"/>
      <c r="W34" s="595" t="str">
        <f>IF('各会計、関係団体の財政状況及び健全化判断比率'!B28="","",'各会計、関係団体の財政状況及び健全化判断比率'!B28)</f>
        <v>競輪事業会計</v>
      </c>
      <c r="X34" s="595"/>
      <c r="Y34" s="595"/>
      <c r="Z34" s="595"/>
      <c r="AA34" s="595"/>
      <c r="AB34" s="595"/>
      <c r="AC34" s="595"/>
      <c r="AD34" s="595"/>
      <c r="AE34" s="595"/>
      <c r="AF34" s="595"/>
      <c r="AG34" s="595"/>
      <c r="AH34" s="595"/>
      <c r="AI34" s="595"/>
      <c r="AJ34" s="595"/>
      <c r="AK34" s="595"/>
      <c r="AL34" s="193"/>
      <c r="AM34" s="594">
        <f>IF(AO34="","",MAX(C34:D43,U34:V43)+1)</f>
        <v>15</v>
      </c>
      <c r="AN34" s="594"/>
      <c r="AO34" s="595" t="str">
        <f>IF('各会計、関係団体の財政状況及び健全化判断比率'!B36="","",'各会計、関係団体の財政状況及び健全化判断比率'!B36)</f>
        <v>水道事業会計</v>
      </c>
      <c r="AP34" s="595"/>
      <c r="AQ34" s="595"/>
      <c r="AR34" s="595"/>
      <c r="AS34" s="595"/>
      <c r="AT34" s="595"/>
      <c r="AU34" s="595"/>
      <c r="AV34" s="595"/>
      <c r="AW34" s="595"/>
      <c r="AX34" s="595"/>
      <c r="AY34" s="595"/>
      <c r="AZ34" s="595"/>
      <c r="BA34" s="595"/>
      <c r="BB34" s="595"/>
      <c r="BC34" s="595"/>
      <c r="BD34" s="193"/>
      <c r="BE34" s="594">
        <f>IF(BG34="","",MAX(C34:D43,U34:V43,AM34:AN43)+1)</f>
        <v>18</v>
      </c>
      <c r="BF34" s="594"/>
      <c r="BG34" s="595" t="str">
        <f>IF('各会計、関係団体の財政状況及び健全化判断比率'!B39="","",'各会計、関係団体の財政状況及び健全化判断比率'!B39)</f>
        <v>簡易水道事業会計</v>
      </c>
      <c r="BH34" s="595"/>
      <c r="BI34" s="595"/>
      <c r="BJ34" s="595"/>
      <c r="BK34" s="595"/>
      <c r="BL34" s="595"/>
      <c r="BM34" s="595"/>
      <c r="BN34" s="595"/>
      <c r="BO34" s="595"/>
      <c r="BP34" s="595"/>
      <c r="BQ34" s="595"/>
      <c r="BR34" s="595"/>
      <c r="BS34" s="595"/>
      <c r="BT34" s="595"/>
      <c r="BU34" s="595"/>
      <c r="BV34" s="193"/>
      <c r="BW34" s="594">
        <f>IF(BY34="","",MAX(C34:D43,U34:V43,AM34:AN43,BE34:BF43)+1)</f>
        <v>21</v>
      </c>
      <c r="BX34" s="594"/>
      <c r="BY34" s="595" t="str">
        <f>IF('各会計、関係団体の財政状況及び健全化判断比率'!B68="","",'各会計、関係団体の財政状況及び健全化判断比率'!B68)</f>
        <v>共立蒲原総合病院組合</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静岡市土地開発公社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電気事業経営記念基金会計</v>
      </c>
      <c r="F35" s="595"/>
      <c r="G35" s="595"/>
      <c r="H35" s="595"/>
      <c r="I35" s="595"/>
      <c r="J35" s="595"/>
      <c r="K35" s="595"/>
      <c r="L35" s="595"/>
      <c r="M35" s="595"/>
      <c r="N35" s="595"/>
      <c r="O35" s="595"/>
      <c r="P35" s="595"/>
      <c r="Q35" s="595"/>
      <c r="R35" s="595"/>
      <c r="S35" s="595"/>
      <c r="T35" s="193"/>
      <c r="U35" s="594">
        <f>IF(W35="","",U34+1)</f>
        <v>8</v>
      </c>
      <c r="V35" s="594"/>
      <c r="W35" s="595" t="str">
        <f>IF('各会計、関係団体の財政状況及び健全化判断比率'!B29="","",'各会計、関係団体の財政状況及び健全化判断比率'!B29)</f>
        <v>国民健康保険事業会計（事業勘定）</v>
      </c>
      <c r="X35" s="595"/>
      <c r="Y35" s="595"/>
      <c r="Z35" s="595"/>
      <c r="AA35" s="595"/>
      <c r="AB35" s="595"/>
      <c r="AC35" s="595"/>
      <c r="AD35" s="595"/>
      <c r="AE35" s="595"/>
      <c r="AF35" s="595"/>
      <c r="AG35" s="595"/>
      <c r="AH35" s="595"/>
      <c r="AI35" s="595"/>
      <c r="AJ35" s="595"/>
      <c r="AK35" s="595"/>
      <c r="AL35" s="193"/>
      <c r="AM35" s="594">
        <f t="shared" ref="AM35:AM43" si="0">IF(AO35="","",AM34+1)</f>
        <v>16</v>
      </c>
      <c r="AN35" s="594"/>
      <c r="AO35" s="595" t="str">
        <f>IF('各会計、関係団体の財政状況及び健全化判断比率'!B37="","",'各会計、関係団体の財政状況及び健全化判断比率'!B37)</f>
        <v>下水道事業会計</v>
      </c>
      <c r="AP35" s="595"/>
      <c r="AQ35" s="595"/>
      <c r="AR35" s="595"/>
      <c r="AS35" s="595"/>
      <c r="AT35" s="595"/>
      <c r="AU35" s="595"/>
      <c r="AV35" s="595"/>
      <c r="AW35" s="595"/>
      <c r="AX35" s="595"/>
      <c r="AY35" s="595"/>
      <c r="AZ35" s="595"/>
      <c r="BA35" s="595"/>
      <c r="BB35" s="595"/>
      <c r="BC35" s="595"/>
      <c r="BD35" s="193"/>
      <c r="BE35" s="594">
        <f t="shared" ref="BE35:BE43" si="1">IF(BG35="","",BE34+1)</f>
        <v>19</v>
      </c>
      <c r="BF35" s="594"/>
      <c r="BG35" s="595" t="str">
        <f>IF('各会計、関係団体の財政状況及び健全化判断比率'!B40="","",'各会計、関係団体の財政状況及び健全化判断比率'!B40)</f>
        <v>農業集落排水事業会計</v>
      </c>
      <c r="BH35" s="595"/>
      <c r="BI35" s="595"/>
      <c r="BJ35" s="595"/>
      <c r="BK35" s="595"/>
      <c r="BL35" s="595"/>
      <c r="BM35" s="595"/>
      <c r="BN35" s="595"/>
      <c r="BO35" s="595"/>
      <c r="BP35" s="595"/>
      <c r="BQ35" s="595"/>
      <c r="BR35" s="595"/>
      <c r="BS35" s="595"/>
      <c r="BT35" s="595"/>
      <c r="BU35" s="595"/>
      <c r="BV35" s="193"/>
      <c r="BW35" s="594">
        <f t="shared" ref="BW35:BW43" si="2">IF(BY35="","",BW34+1)</f>
        <v>22</v>
      </c>
      <c r="BX35" s="594"/>
      <c r="BY35" s="595" t="str">
        <f>IF('各会計、関係団体の財政状況及び健全化判断比率'!B69="","",'各会計、関係団体の財政状況及び健全化判断比率'!B69)</f>
        <v>静岡県後期高齢者医療広域連合（事業会計分）</v>
      </c>
      <c r="BZ35" s="595"/>
      <c r="CA35" s="595"/>
      <c r="CB35" s="595"/>
      <c r="CC35" s="595"/>
      <c r="CD35" s="595"/>
      <c r="CE35" s="595"/>
      <c r="CF35" s="595"/>
      <c r="CG35" s="595"/>
      <c r="CH35" s="595"/>
      <c r="CI35" s="595"/>
      <c r="CJ35" s="595"/>
      <c r="CK35" s="595"/>
      <c r="CL35" s="595"/>
      <c r="CM35" s="595"/>
      <c r="CN35" s="193"/>
      <c r="CO35" s="594">
        <f t="shared" ref="CO35:CO43" si="3">IF(CQ35="","",CO34+1)</f>
        <v>26</v>
      </c>
      <c r="CP35" s="594"/>
      <c r="CQ35" s="595" t="str">
        <f>IF('各会計、関係団体の財政状況及び健全化判断比率'!BS8="","",'各会計、関係団体の財政状況及び健全化判断比率'!BS8)</f>
        <v>静岡市立静岡病院</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土地区画整理清算金会計</v>
      </c>
      <c r="F36" s="595"/>
      <c r="G36" s="595"/>
      <c r="H36" s="595"/>
      <c r="I36" s="595"/>
      <c r="J36" s="595"/>
      <c r="K36" s="595"/>
      <c r="L36" s="595"/>
      <c r="M36" s="595"/>
      <c r="N36" s="595"/>
      <c r="O36" s="595"/>
      <c r="P36" s="595"/>
      <c r="Q36" s="595"/>
      <c r="R36" s="595"/>
      <c r="S36" s="595"/>
      <c r="T36" s="193"/>
      <c r="U36" s="594">
        <f t="shared" ref="U36:U43" si="4">IF(W36="","",U35+1)</f>
        <v>9</v>
      </c>
      <c r="V36" s="594"/>
      <c r="W36" s="595" t="str">
        <f>IF('各会計、関係団体の財政状況及び健全化判断比率'!B30="","",'各会計、関係団体の財政状況及び健全化判断比率'!B30)</f>
        <v>国民健康保険事業会計（直営診療施設勘定）</v>
      </c>
      <c r="X36" s="595"/>
      <c r="Y36" s="595"/>
      <c r="Z36" s="595"/>
      <c r="AA36" s="595"/>
      <c r="AB36" s="595"/>
      <c r="AC36" s="595"/>
      <c r="AD36" s="595"/>
      <c r="AE36" s="595"/>
      <c r="AF36" s="595"/>
      <c r="AG36" s="595"/>
      <c r="AH36" s="595"/>
      <c r="AI36" s="595"/>
      <c r="AJ36" s="595"/>
      <c r="AK36" s="595"/>
      <c r="AL36" s="193"/>
      <c r="AM36" s="594">
        <f t="shared" si="0"/>
        <v>17</v>
      </c>
      <c r="AN36" s="594"/>
      <c r="AO36" s="595" t="str">
        <f>IF('各会計、関係団体の財政状況及び健全化判断比率'!B38="","",'各会計、関係団体の財政状況及び健全化判断比率'!B38)</f>
        <v>病院事業会計</v>
      </c>
      <c r="AP36" s="595"/>
      <c r="AQ36" s="595"/>
      <c r="AR36" s="595"/>
      <c r="AS36" s="595"/>
      <c r="AT36" s="595"/>
      <c r="AU36" s="595"/>
      <c r="AV36" s="595"/>
      <c r="AW36" s="595"/>
      <c r="AX36" s="595"/>
      <c r="AY36" s="595"/>
      <c r="AZ36" s="595"/>
      <c r="BA36" s="595"/>
      <c r="BB36" s="595"/>
      <c r="BC36" s="595"/>
      <c r="BD36" s="193"/>
      <c r="BE36" s="594">
        <f t="shared" si="1"/>
        <v>20</v>
      </c>
      <c r="BF36" s="594"/>
      <c r="BG36" s="595" t="str">
        <f>IF('各会計、関係団体の財政状況及び健全化判断比率'!B41="","",'各会計、関係団体の財政状況及び健全化判断比率'!B41)</f>
        <v>中央卸売市場事業会計</v>
      </c>
      <c r="BH36" s="595"/>
      <c r="BI36" s="595"/>
      <c r="BJ36" s="595"/>
      <c r="BK36" s="595"/>
      <c r="BL36" s="595"/>
      <c r="BM36" s="595"/>
      <c r="BN36" s="595"/>
      <c r="BO36" s="595"/>
      <c r="BP36" s="595"/>
      <c r="BQ36" s="595"/>
      <c r="BR36" s="595"/>
      <c r="BS36" s="595"/>
      <c r="BT36" s="595"/>
      <c r="BU36" s="595"/>
      <c r="BV36" s="193"/>
      <c r="BW36" s="594">
        <f t="shared" si="2"/>
        <v>23</v>
      </c>
      <c r="BX36" s="594"/>
      <c r="BY36" s="595" t="str">
        <f>IF('各会計、関係団体の財政状況及び健全化判断比率'!B70="","",'各会計、関係団体の財政状況及び健全化判断比率'!B70)</f>
        <v>静岡県後期高齢者医療広域連合（普通会計分）</v>
      </c>
      <c r="BZ36" s="595"/>
      <c r="CA36" s="595"/>
      <c r="CB36" s="595"/>
      <c r="CC36" s="595"/>
      <c r="CD36" s="595"/>
      <c r="CE36" s="595"/>
      <c r="CF36" s="595"/>
      <c r="CG36" s="595"/>
      <c r="CH36" s="595"/>
      <c r="CI36" s="595"/>
      <c r="CJ36" s="595"/>
      <c r="CK36" s="595"/>
      <c r="CL36" s="595"/>
      <c r="CM36" s="595"/>
      <c r="CN36" s="193"/>
      <c r="CO36" s="594">
        <f t="shared" si="3"/>
        <v>27</v>
      </c>
      <c r="CP36" s="594"/>
      <c r="CQ36" s="595" t="str">
        <f>IF('各会計、関係団体の財政状況及び健全化判断比率'!BS9="","",'各会計、関係団体の財政状況及び健全化判断比率'!BS9)</f>
        <v>静岡市まちづくり公社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母子・父子・寡婦福祉資金貸付金会計</v>
      </c>
      <c r="F37" s="595"/>
      <c r="G37" s="595"/>
      <c r="H37" s="595"/>
      <c r="I37" s="595"/>
      <c r="J37" s="595"/>
      <c r="K37" s="595"/>
      <c r="L37" s="595"/>
      <c r="M37" s="595"/>
      <c r="N37" s="595"/>
      <c r="O37" s="595"/>
      <c r="P37" s="595"/>
      <c r="Q37" s="595"/>
      <c r="R37" s="595"/>
      <c r="S37" s="595"/>
      <c r="T37" s="193"/>
      <c r="U37" s="594">
        <f t="shared" si="4"/>
        <v>10</v>
      </c>
      <c r="V37" s="594"/>
      <c r="W37" s="595" t="str">
        <f>IF('各会計、関係団体の財政状況及び健全化判断比率'!B31="","",'各会計、関係団体の財政状況及び健全化判断比率'!B31)</f>
        <v>駐車場事業会計（静岡駅北口地下駐車場勘定）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24</v>
      </c>
      <c r="BX37" s="594"/>
      <c r="BY37" s="595" t="str">
        <f>IF('各会計、関係団体の財政状況及び健全化判断比率'!B71="","",'各会計、関係団体の財政状況及び健全化判断比率'!B71)</f>
        <v>静岡地方税滞納整理機構</v>
      </c>
      <c r="BZ37" s="595"/>
      <c r="CA37" s="595"/>
      <c r="CB37" s="595"/>
      <c r="CC37" s="595"/>
      <c r="CD37" s="595"/>
      <c r="CE37" s="595"/>
      <c r="CF37" s="595"/>
      <c r="CG37" s="595"/>
      <c r="CH37" s="595"/>
      <c r="CI37" s="595"/>
      <c r="CJ37" s="595"/>
      <c r="CK37" s="595"/>
      <c r="CL37" s="595"/>
      <c r="CM37" s="595"/>
      <c r="CN37" s="193"/>
      <c r="CO37" s="594">
        <f t="shared" si="3"/>
        <v>28</v>
      </c>
      <c r="CP37" s="594"/>
      <c r="CQ37" s="595" t="str">
        <f>IF('各会計、関係団体の財政状況及び健全化判断比率'!BS10="","",'各会計、関係団体の財政状況及び健全化判断比率'!BS10)</f>
        <v>静岡市文化振興財団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公債管理事業会計</v>
      </c>
      <c r="F38" s="595"/>
      <c r="G38" s="595"/>
      <c r="H38" s="595"/>
      <c r="I38" s="595"/>
      <c r="J38" s="595"/>
      <c r="K38" s="595"/>
      <c r="L38" s="595"/>
      <c r="M38" s="595"/>
      <c r="N38" s="595"/>
      <c r="O38" s="595"/>
      <c r="P38" s="595"/>
      <c r="Q38" s="595"/>
      <c r="R38" s="595"/>
      <c r="S38" s="595"/>
      <c r="T38" s="193"/>
      <c r="U38" s="594">
        <f t="shared" si="4"/>
        <v>11</v>
      </c>
      <c r="V38" s="594"/>
      <c r="W38" s="595" t="str">
        <f>IF('各会計、関係団体の財政状況及び健全化判断比率'!B32="","",'各会計、関係団体の財政状況及び健全化判断比率'!B32)</f>
        <v>駐車場事業会計（草薙駅前駐車場勘定）</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29</v>
      </c>
      <c r="CP38" s="594"/>
      <c r="CQ38" s="595" t="str">
        <f>IF('各会計、関係団体の財政状況及び健全化判断比率'!BS11="","",'各会計、関係団体の財政状況及び健全化判断比率'!BS11)</f>
        <v>静岡市体育協会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f t="shared" si="5"/>
        <v>6</v>
      </c>
      <c r="D39" s="594"/>
      <c r="E39" s="595" t="str">
        <f>IF('各会計、関係団体の財政状況及び健全化判断比率'!B12="","",'各会計、関係団体の財政状況及び健全化判断比率'!B12)</f>
        <v>静岡市立静岡病院事業債管理事業会計</v>
      </c>
      <c r="F39" s="595"/>
      <c r="G39" s="595"/>
      <c r="H39" s="595"/>
      <c r="I39" s="595"/>
      <c r="J39" s="595"/>
      <c r="K39" s="595"/>
      <c r="L39" s="595"/>
      <c r="M39" s="595"/>
      <c r="N39" s="595"/>
      <c r="O39" s="595"/>
      <c r="P39" s="595"/>
      <c r="Q39" s="595"/>
      <c r="R39" s="595"/>
      <c r="S39" s="595"/>
      <c r="T39" s="193"/>
      <c r="U39" s="594">
        <f t="shared" si="4"/>
        <v>12</v>
      </c>
      <c r="V39" s="594"/>
      <c r="W39" s="595" t="str">
        <f>IF('各会計、関係団体の財政状況及び健全化判断比率'!B33="","",'各会計、関係団体の財政状況及び健全化判断比率'!B33)</f>
        <v>介護保険事業会計</v>
      </c>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30</v>
      </c>
      <c r="CP39" s="594"/>
      <c r="CQ39" s="595" t="str">
        <f>IF('各会計、関係団体の財政状況及び健全化判断比率'!BS12="","",'各会計、関係団体の財政状況及び健全化判断比率'!BS12)</f>
        <v>静岡市環境公社</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f t="shared" si="4"/>
        <v>13</v>
      </c>
      <c r="V40" s="594"/>
      <c r="W40" s="595" t="str">
        <f>IF('各会計、関係団体の財政状況及び健全化判断比率'!B34="","",'各会計、関係団体の財政状況及び健全化判断比率'!B34)</f>
        <v>介護保険サービス会計</v>
      </c>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31</v>
      </c>
      <c r="CP40" s="594"/>
      <c r="CQ40" s="595" t="str">
        <f>IF('各会計、関係団体の財政状況及び健全化判断比率'!BS13="","",'各会計、関係団体の財政状況及び健全化判断比率'!BS13)</f>
        <v>するが企画観光局</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f t="shared" si="4"/>
        <v>14</v>
      </c>
      <c r="V41" s="594"/>
      <c r="W41" s="595" t="str">
        <f>IF('各会計、関係団体の財政状況及び健全化判断比率'!B35="","",'各会計、関係団体の財政状況及び健全化判断比率'!B35)</f>
        <v>後期高齢者医療事業会計</v>
      </c>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32</v>
      </c>
      <c r="CP41" s="594"/>
      <c r="CQ41" s="595" t="str">
        <f>IF('各会計、関係団体の財政状況及び健全化判断比率'!BS14="","",'各会計、関係団体の財政状況及び健全化判断比率'!BS14)</f>
        <v>静岡市勤労者福祉サービスセンター</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33</v>
      </c>
      <c r="CP42" s="594"/>
      <c r="CQ42" s="595" t="str">
        <f>IF('各会計、関係団体の財政状況及び健全化判断比率'!BS15="","",'各会計、関係団体の財政状況及び健全化判断比率'!BS15)</f>
        <v>静岡産業振興協会</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34</v>
      </c>
      <c r="CP43" s="594"/>
      <c r="CQ43" s="595" t="str">
        <f>IF('各会計、関係団体の財政状況及び健全化判断比率'!BS16="","",'各会計、関係団体の財政状況及び健全化判断比率'!BS16)</f>
        <v>駿府楽市</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Nt1Cb/lwScaAObOlG0+j+PHxPo7S5oLXh2KW7+g/Ox66OzMWCD0M3v6pchZZsNUiz72ofMZ8MvYzgBgBplhFyA==" saltValue="1EQOuv6T2HFQJCLfeRp/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186" t="s">
        <v>577</v>
      </c>
      <c r="D34" s="1186"/>
      <c r="E34" s="1187"/>
      <c r="F34" s="32">
        <v>2.77</v>
      </c>
      <c r="G34" s="33">
        <v>4.58</v>
      </c>
      <c r="H34" s="33">
        <v>5.81</v>
      </c>
      <c r="I34" s="33">
        <v>6.4</v>
      </c>
      <c r="J34" s="34">
        <v>6.02</v>
      </c>
      <c r="K34" s="22"/>
      <c r="L34" s="22"/>
      <c r="M34" s="22"/>
      <c r="N34" s="22"/>
      <c r="O34" s="22"/>
      <c r="P34" s="22"/>
    </row>
    <row r="35" spans="1:16" ht="39" customHeight="1">
      <c r="A35" s="22"/>
      <c r="B35" s="35"/>
      <c r="C35" s="1180" t="s">
        <v>578</v>
      </c>
      <c r="D35" s="1181"/>
      <c r="E35" s="1182"/>
      <c r="F35" s="36">
        <v>8.31</v>
      </c>
      <c r="G35" s="37">
        <v>7.9</v>
      </c>
      <c r="H35" s="37">
        <v>5.86</v>
      </c>
      <c r="I35" s="37">
        <v>6.2</v>
      </c>
      <c r="J35" s="38">
        <v>5.76</v>
      </c>
      <c r="K35" s="22"/>
      <c r="L35" s="22"/>
      <c r="M35" s="22"/>
      <c r="N35" s="22"/>
      <c r="O35" s="22"/>
      <c r="P35" s="22"/>
    </row>
    <row r="36" spans="1:16" ht="39" customHeight="1">
      <c r="A36" s="22"/>
      <c r="B36" s="35"/>
      <c r="C36" s="1180" t="s">
        <v>579</v>
      </c>
      <c r="D36" s="1181"/>
      <c r="E36" s="1182"/>
      <c r="F36" s="36">
        <v>3.16</v>
      </c>
      <c r="G36" s="37">
        <v>2.41</v>
      </c>
      <c r="H36" s="37">
        <v>2.54</v>
      </c>
      <c r="I36" s="37">
        <v>2.0699999999999998</v>
      </c>
      <c r="J36" s="38">
        <v>2.44</v>
      </c>
      <c r="K36" s="22"/>
      <c r="L36" s="22"/>
      <c r="M36" s="22"/>
      <c r="N36" s="22"/>
      <c r="O36" s="22"/>
      <c r="P36" s="22"/>
    </row>
    <row r="37" spans="1:16" ht="39" customHeight="1">
      <c r="A37" s="22"/>
      <c r="B37" s="35"/>
      <c r="C37" s="1180" t="s">
        <v>580</v>
      </c>
      <c r="D37" s="1181"/>
      <c r="E37" s="1182"/>
      <c r="F37" s="36">
        <v>2.5299999999999998</v>
      </c>
      <c r="G37" s="37">
        <v>2.44</v>
      </c>
      <c r="H37" s="37">
        <v>2.2200000000000002</v>
      </c>
      <c r="I37" s="37">
        <v>1.69</v>
      </c>
      <c r="J37" s="38">
        <v>1.26</v>
      </c>
      <c r="K37" s="22"/>
      <c r="L37" s="22"/>
      <c r="M37" s="22"/>
      <c r="N37" s="22"/>
      <c r="O37" s="22"/>
      <c r="P37" s="22"/>
    </row>
    <row r="38" spans="1:16" ht="39" customHeight="1">
      <c r="A38" s="22"/>
      <c r="B38" s="35"/>
      <c r="C38" s="1180" t="s">
        <v>581</v>
      </c>
      <c r="D38" s="1181"/>
      <c r="E38" s="1182"/>
      <c r="F38" s="36">
        <v>3.45</v>
      </c>
      <c r="G38" s="37">
        <v>4.18</v>
      </c>
      <c r="H38" s="37">
        <v>4.2300000000000004</v>
      </c>
      <c r="I38" s="37">
        <v>1.24</v>
      </c>
      <c r="J38" s="38">
        <v>0.8</v>
      </c>
      <c r="K38" s="22"/>
      <c r="L38" s="22"/>
      <c r="M38" s="22"/>
      <c r="N38" s="22"/>
      <c r="O38" s="22"/>
      <c r="P38" s="22"/>
    </row>
    <row r="39" spans="1:16" ht="39" customHeight="1">
      <c r="A39" s="22"/>
      <c r="B39" s="35"/>
      <c r="C39" s="1180" t="s">
        <v>582</v>
      </c>
      <c r="D39" s="1181"/>
      <c r="E39" s="1182"/>
      <c r="F39" s="36">
        <v>0.25</v>
      </c>
      <c r="G39" s="37">
        <v>0.44</v>
      </c>
      <c r="H39" s="37">
        <v>0.4</v>
      </c>
      <c r="I39" s="37">
        <v>1.03</v>
      </c>
      <c r="J39" s="38">
        <v>0.69</v>
      </c>
      <c r="K39" s="22"/>
      <c r="L39" s="22"/>
      <c r="M39" s="22"/>
      <c r="N39" s="22"/>
      <c r="O39" s="22"/>
      <c r="P39" s="22"/>
    </row>
    <row r="40" spans="1:16" ht="39" customHeight="1">
      <c r="A40" s="22"/>
      <c r="B40" s="35"/>
      <c r="C40" s="1180" t="s">
        <v>583</v>
      </c>
      <c r="D40" s="1181"/>
      <c r="E40" s="1182"/>
      <c r="F40" s="36">
        <v>0.24</v>
      </c>
      <c r="G40" s="37">
        <v>0.22</v>
      </c>
      <c r="H40" s="37">
        <v>0.27</v>
      </c>
      <c r="I40" s="37">
        <v>0.28000000000000003</v>
      </c>
      <c r="J40" s="38">
        <v>0.17</v>
      </c>
      <c r="K40" s="22"/>
      <c r="L40" s="22"/>
      <c r="M40" s="22"/>
      <c r="N40" s="22"/>
      <c r="O40" s="22"/>
      <c r="P40" s="22"/>
    </row>
    <row r="41" spans="1:16" ht="39" customHeight="1">
      <c r="A41" s="22"/>
      <c r="B41" s="35"/>
      <c r="C41" s="1180" t="s">
        <v>584</v>
      </c>
      <c r="D41" s="1181"/>
      <c r="E41" s="1182"/>
      <c r="F41" s="36">
        <v>0.15</v>
      </c>
      <c r="G41" s="37">
        <v>0.16</v>
      </c>
      <c r="H41" s="37">
        <v>0.16</v>
      </c>
      <c r="I41" s="37">
        <v>0.17</v>
      </c>
      <c r="J41" s="38">
        <v>0.15</v>
      </c>
      <c r="K41" s="22"/>
      <c r="L41" s="22"/>
      <c r="M41" s="22"/>
      <c r="N41" s="22"/>
      <c r="O41" s="22"/>
      <c r="P41" s="22"/>
    </row>
    <row r="42" spans="1:16" ht="39" customHeight="1">
      <c r="A42" s="22"/>
      <c r="B42" s="39"/>
      <c r="C42" s="1180" t="s">
        <v>585</v>
      </c>
      <c r="D42" s="1181"/>
      <c r="E42" s="1182"/>
      <c r="F42" s="36" t="s">
        <v>528</v>
      </c>
      <c r="G42" s="37" t="s">
        <v>528</v>
      </c>
      <c r="H42" s="37" t="s">
        <v>586</v>
      </c>
      <c r="I42" s="37" t="s">
        <v>528</v>
      </c>
      <c r="J42" s="38" t="s">
        <v>528</v>
      </c>
      <c r="K42" s="22"/>
      <c r="L42" s="22"/>
      <c r="M42" s="22"/>
      <c r="N42" s="22"/>
      <c r="O42" s="22"/>
      <c r="P42" s="22"/>
    </row>
    <row r="43" spans="1:16" ht="39" customHeight="1" thickBot="1">
      <c r="A43" s="22"/>
      <c r="B43" s="40"/>
      <c r="C43" s="1183" t="s">
        <v>587</v>
      </c>
      <c r="D43" s="1184"/>
      <c r="E43" s="1185"/>
      <c r="F43" s="41">
        <v>0.45</v>
      </c>
      <c r="G43" s="42">
        <v>0.04</v>
      </c>
      <c r="H43" s="42">
        <v>0.04</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cRRZ7JvXOr0UwB5VGou2OIYY6K4PU1UfoKJOpp8/WlP7LQ7YpjJN8uoEhdGFqK/ruWj1/tvPjCfadeJXveRLQ==" saltValue="35jp3F1sJ9SspOS7b7Yd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196" t="s">
        <v>11</v>
      </c>
      <c r="C45" s="1197"/>
      <c r="D45" s="58"/>
      <c r="E45" s="1202" t="s">
        <v>12</v>
      </c>
      <c r="F45" s="1202"/>
      <c r="G45" s="1202"/>
      <c r="H45" s="1202"/>
      <c r="I45" s="1202"/>
      <c r="J45" s="1203"/>
      <c r="K45" s="59">
        <v>34746</v>
      </c>
      <c r="L45" s="60">
        <v>32665</v>
      </c>
      <c r="M45" s="60">
        <v>31821</v>
      </c>
      <c r="N45" s="60">
        <v>32082</v>
      </c>
      <c r="O45" s="61">
        <v>30648</v>
      </c>
      <c r="P45" s="48"/>
      <c r="Q45" s="48"/>
      <c r="R45" s="48"/>
      <c r="S45" s="48"/>
      <c r="T45" s="48"/>
      <c r="U45" s="48"/>
    </row>
    <row r="46" spans="1:21" ht="30.75" customHeight="1">
      <c r="A46" s="48"/>
      <c r="B46" s="1198"/>
      <c r="C46" s="1199"/>
      <c r="D46" s="62"/>
      <c r="E46" s="1190" t="s">
        <v>13</v>
      </c>
      <c r="F46" s="1190"/>
      <c r="G46" s="1190"/>
      <c r="H46" s="1190"/>
      <c r="I46" s="1190"/>
      <c r="J46" s="1191"/>
      <c r="K46" s="63" t="s">
        <v>528</v>
      </c>
      <c r="L46" s="64" t="s">
        <v>528</v>
      </c>
      <c r="M46" s="64" t="s">
        <v>528</v>
      </c>
      <c r="N46" s="64" t="s">
        <v>528</v>
      </c>
      <c r="O46" s="65" t="s">
        <v>528</v>
      </c>
      <c r="P46" s="48"/>
      <c r="Q46" s="48"/>
      <c r="R46" s="48"/>
      <c r="S46" s="48"/>
      <c r="T46" s="48"/>
      <c r="U46" s="48"/>
    </row>
    <row r="47" spans="1:21" ht="30.75" customHeight="1">
      <c r="A47" s="48"/>
      <c r="B47" s="1198"/>
      <c r="C47" s="1199"/>
      <c r="D47" s="62"/>
      <c r="E47" s="1190" t="s">
        <v>14</v>
      </c>
      <c r="F47" s="1190"/>
      <c r="G47" s="1190"/>
      <c r="H47" s="1190"/>
      <c r="I47" s="1190"/>
      <c r="J47" s="1191"/>
      <c r="K47" s="63">
        <v>4500</v>
      </c>
      <c r="L47" s="64">
        <v>5167</v>
      </c>
      <c r="M47" s="64">
        <v>5833</v>
      </c>
      <c r="N47" s="64">
        <v>6590</v>
      </c>
      <c r="O47" s="65">
        <v>7235</v>
      </c>
      <c r="P47" s="48"/>
      <c r="Q47" s="48"/>
      <c r="R47" s="48"/>
      <c r="S47" s="48"/>
      <c r="T47" s="48"/>
      <c r="U47" s="48"/>
    </row>
    <row r="48" spans="1:21" ht="30.75" customHeight="1">
      <c r="A48" s="48"/>
      <c r="B48" s="1198"/>
      <c r="C48" s="1199"/>
      <c r="D48" s="62"/>
      <c r="E48" s="1190" t="s">
        <v>15</v>
      </c>
      <c r="F48" s="1190"/>
      <c r="G48" s="1190"/>
      <c r="H48" s="1190"/>
      <c r="I48" s="1190"/>
      <c r="J48" s="1191"/>
      <c r="K48" s="63">
        <v>8348</v>
      </c>
      <c r="L48" s="64">
        <v>8314</v>
      </c>
      <c r="M48" s="64">
        <v>7477</v>
      </c>
      <c r="N48" s="64">
        <v>6579</v>
      </c>
      <c r="O48" s="65">
        <v>6940</v>
      </c>
      <c r="P48" s="48"/>
      <c r="Q48" s="48"/>
      <c r="R48" s="48"/>
      <c r="S48" s="48"/>
      <c r="T48" s="48"/>
      <c r="U48" s="48"/>
    </row>
    <row r="49" spans="1:21" ht="30.75" customHeight="1">
      <c r="A49" s="48"/>
      <c r="B49" s="1198"/>
      <c r="C49" s="1199"/>
      <c r="D49" s="62"/>
      <c r="E49" s="1190" t="s">
        <v>16</v>
      </c>
      <c r="F49" s="1190"/>
      <c r="G49" s="1190"/>
      <c r="H49" s="1190"/>
      <c r="I49" s="1190"/>
      <c r="J49" s="1191"/>
      <c r="K49" s="63">
        <v>118</v>
      </c>
      <c r="L49" s="64">
        <v>139</v>
      </c>
      <c r="M49" s="64">
        <v>114</v>
      </c>
      <c r="N49" s="64">
        <v>114</v>
      </c>
      <c r="O49" s="65">
        <v>112</v>
      </c>
      <c r="P49" s="48"/>
      <c r="Q49" s="48"/>
      <c r="R49" s="48"/>
      <c r="S49" s="48"/>
      <c r="T49" s="48"/>
      <c r="U49" s="48"/>
    </row>
    <row r="50" spans="1:21" ht="30.75" customHeight="1">
      <c r="A50" s="48"/>
      <c r="B50" s="1198"/>
      <c r="C50" s="1199"/>
      <c r="D50" s="62"/>
      <c r="E50" s="1190" t="s">
        <v>17</v>
      </c>
      <c r="F50" s="1190"/>
      <c r="G50" s="1190"/>
      <c r="H50" s="1190"/>
      <c r="I50" s="1190"/>
      <c r="J50" s="1191"/>
      <c r="K50" s="63">
        <v>788</v>
      </c>
      <c r="L50" s="64">
        <v>732</v>
      </c>
      <c r="M50" s="64">
        <v>1477</v>
      </c>
      <c r="N50" s="64">
        <v>1104</v>
      </c>
      <c r="O50" s="65">
        <v>1175</v>
      </c>
      <c r="P50" s="48"/>
      <c r="Q50" s="48"/>
      <c r="R50" s="48"/>
      <c r="S50" s="48"/>
      <c r="T50" s="48"/>
      <c r="U50" s="48"/>
    </row>
    <row r="51" spans="1:21" ht="30.75" customHeight="1">
      <c r="A51" s="48"/>
      <c r="B51" s="1200"/>
      <c r="C51" s="1201"/>
      <c r="D51" s="66"/>
      <c r="E51" s="1190" t="s">
        <v>18</v>
      </c>
      <c r="F51" s="1190"/>
      <c r="G51" s="1190"/>
      <c r="H51" s="1190"/>
      <c r="I51" s="1190"/>
      <c r="J51" s="1191"/>
      <c r="K51" s="63" t="s">
        <v>528</v>
      </c>
      <c r="L51" s="64" t="s">
        <v>528</v>
      </c>
      <c r="M51" s="64" t="s">
        <v>528</v>
      </c>
      <c r="N51" s="64" t="s">
        <v>528</v>
      </c>
      <c r="O51" s="65" t="s">
        <v>528</v>
      </c>
      <c r="P51" s="48"/>
      <c r="Q51" s="48"/>
      <c r="R51" s="48"/>
      <c r="S51" s="48"/>
      <c r="T51" s="48"/>
      <c r="U51" s="48"/>
    </row>
    <row r="52" spans="1:21" ht="30.75" customHeight="1">
      <c r="A52" s="48"/>
      <c r="B52" s="1188" t="s">
        <v>19</v>
      </c>
      <c r="C52" s="1189"/>
      <c r="D52" s="66"/>
      <c r="E52" s="1190" t="s">
        <v>20</v>
      </c>
      <c r="F52" s="1190"/>
      <c r="G52" s="1190"/>
      <c r="H52" s="1190"/>
      <c r="I52" s="1190"/>
      <c r="J52" s="1191"/>
      <c r="K52" s="63">
        <v>35322</v>
      </c>
      <c r="L52" s="64">
        <v>35688</v>
      </c>
      <c r="M52" s="64">
        <v>35176</v>
      </c>
      <c r="N52" s="64">
        <v>36145</v>
      </c>
      <c r="O52" s="65">
        <v>35629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13178</v>
      </c>
      <c r="L53" s="69">
        <v>11329</v>
      </c>
      <c r="M53" s="69">
        <v>11546</v>
      </c>
      <c r="N53" s="69">
        <v>10324</v>
      </c>
      <c r="O53" s="70">
        <v>10481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Z74JF3UkMFxKLi9zXksePs9PLFPueQ9BaAs/wFf7Juv1H4KZpcp33G4YnnA8liZmF9bhHnaEZQdWlgbIx4Vqw==" saltValue="NlyV0JoFzTwZzmEJYfKv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570</v>
      </c>
      <c r="J40" s="79" t="s">
        <v>571</v>
      </c>
      <c r="K40" s="79" t="s">
        <v>572</v>
      </c>
      <c r="L40" s="79" t="s">
        <v>573</v>
      </c>
      <c r="M40" s="80" t="s">
        <v>574</v>
      </c>
    </row>
    <row r="41" spans="2:13" ht="27.75" customHeight="1">
      <c r="B41" s="1204" t="s">
        <v>24</v>
      </c>
      <c r="C41" s="1205"/>
      <c r="D41" s="81"/>
      <c r="E41" s="1210" t="s">
        <v>25</v>
      </c>
      <c r="F41" s="1210"/>
      <c r="G41" s="1210"/>
      <c r="H41" s="1211"/>
      <c r="I41" s="82">
        <v>431143</v>
      </c>
      <c r="J41" s="83">
        <v>441893</v>
      </c>
      <c r="K41" s="83">
        <v>446030</v>
      </c>
      <c r="L41" s="83">
        <v>457962</v>
      </c>
      <c r="M41" s="84">
        <v>465977</v>
      </c>
    </row>
    <row r="42" spans="2:13" ht="27.75" customHeight="1">
      <c r="B42" s="1206"/>
      <c r="C42" s="1207"/>
      <c r="D42" s="85"/>
      <c r="E42" s="1212" t="s">
        <v>26</v>
      </c>
      <c r="F42" s="1212"/>
      <c r="G42" s="1212"/>
      <c r="H42" s="1213"/>
      <c r="I42" s="86">
        <v>4383</v>
      </c>
      <c r="J42" s="87">
        <v>5890</v>
      </c>
      <c r="K42" s="87">
        <v>5549</v>
      </c>
      <c r="L42" s="87">
        <v>6583</v>
      </c>
      <c r="M42" s="88">
        <v>5733</v>
      </c>
    </row>
    <row r="43" spans="2:13" ht="27.75" customHeight="1">
      <c r="B43" s="1206"/>
      <c r="C43" s="1207"/>
      <c r="D43" s="85"/>
      <c r="E43" s="1212" t="s">
        <v>27</v>
      </c>
      <c r="F43" s="1212"/>
      <c r="G43" s="1212"/>
      <c r="H43" s="1213"/>
      <c r="I43" s="86">
        <v>94704</v>
      </c>
      <c r="J43" s="87">
        <v>92818</v>
      </c>
      <c r="K43" s="87">
        <v>87965</v>
      </c>
      <c r="L43" s="87">
        <v>76908</v>
      </c>
      <c r="M43" s="88">
        <v>70206</v>
      </c>
    </row>
    <row r="44" spans="2:13" ht="27.75" customHeight="1">
      <c r="B44" s="1206"/>
      <c r="C44" s="1207"/>
      <c r="D44" s="85"/>
      <c r="E44" s="1212" t="s">
        <v>28</v>
      </c>
      <c r="F44" s="1212"/>
      <c r="G44" s="1212"/>
      <c r="H44" s="1213"/>
      <c r="I44" s="86">
        <v>1197</v>
      </c>
      <c r="J44" s="87">
        <v>1172</v>
      </c>
      <c r="K44" s="87">
        <v>1061</v>
      </c>
      <c r="L44" s="87">
        <v>959</v>
      </c>
      <c r="M44" s="88">
        <v>700</v>
      </c>
    </row>
    <row r="45" spans="2:13" ht="27.75" customHeight="1">
      <c r="B45" s="1206"/>
      <c r="C45" s="1207"/>
      <c r="D45" s="85"/>
      <c r="E45" s="1212" t="s">
        <v>29</v>
      </c>
      <c r="F45" s="1212"/>
      <c r="G45" s="1212"/>
      <c r="H45" s="1213"/>
      <c r="I45" s="86">
        <v>44676</v>
      </c>
      <c r="J45" s="87">
        <v>42083</v>
      </c>
      <c r="K45" s="87">
        <v>41463</v>
      </c>
      <c r="L45" s="87">
        <v>40389</v>
      </c>
      <c r="M45" s="88">
        <v>69984</v>
      </c>
    </row>
    <row r="46" spans="2:13" ht="27.75" customHeight="1">
      <c r="B46" s="1206"/>
      <c r="C46" s="1207"/>
      <c r="D46" s="89"/>
      <c r="E46" s="1212" t="s">
        <v>30</v>
      </c>
      <c r="F46" s="1212"/>
      <c r="G46" s="1212"/>
      <c r="H46" s="1213"/>
      <c r="I46" s="86">
        <v>2255</v>
      </c>
      <c r="J46" s="87">
        <v>2150</v>
      </c>
      <c r="K46" s="87">
        <v>2013</v>
      </c>
      <c r="L46" s="87">
        <v>2089</v>
      </c>
      <c r="M46" s="88">
        <v>2158</v>
      </c>
    </row>
    <row r="47" spans="2:13" ht="27.75" customHeight="1">
      <c r="B47" s="1206"/>
      <c r="C47" s="1207"/>
      <c r="D47" s="90"/>
      <c r="E47" s="1214" t="s">
        <v>31</v>
      </c>
      <c r="F47" s="1215"/>
      <c r="G47" s="1215"/>
      <c r="H47" s="1216"/>
      <c r="I47" s="86" t="s">
        <v>528</v>
      </c>
      <c r="J47" s="87" t="s">
        <v>528</v>
      </c>
      <c r="K47" s="87" t="s">
        <v>528</v>
      </c>
      <c r="L47" s="87" t="s">
        <v>528</v>
      </c>
      <c r="M47" s="88" t="s">
        <v>528</v>
      </c>
    </row>
    <row r="48" spans="2:13" ht="27.75" customHeight="1">
      <c r="B48" s="1206"/>
      <c r="C48" s="1207"/>
      <c r="D48" s="85"/>
      <c r="E48" s="1212" t="s">
        <v>32</v>
      </c>
      <c r="F48" s="1212"/>
      <c r="G48" s="1212"/>
      <c r="H48" s="1213"/>
      <c r="I48" s="86" t="s">
        <v>528</v>
      </c>
      <c r="J48" s="87" t="s">
        <v>528</v>
      </c>
      <c r="K48" s="87" t="s">
        <v>528</v>
      </c>
      <c r="L48" s="87" t="s">
        <v>528</v>
      </c>
      <c r="M48" s="88" t="s">
        <v>528</v>
      </c>
    </row>
    <row r="49" spans="2:13" ht="27.75" customHeight="1">
      <c r="B49" s="1208"/>
      <c r="C49" s="1209"/>
      <c r="D49" s="85"/>
      <c r="E49" s="1212" t="s">
        <v>33</v>
      </c>
      <c r="F49" s="1212"/>
      <c r="G49" s="1212"/>
      <c r="H49" s="1213"/>
      <c r="I49" s="86" t="s">
        <v>528</v>
      </c>
      <c r="J49" s="87" t="s">
        <v>528</v>
      </c>
      <c r="K49" s="87" t="s">
        <v>528</v>
      </c>
      <c r="L49" s="87" t="s">
        <v>528</v>
      </c>
      <c r="M49" s="88" t="s">
        <v>528</v>
      </c>
    </row>
    <row r="50" spans="2:13" ht="27.75" customHeight="1">
      <c r="B50" s="1217" t="s">
        <v>34</v>
      </c>
      <c r="C50" s="1218"/>
      <c r="D50" s="91"/>
      <c r="E50" s="1212" t="s">
        <v>35</v>
      </c>
      <c r="F50" s="1212"/>
      <c r="G50" s="1212"/>
      <c r="H50" s="1213"/>
      <c r="I50" s="86">
        <v>49956</v>
      </c>
      <c r="J50" s="87">
        <v>58151</v>
      </c>
      <c r="K50" s="87">
        <v>60772</v>
      </c>
      <c r="L50" s="87">
        <v>63769</v>
      </c>
      <c r="M50" s="88">
        <v>64747</v>
      </c>
    </row>
    <row r="51" spans="2:13" ht="27.75" customHeight="1">
      <c r="B51" s="1206"/>
      <c r="C51" s="1207"/>
      <c r="D51" s="85"/>
      <c r="E51" s="1212" t="s">
        <v>36</v>
      </c>
      <c r="F51" s="1212"/>
      <c r="G51" s="1212"/>
      <c r="H51" s="1213"/>
      <c r="I51" s="86">
        <v>88092</v>
      </c>
      <c r="J51" s="87">
        <v>87384</v>
      </c>
      <c r="K51" s="87">
        <v>85772</v>
      </c>
      <c r="L51" s="87">
        <v>98566</v>
      </c>
      <c r="M51" s="88">
        <v>93404</v>
      </c>
    </row>
    <row r="52" spans="2:13" ht="27.75" customHeight="1">
      <c r="B52" s="1208"/>
      <c r="C52" s="1209"/>
      <c r="D52" s="85"/>
      <c r="E52" s="1212" t="s">
        <v>37</v>
      </c>
      <c r="F52" s="1212"/>
      <c r="G52" s="1212"/>
      <c r="H52" s="1213"/>
      <c r="I52" s="86">
        <v>333681</v>
      </c>
      <c r="J52" s="87">
        <v>343410</v>
      </c>
      <c r="K52" s="87">
        <v>353811</v>
      </c>
      <c r="L52" s="87">
        <v>357869</v>
      </c>
      <c r="M52" s="88">
        <v>364161</v>
      </c>
    </row>
    <row r="53" spans="2:13" ht="27.75" customHeight="1" thickBot="1">
      <c r="B53" s="1219" t="s">
        <v>38</v>
      </c>
      <c r="C53" s="1220"/>
      <c r="D53" s="92"/>
      <c r="E53" s="1221" t="s">
        <v>39</v>
      </c>
      <c r="F53" s="1221"/>
      <c r="G53" s="1221"/>
      <c r="H53" s="1222"/>
      <c r="I53" s="93">
        <v>106629</v>
      </c>
      <c r="J53" s="94">
        <v>97060</v>
      </c>
      <c r="K53" s="94">
        <v>83726</v>
      </c>
      <c r="L53" s="94">
        <v>64687</v>
      </c>
      <c r="M53" s="95">
        <v>92446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J5ge2vmId5Dp6DZmkmpkzoyqguZmCn3z25cn7aU5yqdBV3A203TeRZjRwJ3joAg5I4j0Oh8qlBMeN6pTpEaEQ==" saltValue="wLaeawjhJTCMSBj9L652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572</v>
      </c>
      <c r="G54" s="104" t="s">
        <v>573</v>
      </c>
      <c r="H54" s="105" t="s">
        <v>574</v>
      </c>
    </row>
    <row r="55" spans="2:8" ht="52.5" customHeight="1">
      <c r="B55" s="106"/>
      <c r="C55" s="1231" t="s">
        <v>42</v>
      </c>
      <c r="D55" s="1231"/>
      <c r="E55" s="1232"/>
      <c r="F55" s="107">
        <v>8590</v>
      </c>
      <c r="G55" s="107">
        <v>8592</v>
      </c>
      <c r="H55" s="108">
        <v>8592</v>
      </c>
    </row>
    <row r="56" spans="2:8" ht="52.5" customHeight="1">
      <c r="B56" s="109"/>
      <c r="C56" s="1233" t="s">
        <v>43</v>
      </c>
      <c r="D56" s="1233"/>
      <c r="E56" s="1234"/>
      <c r="F56" s="110">
        <v>2668</v>
      </c>
      <c r="G56" s="110">
        <v>2669</v>
      </c>
      <c r="H56" s="111">
        <v>2670</v>
      </c>
    </row>
    <row r="57" spans="2:8" ht="53.25" customHeight="1">
      <c r="B57" s="109"/>
      <c r="C57" s="1235" t="s">
        <v>44</v>
      </c>
      <c r="D57" s="1235"/>
      <c r="E57" s="1236"/>
      <c r="F57" s="112">
        <v>18718</v>
      </c>
      <c r="G57" s="112">
        <v>18126</v>
      </c>
      <c r="H57" s="113">
        <v>17584</v>
      </c>
    </row>
    <row r="58" spans="2:8" ht="45.75" customHeight="1">
      <c r="B58" s="114"/>
      <c r="C58" s="1223" t="s">
        <v>613</v>
      </c>
      <c r="D58" s="1224"/>
      <c r="E58" s="1225"/>
      <c r="F58" s="115">
        <v>4000</v>
      </c>
      <c r="G58" s="115">
        <v>4000</v>
      </c>
      <c r="H58" s="116">
        <v>4000</v>
      </c>
    </row>
    <row r="59" spans="2:8" ht="45.75" customHeight="1">
      <c r="B59" s="114"/>
      <c r="C59" s="1223" t="s">
        <v>614</v>
      </c>
      <c r="D59" s="1224"/>
      <c r="E59" s="1225"/>
      <c r="F59" s="115">
        <v>3433</v>
      </c>
      <c r="G59" s="115">
        <v>3391</v>
      </c>
      <c r="H59" s="116">
        <v>3349</v>
      </c>
    </row>
    <row r="60" spans="2:8" ht="45.75" customHeight="1">
      <c r="B60" s="114"/>
      <c r="C60" s="1223" t="s">
        <v>615</v>
      </c>
      <c r="D60" s="1224"/>
      <c r="E60" s="1225"/>
      <c r="F60" s="115">
        <v>2242</v>
      </c>
      <c r="G60" s="115">
        <v>2242</v>
      </c>
      <c r="H60" s="116">
        <v>2042</v>
      </c>
    </row>
    <row r="61" spans="2:8" ht="45.75" customHeight="1">
      <c r="B61" s="114"/>
      <c r="C61" s="1223" t="s">
        <v>616</v>
      </c>
      <c r="D61" s="1224"/>
      <c r="E61" s="1225"/>
      <c r="F61" s="115">
        <v>1936</v>
      </c>
      <c r="G61" s="115">
        <v>1437</v>
      </c>
      <c r="H61" s="116">
        <v>1437</v>
      </c>
    </row>
    <row r="62" spans="2:8" ht="45.75" customHeight="1" thickBot="1">
      <c r="B62" s="117"/>
      <c r="C62" s="1226" t="s">
        <v>617</v>
      </c>
      <c r="D62" s="1227"/>
      <c r="E62" s="1228"/>
      <c r="F62" s="118">
        <v>1591</v>
      </c>
      <c r="G62" s="118">
        <v>1591</v>
      </c>
      <c r="H62" s="119">
        <v>1331</v>
      </c>
    </row>
    <row r="63" spans="2:8" ht="52.5" customHeight="1" thickBot="1">
      <c r="B63" s="120"/>
      <c r="C63" s="1229" t="s">
        <v>45</v>
      </c>
      <c r="D63" s="1229"/>
      <c r="E63" s="1230"/>
      <c r="F63" s="121">
        <v>29977</v>
      </c>
      <c r="G63" s="121">
        <v>29387</v>
      </c>
      <c r="H63" s="122">
        <v>28845</v>
      </c>
    </row>
    <row r="64" spans="2:8" ht="15" customHeight="1"/>
    <row r="65" ht="0" hidden="1" customHeight="1"/>
    <row r="66" ht="0" hidden="1" customHeight="1"/>
  </sheetData>
  <sheetProtection algorithmName="SHA-512" hashValue="xuG647DdY4vYPUliKK1ISkONruEqE5ekWwKPu/9Tg9CR5mqTRvi5OrSSurH6h4xMRE3jiWKUZPZy83Gsn5GI3g==" saltValue="KxCRg+w0R9jRBZZheew/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DD33" sqref="DD33"/>
    </sheetView>
  </sheetViews>
  <sheetFormatPr defaultColWidth="0" defaultRowHeight="0" customHeight="1" zeroHeight="1"/>
  <cols>
    <col min="1" max="1" width="6.33203125" style="1237" customWidth="1"/>
    <col min="2" max="107" width="2.44140625" style="1237" customWidth="1"/>
    <col min="108" max="108" width="6.109375" style="1239" customWidth="1"/>
    <col min="109" max="109" width="5.88671875" style="1238" customWidth="1"/>
    <col min="110" max="110" width="19.109375" style="1237" hidden="1"/>
    <col min="111" max="115" width="12.6640625" style="1237" hidden="1"/>
    <col min="116" max="349" width="8.6640625" style="1237" hidden="1"/>
    <col min="350" max="355" width="14.88671875" style="1237" hidden="1"/>
    <col min="356" max="357" width="15.88671875" style="1237" hidden="1"/>
    <col min="358" max="363" width="16.109375" style="1237" hidden="1"/>
    <col min="364" max="364" width="6.109375" style="1237" hidden="1"/>
    <col min="365" max="365" width="3" style="1237" hidden="1"/>
    <col min="366" max="605" width="8.6640625" style="1237" hidden="1"/>
    <col min="606" max="611" width="14.88671875" style="1237" hidden="1"/>
    <col min="612" max="613" width="15.88671875" style="1237" hidden="1"/>
    <col min="614" max="619" width="16.109375" style="1237" hidden="1"/>
    <col min="620" max="620" width="6.109375" style="1237" hidden="1"/>
    <col min="621" max="621" width="3" style="1237" hidden="1"/>
    <col min="622" max="861" width="8.6640625" style="1237" hidden="1"/>
    <col min="862" max="867" width="14.88671875" style="1237" hidden="1"/>
    <col min="868" max="869" width="15.88671875" style="1237" hidden="1"/>
    <col min="870" max="875" width="16.109375" style="1237" hidden="1"/>
    <col min="876" max="876" width="6.109375" style="1237" hidden="1"/>
    <col min="877" max="877" width="3" style="1237" hidden="1"/>
    <col min="878" max="1117" width="8.6640625" style="1237" hidden="1"/>
    <col min="1118" max="1123" width="14.88671875" style="1237" hidden="1"/>
    <col min="1124" max="1125" width="15.88671875" style="1237" hidden="1"/>
    <col min="1126" max="1131" width="16.109375" style="1237" hidden="1"/>
    <col min="1132" max="1132" width="6.109375" style="1237" hidden="1"/>
    <col min="1133" max="1133" width="3" style="1237" hidden="1"/>
    <col min="1134" max="1373" width="8.6640625" style="1237" hidden="1"/>
    <col min="1374" max="1379" width="14.88671875" style="1237" hidden="1"/>
    <col min="1380" max="1381" width="15.88671875" style="1237" hidden="1"/>
    <col min="1382" max="1387" width="16.109375" style="1237" hidden="1"/>
    <col min="1388" max="1388" width="6.109375" style="1237" hidden="1"/>
    <col min="1389" max="1389" width="3" style="1237" hidden="1"/>
    <col min="1390" max="1629" width="8.6640625" style="1237" hidden="1"/>
    <col min="1630" max="1635" width="14.88671875" style="1237" hidden="1"/>
    <col min="1636" max="1637" width="15.88671875" style="1237" hidden="1"/>
    <col min="1638" max="1643" width="16.109375" style="1237" hidden="1"/>
    <col min="1644" max="1644" width="6.109375" style="1237" hidden="1"/>
    <col min="1645" max="1645" width="3" style="1237" hidden="1"/>
    <col min="1646" max="1885" width="8.6640625" style="1237" hidden="1"/>
    <col min="1886" max="1891" width="14.88671875" style="1237" hidden="1"/>
    <col min="1892" max="1893" width="15.88671875" style="1237" hidden="1"/>
    <col min="1894" max="1899" width="16.109375" style="1237" hidden="1"/>
    <col min="1900" max="1900" width="6.109375" style="1237" hidden="1"/>
    <col min="1901" max="1901" width="3" style="1237" hidden="1"/>
    <col min="1902" max="2141" width="8.6640625" style="1237" hidden="1"/>
    <col min="2142" max="2147" width="14.88671875" style="1237" hidden="1"/>
    <col min="2148" max="2149" width="15.88671875" style="1237" hidden="1"/>
    <col min="2150" max="2155" width="16.109375" style="1237" hidden="1"/>
    <col min="2156" max="2156" width="6.109375" style="1237" hidden="1"/>
    <col min="2157" max="2157" width="3" style="1237" hidden="1"/>
    <col min="2158" max="2397" width="8.6640625" style="1237" hidden="1"/>
    <col min="2398" max="2403" width="14.88671875" style="1237" hidden="1"/>
    <col min="2404" max="2405" width="15.88671875" style="1237" hidden="1"/>
    <col min="2406" max="2411" width="16.109375" style="1237" hidden="1"/>
    <col min="2412" max="2412" width="6.109375" style="1237" hidden="1"/>
    <col min="2413" max="2413" width="3" style="1237" hidden="1"/>
    <col min="2414" max="2653" width="8.6640625" style="1237" hidden="1"/>
    <col min="2654" max="2659" width="14.88671875" style="1237" hidden="1"/>
    <col min="2660" max="2661" width="15.88671875" style="1237" hidden="1"/>
    <col min="2662" max="2667" width="16.109375" style="1237" hidden="1"/>
    <col min="2668" max="2668" width="6.109375" style="1237" hidden="1"/>
    <col min="2669" max="2669" width="3" style="1237" hidden="1"/>
    <col min="2670" max="2909" width="8.6640625" style="1237" hidden="1"/>
    <col min="2910" max="2915" width="14.88671875" style="1237" hidden="1"/>
    <col min="2916" max="2917" width="15.88671875" style="1237" hidden="1"/>
    <col min="2918" max="2923" width="16.109375" style="1237" hidden="1"/>
    <col min="2924" max="2924" width="6.109375" style="1237" hidden="1"/>
    <col min="2925" max="2925" width="3" style="1237" hidden="1"/>
    <col min="2926" max="3165" width="8.6640625" style="1237" hidden="1"/>
    <col min="3166" max="3171" width="14.88671875" style="1237" hidden="1"/>
    <col min="3172" max="3173" width="15.88671875" style="1237" hidden="1"/>
    <col min="3174" max="3179" width="16.109375" style="1237" hidden="1"/>
    <col min="3180" max="3180" width="6.109375" style="1237" hidden="1"/>
    <col min="3181" max="3181" width="3" style="1237" hidden="1"/>
    <col min="3182" max="3421" width="8.6640625" style="1237" hidden="1"/>
    <col min="3422" max="3427" width="14.88671875" style="1237" hidden="1"/>
    <col min="3428" max="3429" width="15.88671875" style="1237" hidden="1"/>
    <col min="3430" max="3435" width="16.109375" style="1237" hidden="1"/>
    <col min="3436" max="3436" width="6.109375" style="1237" hidden="1"/>
    <col min="3437" max="3437" width="3" style="1237" hidden="1"/>
    <col min="3438" max="3677" width="8.6640625" style="1237" hidden="1"/>
    <col min="3678" max="3683" width="14.88671875" style="1237" hidden="1"/>
    <col min="3684" max="3685" width="15.88671875" style="1237" hidden="1"/>
    <col min="3686" max="3691" width="16.109375" style="1237" hidden="1"/>
    <col min="3692" max="3692" width="6.109375" style="1237" hidden="1"/>
    <col min="3693" max="3693" width="3" style="1237" hidden="1"/>
    <col min="3694" max="3933" width="8.6640625" style="1237" hidden="1"/>
    <col min="3934" max="3939" width="14.88671875" style="1237" hidden="1"/>
    <col min="3940" max="3941" width="15.88671875" style="1237" hidden="1"/>
    <col min="3942" max="3947" width="16.109375" style="1237" hidden="1"/>
    <col min="3948" max="3948" width="6.109375" style="1237" hidden="1"/>
    <col min="3949" max="3949" width="3" style="1237" hidden="1"/>
    <col min="3950" max="4189" width="8.6640625" style="1237" hidden="1"/>
    <col min="4190" max="4195" width="14.88671875" style="1237" hidden="1"/>
    <col min="4196" max="4197" width="15.88671875" style="1237" hidden="1"/>
    <col min="4198" max="4203" width="16.109375" style="1237" hidden="1"/>
    <col min="4204" max="4204" width="6.109375" style="1237" hidden="1"/>
    <col min="4205" max="4205" width="3" style="1237" hidden="1"/>
    <col min="4206" max="4445" width="8.6640625" style="1237" hidden="1"/>
    <col min="4446" max="4451" width="14.88671875" style="1237" hidden="1"/>
    <col min="4452" max="4453" width="15.88671875" style="1237" hidden="1"/>
    <col min="4454" max="4459" width="16.109375" style="1237" hidden="1"/>
    <col min="4460" max="4460" width="6.109375" style="1237" hidden="1"/>
    <col min="4461" max="4461" width="3" style="1237" hidden="1"/>
    <col min="4462" max="4701" width="8.6640625" style="1237" hidden="1"/>
    <col min="4702" max="4707" width="14.88671875" style="1237" hidden="1"/>
    <col min="4708" max="4709" width="15.88671875" style="1237" hidden="1"/>
    <col min="4710" max="4715" width="16.109375" style="1237" hidden="1"/>
    <col min="4716" max="4716" width="6.109375" style="1237" hidden="1"/>
    <col min="4717" max="4717" width="3" style="1237" hidden="1"/>
    <col min="4718" max="4957" width="8.6640625" style="1237" hidden="1"/>
    <col min="4958" max="4963" width="14.88671875" style="1237" hidden="1"/>
    <col min="4964" max="4965" width="15.88671875" style="1237" hidden="1"/>
    <col min="4966" max="4971" width="16.109375" style="1237" hidden="1"/>
    <col min="4972" max="4972" width="6.109375" style="1237" hidden="1"/>
    <col min="4973" max="4973" width="3" style="1237" hidden="1"/>
    <col min="4974" max="5213" width="8.6640625" style="1237" hidden="1"/>
    <col min="5214" max="5219" width="14.88671875" style="1237" hidden="1"/>
    <col min="5220" max="5221" width="15.88671875" style="1237" hidden="1"/>
    <col min="5222" max="5227" width="16.109375" style="1237" hidden="1"/>
    <col min="5228" max="5228" width="6.109375" style="1237" hidden="1"/>
    <col min="5229" max="5229" width="3" style="1237" hidden="1"/>
    <col min="5230" max="5469" width="8.6640625" style="1237" hidden="1"/>
    <col min="5470" max="5475" width="14.88671875" style="1237" hidden="1"/>
    <col min="5476" max="5477" width="15.88671875" style="1237" hidden="1"/>
    <col min="5478" max="5483" width="16.109375" style="1237" hidden="1"/>
    <col min="5484" max="5484" width="6.109375" style="1237" hidden="1"/>
    <col min="5485" max="5485" width="3" style="1237" hidden="1"/>
    <col min="5486" max="5725" width="8.6640625" style="1237" hidden="1"/>
    <col min="5726" max="5731" width="14.88671875" style="1237" hidden="1"/>
    <col min="5732" max="5733" width="15.88671875" style="1237" hidden="1"/>
    <col min="5734" max="5739" width="16.109375" style="1237" hidden="1"/>
    <col min="5740" max="5740" width="6.109375" style="1237" hidden="1"/>
    <col min="5741" max="5741" width="3" style="1237" hidden="1"/>
    <col min="5742" max="5981" width="8.6640625" style="1237" hidden="1"/>
    <col min="5982" max="5987" width="14.88671875" style="1237" hidden="1"/>
    <col min="5988" max="5989" width="15.88671875" style="1237" hidden="1"/>
    <col min="5990" max="5995" width="16.109375" style="1237" hidden="1"/>
    <col min="5996" max="5996" width="6.109375" style="1237" hidden="1"/>
    <col min="5997" max="5997" width="3" style="1237" hidden="1"/>
    <col min="5998" max="6237" width="8.6640625" style="1237" hidden="1"/>
    <col min="6238" max="6243" width="14.88671875" style="1237" hidden="1"/>
    <col min="6244" max="6245" width="15.88671875" style="1237" hidden="1"/>
    <col min="6246" max="6251" width="16.109375" style="1237" hidden="1"/>
    <col min="6252" max="6252" width="6.109375" style="1237" hidden="1"/>
    <col min="6253" max="6253" width="3" style="1237" hidden="1"/>
    <col min="6254" max="6493" width="8.6640625" style="1237" hidden="1"/>
    <col min="6494" max="6499" width="14.88671875" style="1237" hidden="1"/>
    <col min="6500" max="6501" width="15.88671875" style="1237" hidden="1"/>
    <col min="6502" max="6507" width="16.109375" style="1237" hidden="1"/>
    <col min="6508" max="6508" width="6.109375" style="1237" hidden="1"/>
    <col min="6509" max="6509" width="3" style="1237" hidden="1"/>
    <col min="6510" max="6749" width="8.6640625" style="1237" hidden="1"/>
    <col min="6750" max="6755" width="14.88671875" style="1237" hidden="1"/>
    <col min="6756" max="6757" width="15.88671875" style="1237" hidden="1"/>
    <col min="6758" max="6763" width="16.109375" style="1237" hidden="1"/>
    <col min="6764" max="6764" width="6.109375" style="1237" hidden="1"/>
    <col min="6765" max="6765" width="3" style="1237" hidden="1"/>
    <col min="6766" max="7005" width="8.6640625" style="1237" hidden="1"/>
    <col min="7006" max="7011" width="14.88671875" style="1237" hidden="1"/>
    <col min="7012" max="7013" width="15.88671875" style="1237" hidden="1"/>
    <col min="7014" max="7019" width="16.109375" style="1237" hidden="1"/>
    <col min="7020" max="7020" width="6.109375" style="1237" hidden="1"/>
    <col min="7021" max="7021" width="3" style="1237" hidden="1"/>
    <col min="7022" max="7261" width="8.6640625" style="1237" hidden="1"/>
    <col min="7262" max="7267" width="14.88671875" style="1237" hidden="1"/>
    <col min="7268" max="7269" width="15.88671875" style="1237" hidden="1"/>
    <col min="7270" max="7275" width="16.109375" style="1237" hidden="1"/>
    <col min="7276" max="7276" width="6.109375" style="1237" hidden="1"/>
    <col min="7277" max="7277" width="3" style="1237" hidden="1"/>
    <col min="7278" max="7517" width="8.6640625" style="1237" hidden="1"/>
    <col min="7518" max="7523" width="14.88671875" style="1237" hidden="1"/>
    <col min="7524" max="7525" width="15.88671875" style="1237" hidden="1"/>
    <col min="7526" max="7531" width="16.109375" style="1237" hidden="1"/>
    <col min="7532" max="7532" width="6.109375" style="1237" hidden="1"/>
    <col min="7533" max="7533" width="3" style="1237" hidden="1"/>
    <col min="7534" max="7773" width="8.6640625" style="1237" hidden="1"/>
    <col min="7774" max="7779" width="14.88671875" style="1237" hidden="1"/>
    <col min="7780" max="7781" width="15.88671875" style="1237" hidden="1"/>
    <col min="7782" max="7787" width="16.109375" style="1237" hidden="1"/>
    <col min="7788" max="7788" width="6.109375" style="1237" hidden="1"/>
    <col min="7789" max="7789" width="3" style="1237" hidden="1"/>
    <col min="7790" max="8029" width="8.6640625" style="1237" hidden="1"/>
    <col min="8030" max="8035" width="14.88671875" style="1237" hidden="1"/>
    <col min="8036" max="8037" width="15.88671875" style="1237" hidden="1"/>
    <col min="8038" max="8043" width="16.109375" style="1237" hidden="1"/>
    <col min="8044" max="8044" width="6.109375" style="1237" hidden="1"/>
    <col min="8045" max="8045" width="3" style="1237" hidden="1"/>
    <col min="8046" max="8285" width="8.6640625" style="1237" hidden="1"/>
    <col min="8286" max="8291" width="14.88671875" style="1237" hidden="1"/>
    <col min="8292" max="8293" width="15.88671875" style="1237" hidden="1"/>
    <col min="8294" max="8299" width="16.109375" style="1237" hidden="1"/>
    <col min="8300" max="8300" width="6.109375" style="1237" hidden="1"/>
    <col min="8301" max="8301" width="3" style="1237" hidden="1"/>
    <col min="8302" max="8541" width="8.6640625" style="1237" hidden="1"/>
    <col min="8542" max="8547" width="14.88671875" style="1237" hidden="1"/>
    <col min="8548" max="8549" width="15.88671875" style="1237" hidden="1"/>
    <col min="8550" max="8555" width="16.109375" style="1237" hidden="1"/>
    <col min="8556" max="8556" width="6.109375" style="1237" hidden="1"/>
    <col min="8557" max="8557" width="3" style="1237" hidden="1"/>
    <col min="8558" max="8797" width="8.6640625" style="1237" hidden="1"/>
    <col min="8798" max="8803" width="14.88671875" style="1237" hidden="1"/>
    <col min="8804" max="8805" width="15.88671875" style="1237" hidden="1"/>
    <col min="8806" max="8811" width="16.109375" style="1237" hidden="1"/>
    <col min="8812" max="8812" width="6.109375" style="1237" hidden="1"/>
    <col min="8813" max="8813" width="3" style="1237" hidden="1"/>
    <col min="8814" max="9053" width="8.6640625" style="1237" hidden="1"/>
    <col min="9054" max="9059" width="14.88671875" style="1237" hidden="1"/>
    <col min="9060" max="9061" width="15.88671875" style="1237" hidden="1"/>
    <col min="9062" max="9067" width="16.109375" style="1237" hidden="1"/>
    <col min="9068" max="9068" width="6.109375" style="1237" hidden="1"/>
    <col min="9069" max="9069" width="3" style="1237" hidden="1"/>
    <col min="9070" max="9309" width="8.6640625" style="1237" hidden="1"/>
    <col min="9310" max="9315" width="14.88671875" style="1237" hidden="1"/>
    <col min="9316" max="9317" width="15.88671875" style="1237" hidden="1"/>
    <col min="9318" max="9323" width="16.109375" style="1237" hidden="1"/>
    <col min="9324" max="9324" width="6.109375" style="1237" hidden="1"/>
    <col min="9325" max="9325" width="3" style="1237" hidden="1"/>
    <col min="9326" max="9565" width="8.6640625" style="1237" hidden="1"/>
    <col min="9566" max="9571" width="14.88671875" style="1237" hidden="1"/>
    <col min="9572" max="9573" width="15.88671875" style="1237" hidden="1"/>
    <col min="9574" max="9579" width="16.109375" style="1237" hidden="1"/>
    <col min="9580" max="9580" width="6.109375" style="1237" hidden="1"/>
    <col min="9581" max="9581" width="3" style="1237" hidden="1"/>
    <col min="9582" max="9821" width="8.6640625" style="1237" hidden="1"/>
    <col min="9822" max="9827" width="14.88671875" style="1237" hidden="1"/>
    <col min="9828" max="9829" width="15.88671875" style="1237" hidden="1"/>
    <col min="9830" max="9835" width="16.109375" style="1237" hidden="1"/>
    <col min="9836" max="9836" width="6.109375" style="1237" hidden="1"/>
    <col min="9837" max="9837" width="3" style="1237" hidden="1"/>
    <col min="9838" max="10077" width="8.6640625" style="1237" hidden="1"/>
    <col min="10078" max="10083" width="14.88671875" style="1237" hidden="1"/>
    <col min="10084" max="10085" width="15.88671875" style="1237" hidden="1"/>
    <col min="10086" max="10091" width="16.109375" style="1237" hidden="1"/>
    <col min="10092" max="10092" width="6.109375" style="1237" hidden="1"/>
    <col min="10093" max="10093" width="3" style="1237" hidden="1"/>
    <col min="10094" max="10333" width="8.6640625" style="1237" hidden="1"/>
    <col min="10334" max="10339" width="14.88671875" style="1237" hidden="1"/>
    <col min="10340" max="10341" width="15.88671875" style="1237" hidden="1"/>
    <col min="10342" max="10347" width="16.109375" style="1237" hidden="1"/>
    <col min="10348" max="10348" width="6.109375" style="1237" hidden="1"/>
    <col min="10349" max="10349" width="3" style="1237" hidden="1"/>
    <col min="10350" max="10589" width="8.6640625" style="1237" hidden="1"/>
    <col min="10590" max="10595" width="14.88671875" style="1237" hidden="1"/>
    <col min="10596" max="10597" width="15.88671875" style="1237" hidden="1"/>
    <col min="10598" max="10603" width="16.109375" style="1237" hidden="1"/>
    <col min="10604" max="10604" width="6.109375" style="1237" hidden="1"/>
    <col min="10605" max="10605" width="3" style="1237" hidden="1"/>
    <col min="10606" max="10845" width="8.6640625" style="1237" hidden="1"/>
    <col min="10846" max="10851" width="14.88671875" style="1237" hidden="1"/>
    <col min="10852" max="10853" width="15.88671875" style="1237" hidden="1"/>
    <col min="10854" max="10859" width="16.109375" style="1237" hidden="1"/>
    <col min="10860" max="10860" width="6.109375" style="1237" hidden="1"/>
    <col min="10861" max="10861" width="3" style="1237" hidden="1"/>
    <col min="10862" max="11101" width="8.6640625" style="1237" hidden="1"/>
    <col min="11102" max="11107" width="14.88671875" style="1237" hidden="1"/>
    <col min="11108" max="11109" width="15.88671875" style="1237" hidden="1"/>
    <col min="11110" max="11115" width="16.109375" style="1237" hidden="1"/>
    <col min="11116" max="11116" width="6.109375" style="1237" hidden="1"/>
    <col min="11117" max="11117" width="3" style="1237" hidden="1"/>
    <col min="11118" max="11357" width="8.6640625" style="1237" hidden="1"/>
    <col min="11358" max="11363" width="14.88671875" style="1237" hidden="1"/>
    <col min="11364" max="11365" width="15.88671875" style="1237" hidden="1"/>
    <col min="11366" max="11371" width="16.109375" style="1237" hidden="1"/>
    <col min="11372" max="11372" width="6.109375" style="1237" hidden="1"/>
    <col min="11373" max="11373" width="3" style="1237" hidden="1"/>
    <col min="11374" max="11613" width="8.6640625" style="1237" hidden="1"/>
    <col min="11614" max="11619" width="14.88671875" style="1237" hidden="1"/>
    <col min="11620" max="11621" width="15.88671875" style="1237" hidden="1"/>
    <col min="11622" max="11627" width="16.109375" style="1237" hidden="1"/>
    <col min="11628" max="11628" width="6.109375" style="1237" hidden="1"/>
    <col min="11629" max="11629" width="3" style="1237" hidden="1"/>
    <col min="11630" max="11869" width="8.6640625" style="1237" hidden="1"/>
    <col min="11870" max="11875" width="14.88671875" style="1237" hidden="1"/>
    <col min="11876" max="11877" width="15.88671875" style="1237" hidden="1"/>
    <col min="11878" max="11883" width="16.109375" style="1237" hidden="1"/>
    <col min="11884" max="11884" width="6.109375" style="1237" hidden="1"/>
    <col min="11885" max="11885" width="3" style="1237" hidden="1"/>
    <col min="11886" max="12125" width="8.6640625" style="1237" hidden="1"/>
    <col min="12126" max="12131" width="14.88671875" style="1237" hidden="1"/>
    <col min="12132" max="12133" width="15.88671875" style="1237" hidden="1"/>
    <col min="12134" max="12139" width="16.109375" style="1237" hidden="1"/>
    <col min="12140" max="12140" width="6.109375" style="1237" hidden="1"/>
    <col min="12141" max="12141" width="3" style="1237" hidden="1"/>
    <col min="12142" max="12381" width="8.6640625" style="1237" hidden="1"/>
    <col min="12382" max="12387" width="14.88671875" style="1237" hidden="1"/>
    <col min="12388" max="12389" width="15.88671875" style="1237" hidden="1"/>
    <col min="12390" max="12395" width="16.109375" style="1237" hidden="1"/>
    <col min="12396" max="12396" width="6.109375" style="1237" hidden="1"/>
    <col min="12397" max="12397" width="3" style="1237" hidden="1"/>
    <col min="12398" max="12637" width="8.6640625" style="1237" hidden="1"/>
    <col min="12638" max="12643" width="14.88671875" style="1237" hidden="1"/>
    <col min="12644" max="12645" width="15.88671875" style="1237" hidden="1"/>
    <col min="12646" max="12651" width="16.109375" style="1237" hidden="1"/>
    <col min="12652" max="12652" width="6.109375" style="1237" hidden="1"/>
    <col min="12653" max="12653" width="3" style="1237" hidden="1"/>
    <col min="12654" max="12893" width="8.6640625" style="1237" hidden="1"/>
    <col min="12894" max="12899" width="14.88671875" style="1237" hidden="1"/>
    <col min="12900" max="12901" width="15.88671875" style="1237" hidden="1"/>
    <col min="12902" max="12907" width="16.109375" style="1237" hidden="1"/>
    <col min="12908" max="12908" width="6.109375" style="1237" hidden="1"/>
    <col min="12909" max="12909" width="3" style="1237" hidden="1"/>
    <col min="12910" max="13149" width="8.6640625" style="1237" hidden="1"/>
    <col min="13150" max="13155" width="14.88671875" style="1237" hidden="1"/>
    <col min="13156" max="13157" width="15.88671875" style="1237" hidden="1"/>
    <col min="13158" max="13163" width="16.109375" style="1237" hidden="1"/>
    <col min="13164" max="13164" width="6.109375" style="1237" hidden="1"/>
    <col min="13165" max="13165" width="3" style="1237" hidden="1"/>
    <col min="13166" max="13405" width="8.6640625" style="1237" hidden="1"/>
    <col min="13406" max="13411" width="14.88671875" style="1237" hidden="1"/>
    <col min="13412" max="13413" width="15.88671875" style="1237" hidden="1"/>
    <col min="13414" max="13419" width="16.109375" style="1237" hidden="1"/>
    <col min="13420" max="13420" width="6.109375" style="1237" hidden="1"/>
    <col min="13421" max="13421" width="3" style="1237" hidden="1"/>
    <col min="13422" max="13661" width="8.6640625" style="1237" hidden="1"/>
    <col min="13662" max="13667" width="14.88671875" style="1237" hidden="1"/>
    <col min="13668" max="13669" width="15.88671875" style="1237" hidden="1"/>
    <col min="13670" max="13675" width="16.109375" style="1237" hidden="1"/>
    <col min="13676" max="13676" width="6.109375" style="1237" hidden="1"/>
    <col min="13677" max="13677" width="3" style="1237" hidden="1"/>
    <col min="13678" max="13917" width="8.6640625" style="1237" hidden="1"/>
    <col min="13918" max="13923" width="14.88671875" style="1237" hidden="1"/>
    <col min="13924" max="13925" width="15.88671875" style="1237" hidden="1"/>
    <col min="13926" max="13931" width="16.109375" style="1237" hidden="1"/>
    <col min="13932" max="13932" width="6.109375" style="1237" hidden="1"/>
    <col min="13933" max="13933" width="3" style="1237" hidden="1"/>
    <col min="13934" max="14173" width="8.6640625" style="1237" hidden="1"/>
    <col min="14174" max="14179" width="14.88671875" style="1237" hidden="1"/>
    <col min="14180" max="14181" width="15.88671875" style="1237" hidden="1"/>
    <col min="14182" max="14187" width="16.109375" style="1237" hidden="1"/>
    <col min="14188" max="14188" width="6.109375" style="1237" hidden="1"/>
    <col min="14189" max="14189" width="3" style="1237" hidden="1"/>
    <col min="14190" max="14429" width="8.6640625" style="1237" hidden="1"/>
    <col min="14430" max="14435" width="14.88671875" style="1237" hidden="1"/>
    <col min="14436" max="14437" width="15.88671875" style="1237" hidden="1"/>
    <col min="14438" max="14443" width="16.109375" style="1237" hidden="1"/>
    <col min="14444" max="14444" width="6.109375" style="1237" hidden="1"/>
    <col min="14445" max="14445" width="3" style="1237" hidden="1"/>
    <col min="14446" max="14685" width="8.6640625" style="1237" hidden="1"/>
    <col min="14686" max="14691" width="14.88671875" style="1237" hidden="1"/>
    <col min="14692" max="14693" width="15.88671875" style="1237" hidden="1"/>
    <col min="14694" max="14699" width="16.109375" style="1237" hidden="1"/>
    <col min="14700" max="14700" width="6.109375" style="1237" hidden="1"/>
    <col min="14701" max="14701" width="3" style="1237" hidden="1"/>
    <col min="14702" max="14941" width="8.6640625" style="1237" hidden="1"/>
    <col min="14942" max="14947" width="14.88671875" style="1237" hidden="1"/>
    <col min="14948" max="14949" width="15.88671875" style="1237" hidden="1"/>
    <col min="14950" max="14955" width="16.109375" style="1237" hidden="1"/>
    <col min="14956" max="14956" width="6.109375" style="1237" hidden="1"/>
    <col min="14957" max="14957" width="3" style="1237" hidden="1"/>
    <col min="14958" max="15197" width="8.6640625" style="1237" hidden="1"/>
    <col min="15198" max="15203" width="14.88671875" style="1237" hidden="1"/>
    <col min="15204" max="15205" width="15.88671875" style="1237" hidden="1"/>
    <col min="15206" max="15211" width="16.109375" style="1237" hidden="1"/>
    <col min="15212" max="15212" width="6.109375" style="1237" hidden="1"/>
    <col min="15213" max="15213" width="3" style="1237" hidden="1"/>
    <col min="15214" max="15453" width="8.6640625" style="1237" hidden="1"/>
    <col min="15454" max="15459" width="14.88671875" style="1237" hidden="1"/>
    <col min="15460" max="15461" width="15.88671875" style="1237" hidden="1"/>
    <col min="15462" max="15467" width="16.109375" style="1237" hidden="1"/>
    <col min="15468" max="15468" width="6.109375" style="1237" hidden="1"/>
    <col min="15469" max="15469" width="3" style="1237" hidden="1"/>
    <col min="15470" max="15709" width="8.6640625" style="1237" hidden="1"/>
    <col min="15710" max="15715" width="14.88671875" style="1237" hidden="1"/>
    <col min="15716" max="15717" width="15.88671875" style="1237" hidden="1"/>
    <col min="15718" max="15723" width="16.109375" style="1237" hidden="1"/>
    <col min="15724" max="15724" width="6.109375" style="1237" hidden="1"/>
    <col min="15725" max="15725" width="3" style="1237" hidden="1"/>
    <col min="15726" max="15965" width="8.6640625" style="1237" hidden="1"/>
    <col min="15966" max="15971" width="14.88671875" style="1237" hidden="1"/>
    <col min="15972" max="15973" width="15.88671875" style="1237" hidden="1"/>
    <col min="15974" max="15979" width="16.109375" style="1237" hidden="1"/>
    <col min="15980" max="15980" width="6.109375" style="1237" hidden="1"/>
    <col min="15981" max="15981" width="3" style="1237" hidden="1"/>
    <col min="15982" max="16221" width="8.6640625" style="1237" hidden="1"/>
    <col min="16222" max="16227" width="14.88671875" style="1237" hidden="1"/>
    <col min="16228" max="16229" width="15.88671875" style="1237" hidden="1"/>
    <col min="16230" max="16235" width="16.109375" style="1237" hidden="1"/>
    <col min="16236" max="16236" width="6.109375" style="1237" hidden="1"/>
    <col min="16237" max="16237" width="3" style="1237" hidden="1"/>
    <col min="16238" max="16384" width="8.6640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630</v>
      </c>
    </row>
    <row r="11" spans="1:143" s="270" customFormat="1" ht="13.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630</v>
      </c>
    </row>
    <row r="13" spans="1:143" s="270" customFormat="1" ht="13.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2">
      <c r="DD19" s="1237"/>
      <c r="DE19" s="1237"/>
    </row>
    <row r="20" spans="1:351" ht="13.2">
      <c r="DD20" s="1237"/>
      <c r="DE20" s="1237"/>
    </row>
    <row r="21" spans="1:351" ht="16.2">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6.2">
      <c r="B22" s="1238"/>
      <c r="MM22" s="1292"/>
    </row>
    <row r="23" spans="1:351" ht="13.2">
      <c r="B23" s="1238"/>
    </row>
    <row r="24" spans="1:351" ht="13.2">
      <c r="B24" s="1238"/>
    </row>
    <row r="25" spans="1:351" ht="13.2">
      <c r="B25" s="1238"/>
    </row>
    <row r="26" spans="1:351" ht="13.2">
      <c r="B26" s="1238"/>
    </row>
    <row r="27" spans="1:351" ht="13.2">
      <c r="B27" s="1238"/>
    </row>
    <row r="28" spans="1:351" ht="13.2">
      <c r="B28" s="1238"/>
    </row>
    <row r="29" spans="1:351" ht="13.2">
      <c r="B29" s="1238"/>
    </row>
    <row r="30" spans="1:351" ht="13.2">
      <c r="B30" s="1238"/>
    </row>
    <row r="31" spans="1:351" ht="13.2">
      <c r="B31" s="1238"/>
    </row>
    <row r="32" spans="1:351" ht="13.2">
      <c r="B32" s="1238"/>
    </row>
    <row r="33" spans="2:109" ht="13.2">
      <c r="B33" s="1238"/>
    </row>
    <row r="34" spans="2:109" ht="13.2">
      <c r="B34" s="1238"/>
    </row>
    <row r="35" spans="2:109" ht="13.2">
      <c r="B35" s="1238"/>
    </row>
    <row r="36" spans="2:109" ht="13.2">
      <c r="B36" s="1238"/>
    </row>
    <row r="37" spans="2:109" ht="13.2">
      <c r="B37" s="1238"/>
    </row>
    <row r="38" spans="2:109" ht="13.2">
      <c r="B38" s="1238"/>
    </row>
    <row r="39" spans="2:109" ht="13.2">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2">
      <c r="B40" s="1279"/>
      <c r="DD40" s="1279"/>
      <c r="DE40" s="1237"/>
    </row>
    <row r="41" spans="2:109" ht="16.2">
      <c r="B41" s="1291" t="s">
        <v>629</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2">
      <c r="B42" s="1238"/>
      <c r="G42" s="1275"/>
      <c r="I42" s="1274"/>
      <c r="J42" s="1274"/>
      <c r="K42" s="1274"/>
      <c r="AM42" s="1275"/>
      <c r="AN42" s="1275" t="s">
        <v>625</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628</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2">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2">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2">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2">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2">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2">
      <c r="B49" s="1238"/>
      <c r="AN49" s="1237" t="s">
        <v>623</v>
      </c>
    </row>
    <row r="50" spans="1:109" ht="13.2">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570</v>
      </c>
      <c r="BQ50" s="1247"/>
      <c r="BR50" s="1247"/>
      <c r="BS50" s="1247"/>
      <c r="BT50" s="1247"/>
      <c r="BU50" s="1247"/>
      <c r="BV50" s="1247"/>
      <c r="BW50" s="1247"/>
      <c r="BX50" s="1247" t="s">
        <v>571</v>
      </c>
      <c r="BY50" s="1247"/>
      <c r="BZ50" s="1247"/>
      <c r="CA50" s="1247"/>
      <c r="CB50" s="1247"/>
      <c r="CC50" s="1247"/>
      <c r="CD50" s="1247"/>
      <c r="CE50" s="1247"/>
      <c r="CF50" s="1247" t="s">
        <v>572</v>
      </c>
      <c r="CG50" s="1247"/>
      <c r="CH50" s="1247"/>
      <c r="CI50" s="1247"/>
      <c r="CJ50" s="1247"/>
      <c r="CK50" s="1247"/>
      <c r="CL50" s="1247"/>
      <c r="CM50" s="1247"/>
      <c r="CN50" s="1247" t="s">
        <v>573</v>
      </c>
      <c r="CO50" s="1247"/>
      <c r="CP50" s="1247"/>
      <c r="CQ50" s="1247"/>
      <c r="CR50" s="1247"/>
      <c r="CS50" s="1247"/>
      <c r="CT50" s="1247"/>
      <c r="CU50" s="1247"/>
      <c r="CV50" s="1247" t="s">
        <v>574</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622</v>
      </c>
      <c r="AO51" s="1246"/>
      <c r="AP51" s="1246"/>
      <c r="AQ51" s="1246"/>
      <c r="AR51" s="1246"/>
      <c r="AS51" s="1246"/>
      <c r="AT51" s="1246"/>
      <c r="AU51" s="1246"/>
      <c r="AV51" s="1246"/>
      <c r="AW51" s="1246"/>
      <c r="AX51" s="1246"/>
      <c r="AY51" s="1246"/>
      <c r="AZ51" s="1246"/>
      <c r="BA51" s="1246"/>
      <c r="BB51" s="1246" t="s">
        <v>619</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59.5</v>
      </c>
      <c r="CG51" s="1245"/>
      <c r="CH51" s="1245"/>
      <c r="CI51" s="1245"/>
      <c r="CJ51" s="1245"/>
      <c r="CK51" s="1245"/>
      <c r="CL51" s="1245"/>
      <c r="CM51" s="1245"/>
      <c r="CN51" s="1245">
        <v>46.4</v>
      </c>
      <c r="CO51" s="1245"/>
      <c r="CP51" s="1245"/>
      <c r="CQ51" s="1245"/>
      <c r="CR51" s="1245"/>
      <c r="CS51" s="1245"/>
      <c r="CT51" s="1245"/>
      <c r="CU51" s="1245"/>
      <c r="CV51" s="1245">
        <v>56.9</v>
      </c>
      <c r="CW51" s="1245"/>
      <c r="CX51" s="1245"/>
      <c r="CY51" s="1245"/>
      <c r="CZ51" s="1245"/>
      <c r="DA51" s="1245"/>
      <c r="DB51" s="1245"/>
      <c r="DC51" s="1245"/>
    </row>
    <row r="52" spans="1:109" ht="13.2">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2">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627</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67.5</v>
      </c>
      <c r="CG53" s="1245"/>
      <c r="CH53" s="1245"/>
      <c r="CI53" s="1245"/>
      <c r="CJ53" s="1245"/>
      <c r="CK53" s="1245"/>
      <c r="CL53" s="1245"/>
      <c r="CM53" s="1245"/>
      <c r="CN53" s="1245">
        <v>65.7</v>
      </c>
      <c r="CO53" s="1245"/>
      <c r="CP53" s="1245"/>
      <c r="CQ53" s="1245"/>
      <c r="CR53" s="1245"/>
      <c r="CS53" s="1245"/>
      <c r="CT53" s="1245"/>
      <c r="CU53" s="1245"/>
      <c r="CV53" s="1245">
        <v>65.7</v>
      </c>
      <c r="CW53" s="1245"/>
      <c r="CX53" s="1245"/>
      <c r="CY53" s="1245"/>
      <c r="CZ53" s="1245"/>
      <c r="DA53" s="1245"/>
      <c r="DB53" s="1245"/>
      <c r="DC53" s="1245"/>
    </row>
    <row r="54" spans="1:109" ht="13.2">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2">
      <c r="A55" s="1274"/>
      <c r="B55" s="1238"/>
      <c r="G55" s="1250"/>
      <c r="H55" s="1250"/>
      <c r="I55" s="1250"/>
      <c r="J55" s="1250"/>
      <c r="K55" s="1253"/>
      <c r="L55" s="1253"/>
      <c r="M55" s="1253"/>
      <c r="N55" s="1253"/>
      <c r="AN55" s="1247" t="s">
        <v>620</v>
      </c>
      <c r="AO55" s="1247"/>
      <c r="AP55" s="1247"/>
      <c r="AQ55" s="1247"/>
      <c r="AR55" s="1247"/>
      <c r="AS55" s="1247"/>
      <c r="AT55" s="1247"/>
      <c r="AU55" s="1247"/>
      <c r="AV55" s="1247"/>
      <c r="AW55" s="1247"/>
      <c r="AX55" s="1247"/>
      <c r="AY55" s="1247"/>
      <c r="AZ55" s="1247"/>
      <c r="BA55" s="1247"/>
      <c r="BB55" s="1246" t="s">
        <v>619</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124.2</v>
      </c>
      <c r="CG55" s="1245"/>
      <c r="CH55" s="1245"/>
      <c r="CI55" s="1245"/>
      <c r="CJ55" s="1245"/>
      <c r="CK55" s="1245"/>
      <c r="CL55" s="1245"/>
      <c r="CM55" s="1245"/>
      <c r="CN55" s="1245">
        <v>115.7</v>
      </c>
      <c r="CO55" s="1245"/>
      <c r="CP55" s="1245"/>
      <c r="CQ55" s="1245"/>
      <c r="CR55" s="1245"/>
      <c r="CS55" s="1245"/>
      <c r="CT55" s="1245"/>
      <c r="CU55" s="1245"/>
      <c r="CV55" s="1245">
        <v>106</v>
      </c>
      <c r="CW55" s="1245"/>
      <c r="CX55" s="1245"/>
      <c r="CY55" s="1245"/>
      <c r="CZ55" s="1245"/>
      <c r="DA55" s="1245"/>
      <c r="DB55" s="1245"/>
      <c r="DC55" s="1245"/>
    </row>
    <row r="56" spans="1:109" ht="13.2">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2">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627</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59.4</v>
      </c>
      <c r="CG57" s="1245"/>
      <c r="CH57" s="1245"/>
      <c r="CI57" s="1245"/>
      <c r="CJ57" s="1245"/>
      <c r="CK57" s="1245"/>
      <c r="CL57" s="1245"/>
      <c r="CM57" s="1245"/>
      <c r="CN57" s="1245">
        <v>61</v>
      </c>
      <c r="CO57" s="1245"/>
      <c r="CP57" s="1245"/>
      <c r="CQ57" s="1245"/>
      <c r="CR57" s="1245"/>
      <c r="CS57" s="1245"/>
      <c r="CT57" s="1245"/>
      <c r="CU57" s="1245"/>
      <c r="CV57" s="1245">
        <v>62</v>
      </c>
      <c r="CW57" s="1245"/>
      <c r="CX57" s="1245"/>
      <c r="CY57" s="1245"/>
      <c r="CZ57" s="1245"/>
      <c r="DA57" s="1245"/>
      <c r="DB57" s="1245"/>
      <c r="DC57" s="1245"/>
      <c r="DD57" s="1285"/>
      <c r="DE57" s="1280"/>
    </row>
    <row r="58" spans="1:109" s="1274" customFormat="1" ht="13.2">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2">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2">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2">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2">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6.2">
      <c r="B63" s="1278" t="s">
        <v>626</v>
      </c>
    </row>
    <row r="64" spans="1:109" ht="13.2">
      <c r="B64" s="1238"/>
      <c r="G64" s="1275"/>
      <c r="I64" s="1277"/>
      <c r="J64" s="1277"/>
      <c r="K64" s="1277"/>
      <c r="L64" s="1277"/>
      <c r="M64" s="1277"/>
      <c r="N64" s="1276"/>
      <c r="AM64" s="1275"/>
      <c r="AN64" s="1275" t="s">
        <v>625</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2">
      <c r="B65" s="1238"/>
      <c r="AN65" s="1273" t="s">
        <v>624</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2">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2">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2">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2">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2">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2">
      <c r="B71" s="1238"/>
      <c r="G71" s="1260"/>
      <c r="I71" s="1263"/>
      <c r="J71" s="1262"/>
      <c r="K71" s="1262"/>
      <c r="L71" s="1261"/>
      <c r="M71" s="1262"/>
      <c r="N71" s="1261"/>
      <c r="AM71" s="1260"/>
      <c r="AN71" s="1237" t="s">
        <v>623</v>
      </c>
    </row>
    <row r="72" spans="2:107" ht="13.2">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570</v>
      </c>
      <c r="BQ72" s="1247"/>
      <c r="BR72" s="1247"/>
      <c r="BS72" s="1247"/>
      <c r="BT72" s="1247"/>
      <c r="BU72" s="1247"/>
      <c r="BV72" s="1247"/>
      <c r="BW72" s="1247"/>
      <c r="BX72" s="1247" t="s">
        <v>571</v>
      </c>
      <c r="BY72" s="1247"/>
      <c r="BZ72" s="1247"/>
      <c r="CA72" s="1247"/>
      <c r="CB72" s="1247"/>
      <c r="CC72" s="1247"/>
      <c r="CD72" s="1247"/>
      <c r="CE72" s="1247"/>
      <c r="CF72" s="1247" t="s">
        <v>572</v>
      </c>
      <c r="CG72" s="1247"/>
      <c r="CH72" s="1247"/>
      <c r="CI72" s="1247"/>
      <c r="CJ72" s="1247"/>
      <c r="CK72" s="1247"/>
      <c r="CL72" s="1247"/>
      <c r="CM72" s="1247"/>
      <c r="CN72" s="1247" t="s">
        <v>573</v>
      </c>
      <c r="CO72" s="1247"/>
      <c r="CP72" s="1247"/>
      <c r="CQ72" s="1247"/>
      <c r="CR72" s="1247"/>
      <c r="CS72" s="1247"/>
      <c r="CT72" s="1247"/>
      <c r="CU72" s="1247"/>
      <c r="CV72" s="1247" t="s">
        <v>574</v>
      </c>
      <c r="CW72" s="1247"/>
      <c r="CX72" s="1247"/>
      <c r="CY72" s="1247"/>
      <c r="CZ72" s="1247"/>
      <c r="DA72" s="1247"/>
      <c r="DB72" s="1247"/>
      <c r="DC72" s="1247"/>
    </row>
    <row r="73" spans="2:107" ht="13.2">
      <c r="B73" s="1238"/>
      <c r="G73" s="1254"/>
      <c r="H73" s="1254"/>
      <c r="I73" s="1254"/>
      <c r="J73" s="1254"/>
      <c r="K73" s="1251"/>
      <c r="L73" s="1251"/>
      <c r="M73" s="1251"/>
      <c r="N73" s="1251"/>
      <c r="AM73" s="1252"/>
      <c r="AN73" s="1246" t="s">
        <v>622</v>
      </c>
      <c r="AO73" s="1246"/>
      <c r="AP73" s="1246"/>
      <c r="AQ73" s="1246"/>
      <c r="AR73" s="1246"/>
      <c r="AS73" s="1246"/>
      <c r="AT73" s="1246"/>
      <c r="AU73" s="1246"/>
      <c r="AV73" s="1246"/>
      <c r="AW73" s="1246"/>
      <c r="AX73" s="1246"/>
      <c r="AY73" s="1246"/>
      <c r="AZ73" s="1246"/>
      <c r="BA73" s="1246"/>
      <c r="BB73" s="1246" t="s">
        <v>621</v>
      </c>
      <c r="BC73" s="1246"/>
      <c r="BD73" s="1246"/>
      <c r="BE73" s="1246"/>
      <c r="BF73" s="1246"/>
      <c r="BG73" s="1246"/>
      <c r="BH73" s="1246"/>
      <c r="BI73" s="1246"/>
      <c r="BJ73" s="1246"/>
      <c r="BK73" s="1246"/>
      <c r="BL73" s="1246"/>
      <c r="BM73" s="1246"/>
      <c r="BN73" s="1246"/>
      <c r="BO73" s="1246"/>
      <c r="BP73" s="1245">
        <v>76.2</v>
      </c>
      <c r="BQ73" s="1245"/>
      <c r="BR73" s="1245"/>
      <c r="BS73" s="1245"/>
      <c r="BT73" s="1245"/>
      <c r="BU73" s="1245"/>
      <c r="BV73" s="1245"/>
      <c r="BW73" s="1245"/>
      <c r="BX73" s="1245">
        <v>69.900000000000006</v>
      </c>
      <c r="BY73" s="1245"/>
      <c r="BZ73" s="1245"/>
      <c r="CA73" s="1245"/>
      <c r="CB73" s="1245"/>
      <c r="CC73" s="1245"/>
      <c r="CD73" s="1245"/>
      <c r="CE73" s="1245"/>
      <c r="CF73" s="1245">
        <v>59.5</v>
      </c>
      <c r="CG73" s="1245"/>
      <c r="CH73" s="1245"/>
      <c r="CI73" s="1245"/>
      <c r="CJ73" s="1245"/>
      <c r="CK73" s="1245"/>
      <c r="CL73" s="1245"/>
      <c r="CM73" s="1245"/>
      <c r="CN73" s="1245">
        <v>46.4</v>
      </c>
      <c r="CO73" s="1245"/>
      <c r="CP73" s="1245"/>
      <c r="CQ73" s="1245"/>
      <c r="CR73" s="1245"/>
      <c r="CS73" s="1245"/>
      <c r="CT73" s="1245"/>
      <c r="CU73" s="1245"/>
      <c r="CV73" s="1245">
        <v>56.9</v>
      </c>
      <c r="CW73" s="1245"/>
      <c r="CX73" s="1245"/>
      <c r="CY73" s="1245"/>
      <c r="CZ73" s="1245"/>
      <c r="DA73" s="1245"/>
      <c r="DB73" s="1245"/>
      <c r="DC73" s="1245"/>
    </row>
    <row r="74" spans="2:107" ht="13.2">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2">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618</v>
      </c>
      <c r="BC75" s="1246"/>
      <c r="BD75" s="1246"/>
      <c r="BE75" s="1246"/>
      <c r="BF75" s="1246"/>
      <c r="BG75" s="1246"/>
      <c r="BH75" s="1246"/>
      <c r="BI75" s="1246"/>
      <c r="BJ75" s="1246"/>
      <c r="BK75" s="1246"/>
      <c r="BL75" s="1246"/>
      <c r="BM75" s="1246"/>
      <c r="BN75" s="1246"/>
      <c r="BO75" s="1246"/>
      <c r="BP75" s="1245">
        <v>10.3</v>
      </c>
      <c r="BQ75" s="1245"/>
      <c r="BR75" s="1245"/>
      <c r="BS75" s="1245"/>
      <c r="BT75" s="1245"/>
      <c r="BU75" s="1245"/>
      <c r="BV75" s="1245"/>
      <c r="BW75" s="1245"/>
      <c r="BX75" s="1245">
        <v>9.3000000000000007</v>
      </c>
      <c r="BY75" s="1245"/>
      <c r="BZ75" s="1245"/>
      <c r="CA75" s="1245"/>
      <c r="CB75" s="1245"/>
      <c r="CC75" s="1245"/>
      <c r="CD75" s="1245"/>
      <c r="CE75" s="1245"/>
      <c r="CF75" s="1245">
        <v>8.5</v>
      </c>
      <c r="CG75" s="1245"/>
      <c r="CH75" s="1245"/>
      <c r="CI75" s="1245"/>
      <c r="CJ75" s="1245"/>
      <c r="CK75" s="1245"/>
      <c r="CL75" s="1245"/>
      <c r="CM75" s="1245"/>
      <c r="CN75" s="1245">
        <v>7.9</v>
      </c>
      <c r="CO75" s="1245"/>
      <c r="CP75" s="1245"/>
      <c r="CQ75" s="1245"/>
      <c r="CR75" s="1245"/>
      <c r="CS75" s="1245"/>
      <c r="CT75" s="1245"/>
      <c r="CU75" s="1245"/>
      <c r="CV75" s="1245">
        <v>7.3</v>
      </c>
      <c r="CW75" s="1245"/>
      <c r="CX75" s="1245"/>
      <c r="CY75" s="1245"/>
      <c r="CZ75" s="1245"/>
      <c r="DA75" s="1245"/>
      <c r="DB75" s="1245"/>
      <c r="DC75" s="1245"/>
    </row>
    <row r="76" spans="2:107" ht="13.2">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2">
      <c r="B77" s="1238"/>
      <c r="G77" s="1250"/>
      <c r="H77" s="1250"/>
      <c r="I77" s="1250"/>
      <c r="J77" s="1250"/>
      <c r="K77" s="1251"/>
      <c r="L77" s="1251"/>
      <c r="M77" s="1251"/>
      <c r="N77" s="1251"/>
      <c r="AN77" s="1247" t="s">
        <v>620</v>
      </c>
      <c r="AO77" s="1247"/>
      <c r="AP77" s="1247"/>
      <c r="AQ77" s="1247"/>
      <c r="AR77" s="1247"/>
      <c r="AS77" s="1247"/>
      <c r="AT77" s="1247"/>
      <c r="AU77" s="1247"/>
      <c r="AV77" s="1247"/>
      <c r="AW77" s="1247"/>
      <c r="AX77" s="1247"/>
      <c r="AY77" s="1247"/>
      <c r="AZ77" s="1247"/>
      <c r="BA77" s="1247"/>
      <c r="BB77" s="1246" t="s">
        <v>619</v>
      </c>
      <c r="BC77" s="1246"/>
      <c r="BD77" s="1246"/>
      <c r="BE77" s="1246"/>
      <c r="BF77" s="1246"/>
      <c r="BG77" s="1246"/>
      <c r="BH77" s="1246"/>
      <c r="BI77" s="1246"/>
      <c r="BJ77" s="1246"/>
      <c r="BK77" s="1246"/>
      <c r="BL77" s="1246"/>
      <c r="BM77" s="1246"/>
      <c r="BN77" s="1246"/>
      <c r="BO77" s="1246"/>
      <c r="BP77" s="1245">
        <v>139</v>
      </c>
      <c r="BQ77" s="1245"/>
      <c r="BR77" s="1245"/>
      <c r="BS77" s="1245"/>
      <c r="BT77" s="1245"/>
      <c r="BU77" s="1245"/>
      <c r="BV77" s="1245"/>
      <c r="BW77" s="1245"/>
      <c r="BX77" s="1245">
        <v>132.4</v>
      </c>
      <c r="BY77" s="1245"/>
      <c r="BZ77" s="1245"/>
      <c r="CA77" s="1245"/>
      <c r="CB77" s="1245"/>
      <c r="CC77" s="1245"/>
      <c r="CD77" s="1245"/>
      <c r="CE77" s="1245"/>
      <c r="CF77" s="1245">
        <v>124.2</v>
      </c>
      <c r="CG77" s="1245"/>
      <c r="CH77" s="1245"/>
      <c r="CI77" s="1245"/>
      <c r="CJ77" s="1245"/>
      <c r="CK77" s="1245"/>
      <c r="CL77" s="1245"/>
      <c r="CM77" s="1245"/>
      <c r="CN77" s="1245">
        <v>115.7</v>
      </c>
      <c r="CO77" s="1245"/>
      <c r="CP77" s="1245"/>
      <c r="CQ77" s="1245"/>
      <c r="CR77" s="1245"/>
      <c r="CS77" s="1245"/>
      <c r="CT77" s="1245"/>
      <c r="CU77" s="1245"/>
      <c r="CV77" s="1245">
        <v>106</v>
      </c>
      <c r="CW77" s="1245"/>
      <c r="CX77" s="1245"/>
      <c r="CY77" s="1245"/>
      <c r="CZ77" s="1245"/>
      <c r="DA77" s="1245"/>
      <c r="DB77" s="1245"/>
      <c r="DC77" s="1245"/>
    </row>
    <row r="78" spans="2:107" ht="13.2">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2">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618</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11.2</v>
      </c>
      <c r="BY79" s="1245"/>
      <c r="BZ79" s="1245"/>
      <c r="CA79" s="1245"/>
      <c r="CB79" s="1245"/>
      <c r="CC79" s="1245"/>
      <c r="CD79" s="1245"/>
      <c r="CE79" s="1245"/>
      <c r="CF79" s="1245">
        <v>10.9</v>
      </c>
      <c r="CG79" s="1245"/>
      <c r="CH79" s="1245"/>
      <c r="CI79" s="1245"/>
      <c r="CJ79" s="1245"/>
      <c r="CK79" s="1245"/>
      <c r="CL79" s="1245"/>
      <c r="CM79" s="1245"/>
      <c r="CN79" s="1245">
        <v>10.3</v>
      </c>
      <c r="CO79" s="1245"/>
      <c r="CP79" s="1245"/>
      <c r="CQ79" s="1245"/>
      <c r="CR79" s="1245"/>
      <c r="CS79" s="1245"/>
      <c r="CT79" s="1245"/>
      <c r="CU79" s="1245"/>
      <c r="CV79" s="1245">
        <v>9</v>
      </c>
      <c r="CW79" s="1245"/>
      <c r="CX79" s="1245"/>
      <c r="CY79" s="1245"/>
      <c r="CZ79" s="1245"/>
      <c r="DA79" s="1245"/>
      <c r="DB79" s="1245"/>
      <c r="DC79" s="1245"/>
    </row>
    <row r="80" spans="2:107" ht="13.2">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2">
      <c r="B81" s="1238"/>
    </row>
    <row r="82" spans="2:109" ht="16.2">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2">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2">
      <c r="DD84" s="1237"/>
      <c r="DE84" s="1237"/>
    </row>
    <row r="85" spans="2:109" ht="13.2">
      <c r="DD85" s="1237"/>
      <c r="DE85" s="1237"/>
    </row>
    <row r="86" spans="2:109" ht="13.2" hidden="1">
      <c r="DD86" s="1237"/>
      <c r="DE86" s="1237"/>
    </row>
    <row r="87" spans="2:109" ht="13.2" hidden="1">
      <c r="K87" s="1240"/>
      <c r="AQ87" s="1240"/>
      <c r="BC87" s="1240"/>
      <c r="BO87" s="1240"/>
      <c r="CA87" s="1240"/>
      <c r="CM87" s="1240"/>
      <c r="CY87" s="1240"/>
      <c r="DD87" s="1237"/>
      <c r="DE87" s="1237"/>
    </row>
    <row r="88" spans="2:109" ht="13.2" hidden="1">
      <c r="DD88" s="1237"/>
      <c r="DE88" s="1237"/>
    </row>
    <row r="89" spans="2:109" ht="13.2" hidden="1">
      <c r="DD89" s="1237"/>
      <c r="DE89" s="1237"/>
    </row>
    <row r="90" spans="2:109" ht="13.2" hidden="1">
      <c r="DD90" s="1237"/>
      <c r="DE90" s="1237"/>
    </row>
    <row r="91" spans="2:109" ht="13.2"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3JvkpV/5Hzjzzipe9OBtjMxxM73QWOcIXGGzo6Ii7QlcSmW+8HMTY3NqFawOotjy0EcZc2r8Yq8R612vue0oQ==" saltValue="I8JVbGOmsooS8msMhvg83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91" zoomScale="70" zoomScaleNormal="70" zoomScaleSheetLayoutView="70" workbookViewId="0">
      <selection activeCell="DD33" sqref="DD33"/>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psg1Z/IuF2GzHVMMIVsBM9VBr9kq8k1O7wFoGPB2HX2j11PA3fiVIkcKxJ73ovR0LDPFaz3lKODXcsFOZS2w==" saltValue="77Tk4/hoQNNcYnO+Qpf9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9" zoomScale="85" zoomScaleNormal="85" zoomScaleSheetLayoutView="55" workbookViewId="0">
      <selection activeCell="DD33" sqref="DD33"/>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N5IEU7yb8yTG42zCNTRUnvbeRqp8XtuGv2MbqdpfdPEr7jsd3p0SiensqAbOHXNCOv9XQxlLXZOr+JupLr/+w==" saltValue="abaaGpa7eNJduXs1c6Yw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567</v>
      </c>
      <c r="G2" s="136"/>
      <c r="H2" s="137"/>
    </row>
    <row r="3" spans="1:8">
      <c r="A3" s="133" t="s">
        <v>560</v>
      </c>
      <c r="B3" s="138"/>
      <c r="C3" s="139"/>
      <c r="D3" s="140">
        <v>65746</v>
      </c>
      <c r="E3" s="141"/>
      <c r="F3" s="142">
        <v>50848</v>
      </c>
      <c r="G3" s="143"/>
      <c r="H3" s="144"/>
    </row>
    <row r="4" spans="1:8">
      <c r="A4" s="145"/>
      <c r="B4" s="146"/>
      <c r="C4" s="147"/>
      <c r="D4" s="148">
        <v>30538</v>
      </c>
      <c r="E4" s="149"/>
      <c r="F4" s="150">
        <v>22583</v>
      </c>
      <c r="G4" s="151"/>
      <c r="H4" s="152"/>
    </row>
    <row r="5" spans="1:8">
      <c r="A5" s="133" t="s">
        <v>562</v>
      </c>
      <c r="B5" s="138"/>
      <c r="C5" s="139"/>
      <c r="D5" s="140">
        <v>60455</v>
      </c>
      <c r="E5" s="141"/>
      <c r="F5" s="142">
        <v>53572</v>
      </c>
      <c r="G5" s="143"/>
      <c r="H5" s="144"/>
    </row>
    <row r="6" spans="1:8">
      <c r="A6" s="145"/>
      <c r="B6" s="146"/>
      <c r="C6" s="147"/>
      <c r="D6" s="148">
        <v>30481</v>
      </c>
      <c r="E6" s="149"/>
      <c r="F6" s="150">
        <v>25259</v>
      </c>
      <c r="G6" s="151"/>
      <c r="H6" s="152"/>
    </row>
    <row r="7" spans="1:8">
      <c r="A7" s="133" t="s">
        <v>563</v>
      </c>
      <c r="B7" s="138"/>
      <c r="C7" s="139"/>
      <c r="D7" s="140">
        <v>59056</v>
      </c>
      <c r="E7" s="141"/>
      <c r="F7" s="142">
        <v>51898</v>
      </c>
      <c r="G7" s="143"/>
      <c r="H7" s="144"/>
    </row>
    <row r="8" spans="1:8">
      <c r="A8" s="145"/>
      <c r="B8" s="146"/>
      <c r="C8" s="147"/>
      <c r="D8" s="148">
        <v>29441</v>
      </c>
      <c r="E8" s="149"/>
      <c r="F8" s="150">
        <v>25986</v>
      </c>
      <c r="G8" s="151"/>
      <c r="H8" s="152"/>
    </row>
    <row r="9" spans="1:8">
      <c r="A9" s="133" t="s">
        <v>564</v>
      </c>
      <c r="B9" s="138"/>
      <c r="C9" s="139"/>
      <c r="D9" s="140">
        <v>61172</v>
      </c>
      <c r="E9" s="141"/>
      <c r="F9" s="142">
        <v>51684</v>
      </c>
      <c r="G9" s="143"/>
      <c r="H9" s="144"/>
    </row>
    <row r="10" spans="1:8">
      <c r="A10" s="145"/>
      <c r="B10" s="146"/>
      <c r="C10" s="147"/>
      <c r="D10" s="148">
        <v>28766</v>
      </c>
      <c r="E10" s="149"/>
      <c r="F10" s="150">
        <v>26671</v>
      </c>
      <c r="G10" s="151"/>
      <c r="H10" s="152"/>
    </row>
    <row r="11" spans="1:8">
      <c r="A11" s="133" t="s">
        <v>565</v>
      </c>
      <c r="B11" s="138"/>
      <c r="C11" s="139"/>
      <c r="D11" s="140">
        <v>61373</v>
      </c>
      <c r="E11" s="141"/>
      <c r="F11" s="142">
        <v>52897</v>
      </c>
      <c r="G11" s="143"/>
      <c r="H11" s="144"/>
    </row>
    <row r="12" spans="1:8">
      <c r="A12" s="145"/>
      <c r="B12" s="146"/>
      <c r="C12" s="153"/>
      <c r="D12" s="148">
        <v>26186</v>
      </c>
      <c r="E12" s="149"/>
      <c r="F12" s="150">
        <v>27013</v>
      </c>
      <c r="G12" s="151"/>
      <c r="H12" s="152"/>
    </row>
    <row r="13" spans="1:8">
      <c r="A13" s="133"/>
      <c r="B13" s="138"/>
      <c r="C13" s="154"/>
      <c r="D13" s="155">
        <v>61560</v>
      </c>
      <c r="E13" s="156"/>
      <c r="F13" s="157">
        <v>52180</v>
      </c>
      <c r="G13" s="158"/>
      <c r="H13" s="144"/>
    </row>
    <row r="14" spans="1:8">
      <c r="A14" s="145"/>
      <c r="B14" s="146"/>
      <c r="C14" s="147"/>
      <c r="D14" s="148">
        <v>29082</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3.17</v>
      </c>
      <c r="C19" s="159">
        <f>ROUND(VALUE(SUBSTITUTE(実質収支比率等に係る経年分析!G$48,"▲","-")),2)</f>
        <v>2.41</v>
      </c>
      <c r="D19" s="159">
        <f>ROUND(VALUE(SUBSTITUTE(実質収支比率等に係る経年分析!H$48,"▲","-")),2)</f>
        <v>2.5499999999999998</v>
      </c>
      <c r="E19" s="159">
        <f>ROUND(VALUE(SUBSTITUTE(実質収支比率等に係る経年分析!I$48,"▲","-")),2)</f>
        <v>2.08</v>
      </c>
      <c r="F19" s="159">
        <f>ROUND(VALUE(SUBSTITUTE(実質収支比率等に係る経年分析!J$48,"▲","-")),2)</f>
        <v>2.4500000000000002</v>
      </c>
    </row>
    <row r="20" spans="1:11">
      <c r="A20" s="159" t="s">
        <v>49</v>
      </c>
      <c r="B20" s="159">
        <f>ROUND(VALUE(SUBSTITUTE(実質収支比率等に係る経年分析!F$47,"▲","-")),2)</f>
        <v>5.21</v>
      </c>
      <c r="C20" s="159">
        <f>ROUND(VALUE(SUBSTITUTE(実質収支比率等に係る経年分析!G$47,"▲","-")),2)</f>
        <v>5.24</v>
      </c>
      <c r="D20" s="159">
        <f>ROUND(VALUE(SUBSTITUTE(実質収支比率等に係る経年分析!H$47,"▲","-")),2)</f>
        <v>5.2</v>
      </c>
      <c r="E20" s="159">
        <f>ROUND(VALUE(SUBSTITUTE(実質収支比率等に係る経年分析!I$47,"▲","-")),2)</f>
        <v>5.25</v>
      </c>
      <c r="F20" s="159">
        <f>ROUND(VALUE(SUBSTITUTE(実質収支比率等に係る経年分析!J$47,"▲","-")),2)</f>
        <v>4.6100000000000003</v>
      </c>
    </row>
    <row r="21" spans="1:11">
      <c r="A21" s="159" t="s">
        <v>50</v>
      </c>
      <c r="B21" s="159">
        <f>IF(ISNUMBER(VALUE(SUBSTITUTE(実質収支比率等に係る経年分析!F$49,"▲","-"))),ROUND(VALUE(SUBSTITUTE(実質収支比率等に係る経年分析!F$49,"▲","-")),2),NA())</f>
        <v>0.72</v>
      </c>
      <c r="C21" s="159">
        <f>IF(ISNUMBER(VALUE(SUBSTITUTE(実質収支比率等に係る経年分析!G$49,"▲","-"))),ROUND(VALUE(SUBSTITUTE(実質収支比率等に係る経年分析!G$49,"▲","-")),2),NA())</f>
        <v>-0.78</v>
      </c>
      <c r="D21" s="159">
        <f>IF(ISNUMBER(VALUE(SUBSTITUTE(実質収支比率等に係る経年分析!H$49,"▲","-"))),ROUND(VALUE(SUBSTITUTE(実質収支比率等に係る経年分析!H$49,"▲","-")),2),NA())</f>
        <v>0.14000000000000001</v>
      </c>
      <c r="E21" s="159">
        <f>IF(ISNUMBER(VALUE(SUBSTITUTE(実質収支比率等に係る経年分析!I$49,"▲","-"))),ROUND(VALUE(SUBSTITUTE(実質収支比率等に係る経年分析!I$49,"▲","-")),2),NA())</f>
        <v>-0.49</v>
      </c>
      <c r="F21" s="159">
        <f>IF(ISNUMBER(VALUE(SUBSTITUTE(実質収支比率等に係る経年分析!J$49,"▲","-"))),ROUND(VALUE(SUBSTITUTE(実質収支比率等に係る経年分析!J$49,"▲","-")),2),NA())</f>
        <v>0.63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#N/A</v>
      </c>
      <c r="G28" s="160">
        <f>IF(ROUND(VALUE(SUBSTITUTE(連結実質赤字比率に係る赤字・黒字の構成分析!H$42,"▲", "-")), 2) &gt;= 0, ABS(ROUND(VALUE(SUBSTITUTE(連結実質赤字比率に係る赤字・黒字の構成分析!H$42,"▲", "-")), 2)), NA())</f>
        <v>0</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0.15</v>
      </c>
    </row>
    <row r="30" spans="1:11">
      <c r="A30" s="160" t="str">
        <f>IF(連結実質赤字比率に係る赤字・黒字の構成分析!C$40="",NA(),連結実質赤字比率に係る赤字・黒字の構成分析!C$40)</f>
        <v>競輪事業会計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0.28000000000000003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c r="A31" s="160" t="str">
        <f>IF(連結実質赤字比率に係る赤字・黒字の構成分析!C$39="",NA(),連結実質赤字比率に係る赤字・黒字の構成分析!C$39)</f>
        <v>介護保険事業会計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0.69</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4.18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4.2300000000000004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v>
      </c>
    </row>
    <row r="33" spans="1:16">
      <c r="A33" s="160" t="str">
        <f>IF(連結実質赤字比率に係る赤字・黒字の構成分析!C$37="",NA(),連結実質赤字比率に係る赤字・黒字の構成分析!C$37)</f>
        <v>国民健康保険事業会計（事業勘定）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2.5299999999999998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2.2200000000000002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2.0699999999999998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5.76</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35322</v>
      </c>
      <c r="E42" s="161"/>
      <c r="F42" s="161"/>
      <c r="G42" s="161">
        <f>'実質公債費比率（分子）の構造'!L$52</f>
        <v>35688</v>
      </c>
      <c r="H42" s="161"/>
      <c r="I42" s="161"/>
      <c r="J42" s="161">
        <f>'実質公債費比率（分子）の構造'!M$52</f>
        <v>35176</v>
      </c>
      <c r="K42" s="161"/>
      <c r="L42" s="161"/>
      <c r="M42" s="161">
        <f>'実質公債費比率（分子）の構造'!N$52</f>
        <v>36145</v>
      </c>
      <c r="N42" s="161"/>
      <c r="O42" s="161"/>
      <c r="P42" s="161">
        <f>'実質公債費比率（分子）の構造'!O$52</f>
        <v>35629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788</v>
      </c>
      <c r="C44" s="161"/>
      <c r="D44" s="161"/>
      <c r="E44" s="161">
        <f>'実質公債費比率（分子）の構造'!L$50</f>
        <v>732</v>
      </c>
      <c r="F44" s="161"/>
      <c r="G44" s="161"/>
      <c r="H44" s="161">
        <f>'実質公債費比率（分子）の構造'!M$50</f>
        <v>1477</v>
      </c>
      <c r="I44" s="161"/>
      <c r="J44" s="161"/>
      <c r="K44" s="161">
        <f>'実質公債費比率（分子）の構造'!N$50</f>
        <v>1104</v>
      </c>
      <c r="L44" s="161"/>
      <c r="M44" s="161"/>
      <c r="N44" s="161">
        <f>'実質公債費比率（分子）の構造'!O$50</f>
        <v>1175</v>
      </c>
      <c r="O44" s="161"/>
      <c r="P44" s="161"/>
    </row>
    <row r="45" spans="1:16">
      <c r="A45" s="161" t="s">
        <v>60</v>
      </c>
      <c r="B45" s="161">
        <f>'実質公債費比率（分子）の構造'!K$49</f>
        <v>118</v>
      </c>
      <c r="C45" s="161"/>
      <c r="D45" s="161"/>
      <c r="E45" s="161">
        <f>'実質公債費比率（分子）の構造'!L$49</f>
        <v>139</v>
      </c>
      <c r="F45" s="161"/>
      <c r="G45" s="161"/>
      <c r="H45" s="161">
        <f>'実質公債費比率（分子）の構造'!M$49</f>
        <v>114</v>
      </c>
      <c r="I45" s="161"/>
      <c r="J45" s="161"/>
      <c r="K45" s="161">
        <f>'実質公債費比率（分子）の構造'!N$49</f>
        <v>114</v>
      </c>
      <c r="L45" s="161"/>
      <c r="M45" s="161"/>
      <c r="N45" s="161">
        <f>'実質公債費比率（分子）の構造'!O$49</f>
        <v>112</v>
      </c>
      <c r="O45" s="161"/>
      <c r="P45" s="161"/>
    </row>
    <row r="46" spans="1:16">
      <c r="A46" s="161" t="s">
        <v>61</v>
      </c>
      <c r="B46" s="161">
        <f>'実質公債費比率（分子）の構造'!K$48</f>
        <v>8348</v>
      </c>
      <c r="C46" s="161"/>
      <c r="D46" s="161"/>
      <c r="E46" s="161">
        <f>'実質公債費比率（分子）の構造'!L$48</f>
        <v>8314</v>
      </c>
      <c r="F46" s="161"/>
      <c r="G46" s="161"/>
      <c r="H46" s="161">
        <f>'実質公債費比率（分子）の構造'!M$48</f>
        <v>7477</v>
      </c>
      <c r="I46" s="161"/>
      <c r="J46" s="161"/>
      <c r="K46" s="161">
        <f>'実質公債費比率（分子）の構造'!N$48</f>
        <v>6579</v>
      </c>
      <c r="L46" s="161"/>
      <c r="M46" s="161"/>
      <c r="N46" s="161">
        <f>'実質公債費比率（分子）の構造'!O$48</f>
        <v>6940</v>
      </c>
      <c r="O46" s="161"/>
      <c r="P46" s="161"/>
    </row>
    <row r="47" spans="1:16">
      <c r="A47" s="161" t="s">
        <v>62</v>
      </c>
      <c r="B47" s="161">
        <f>'実質公債費比率（分子）の構造'!K$47</f>
        <v>4500</v>
      </c>
      <c r="C47" s="161"/>
      <c r="D47" s="161"/>
      <c r="E47" s="161">
        <f>'実質公債費比率（分子）の構造'!L$47</f>
        <v>5167</v>
      </c>
      <c r="F47" s="161"/>
      <c r="G47" s="161"/>
      <c r="H47" s="161">
        <f>'実質公債費比率（分子）の構造'!M$47</f>
        <v>5833</v>
      </c>
      <c r="I47" s="161"/>
      <c r="J47" s="161"/>
      <c r="K47" s="161">
        <f>'実質公債費比率（分子）の構造'!N$47</f>
        <v>6590</v>
      </c>
      <c r="L47" s="161"/>
      <c r="M47" s="161"/>
      <c r="N47" s="161">
        <f>'実質公債費比率（分子）の構造'!O$47</f>
        <v>7235</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34746</v>
      </c>
      <c r="C49" s="161"/>
      <c r="D49" s="161"/>
      <c r="E49" s="161">
        <f>'実質公債費比率（分子）の構造'!L$45</f>
        <v>32665</v>
      </c>
      <c r="F49" s="161"/>
      <c r="G49" s="161"/>
      <c r="H49" s="161">
        <f>'実質公債費比率（分子）の構造'!M$45</f>
        <v>31821</v>
      </c>
      <c r="I49" s="161"/>
      <c r="J49" s="161"/>
      <c r="K49" s="161">
        <f>'実質公債費比率（分子）の構造'!N$45</f>
        <v>32082</v>
      </c>
      <c r="L49" s="161"/>
      <c r="M49" s="161"/>
      <c r="N49" s="161">
        <f>'実質公債費比率（分子）の構造'!O$45</f>
        <v>30648</v>
      </c>
      <c r="O49" s="161"/>
      <c r="P49" s="161"/>
    </row>
    <row r="50" spans="1:16">
      <c r="A50" s="161" t="s">
        <v>65</v>
      </c>
      <c r="B50" s="161" t="e">
        <f>NA()</f>
        <v>#N/A</v>
      </c>
      <c r="C50" s="161">
        <f>IF(ISNUMBER('実質公債費比率（分子）の構造'!K$53),'実質公債費比率（分子）の構造'!K$53,NA())</f>
        <v>13178</v>
      </c>
      <c r="D50" s="161" t="e">
        <f>NA()</f>
        <v>#N/A</v>
      </c>
      <c r="E50" s="161" t="e">
        <f>NA()</f>
        <v>#N/A</v>
      </c>
      <c r="F50" s="161">
        <f>IF(ISNUMBER('実質公債費比率（分子）の構造'!L$53),'実質公債費比率（分子）の構造'!L$53,NA())</f>
        <v>11329</v>
      </c>
      <c r="G50" s="161" t="e">
        <f>NA()</f>
        <v>#N/A</v>
      </c>
      <c r="H50" s="161" t="e">
        <f>NA()</f>
        <v>#N/A</v>
      </c>
      <c r="I50" s="161">
        <f>IF(ISNUMBER('実質公債費比率（分子）の構造'!M$53),'実質公債費比率（分子）の構造'!M$53,NA())</f>
        <v>11546</v>
      </c>
      <c r="J50" s="161" t="e">
        <f>NA()</f>
        <v>#N/A</v>
      </c>
      <c r="K50" s="161" t="e">
        <f>NA()</f>
        <v>#N/A</v>
      </c>
      <c r="L50" s="161">
        <f>IF(ISNUMBER('実質公債費比率（分子）の構造'!N$53),'実質公債費比率（分子）の構造'!N$53,NA())</f>
        <v>10324</v>
      </c>
      <c r="M50" s="161" t="e">
        <f>NA()</f>
        <v>#N/A</v>
      </c>
      <c r="N50" s="161" t="e">
        <f>NA()</f>
        <v>#N/A</v>
      </c>
      <c r="O50" s="161">
        <f>IF(ISNUMBER('実質公債費比率（分子）の構造'!O$53),'実質公債費比率（分子）の構造'!O$53,NA())</f>
        <v>10481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333681</v>
      </c>
      <c r="E56" s="160"/>
      <c r="F56" s="160"/>
      <c r="G56" s="160">
        <f>'将来負担比率（分子）の構造'!J$52</f>
        <v>343410</v>
      </c>
      <c r="H56" s="160"/>
      <c r="I56" s="160"/>
      <c r="J56" s="160">
        <f>'将来負担比率（分子）の構造'!K$52</f>
        <v>353811</v>
      </c>
      <c r="K56" s="160"/>
      <c r="L56" s="160"/>
      <c r="M56" s="160">
        <f>'将来負担比率（分子）の構造'!L$52</f>
        <v>357869</v>
      </c>
      <c r="N56" s="160"/>
      <c r="O56" s="160"/>
      <c r="P56" s="160">
        <f>'将来負担比率（分子）の構造'!M$52</f>
        <v>364161</v>
      </c>
    </row>
    <row r="57" spans="1:16">
      <c r="A57" s="160" t="s">
        <v>36</v>
      </c>
      <c r="B57" s="160"/>
      <c r="C57" s="160"/>
      <c r="D57" s="160">
        <f>'将来負担比率（分子）の構造'!I$51</f>
        <v>88092</v>
      </c>
      <c r="E57" s="160"/>
      <c r="F57" s="160"/>
      <c r="G57" s="160">
        <f>'将来負担比率（分子）の構造'!J$51</f>
        <v>87384</v>
      </c>
      <c r="H57" s="160"/>
      <c r="I57" s="160"/>
      <c r="J57" s="160">
        <f>'将来負担比率（分子）の構造'!K$51</f>
        <v>85772</v>
      </c>
      <c r="K57" s="160"/>
      <c r="L57" s="160"/>
      <c r="M57" s="160">
        <f>'将来負担比率（分子）の構造'!L$51</f>
        <v>98566</v>
      </c>
      <c r="N57" s="160"/>
      <c r="O57" s="160"/>
      <c r="P57" s="160">
        <f>'将来負担比率（分子）の構造'!M$51</f>
        <v>93404</v>
      </c>
    </row>
    <row r="58" spans="1:16">
      <c r="A58" s="160" t="s">
        <v>35</v>
      </c>
      <c r="B58" s="160"/>
      <c r="C58" s="160"/>
      <c r="D58" s="160">
        <f>'将来負担比率（分子）の構造'!I$50</f>
        <v>49956</v>
      </c>
      <c r="E58" s="160"/>
      <c r="F58" s="160"/>
      <c r="G58" s="160">
        <f>'将来負担比率（分子）の構造'!J$50</f>
        <v>58151</v>
      </c>
      <c r="H58" s="160"/>
      <c r="I58" s="160"/>
      <c r="J58" s="160">
        <f>'将来負担比率（分子）の構造'!K$50</f>
        <v>60772</v>
      </c>
      <c r="K58" s="160"/>
      <c r="L58" s="160"/>
      <c r="M58" s="160">
        <f>'将来負担比率（分子）の構造'!L$50</f>
        <v>63769</v>
      </c>
      <c r="N58" s="160"/>
      <c r="O58" s="160"/>
      <c r="P58" s="160">
        <f>'将来負担比率（分子）の構造'!M$50</f>
        <v>64747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2255</v>
      </c>
      <c r="C61" s="160"/>
      <c r="D61" s="160"/>
      <c r="E61" s="160">
        <f>'将来負担比率（分子）の構造'!J$46</f>
        <v>2150</v>
      </c>
      <c r="F61" s="160"/>
      <c r="G61" s="160"/>
      <c r="H61" s="160">
        <f>'将来負担比率（分子）の構造'!K$46</f>
        <v>2013</v>
      </c>
      <c r="I61" s="160"/>
      <c r="J61" s="160"/>
      <c r="K61" s="160">
        <f>'将来負担比率（分子）の構造'!L$46</f>
        <v>2089</v>
      </c>
      <c r="L61" s="160"/>
      <c r="M61" s="160"/>
      <c r="N61" s="160">
        <f>'将来負担比率（分子）の構造'!M$46</f>
        <v>2158</v>
      </c>
      <c r="O61" s="160"/>
      <c r="P61" s="160"/>
    </row>
    <row r="62" spans="1:16">
      <c r="A62" s="160" t="s">
        <v>29</v>
      </c>
      <c r="B62" s="160">
        <f>'将来負担比率（分子）の構造'!I$45</f>
        <v>44676</v>
      </c>
      <c r="C62" s="160"/>
      <c r="D62" s="160"/>
      <c r="E62" s="160">
        <f>'将来負担比率（分子）の構造'!J$45</f>
        <v>42083</v>
      </c>
      <c r="F62" s="160"/>
      <c r="G62" s="160"/>
      <c r="H62" s="160">
        <f>'将来負担比率（分子）の構造'!K$45</f>
        <v>41463</v>
      </c>
      <c r="I62" s="160"/>
      <c r="J62" s="160"/>
      <c r="K62" s="160">
        <f>'将来負担比率（分子）の構造'!L$45</f>
        <v>40389</v>
      </c>
      <c r="L62" s="160"/>
      <c r="M62" s="160"/>
      <c r="N62" s="160">
        <f>'将来負担比率（分子）の構造'!M$45</f>
        <v>69984</v>
      </c>
      <c r="O62" s="160"/>
      <c r="P62" s="160"/>
    </row>
    <row r="63" spans="1:16">
      <c r="A63" s="160" t="s">
        <v>28</v>
      </c>
      <c r="B63" s="160">
        <f>'将来負担比率（分子）の構造'!I$44</f>
        <v>1197</v>
      </c>
      <c r="C63" s="160"/>
      <c r="D63" s="160"/>
      <c r="E63" s="160">
        <f>'将来負担比率（分子）の構造'!J$44</f>
        <v>1172</v>
      </c>
      <c r="F63" s="160"/>
      <c r="G63" s="160"/>
      <c r="H63" s="160">
        <f>'将来負担比率（分子）の構造'!K$44</f>
        <v>1061</v>
      </c>
      <c r="I63" s="160"/>
      <c r="J63" s="160"/>
      <c r="K63" s="160">
        <f>'将来負担比率（分子）の構造'!L$44</f>
        <v>959</v>
      </c>
      <c r="L63" s="160"/>
      <c r="M63" s="160"/>
      <c r="N63" s="160">
        <f>'将来負担比率（分子）の構造'!M$44</f>
        <v>700</v>
      </c>
      <c r="O63" s="160"/>
      <c r="P63" s="160"/>
    </row>
    <row r="64" spans="1:16">
      <c r="A64" s="160" t="s">
        <v>27</v>
      </c>
      <c r="B64" s="160">
        <f>'将来負担比率（分子）の構造'!I$43</f>
        <v>94704</v>
      </c>
      <c r="C64" s="160"/>
      <c r="D64" s="160"/>
      <c r="E64" s="160">
        <f>'将来負担比率（分子）の構造'!J$43</f>
        <v>92818</v>
      </c>
      <c r="F64" s="160"/>
      <c r="G64" s="160"/>
      <c r="H64" s="160">
        <f>'将来負担比率（分子）の構造'!K$43</f>
        <v>87965</v>
      </c>
      <c r="I64" s="160"/>
      <c r="J64" s="160"/>
      <c r="K64" s="160">
        <f>'将来負担比率（分子）の構造'!L$43</f>
        <v>76908</v>
      </c>
      <c r="L64" s="160"/>
      <c r="M64" s="160"/>
      <c r="N64" s="160">
        <f>'将来負担比率（分子）の構造'!M$43</f>
        <v>70206</v>
      </c>
      <c r="O64" s="160"/>
      <c r="P64" s="160"/>
    </row>
    <row r="65" spans="1:16">
      <c r="A65" s="160" t="s">
        <v>26</v>
      </c>
      <c r="B65" s="160">
        <f>'将来負担比率（分子）の構造'!I$42</f>
        <v>4383</v>
      </c>
      <c r="C65" s="160"/>
      <c r="D65" s="160"/>
      <c r="E65" s="160">
        <f>'将来負担比率（分子）の構造'!J$42</f>
        <v>5890</v>
      </c>
      <c r="F65" s="160"/>
      <c r="G65" s="160"/>
      <c r="H65" s="160">
        <f>'将来負担比率（分子）の構造'!K$42</f>
        <v>5549</v>
      </c>
      <c r="I65" s="160"/>
      <c r="J65" s="160"/>
      <c r="K65" s="160">
        <f>'将来負担比率（分子）の構造'!L$42</f>
        <v>6583</v>
      </c>
      <c r="L65" s="160"/>
      <c r="M65" s="160"/>
      <c r="N65" s="160">
        <f>'将来負担比率（分子）の構造'!M$42</f>
        <v>5733</v>
      </c>
      <c r="O65" s="160"/>
      <c r="P65" s="160"/>
    </row>
    <row r="66" spans="1:16">
      <c r="A66" s="160" t="s">
        <v>25</v>
      </c>
      <c r="B66" s="160">
        <f>'将来負担比率（分子）の構造'!I$41</f>
        <v>431143</v>
      </c>
      <c r="C66" s="160"/>
      <c r="D66" s="160"/>
      <c r="E66" s="160">
        <f>'将来負担比率（分子）の構造'!J$41</f>
        <v>441893</v>
      </c>
      <c r="F66" s="160"/>
      <c r="G66" s="160"/>
      <c r="H66" s="160">
        <f>'将来負担比率（分子）の構造'!K$41</f>
        <v>446030</v>
      </c>
      <c r="I66" s="160"/>
      <c r="J66" s="160"/>
      <c r="K66" s="160">
        <f>'将来負担比率（分子）の構造'!L$41</f>
        <v>457962</v>
      </c>
      <c r="L66" s="160"/>
      <c r="M66" s="160"/>
      <c r="N66" s="160">
        <f>'将来負担比率（分子）の構造'!M$41</f>
        <v>465977</v>
      </c>
      <c r="O66" s="160"/>
      <c r="P66" s="160"/>
    </row>
    <row r="67" spans="1:16">
      <c r="A67" s="160" t="s">
        <v>69</v>
      </c>
      <c r="B67" s="160" t="e">
        <f>NA()</f>
        <v>#N/A</v>
      </c>
      <c r="C67" s="160">
        <f>IF(ISNUMBER('将来負担比率（分子）の構造'!I$53), IF('将来負担比率（分子）の構造'!I$53 &lt; 0, 0, '将来負担比率（分子）の構造'!I$53), NA())</f>
        <v>106629</v>
      </c>
      <c r="D67" s="160" t="e">
        <f>NA()</f>
        <v>#N/A</v>
      </c>
      <c r="E67" s="160" t="e">
        <f>NA()</f>
        <v>#N/A</v>
      </c>
      <c r="F67" s="160">
        <f>IF(ISNUMBER('将来負担比率（分子）の構造'!J$53), IF('将来負担比率（分子）の構造'!J$53 &lt; 0, 0, '将来負担比率（分子）の構造'!J$53), NA())</f>
        <v>97060</v>
      </c>
      <c r="G67" s="160" t="e">
        <f>NA()</f>
        <v>#N/A</v>
      </c>
      <c r="H67" s="160" t="e">
        <f>NA()</f>
        <v>#N/A</v>
      </c>
      <c r="I67" s="160">
        <f>IF(ISNUMBER('将来負担比率（分子）の構造'!K$53), IF('将来負担比率（分子）の構造'!K$53 &lt; 0, 0, '将来負担比率（分子）の構造'!K$53), NA())</f>
        <v>83726</v>
      </c>
      <c r="J67" s="160" t="e">
        <f>NA()</f>
        <v>#N/A</v>
      </c>
      <c r="K67" s="160" t="e">
        <f>NA()</f>
        <v>#N/A</v>
      </c>
      <c r="L67" s="160">
        <f>IF(ISNUMBER('将来負担比率（分子）の構造'!L$53), IF('将来負担比率（分子）の構造'!L$53 &lt; 0, 0, '将来負担比率（分子）の構造'!L$53), NA())</f>
        <v>64687</v>
      </c>
      <c r="M67" s="160" t="e">
        <f>NA()</f>
        <v>#N/A</v>
      </c>
      <c r="N67" s="160" t="e">
        <f>NA()</f>
        <v>#N/A</v>
      </c>
      <c r="O67" s="160">
        <f>IF(ISNUMBER('将来負担比率（分子）の構造'!M$53), IF('将来負担比率（分子）の構造'!M$53 &lt; 0, 0, '将来負担比率（分子）の構造'!M$53), NA())</f>
        <v>92446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8590</v>
      </c>
      <c r="C72" s="164">
        <f>基金残高に係る経年分析!G55</f>
        <v>8592</v>
      </c>
      <c r="D72" s="164">
        <f>基金残高に係る経年分析!H55</f>
        <v>8592</v>
      </c>
    </row>
    <row r="73" spans="1:16">
      <c r="A73" s="163" t="s">
        <v>72</v>
      </c>
      <c r="B73" s="164">
        <f>基金残高に係る経年分析!F56</f>
        <v>2668</v>
      </c>
      <c r="C73" s="164">
        <f>基金残高に係る経年分析!G56</f>
        <v>2669</v>
      </c>
      <c r="D73" s="164">
        <f>基金残高に係る経年分析!H56</f>
        <v>2670</v>
      </c>
    </row>
    <row r="74" spans="1:16">
      <c r="A74" s="163" t="s">
        <v>73</v>
      </c>
      <c r="B74" s="164">
        <f>基金残高に係る経年分析!F57</f>
        <v>18718</v>
      </c>
      <c r="C74" s="164">
        <f>基金残高に係る経年分析!G57</f>
        <v>18126</v>
      </c>
      <c r="D74" s="164">
        <f>基金残高に係る経年分析!H57</f>
        <v>17584</v>
      </c>
    </row>
  </sheetData>
  <sheetProtection algorithmName="SHA-512" hashValue="QjL28vavfdlp9KAtdiCoQiMoueAGdokustTdDE0K1+BzG1rQd2wQeCUI7ZujVL3DFovNqnxnfaNjRQID7CmBVw==" saltValue="USeC0CmzhXTTmVe884JD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126891214</v>
      </c>
      <c r="S5" s="611"/>
      <c r="T5" s="611"/>
      <c r="U5" s="611"/>
      <c r="V5" s="611"/>
      <c r="W5" s="611"/>
      <c r="X5" s="611"/>
      <c r="Y5" s="612"/>
      <c r="Z5" s="613">
        <v>40.299999999999997</v>
      </c>
      <c r="AA5" s="613"/>
      <c r="AB5" s="613"/>
      <c r="AC5" s="613"/>
      <c r="AD5" s="614">
        <v>116252463</v>
      </c>
      <c r="AE5" s="614"/>
      <c r="AF5" s="614"/>
      <c r="AG5" s="614"/>
      <c r="AH5" s="614"/>
      <c r="AI5" s="614"/>
      <c r="AJ5" s="614"/>
      <c r="AK5" s="614"/>
      <c r="AL5" s="615">
        <v>68.099999999999994</v>
      </c>
      <c r="AM5" s="616"/>
      <c r="AN5" s="616"/>
      <c r="AO5" s="617"/>
      <c r="AP5" s="607" t="s">
        <v>222</v>
      </c>
      <c r="AQ5" s="608"/>
      <c r="AR5" s="608"/>
      <c r="AS5" s="608"/>
      <c r="AT5" s="608"/>
      <c r="AU5" s="608"/>
      <c r="AV5" s="608"/>
      <c r="AW5" s="608"/>
      <c r="AX5" s="608"/>
      <c r="AY5" s="608"/>
      <c r="AZ5" s="608"/>
      <c r="BA5" s="608"/>
      <c r="BB5" s="608"/>
      <c r="BC5" s="608"/>
      <c r="BD5" s="608"/>
      <c r="BE5" s="608"/>
      <c r="BF5" s="609"/>
      <c r="BG5" s="621">
        <v>112152278</v>
      </c>
      <c r="BH5" s="622"/>
      <c r="BI5" s="622"/>
      <c r="BJ5" s="622"/>
      <c r="BK5" s="622"/>
      <c r="BL5" s="622"/>
      <c r="BM5" s="622"/>
      <c r="BN5" s="623"/>
      <c r="BO5" s="624">
        <v>88.4</v>
      </c>
      <c r="BP5" s="624"/>
      <c r="BQ5" s="624"/>
      <c r="BR5" s="624"/>
      <c r="BS5" s="625" t="s">
        <v>123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2289764</v>
      </c>
      <c r="S6" s="622"/>
      <c r="T6" s="622"/>
      <c r="U6" s="622"/>
      <c r="V6" s="622"/>
      <c r="W6" s="622"/>
      <c r="X6" s="622"/>
      <c r="Y6" s="623"/>
      <c r="Z6" s="624">
        <v>0.7</v>
      </c>
      <c r="AA6" s="624"/>
      <c r="AB6" s="624"/>
      <c r="AC6" s="624"/>
      <c r="AD6" s="625">
        <v>2289764</v>
      </c>
      <c r="AE6" s="625"/>
      <c r="AF6" s="625"/>
      <c r="AG6" s="625"/>
      <c r="AH6" s="625"/>
      <c r="AI6" s="625"/>
      <c r="AJ6" s="625"/>
      <c r="AK6" s="625"/>
      <c r="AL6" s="626">
        <v>1.3</v>
      </c>
      <c r="AM6" s="627"/>
      <c r="AN6" s="627"/>
      <c r="AO6" s="628"/>
      <c r="AP6" s="618" t="s">
        <v>227</v>
      </c>
      <c r="AQ6" s="619"/>
      <c r="AR6" s="619"/>
      <c r="AS6" s="619"/>
      <c r="AT6" s="619"/>
      <c r="AU6" s="619"/>
      <c r="AV6" s="619"/>
      <c r="AW6" s="619"/>
      <c r="AX6" s="619"/>
      <c r="AY6" s="619"/>
      <c r="AZ6" s="619"/>
      <c r="BA6" s="619"/>
      <c r="BB6" s="619"/>
      <c r="BC6" s="619"/>
      <c r="BD6" s="619"/>
      <c r="BE6" s="619"/>
      <c r="BF6" s="620"/>
      <c r="BG6" s="621">
        <v>112152278</v>
      </c>
      <c r="BH6" s="622"/>
      <c r="BI6" s="622"/>
      <c r="BJ6" s="622"/>
      <c r="BK6" s="622"/>
      <c r="BL6" s="622"/>
      <c r="BM6" s="622"/>
      <c r="BN6" s="623"/>
      <c r="BO6" s="624">
        <v>88.4</v>
      </c>
      <c r="BP6" s="624"/>
      <c r="BQ6" s="624"/>
      <c r="BR6" s="624"/>
      <c r="BS6" s="625" t="s">
        <v>228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1053320</v>
      </c>
      <c r="CS6" s="622"/>
      <c r="CT6" s="622"/>
      <c r="CU6" s="622"/>
      <c r="CV6" s="622"/>
      <c r="CW6" s="622"/>
      <c r="CX6" s="622"/>
      <c r="CY6" s="623"/>
      <c r="CZ6" s="615">
        <v>0.3</v>
      </c>
      <c r="DA6" s="616"/>
      <c r="DB6" s="616"/>
      <c r="DC6" s="635"/>
      <c r="DD6" s="630" t="s">
        <v>123</v>
      </c>
      <c r="DE6" s="622"/>
      <c r="DF6" s="622"/>
      <c r="DG6" s="622"/>
      <c r="DH6" s="622"/>
      <c r="DI6" s="622"/>
      <c r="DJ6" s="622"/>
      <c r="DK6" s="622"/>
      <c r="DL6" s="622"/>
      <c r="DM6" s="622"/>
      <c r="DN6" s="622"/>
      <c r="DO6" s="622"/>
      <c r="DP6" s="623"/>
      <c r="DQ6" s="630">
        <v>1052933</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212011</v>
      </c>
      <c r="S7" s="622"/>
      <c r="T7" s="622"/>
      <c r="U7" s="622"/>
      <c r="V7" s="622"/>
      <c r="W7" s="622"/>
      <c r="X7" s="622"/>
      <c r="Y7" s="623"/>
      <c r="Z7" s="624">
        <v>0.1</v>
      </c>
      <c r="AA7" s="624"/>
      <c r="AB7" s="624"/>
      <c r="AC7" s="624"/>
      <c r="AD7" s="625">
        <v>212011</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53043872</v>
      </c>
      <c r="BH7" s="622"/>
      <c r="BI7" s="622"/>
      <c r="BJ7" s="622"/>
      <c r="BK7" s="622"/>
      <c r="BL7" s="622"/>
      <c r="BM7" s="622"/>
      <c r="BN7" s="623"/>
      <c r="BO7" s="624">
        <v>41.8</v>
      </c>
      <c r="BP7" s="624"/>
      <c r="BQ7" s="624"/>
      <c r="BR7" s="624"/>
      <c r="BS7" s="625" t="s">
        <v>123</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20324520</v>
      </c>
      <c r="CS7" s="622"/>
      <c r="CT7" s="622"/>
      <c r="CU7" s="622"/>
      <c r="CV7" s="622"/>
      <c r="CW7" s="622"/>
      <c r="CX7" s="622"/>
      <c r="CY7" s="623"/>
      <c r="CZ7" s="624">
        <v>6.6</v>
      </c>
      <c r="DA7" s="624"/>
      <c r="DB7" s="624"/>
      <c r="DC7" s="624"/>
      <c r="DD7" s="630">
        <v>295399</v>
      </c>
      <c r="DE7" s="622"/>
      <c r="DF7" s="622"/>
      <c r="DG7" s="622"/>
      <c r="DH7" s="622"/>
      <c r="DI7" s="622"/>
      <c r="DJ7" s="622"/>
      <c r="DK7" s="622"/>
      <c r="DL7" s="622"/>
      <c r="DM7" s="622"/>
      <c r="DN7" s="622"/>
      <c r="DO7" s="622"/>
      <c r="DP7" s="623"/>
      <c r="DQ7" s="630">
        <v>17177385</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529516</v>
      </c>
      <c r="S8" s="622"/>
      <c r="T8" s="622"/>
      <c r="U8" s="622"/>
      <c r="V8" s="622"/>
      <c r="W8" s="622"/>
      <c r="X8" s="622"/>
      <c r="Y8" s="623"/>
      <c r="Z8" s="624">
        <v>0.2</v>
      </c>
      <c r="AA8" s="624"/>
      <c r="AB8" s="624"/>
      <c r="AC8" s="624"/>
      <c r="AD8" s="625">
        <v>529516</v>
      </c>
      <c r="AE8" s="625"/>
      <c r="AF8" s="625"/>
      <c r="AG8" s="625"/>
      <c r="AH8" s="625"/>
      <c r="AI8" s="625"/>
      <c r="AJ8" s="625"/>
      <c r="AK8" s="625"/>
      <c r="AL8" s="626">
        <v>0.3</v>
      </c>
      <c r="AM8" s="627"/>
      <c r="AN8" s="627"/>
      <c r="AO8" s="628"/>
      <c r="AP8" s="618" t="s">
        <v>234</v>
      </c>
      <c r="AQ8" s="619"/>
      <c r="AR8" s="619"/>
      <c r="AS8" s="619"/>
      <c r="AT8" s="619"/>
      <c r="AU8" s="619"/>
      <c r="AV8" s="619"/>
      <c r="AW8" s="619"/>
      <c r="AX8" s="619"/>
      <c r="AY8" s="619"/>
      <c r="AZ8" s="619"/>
      <c r="BA8" s="619"/>
      <c r="BB8" s="619"/>
      <c r="BC8" s="619"/>
      <c r="BD8" s="619"/>
      <c r="BE8" s="619"/>
      <c r="BF8" s="620"/>
      <c r="BG8" s="621">
        <v>1253208</v>
      </c>
      <c r="BH8" s="622"/>
      <c r="BI8" s="622"/>
      <c r="BJ8" s="622"/>
      <c r="BK8" s="622"/>
      <c r="BL8" s="622"/>
      <c r="BM8" s="622"/>
      <c r="BN8" s="623"/>
      <c r="BO8" s="624">
        <v>1</v>
      </c>
      <c r="BP8" s="624"/>
      <c r="BQ8" s="624"/>
      <c r="BR8" s="624"/>
      <c r="BS8" s="630" t="s">
        <v>123</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100754090</v>
      </c>
      <c r="CS8" s="622"/>
      <c r="CT8" s="622"/>
      <c r="CU8" s="622"/>
      <c r="CV8" s="622"/>
      <c r="CW8" s="622"/>
      <c r="CX8" s="622"/>
      <c r="CY8" s="623"/>
      <c r="CZ8" s="624">
        <v>32.700000000000003</v>
      </c>
      <c r="DA8" s="624"/>
      <c r="DB8" s="624"/>
      <c r="DC8" s="624"/>
      <c r="DD8" s="630">
        <v>3716081</v>
      </c>
      <c r="DE8" s="622"/>
      <c r="DF8" s="622"/>
      <c r="DG8" s="622"/>
      <c r="DH8" s="622"/>
      <c r="DI8" s="622"/>
      <c r="DJ8" s="622"/>
      <c r="DK8" s="622"/>
      <c r="DL8" s="622"/>
      <c r="DM8" s="622"/>
      <c r="DN8" s="622"/>
      <c r="DO8" s="622"/>
      <c r="DP8" s="623"/>
      <c r="DQ8" s="630">
        <v>49880977</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620448</v>
      </c>
      <c r="S9" s="622"/>
      <c r="T9" s="622"/>
      <c r="U9" s="622"/>
      <c r="V9" s="622"/>
      <c r="W9" s="622"/>
      <c r="X9" s="622"/>
      <c r="Y9" s="623"/>
      <c r="Z9" s="624">
        <v>0.2</v>
      </c>
      <c r="AA9" s="624"/>
      <c r="AB9" s="624"/>
      <c r="AC9" s="624"/>
      <c r="AD9" s="625">
        <v>620448</v>
      </c>
      <c r="AE9" s="625"/>
      <c r="AF9" s="625"/>
      <c r="AG9" s="625"/>
      <c r="AH9" s="625"/>
      <c r="AI9" s="625"/>
      <c r="AJ9" s="625"/>
      <c r="AK9" s="625"/>
      <c r="AL9" s="626">
        <v>0.4</v>
      </c>
      <c r="AM9" s="627"/>
      <c r="AN9" s="627"/>
      <c r="AO9" s="628"/>
      <c r="AP9" s="618" t="s">
        <v>237</v>
      </c>
      <c r="AQ9" s="619"/>
      <c r="AR9" s="619"/>
      <c r="AS9" s="619"/>
      <c r="AT9" s="619"/>
      <c r="AU9" s="619"/>
      <c r="AV9" s="619"/>
      <c r="AW9" s="619"/>
      <c r="AX9" s="619"/>
      <c r="AY9" s="619"/>
      <c r="AZ9" s="619"/>
      <c r="BA9" s="619"/>
      <c r="BB9" s="619"/>
      <c r="BC9" s="619"/>
      <c r="BD9" s="619"/>
      <c r="BE9" s="619"/>
      <c r="BF9" s="620"/>
      <c r="BG9" s="621">
        <v>40963422</v>
      </c>
      <c r="BH9" s="622"/>
      <c r="BI9" s="622"/>
      <c r="BJ9" s="622"/>
      <c r="BK9" s="622"/>
      <c r="BL9" s="622"/>
      <c r="BM9" s="622"/>
      <c r="BN9" s="623"/>
      <c r="BO9" s="624">
        <v>32.299999999999997</v>
      </c>
      <c r="BP9" s="624"/>
      <c r="BQ9" s="624"/>
      <c r="BR9" s="624"/>
      <c r="BS9" s="630" t="s">
        <v>228</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26174785</v>
      </c>
      <c r="CS9" s="622"/>
      <c r="CT9" s="622"/>
      <c r="CU9" s="622"/>
      <c r="CV9" s="622"/>
      <c r="CW9" s="622"/>
      <c r="CX9" s="622"/>
      <c r="CY9" s="623"/>
      <c r="CZ9" s="624">
        <v>8.5</v>
      </c>
      <c r="DA9" s="624"/>
      <c r="DB9" s="624"/>
      <c r="DC9" s="624"/>
      <c r="DD9" s="630">
        <v>1217383</v>
      </c>
      <c r="DE9" s="622"/>
      <c r="DF9" s="622"/>
      <c r="DG9" s="622"/>
      <c r="DH9" s="622"/>
      <c r="DI9" s="622"/>
      <c r="DJ9" s="622"/>
      <c r="DK9" s="622"/>
      <c r="DL9" s="622"/>
      <c r="DM9" s="622"/>
      <c r="DN9" s="622"/>
      <c r="DO9" s="622"/>
      <c r="DP9" s="623"/>
      <c r="DQ9" s="630">
        <v>22901241</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v>97343</v>
      </c>
      <c r="S10" s="622"/>
      <c r="T10" s="622"/>
      <c r="U10" s="622"/>
      <c r="V10" s="622"/>
      <c r="W10" s="622"/>
      <c r="X10" s="622"/>
      <c r="Y10" s="623"/>
      <c r="Z10" s="624">
        <v>0</v>
      </c>
      <c r="AA10" s="624"/>
      <c r="AB10" s="624"/>
      <c r="AC10" s="624"/>
      <c r="AD10" s="625">
        <v>97343</v>
      </c>
      <c r="AE10" s="625"/>
      <c r="AF10" s="625"/>
      <c r="AG10" s="625"/>
      <c r="AH10" s="625"/>
      <c r="AI10" s="625"/>
      <c r="AJ10" s="625"/>
      <c r="AK10" s="625"/>
      <c r="AL10" s="626">
        <v>0.1</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2620436</v>
      </c>
      <c r="BH10" s="622"/>
      <c r="BI10" s="622"/>
      <c r="BJ10" s="622"/>
      <c r="BK10" s="622"/>
      <c r="BL10" s="622"/>
      <c r="BM10" s="622"/>
      <c r="BN10" s="623"/>
      <c r="BO10" s="624">
        <v>2.1</v>
      </c>
      <c r="BP10" s="624"/>
      <c r="BQ10" s="624"/>
      <c r="BR10" s="624"/>
      <c r="BS10" s="630" t="s">
        <v>123</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510215</v>
      </c>
      <c r="CS10" s="622"/>
      <c r="CT10" s="622"/>
      <c r="CU10" s="622"/>
      <c r="CV10" s="622"/>
      <c r="CW10" s="622"/>
      <c r="CX10" s="622"/>
      <c r="CY10" s="623"/>
      <c r="CZ10" s="624">
        <v>0.2</v>
      </c>
      <c r="DA10" s="624"/>
      <c r="DB10" s="624"/>
      <c r="DC10" s="624"/>
      <c r="DD10" s="630" t="s">
        <v>228</v>
      </c>
      <c r="DE10" s="622"/>
      <c r="DF10" s="622"/>
      <c r="DG10" s="622"/>
      <c r="DH10" s="622"/>
      <c r="DI10" s="622"/>
      <c r="DJ10" s="622"/>
      <c r="DK10" s="622"/>
      <c r="DL10" s="622"/>
      <c r="DM10" s="622"/>
      <c r="DN10" s="622"/>
      <c r="DO10" s="622"/>
      <c r="DP10" s="623"/>
      <c r="DQ10" s="630">
        <v>422021</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v>13322982</v>
      </c>
      <c r="S11" s="622"/>
      <c r="T11" s="622"/>
      <c r="U11" s="622"/>
      <c r="V11" s="622"/>
      <c r="W11" s="622"/>
      <c r="X11" s="622"/>
      <c r="Y11" s="623"/>
      <c r="Z11" s="624">
        <v>4.2</v>
      </c>
      <c r="AA11" s="624"/>
      <c r="AB11" s="624"/>
      <c r="AC11" s="624"/>
      <c r="AD11" s="625">
        <v>13322982</v>
      </c>
      <c r="AE11" s="625"/>
      <c r="AF11" s="625"/>
      <c r="AG11" s="625"/>
      <c r="AH11" s="625"/>
      <c r="AI11" s="625"/>
      <c r="AJ11" s="625"/>
      <c r="AK11" s="625"/>
      <c r="AL11" s="626">
        <v>7.8</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8206806</v>
      </c>
      <c r="BH11" s="622"/>
      <c r="BI11" s="622"/>
      <c r="BJ11" s="622"/>
      <c r="BK11" s="622"/>
      <c r="BL11" s="622"/>
      <c r="BM11" s="622"/>
      <c r="BN11" s="623"/>
      <c r="BO11" s="624">
        <v>6.5</v>
      </c>
      <c r="BP11" s="624"/>
      <c r="BQ11" s="624"/>
      <c r="BR11" s="624"/>
      <c r="BS11" s="630" t="s">
        <v>123</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4076019</v>
      </c>
      <c r="CS11" s="622"/>
      <c r="CT11" s="622"/>
      <c r="CU11" s="622"/>
      <c r="CV11" s="622"/>
      <c r="CW11" s="622"/>
      <c r="CX11" s="622"/>
      <c r="CY11" s="623"/>
      <c r="CZ11" s="624">
        <v>1.3</v>
      </c>
      <c r="DA11" s="624"/>
      <c r="DB11" s="624"/>
      <c r="DC11" s="624"/>
      <c r="DD11" s="630">
        <v>1582842</v>
      </c>
      <c r="DE11" s="622"/>
      <c r="DF11" s="622"/>
      <c r="DG11" s="622"/>
      <c r="DH11" s="622"/>
      <c r="DI11" s="622"/>
      <c r="DJ11" s="622"/>
      <c r="DK11" s="622"/>
      <c r="DL11" s="622"/>
      <c r="DM11" s="622"/>
      <c r="DN11" s="622"/>
      <c r="DO11" s="622"/>
      <c r="DP11" s="623"/>
      <c r="DQ11" s="630">
        <v>2704079</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13775675</v>
      </c>
      <c r="S12" s="622"/>
      <c r="T12" s="622"/>
      <c r="U12" s="622"/>
      <c r="V12" s="622"/>
      <c r="W12" s="622"/>
      <c r="X12" s="622"/>
      <c r="Y12" s="623"/>
      <c r="Z12" s="624">
        <v>4.4000000000000004</v>
      </c>
      <c r="AA12" s="624"/>
      <c r="AB12" s="624"/>
      <c r="AC12" s="624"/>
      <c r="AD12" s="625">
        <v>13775675</v>
      </c>
      <c r="AE12" s="625"/>
      <c r="AF12" s="625"/>
      <c r="AG12" s="625"/>
      <c r="AH12" s="625"/>
      <c r="AI12" s="625"/>
      <c r="AJ12" s="625"/>
      <c r="AK12" s="625"/>
      <c r="AL12" s="626">
        <v>8.1</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53380617</v>
      </c>
      <c r="BH12" s="622"/>
      <c r="BI12" s="622"/>
      <c r="BJ12" s="622"/>
      <c r="BK12" s="622"/>
      <c r="BL12" s="622"/>
      <c r="BM12" s="622"/>
      <c r="BN12" s="623"/>
      <c r="BO12" s="624">
        <v>42.1</v>
      </c>
      <c r="BP12" s="624"/>
      <c r="BQ12" s="624"/>
      <c r="BR12" s="624"/>
      <c r="BS12" s="630" t="s">
        <v>123</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4036071</v>
      </c>
      <c r="CS12" s="622"/>
      <c r="CT12" s="622"/>
      <c r="CU12" s="622"/>
      <c r="CV12" s="622"/>
      <c r="CW12" s="622"/>
      <c r="CX12" s="622"/>
      <c r="CY12" s="623"/>
      <c r="CZ12" s="624">
        <v>1.3</v>
      </c>
      <c r="DA12" s="624"/>
      <c r="DB12" s="624"/>
      <c r="DC12" s="624"/>
      <c r="DD12" s="630">
        <v>112123</v>
      </c>
      <c r="DE12" s="622"/>
      <c r="DF12" s="622"/>
      <c r="DG12" s="622"/>
      <c r="DH12" s="622"/>
      <c r="DI12" s="622"/>
      <c r="DJ12" s="622"/>
      <c r="DK12" s="622"/>
      <c r="DL12" s="622"/>
      <c r="DM12" s="622"/>
      <c r="DN12" s="622"/>
      <c r="DO12" s="622"/>
      <c r="DP12" s="623"/>
      <c r="DQ12" s="630">
        <v>3869124</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27475</v>
      </c>
      <c r="S13" s="622"/>
      <c r="T13" s="622"/>
      <c r="U13" s="622"/>
      <c r="V13" s="622"/>
      <c r="W13" s="622"/>
      <c r="X13" s="622"/>
      <c r="Y13" s="623"/>
      <c r="Z13" s="624">
        <v>0</v>
      </c>
      <c r="AA13" s="624"/>
      <c r="AB13" s="624"/>
      <c r="AC13" s="624"/>
      <c r="AD13" s="625">
        <v>27475</v>
      </c>
      <c r="AE13" s="625"/>
      <c r="AF13" s="625"/>
      <c r="AG13" s="625"/>
      <c r="AH13" s="625"/>
      <c r="AI13" s="625"/>
      <c r="AJ13" s="625"/>
      <c r="AK13" s="625"/>
      <c r="AL13" s="626">
        <v>0</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53070268</v>
      </c>
      <c r="BH13" s="622"/>
      <c r="BI13" s="622"/>
      <c r="BJ13" s="622"/>
      <c r="BK13" s="622"/>
      <c r="BL13" s="622"/>
      <c r="BM13" s="622"/>
      <c r="BN13" s="623"/>
      <c r="BO13" s="624">
        <v>41.8</v>
      </c>
      <c r="BP13" s="624"/>
      <c r="BQ13" s="624"/>
      <c r="BR13" s="624"/>
      <c r="BS13" s="630" t="s">
        <v>123</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49878212</v>
      </c>
      <c r="CS13" s="622"/>
      <c r="CT13" s="622"/>
      <c r="CU13" s="622"/>
      <c r="CV13" s="622"/>
      <c r="CW13" s="622"/>
      <c r="CX13" s="622"/>
      <c r="CY13" s="623"/>
      <c r="CZ13" s="624">
        <v>16.2</v>
      </c>
      <c r="DA13" s="624"/>
      <c r="DB13" s="624"/>
      <c r="DC13" s="624"/>
      <c r="DD13" s="630">
        <v>30859596</v>
      </c>
      <c r="DE13" s="622"/>
      <c r="DF13" s="622"/>
      <c r="DG13" s="622"/>
      <c r="DH13" s="622"/>
      <c r="DI13" s="622"/>
      <c r="DJ13" s="622"/>
      <c r="DK13" s="622"/>
      <c r="DL13" s="622"/>
      <c r="DM13" s="622"/>
      <c r="DN13" s="622"/>
      <c r="DO13" s="622"/>
      <c r="DP13" s="623"/>
      <c r="DQ13" s="630">
        <v>21780663</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123</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1464057</v>
      </c>
      <c r="BH14" s="622"/>
      <c r="BI14" s="622"/>
      <c r="BJ14" s="622"/>
      <c r="BK14" s="622"/>
      <c r="BL14" s="622"/>
      <c r="BM14" s="622"/>
      <c r="BN14" s="623"/>
      <c r="BO14" s="624">
        <v>1.2</v>
      </c>
      <c r="BP14" s="624"/>
      <c r="BQ14" s="624"/>
      <c r="BR14" s="624"/>
      <c r="BS14" s="630" t="s">
        <v>123</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12383155</v>
      </c>
      <c r="CS14" s="622"/>
      <c r="CT14" s="622"/>
      <c r="CU14" s="622"/>
      <c r="CV14" s="622"/>
      <c r="CW14" s="622"/>
      <c r="CX14" s="622"/>
      <c r="CY14" s="623"/>
      <c r="CZ14" s="624">
        <v>4</v>
      </c>
      <c r="DA14" s="624"/>
      <c r="DB14" s="624"/>
      <c r="DC14" s="624"/>
      <c r="DD14" s="630">
        <v>2018086</v>
      </c>
      <c r="DE14" s="622"/>
      <c r="DF14" s="622"/>
      <c r="DG14" s="622"/>
      <c r="DH14" s="622"/>
      <c r="DI14" s="622"/>
      <c r="DJ14" s="622"/>
      <c r="DK14" s="622"/>
      <c r="DL14" s="622"/>
      <c r="DM14" s="622"/>
      <c r="DN14" s="622"/>
      <c r="DO14" s="622"/>
      <c r="DP14" s="623"/>
      <c r="DQ14" s="630">
        <v>8398738</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873865</v>
      </c>
      <c r="S15" s="622"/>
      <c r="T15" s="622"/>
      <c r="U15" s="622"/>
      <c r="V15" s="622"/>
      <c r="W15" s="622"/>
      <c r="X15" s="622"/>
      <c r="Y15" s="623"/>
      <c r="Z15" s="624">
        <v>0.3</v>
      </c>
      <c r="AA15" s="624"/>
      <c r="AB15" s="624"/>
      <c r="AC15" s="624"/>
      <c r="AD15" s="625">
        <v>873865</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4263658</v>
      </c>
      <c r="BH15" s="622"/>
      <c r="BI15" s="622"/>
      <c r="BJ15" s="622"/>
      <c r="BK15" s="622"/>
      <c r="BL15" s="622"/>
      <c r="BM15" s="622"/>
      <c r="BN15" s="623"/>
      <c r="BO15" s="624">
        <v>3.4</v>
      </c>
      <c r="BP15" s="624"/>
      <c r="BQ15" s="624"/>
      <c r="BR15" s="624"/>
      <c r="BS15" s="630" t="s">
        <v>123</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50306513</v>
      </c>
      <c r="CS15" s="622"/>
      <c r="CT15" s="622"/>
      <c r="CU15" s="622"/>
      <c r="CV15" s="622"/>
      <c r="CW15" s="622"/>
      <c r="CX15" s="622"/>
      <c r="CY15" s="623"/>
      <c r="CZ15" s="624">
        <v>16.3</v>
      </c>
      <c r="DA15" s="624"/>
      <c r="DB15" s="624"/>
      <c r="DC15" s="624"/>
      <c r="DD15" s="630">
        <v>3545411</v>
      </c>
      <c r="DE15" s="622"/>
      <c r="DF15" s="622"/>
      <c r="DG15" s="622"/>
      <c r="DH15" s="622"/>
      <c r="DI15" s="622"/>
      <c r="DJ15" s="622"/>
      <c r="DK15" s="622"/>
      <c r="DL15" s="622"/>
      <c r="DM15" s="622"/>
      <c r="DN15" s="622"/>
      <c r="DO15" s="622"/>
      <c r="DP15" s="623"/>
      <c r="DQ15" s="630">
        <v>39904331</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v>5698865</v>
      </c>
      <c r="S16" s="622"/>
      <c r="T16" s="622"/>
      <c r="U16" s="622"/>
      <c r="V16" s="622"/>
      <c r="W16" s="622"/>
      <c r="X16" s="622"/>
      <c r="Y16" s="623"/>
      <c r="Z16" s="624">
        <v>1.8</v>
      </c>
      <c r="AA16" s="624"/>
      <c r="AB16" s="624"/>
      <c r="AC16" s="624"/>
      <c r="AD16" s="625">
        <v>5698865</v>
      </c>
      <c r="AE16" s="625"/>
      <c r="AF16" s="625"/>
      <c r="AG16" s="625"/>
      <c r="AH16" s="625"/>
      <c r="AI16" s="625"/>
      <c r="AJ16" s="625"/>
      <c r="AK16" s="625"/>
      <c r="AL16" s="626">
        <v>3.3</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v>74</v>
      </c>
      <c r="BH16" s="622"/>
      <c r="BI16" s="622"/>
      <c r="BJ16" s="622"/>
      <c r="BK16" s="622"/>
      <c r="BL16" s="622"/>
      <c r="BM16" s="622"/>
      <c r="BN16" s="623"/>
      <c r="BO16" s="624">
        <v>0</v>
      </c>
      <c r="BP16" s="624"/>
      <c r="BQ16" s="624"/>
      <c r="BR16" s="624"/>
      <c r="BS16" s="630" t="s">
        <v>123</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569980</v>
      </c>
      <c r="CS16" s="622"/>
      <c r="CT16" s="622"/>
      <c r="CU16" s="622"/>
      <c r="CV16" s="622"/>
      <c r="CW16" s="622"/>
      <c r="CX16" s="622"/>
      <c r="CY16" s="623"/>
      <c r="CZ16" s="624">
        <v>0.2</v>
      </c>
      <c r="DA16" s="624"/>
      <c r="DB16" s="624"/>
      <c r="DC16" s="624"/>
      <c r="DD16" s="630" t="s">
        <v>228</v>
      </c>
      <c r="DE16" s="622"/>
      <c r="DF16" s="622"/>
      <c r="DG16" s="622"/>
      <c r="DH16" s="622"/>
      <c r="DI16" s="622"/>
      <c r="DJ16" s="622"/>
      <c r="DK16" s="622"/>
      <c r="DL16" s="622"/>
      <c r="DM16" s="622"/>
      <c r="DN16" s="622"/>
      <c r="DO16" s="622"/>
      <c r="DP16" s="623"/>
      <c r="DQ16" s="630">
        <v>107372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700061</v>
      </c>
      <c r="S17" s="622"/>
      <c r="T17" s="622"/>
      <c r="U17" s="622"/>
      <c r="V17" s="622"/>
      <c r="W17" s="622"/>
      <c r="X17" s="622"/>
      <c r="Y17" s="623"/>
      <c r="Z17" s="624">
        <v>0.2</v>
      </c>
      <c r="AA17" s="624"/>
      <c r="AB17" s="624"/>
      <c r="AC17" s="624"/>
      <c r="AD17" s="625">
        <v>700061</v>
      </c>
      <c r="AE17" s="625"/>
      <c r="AF17" s="625"/>
      <c r="AG17" s="625"/>
      <c r="AH17" s="625"/>
      <c r="AI17" s="625"/>
      <c r="AJ17" s="625"/>
      <c r="AK17" s="625"/>
      <c r="AL17" s="626">
        <v>0.4</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24" t="s">
        <v>228</v>
      </c>
      <c r="BP17" s="624"/>
      <c r="BQ17" s="624"/>
      <c r="BR17" s="624"/>
      <c r="BS17" s="630" t="s">
        <v>123</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38047436</v>
      </c>
      <c r="CS17" s="622"/>
      <c r="CT17" s="622"/>
      <c r="CU17" s="622"/>
      <c r="CV17" s="622"/>
      <c r="CW17" s="622"/>
      <c r="CX17" s="622"/>
      <c r="CY17" s="623"/>
      <c r="CZ17" s="624">
        <v>12.3</v>
      </c>
      <c r="DA17" s="624"/>
      <c r="DB17" s="624"/>
      <c r="DC17" s="624"/>
      <c r="DD17" s="630" t="s">
        <v>123</v>
      </c>
      <c r="DE17" s="622"/>
      <c r="DF17" s="622"/>
      <c r="DG17" s="622"/>
      <c r="DH17" s="622"/>
      <c r="DI17" s="622"/>
      <c r="DJ17" s="622"/>
      <c r="DK17" s="622"/>
      <c r="DL17" s="622"/>
      <c r="DM17" s="622"/>
      <c r="DN17" s="622"/>
      <c r="DO17" s="622"/>
      <c r="DP17" s="623"/>
      <c r="DQ17" s="630">
        <v>36292328</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15856222</v>
      </c>
      <c r="S18" s="622"/>
      <c r="T18" s="622"/>
      <c r="U18" s="622"/>
      <c r="V18" s="622"/>
      <c r="W18" s="622"/>
      <c r="X18" s="622"/>
      <c r="Y18" s="623"/>
      <c r="Z18" s="624">
        <v>5</v>
      </c>
      <c r="AA18" s="624"/>
      <c r="AB18" s="624"/>
      <c r="AC18" s="624"/>
      <c r="AD18" s="625">
        <v>14514609</v>
      </c>
      <c r="AE18" s="625"/>
      <c r="AF18" s="625"/>
      <c r="AG18" s="625"/>
      <c r="AH18" s="625"/>
      <c r="AI18" s="625"/>
      <c r="AJ18" s="625"/>
      <c r="AK18" s="625"/>
      <c r="AL18" s="626">
        <v>8.5</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228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228</v>
      </c>
      <c r="DA18" s="624"/>
      <c r="DB18" s="624"/>
      <c r="DC18" s="624"/>
      <c r="DD18" s="630" t="s">
        <v>228</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14514609</v>
      </c>
      <c r="S19" s="622"/>
      <c r="T19" s="622"/>
      <c r="U19" s="622"/>
      <c r="V19" s="622"/>
      <c r="W19" s="622"/>
      <c r="X19" s="622"/>
      <c r="Y19" s="623"/>
      <c r="Z19" s="624">
        <v>4.5999999999999996</v>
      </c>
      <c r="AA19" s="624"/>
      <c r="AB19" s="624"/>
      <c r="AC19" s="624"/>
      <c r="AD19" s="625">
        <v>14514609</v>
      </c>
      <c r="AE19" s="625"/>
      <c r="AF19" s="625"/>
      <c r="AG19" s="625"/>
      <c r="AH19" s="625"/>
      <c r="AI19" s="625"/>
      <c r="AJ19" s="625"/>
      <c r="AK19" s="625"/>
      <c r="AL19" s="626">
        <v>8.5</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14738936</v>
      </c>
      <c r="BH19" s="622"/>
      <c r="BI19" s="622"/>
      <c r="BJ19" s="622"/>
      <c r="BK19" s="622"/>
      <c r="BL19" s="622"/>
      <c r="BM19" s="622"/>
      <c r="BN19" s="623"/>
      <c r="BO19" s="624">
        <v>11.6</v>
      </c>
      <c r="BP19" s="624"/>
      <c r="BQ19" s="624"/>
      <c r="BR19" s="624"/>
      <c r="BS19" s="630" t="s">
        <v>123</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123</v>
      </c>
      <c r="DA19" s="624"/>
      <c r="DB19" s="624"/>
      <c r="DC19" s="624"/>
      <c r="DD19" s="630" t="s">
        <v>123</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1341564</v>
      </c>
      <c r="S20" s="622"/>
      <c r="T20" s="622"/>
      <c r="U20" s="622"/>
      <c r="V20" s="622"/>
      <c r="W20" s="622"/>
      <c r="X20" s="622"/>
      <c r="Y20" s="623"/>
      <c r="Z20" s="624">
        <v>0.4</v>
      </c>
      <c r="AA20" s="624"/>
      <c r="AB20" s="624"/>
      <c r="AC20" s="624"/>
      <c r="AD20" s="625" t="s">
        <v>228</v>
      </c>
      <c r="AE20" s="625"/>
      <c r="AF20" s="625"/>
      <c r="AG20" s="625"/>
      <c r="AH20" s="625"/>
      <c r="AI20" s="625"/>
      <c r="AJ20" s="625"/>
      <c r="AK20" s="625"/>
      <c r="AL20" s="626" t="s">
        <v>123</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14738936</v>
      </c>
      <c r="BH20" s="622"/>
      <c r="BI20" s="622"/>
      <c r="BJ20" s="622"/>
      <c r="BK20" s="622"/>
      <c r="BL20" s="622"/>
      <c r="BM20" s="622"/>
      <c r="BN20" s="623"/>
      <c r="BO20" s="624">
        <v>11.6</v>
      </c>
      <c r="BP20" s="624"/>
      <c r="BQ20" s="624"/>
      <c r="BR20" s="624"/>
      <c r="BS20" s="630" t="s">
        <v>228</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308114316</v>
      </c>
      <c r="CS20" s="622"/>
      <c r="CT20" s="622"/>
      <c r="CU20" s="622"/>
      <c r="CV20" s="622"/>
      <c r="CW20" s="622"/>
      <c r="CX20" s="622"/>
      <c r="CY20" s="623"/>
      <c r="CZ20" s="624">
        <v>100</v>
      </c>
      <c r="DA20" s="624"/>
      <c r="DB20" s="624"/>
      <c r="DC20" s="624"/>
      <c r="DD20" s="630">
        <v>43346921</v>
      </c>
      <c r="DE20" s="622"/>
      <c r="DF20" s="622"/>
      <c r="DG20" s="622"/>
      <c r="DH20" s="622"/>
      <c r="DI20" s="622"/>
      <c r="DJ20" s="622"/>
      <c r="DK20" s="622"/>
      <c r="DL20" s="622"/>
      <c r="DM20" s="622"/>
      <c r="DN20" s="622"/>
      <c r="DO20" s="622"/>
      <c r="DP20" s="623"/>
      <c r="DQ20" s="630">
        <v>204491192</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49</v>
      </c>
      <c r="S21" s="622"/>
      <c r="T21" s="622"/>
      <c r="U21" s="622"/>
      <c r="V21" s="622"/>
      <c r="W21" s="622"/>
      <c r="X21" s="622"/>
      <c r="Y21" s="623"/>
      <c r="Z21" s="624">
        <v>0</v>
      </c>
      <c r="AA21" s="624"/>
      <c r="AB21" s="624"/>
      <c r="AC21" s="624"/>
      <c r="AD21" s="625" t="s">
        <v>228</v>
      </c>
      <c r="AE21" s="625"/>
      <c r="AF21" s="625"/>
      <c r="AG21" s="625"/>
      <c r="AH21" s="625"/>
      <c r="AI21" s="625"/>
      <c r="AJ21" s="625"/>
      <c r="AK21" s="625"/>
      <c r="AL21" s="626" t="s">
        <v>228</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30612</v>
      </c>
      <c r="BH21" s="622"/>
      <c r="BI21" s="622"/>
      <c r="BJ21" s="622"/>
      <c r="BK21" s="622"/>
      <c r="BL21" s="622"/>
      <c r="BM21" s="622"/>
      <c r="BN21" s="623"/>
      <c r="BO21" s="624">
        <v>0</v>
      </c>
      <c r="BP21" s="624"/>
      <c r="BQ21" s="624"/>
      <c r="BR21" s="624"/>
      <c r="BS21" s="630" t="s">
        <v>228</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180895441</v>
      </c>
      <c r="S22" s="622"/>
      <c r="T22" s="622"/>
      <c r="U22" s="622"/>
      <c r="V22" s="622"/>
      <c r="W22" s="622"/>
      <c r="X22" s="622"/>
      <c r="Y22" s="623"/>
      <c r="Z22" s="624">
        <v>57.5</v>
      </c>
      <c r="AA22" s="624"/>
      <c r="AB22" s="624"/>
      <c r="AC22" s="624"/>
      <c r="AD22" s="625">
        <v>168915077</v>
      </c>
      <c r="AE22" s="625"/>
      <c r="AF22" s="625"/>
      <c r="AG22" s="625"/>
      <c r="AH22" s="625"/>
      <c r="AI22" s="625"/>
      <c r="AJ22" s="625"/>
      <c r="AK22" s="625"/>
      <c r="AL22" s="626">
        <v>98.9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v>4069573</v>
      </c>
      <c r="BH22" s="622"/>
      <c r="BI22" s="622"/>
      <c r="BJ22" s="622"/>
      <c r="BK22" s="622"/>
      <c r="BL22" s="622"/>
      <c r="BM22" s="622"/>
      <c r="BN22" s="623"/>
      <c r="BO22" s="624">
        <v>3.2</v>
      </c>
      <c r="BP22" s="624"/>
      <c r="BQ22" s="624"/>
      <c r="BR22" s="624"/>
      <c r="BS22" s="630" t="s">
        <v>123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349251</v>
      </c>
      <c r="S23" s="622"/>
      <c r="T23" s="622"/>
      <c r="U23" s="622"/>
      <c r="V23" s="622"/>
      <c r="W23" s="622"/>
      <c r="X23" s="622"/>
      <c r="Y23" s="623"/>
      <c r="Z23" s="624">
        <v>0.1</v>
      </c>
      <c r="AA23" s="624"/>
      <c r="AB23" s="624"/>
      <c r="AC23" s="624"/>
      <c r="AD23" s="625">
        <v>349251</v>
      </c>
      <c r="AE23" s="625"/>
      <c r="AF23" s="625"/>
      <c r="AG23" s="625"/>
      <c r="AH23" s="625"/>
      <c r="AI23" s="625"/>
      <c r="AJ23" s="625"/>
      <c r="AK23" s="625"/>
      <c r="AL23" s="626">
        <v>0.2</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10638751</v>
      </c>
      <c r="BH23" s="622"/>
      <c r="BI23" s="622"/>
      <c r="BJ23" s="622"/>
      <c r="BK23" s="622"/>
      <c r="BL23" s="622"/>
      <c r="BM23" s="622"/>
      <c r="BN23" s="623"/>
      <c r="BO23" s="624">
        <v>8.4</v>
      </c>
      <c r="BP23" s="624"/>
      <c r="BQ23" s="624"/>
      <c r="BR23" s="624"/>
      <c r="BS23" s="630" t="s">
        <v>228</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2046906</v>
      </c>
      <c r="S24" s="622"/>
      <c r="T24" s="622"/>
      <c r="U24" s="622"/>
      <c r="V24" s="622"/>
      <c r="W24" s="622"/>
      <c r="X24" s="622"/>
      <c r="Y24" s="623"/>
      <c r="Z24" s="624">
        <v>0.7</v>
      </c>
      <c r="AA24" s="624"/>
      <c r="AB24" s="624"/>
      <c r="AC24" s="624"/>
      <c r="AD24" s="625" t="s">
        <v>228</v>
      </c>
      <c r="AE24" s="625"/>
      <c r="AF24" s="625"/>
      <c r="AG24" s="625"/>
      <c r="AH24" s="625"/>
      <c r="AI24" s="625"/>
      <c r="AJ24" s="625"/>
      <c r="AK24" s="625"/>
      <c r="AL24" s="626" t="s">
        <v>228</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228</v>
      </c>
      <c r="BP24" s="624"/>
      <c r="BQ24" s="624"/>
      <c r="BR24" s="624"/>
      <c r="BS24" s="630" t="s">
        <v>228</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173899695</v>
      </c>
      <c r="CS24" s="611"/>
      <c r="CT24" s="611"/>
      <c r="CU24" s="611"/>
      <c r="CV24" s="611"/>
      <c r="CW24" s="611"/>
      <c r="CX24" s="611"/>
      <c r="CY24" s="612"/>
      <c r="CZ24" s="615">
        <v>56.4</v>
      </c>
      <c r="DA24" s="616"/>
      <c r="DB24" s="616"/>
      <c r="DC24" s="635"/>
      <c r="DD24" s="656">
        <v>119312508</v>
      </c>
      <c r="DE24" s="611"/>
      <c r="DF24" s="611"/>
      <c r="DG24" s="611"/>
      <c r="DH24" s="611"/>
      <c r="DI24" s="611"/>
      <c r="DJ24" s="611"/>
      <c r="DK24" s="612"/>
      <c r="DL24" s="656">
        <v>118351784</v>
      </c>
      <c r="DM24" s="611"/>
      <c r="DN24" s="611"/>
      <c r="DO24" s="611"/>
      <c r="DP24" s="611"/>
      <c r="DQ24" s="611"/>
      <c r="DR24" s="611"/>
      <c r="DS24" s="611"/>
      <c r="DT24" s="611"/>
      <c r="DU24" s="611"/>
      <c r="DV24" s="612"/>
      <c r="DW24" s="615">
        <v>62.5</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4859501</v>
      </c>
      <c r="S25" s="622"/>
      <c r="T25" s="622"/>
      <c r="U25" s="622"/>
      <c r="V25" s="622"/>
      <c r="W25" s="622"/>
      <c r="X25" s="622"/>
      <c r="Y25" s="623"/>
      <c r="Z25" s="624">
        <v>1.5</v>
      </c>
      <c r="AA25" s="624"/>
      <c r="AB25" s="624"/>
      <c r="AC25" s="624"/>
      <c r="AD25" s="625">
        <v>536573</v>
      </c>
      <c r="AE25" s="625"/>
      <c r="AF25" s="625"/>
      <c r="AG25" s="625"/>
      <c r="AH25" s="625"/>
      <c r="AI25" s="625"/>
      <c r="AJ25" s="625"/>
      <c r="AK25" s="625"/>
      <c r="AL25" s="626">
        <v>0.3</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228</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74008913</v>
      </c>
      <c r="CS25" s="645"/>
      <c r="CT25" s="645"/>
      <c r="CU25" s="645"/>
      <c r="CV25" s="645"/>
      <c r="CW25" s="645"/>
      <c r="CX25" s="645"/>
      <c r="CY25" s="646"/>
      <c r="CZ25" s="626">
        <v>24</v>
      </c>
      <c r="DA25" s="657"/>
      <c r="DB25" s="657"/>
      <c r="DC25" s="659"/>
      <c r="DD25" s="630">
        <v>63172204</v>
      </c>
      <c r="DE25" s="645"/>
      <c r="DF25" s="645"/>
      <c r="DG25" s="645"/>
      <c r="DH25" s="645"/>
      <c r="DI25" s="645"/>
      <c r="DJ25" s="645"/>
      <c r="DK25" s="646"/>
      <c r="DL25" s="630">
        <v>62493867</v>
      </c>
      <c r="DM25" s="645"/>
      <c r="DN25" s="645"/>
      <c r="DO25" s="645"/>
      <c r="DP25" s="645"/>
      <c r="DQ25" s="645"/>
      <c r="DR25" s="645"/>
      <c r="DS25" s="645"/>
      <c r="DT25" s="645"/>
      <c r="DU25" s="645"/>
      <c r="DV25" s="646"/>
      <c r="DW25" s="626">
        <v>33</v>
      </c>
      <c r="DX25" s="657"/>
      <c r="DY25" s="657"/>
      <c r="DZ25" s="657"/>
      <c r="EA25" s="657"/>
      <c r="EB25" s="657"/>
      <c r="EC25" s="658"/>
    </row>
    <row r="26" spans="2:133" ht="11.25" customHeight="1">
      <c r="B26" s="618" t="s">
        <v>290</v>
      </c>
      <c r="C26" s="619"/>
      <c r="D26" s="619"/>
      <c r="E26" s="619"/>
      <c r="F26" s="619"/>
      <c r="G26" s="619"/>
      <c r="H26" s="619"/>
      <c r="I26" s="619"/>
      <c r="J26" s="619"/>
      <c r="K26" s="619"/>
      <c r="L26" s="619"/>
      <c r="M26" s="619"/>
      <c r="N26" s="619"/>
      <c r="O26" s="619"/>
      <c r="P26" s="619"/>
      <c r="Q26" s="620"/>
      <c r="R26" s="621">
        <v>1354675</v>
      </c>
      <c r="S26" s="622"/>
      <c r="T26" s="622"/>
      <c r="U26" s="622"/>
      <c r="V26" s="622"/>
      <c r="W26" s="622"/>
      <c r="X26" s="622"/>
      <c r="Y26" s="623"/>
      <c r="Z26" s="624">
        <v>0.4</v>
      </c>
      <c r="AA26" s="624"/>
      <c r="AB26" s="624"/>
      <c r="AC26" s="624"/>
      <c r="AD26" s="625" t="s">
        <v>228</v>
      </c>
      <c r="AE26" s="625"/>
      <c r="AF26" s="625"/>
      <c r="AG26" s="625"/>
      <c r="AH26" s="625"/>
      <c r="AI26" s="625"/>
      <c r="AJ26" s="625"/>
      <c r="AK26" s="625"/>
      <c r="AL26" s="626" t="s">
        <v>228</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228</v>
      </c>
      <c r="BP26" s="624"/>
      <c r="BQ26" s="624"/>
      <c r="BR26" s="624"/>
      <c r="BS26" s="630" t="s">
        <v>123</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52267304</v>
      </c>
      <c r="CS26" s="622"/>
      <c r="CT26" s="622"/>
      <c r="CU26" s="622"/>
      <c r="CV26" s="622"/>
      <c r="CW26" s="622"/>
      <c r="CX26" s="622"/>
      <c r="CY26" s="623"/>
      <c r="CZ26" s="626">
        <v>17</v>
      </c>
      <c r="DA26" s="657"/>
      <c r="DB26" s="657"/>
      <c r="DC26" s="659"/>
      <c r="DD26" s="630">
        <v>42050950</v>
      </c>
      <c r="DE26" s="622"/>
      <c r="DF26" s="622"/>
      <c r="DG26" s="622"/>
      <c r="DH26" s="622"/>
      <c r="DI26" s="622"/>
      <c r="DJ26" s="622"/>
      <c r="DK26" s="623"/>
      <c r="DL26" s="630" t="s">
        <v>123</v>
      </c>
      <c r="DM26" s="622"/>
      <c r="DN26" s="622"/>
      <c r="DO26" s="622"/>
      <c r="DP26" s="622"/>
      <c r="DQ26" s="622"/>
      <c r="DR26" s="622"/>
      <c r="DS26" s="622"/>
      <c r="DT26" s="622"/>
      <c r="DU26" s="622"/>
      <c r="DV26" s="623"/>
      <c r="DW26" s="626" t="s">
        <v>228</v>
      </c>
      <c r="DX26" s="657"/>
      <c r="DY26" s="657"/>
      <c r="DZ26" s="657"/>
      <c r="EA26" s="657"/>
      <c r="EB26" s="657"/>
      <c r="EC26" s="658"/>
    </row>
    <row r="27" spans="2:133" ht="11.25" customHeight="1">
      <c r="B27" s="618" t="s">
        <v>293</v>
      </c>
      <c r="C27" s="619"/>
      <c r="D27" s="619"/>
      <c r="E27" s="619"/>
      <c r="F27" s="619"/>
      <c r="G27" s="619"/>
      <c r="H27" s="619"/>
      <c r="I27" s="619"/>
      <c r="J27" s="619"/>
      <c r="K27" s="619"/>
      <c r="L27" s="619"/>
      <c r="M27" s="619"/>
      <c r="N27" s="619"/>
      <c r="O27" s="619"/>
      <c r="P27" s="619"/>
      <c r="Q27" s="620"/>
      <c r="R27" s="621">
        <v>53108330</v>
      </c>
      <c r="S27" s="622"/>
      <c r="T27" s="622"/>
      <c r="U27" s="622"/>
      <c r="V27" s="622"/>
      <c r="W27" s="622"/>
      <c r="X27" s="622"/>
      <c r="Y27" s="623"/>
      <c r="Z27" s="624">
        <v>16.899999999999999</v>
      </c>
      <c r="AA27" s="624"/>
      <c r="AB27" s="624"/>
      <c r="AC27" s="624"/>
      <c r="AD27" s="625" t="s">
        <v>123</v>
      </c>
      <c r="AE27" s="625"/>
      <c r="AF27" s="625"/>
      <c r="AG27" s="625"/>
      <c r="AH27" s="625"/>
      <c r="AI27" s="625"/>
      <c r="AJ27" s="625"/>
      <c r="AK27" s="625"/>
      <c r="AL27" s="626" t="s">
        <v>228</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126891214</v>
      </c>
      <c r="BH27" s="622"/>
      <c r="BI27" s="622"/>
      <c r="BJ27" s="622"/>
      <c r="BK27" s="622"/>
      <c r="BL27" s="622"/>
      <c r="BM27" s="622"/>
      <c r="BN27" s="623"/>
      <c r="BO27" s="624">
        <v>100</v>
      </c>
      <c r="BP27" s="624"/>
      <c r="BQ27" s="624"/>
      <c r="BR27" s="624"/>
      <c r="BS27" s="630" t="s">
        <v>228</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61843346</v>
      </c>
      <c r="CS27" s="645"/>
      <c r="CT27" s="645"/>
      <c r="CU27" s="645"/>
      <c r="CV27" s="645"/>
      <c r="CW27" s="645"/>
      <c r="CX27" s="645"/>
      <c r="CY27" s="646"/>
      <c r="CZ27" s="626">
        <v>20.100000000000001</v>
      </c>
      <c r="DA27" s="657"/>
      <c r="DB27" s="657"/>
      <c r="DC27" s="659"/>
      <c r="DD27" s="630">
        <v>19847976</v>
      </c>
      <c r="DE27" s="645"/>
      <c r="DF27" s="645"/>
      <c r="DG27" s="645"/>
      <c r="DH27" s="645"/>
      <c r="DI27" s="645"/>
      <c r="DJ27" s="645"/>
      <c r="DK27" s="646"/>
      <c r="DL27" s="630">
        <v>19565589</v>
      </c>
      <c r="DM27" s="645"/>
      <c r="DN27" s="645"/>
      <c r="DO27" s="645"/>
      <c r="DP27" s="645"/>
      <c r="DQ27" s="645"/>
      <c r="DR27" s="645"/>
      <c r="DS27" s="645"/>
      <c r="DT27" s="645"/>
      <c r="DU27" s="645"/>
      <c r="DV27" s="646"/>
      <c r="DW27" s="626">
        <v>10.3</v>
      </c>
      <c r="DX27" s="657"/>
      <c r="DY27" s="657"/>
      <c r="DZ27" s="657"/>
      <c r="EA27" s="657"/>
      <c r="EB27" s="657"/>
      <c r="EC27" s="658"/>
    </row>
    <row r="28" spans="2:133" ht="11.25" customHeight="1">
      <c r="B28" s="663" t="s">
        <v>296</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123</v>
      </c>
      <c r="AA28" s="624"/>
      <c r="AB28" s="624"/>
      <c r="AC28" s="624"/>
      <c r="AD28" s="625" t="s">
        <v>123</v>
      </c>
      <c r="AE28" s="625"/>
      <c r="AF28" s="625"/>
      <c r="AG28" s="625"/>
      <c r="AH28" s="625"/>
      <c r="AI28" s="625"/>
      <c r="AJ28" s="625"/>
      <c r="AK28" s="625"/>
      <c r="AL28" s="626" t="s">
        <v>123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38047436</v>
      </c>
      <c r="CS28" s="622"/>
      <c r="CT28" s="622"/>
      <c r="CU28" s="622"/>
      <c r="CV28" s="622"/>
      <c r="CW28" s="622"/>
      <c r="CX28" s="622"/>
      <c r="CY28" s="623"/>
      <c r="CZ28" s="626">
        <v>12.3</v>
      </c>
      <c r="DA28" s="657"/>
      <c r="DB28" s="657"/>
      <c r="DC28" s="659"/>
      <c r="DD28" s="630">
        <v>36292328</v>
      </c>
      <c r="DE28" s="622"/>
      <c r="DF28" s="622"/>
      <c r="DG28" s="622"/>
      <c r="DH28" s="622"/>
      <c r="DI28" s="622"/>
      <c r="DJ28" s="622"/>
      <c r="DK28" s="623"/>
      <c r="DL28" s="630">
        <v>36292328</v>
      </c>
      <c r="DM28" s="622"/>
      <c r="DN28" s="622"/>
      <c r="DO28" s="622"/>
      <c r="DP28" s="622"/>
      <c r="DQ28" s="622"/>
      <c r="DR28" s="622"/>
      <c r="DS28" s="622"/>
      <c r="DT28" s="622"/>
      <c r="DU28" s="622"/>
      <c r="DV28" s="623"/>
      <c r="DW28" s="626">
        <v>19.2</v>
      </c>
      <c r="DX28" s="657"/>
      <c r="DY28" s="657"/>
      <c r="DZ28" s="657"/>
      <c r="EA28" s="657"/>
      <c r="EB28" s="657"/>
      <c r="EC28" s="658"/>
    </row>
    <row r="29" spans="2:133" ht="11.25" customHeight="1">
      <c r="B29" s="618" t="s">
        <v>298</v>
      </c>
      <c r="C29" s="619"/>
      <c r="D29" s="619"/>
      <c r="E29" s="619"/>
      <c r="F29" s="619"/>
      <c r="G29" s="619"/>
      <c r="H29" s="619"/>
      <c r="I29" s="619"/>
      <c r="J29" s="619"/>
      <c r="K29" s="619"/>
      <c r="L29" s="619"/>
      <c r="M29" s="619"/>
      <c r="N29" s="619"/>
      <c r="O29" s="619"/>
      <c r="P29" s="619"/>
      <c r="Q29" s="620"/>
      <c r="R29" s="621">
        <v>15090021</v>
      </c>
      <c r="S29" s="622"/>
      <c r="T29" s="622"/>
      <c r="U29" s="622"/>
      <c r="V29" s="622"/>
      <c r="W29" s="622"/>
      <c r="X29" s="622"/>
      <c r="Y29" s="623"/>
      <c r="Z29" s="624">
        <v>4.8</v>
      </c>
      <c r="AA29" s="624"/>
      <c r="AB29" s="624"/>
      <c r="AC29" s="624"/>
      <c r="AD29" s="625" t="s">
        <v>123</v>
      </c>
      <c r="AE29" s="625"/>
      <c r="AF29" s="625"/>
      <c r="AG29" s="625"/>
      <c r="AH29" s="625"/>
      <c r="AI29" s="625"/>
      <c r="AJ29" s="625"/>
      <c r="AK29" s="625"/>
      <c r="AL29" s="626" t="s">
        <v>228</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38047436</v>
      </c>
      <c r="CS29" s="645"/>
      <c r="CT29" s="645"/>
      <c r="CU29" s="645"/>
      <c r="CV29" s="645"/>
      <c r="CW29" s="645"/>
      <c r="CX29" s="645"/>
      <c r="CY29" s="646"/>
      <c r="CZ29" s="626">
        <v>12.3</v>
      </c>
      <c r="DA29" s="657"/>
      <c r="DB29" s="657"/>
      <c r="DC29" s="659"/>
      <c r="DD29" s="630">
        <v>36292328</v>
      </c>
      <c r="DE29" s="645"/>
      <c r="DF29" s="645"/>
      <c r="DG29" s="645"/>
      <c r="DH29" s="645"/>
      <c r="DI29" s="645"/>
      <c r="DJ29" s="645"/>
      <c r="DK29" s="646"/>
      <c r="DL29" s="630">
        <v>36292328</v>
      </c>
      <c r="DM29" s="645"/>
      <c r="DN29" s="645"/>
      <c r="DO29" s="645"/>
      <c r="DP29" s="645"/>
      <c r="DQ29" s="645"/>
      <c r="DR29" s="645"/>
      <c r="DS29" s="645"/>
      <c r="DT29" s="645"/>
      <c r="DU29" s="645"/>
      <c r="DV29" s="646"/>
      <c r="DW29" s="626">
        <v>19.2</v>
      </c>
      <c r="DX29" s="657"/>
      <c r="DY29" s="657"/>
      <c r="DZ29" s="657"/>
      <c r="EA29" s="657"/>
      <c r="EB29" s="657"/>
      <c r="EC29" s="658"/>
    </row>
    <row r="30" spans="2:133" ht="11.25" customHeight="1">
      <c r="B30" s="618" t="s">
        <v>303</v>
      </c>
      <c r="C30" s="619"/>
      <c r="D30" s="619"/>
      <c r="E30" s="619"/>
      <c r="F30" s="619"/>
      <c r="G30" s="619"/>
      <c r="H30" s="619"/>
      <c r="I30" s="619"/>
      <c r="J30" s="619"/>
      <c r="K30" s="619"/>
      <c r="L30" s="619"/>
      <c r="M30" s="619"/>
      <c r="N30" s="619"/>
      <c r="O30" s="619"/>
      <c r="P30" s="619"/>
      <c r="Q30" s="620"/>
      <c r="R30" s="621">
        <v>1113803</v>
      </c>
      <c r="S30" s="622"/>
      <c r="T30" s="622"/>
      <c r="U30" s="622"/>
      <c r="V30" s="622"/>
      <c r="W30" s="622"/>
      <c r="X30" s="622"/>
      <c r="Y30" s="623"/>
      <c r="Z30" s="624">
        <v>0.4</v>
      </c>
      <c r="AA30" s="624"/>
      <c r="AB30" s="624"/>
      <c r="AC30" s="624"/>
      <c r="AD30" s="625">
        <v>183259</v>
      </c>
      <c r="AE30" s="625"/>
      <c r="AF30" s="625"/>
      <c r="AG30" s="625"/>
      <c r="AH30" s="625"/>
      <c r="AI30" s="625"/>
      <c r="AJ30" s="625"/>
      <c r="AK30" s="625"/>
      <c r="AL30" s="626">
        <v>0.1</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99.4</v>
      </c>
      <c r="BH30" s="682"/>
      <c r="BI30" s="682"/>
      <c r="BJ30" s="682"/>
      <c r="BK30" s="682"/>
      <c r="BL30" s="682"/>
      <c r="BM30" s="616">
        <v>98.5</v>
      </c>
      <c r="BN30" s="682"/>
      <c r="BO30" s="682"/>
      <c r="BP30" s="682"/>
      <c r="BQ30" s="683"/>
      <c r="BR30" s="681">
        <v>99.3</v>
      </c>
      <c r="BS30" s="682"/>
      <c r="BT30" s="682"/>
      <c r="BU30" s="682"/>
      <c r="BV30" s="682"/>
      <c r="BW30" s="682"/>
      <c r="BX30" s="616">
        <v>98.1</v>
      </c>
      <c r="BY30" s="682"/>
      <c r="BZ30" s="682"/>
      <c r="CA30" s="682"/>
      <c r="CB30" s="683"/>
      <c r="CD30" s="686"/>
      <c r="CE30" s="687"/>
      <c r="CF30" s="636" t="s">
        <v>306</v>
      </c>
      <c r="CG30" s="637"/>
      <c r="CH30" s="637"/>
      <c r="CI30" s="637"/>
      <c r="CJ30" s="637"/>
      <c r="CK30" s="637"/>
      <c r="CL30" s="637"/>
      <c r="CM30" s="637"/>
      <c r="CN30" s="637"/>
      <c r="CO30" s="637"/>
      <c r="CP30" s="637"/>
      <c r="CQ30" s="638"/>
      <c r="CR30" s="621">
        <v>33768337</v>
      </c>
      <c r="CS30" s="622"/>
      <c r="CT30" s="622"/>
      <c r="CU30" s="622"/>
      <c r="CV30" s="622"/>
      <c r="CW30" s="622"/>
      <c r="CX30" s="622"/>
      <c r="CY30" s="623"/>
      <c r="CZ30" s="626">
        <v>11</v>
      </c>
      <c r="DA30" s="657"/>
      <c r="DB30" s="657"/>
      <c r="DC30" s="659"/>
      <c r="DD30" s="630">
        <v>32013776</v>
      </c>
      <c r="DE30" s="622"/>
      <c r="DF30" s="622"/>
      <c r="DG30" s="622"/>
      <c r="DH30" s="622"/>
      <c r="DI30" s="622"/>
      <c r="DJ30" s="622"/>
      <c r="DK30" s="623"/>
      <c r="DL30" s="630">
        <v>32013776</v>
      </c>
      <c r="DM30" s="622"/>
      <c r="DN30" s="622"/>
      <c r="DO30" s="622"/>
      <c r="DP30" s="622"/>
      <c r="DQ30" s="622"/>
      <c r="DR30" s="622"/>
      <c r="DS30" s="622"/>
      <c r="DT30" s="622"/>
      <c r="DU30" s="622"/>
      <c r="DV30" s="623"/>
      <c r="DW30" s="626">
        <v>16.899999999999999</v>
      </c>
      <c r="DX30" s="657"/>
      <c r="DY30" s="657"/>
      <c r="DZ30" s="657"/>
      <c r="EA30" s="657"/>
      <c r="EB30" s="657"/>
      <c r="EC30" s="658"/>
    </row>
    <row r="31" spans="2:133" ht="11.25" customHeight="1">
      <c r="B31" s="618" t="s">
        <v>307</v>
      </c>
      <c r="C31" s="619"/>
      <c r="D31" s="619"/>
      <c r="E31" s="619"/>
      <c r="F31" s="619"/>
      <c r="G31" s="619"/>
      <c r="H31" s="619"/>
      <c r="I31" s="619"/>
      <c r="J31" s="619"/>
      <c r="K31" s="619"/>
      <c r="L31" s="619"/>
      <c r="M31" s="619"/>
      <c r="N31" s="619"/>
      <c r="O31" s="619"/>
      <c r="P31" s="619"/>
      <c r="Q31" s="620"/>
      <c r="R31" s="621">
        <v>174612</v>
      </c>
      <c r="S31" s="622"/>
      <c r="T31" s="622"/>
      <c r="U31" s="622"/>
      <c r="V31" s="622"/>
      <c r="W31" s="622"/>
      <c r="X31" s="622"/>
      <c r="Y31" s="623"/>
      <c r="Z31" s="624">
        <v>0.1</v>
      </c>
      <c r="AA31" s="624"/>
      <c r="AB31" s="624"/>
      <c r="AC31" s="624"/>
      <c r="AD31" s="625" t="s">
        <v>123</v>
      </c>
      <c r="AE31" s="625"/>
      <c r="AF31" s="625"/>
      <c r="AG31" s="625"/>
      <c r="AH31" s="625"/>
      <c r="AI31" s="625"/>
      <c r="AJ31" s="625"/>
      <c r="AK31" s="625"/>
      <c r="AL31" s="626" t="s">
        <v>228</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99.3</v>
      </c>
      <c r="BH31" s="645"/>
      <c r="BI31" s="645"/>
      <c r="BJ31" s="645"/>
      <c r="BK31" s="645"/>
      <c r="BL31" s="645"/>
      <c r="BM31" s="627">
        <v>98</v>
      </c>
      <c r="BN31" s="679"/>
      <c r="BO31" s="679"/>
      <c r="BP31" s="679"/>
      <c r="BQ31" s="680"/>
      <c r="BR31" s="678">
        <v>99.2</v>
      </c>
      <c r="BS31" s="645"/>
      <c r="BT31" s="645"/>
      <c r="BU31" s="645"/>
      <c r="BV31" s="645"/>
      <c r="BW31" s="645"/>
      <c r="BX31" s="627">
        <v>97.5</v>
      </c>
      <c r="BY31" s="679"/>
      <c r="BZ31" s="679"/>
      <c r="CA31" s="679"/>
      <c r="CB31" s="680"/>
      <c r="CD31" s="686"/>
      <c r="CE31" s="687"/>
      <c r="CF31" s="636" t="s">
        <v>310</v>
      </c>
      <c r="CG31" s="637"/>
      <c r="CH31" s="637"/>
      <c r="CI31" s="637"/>
      <c r="CJ31" s="637"/>
      <c r="CK31" s="637"/>
      <c r="CL31" s="637"/>
      <c r="CM31" s="637"/>
      <c r="CN31" s="637"/>
      <c r="CO31" s="637"/>
      <c r="CP31" s="637"/>
      <c r="CQ31" s="638"/>
      <c r="CR31" s="621">
        <v>4279099</v>
      </c>
      <c r="CS31" s="645"/>
      <c r="CT31" s="645"/>
      <c r="CU31" s="645"/>
      <c r="CV31" s="645"/>
      <c r="CW31" s="645"/>
      <c r="CX31" s="645"/>
      <c r="CY31" s="646"/>
      <c r="CZ31" s="626">
        <v>1.4</v>
      </c>
      <c r="DA31" s="657"/>
      <c r="DB31" s="657"/>
      <c r="DC31" s="659"/>
      <c r="DD31" s="630">
        <v>4278552</v>
      </c>
      <c r="DE31" s="645"/>
      <c r="DF31" s="645"/>
      <c r="DG31" s="645"/>
      <c r="DH31" s="645"/>
      <c r="DI31" s="645"/>
      <c r="DJ31" s="645"/>
      <c r="DK31" s="646"/>
      <c r="DL31" s="630">
        <v>4278552</v>
      </c>
      <c r="DM31" s="645"/>
      <c r="DN31" s="645"/>
      <c r="DO31" s="645"/>
      <c r="DP31" s="645"/>
      <c r="DQ31" s="645"/>
      <c r="DR31" s="645"/>
      <c r="DS31" s="645"/>
      <c r="DT31" s="645"/>
      <c r="DU31" s="645"/>
      <c r="DV31" s="646"/>
      <c r="DW31" s="626">
        <v>2.2999999999999998</v>
      </c>
      <c r="DX31" s="657"/>
      <c r="DY31" s="657"/>
      <c r="DZ31" s="657"/>
      <c r="EA31" s="657"/>
      <c r="EB31" s="657"/>
      <c r="EC31" s="658"/>
    </row>
    <row r="32" spans="2:133" ht="11.25" customHeight="1">
      <c r="B32" s="618" t="s">
        <v>311</v>
      </c>
      <c r="C32" s="619"/>
      <c r="D32" s="619"/>
      <c r="E32" s="619"/>
      <c r="F32" s="619"/>
      <c r="G32" s="619"/>
      <c r="H32" s="619"/>
      <c r="I32" s="619"/>
      <c r="J32" s="619"/>
      <c r="K32" s="619"/>
      <c r="L32" s="619"/>
      <c r="M32" s="619"/>
      <c r="N32" s="619"/>
      <c r="O32" s="619"/>
      <c r="P32" s="619"/>
      <c r="Q32" s="620"/>
      <c r="R32" s="621">
        <v>2734897</v>
      </c>
      <c r="S32" s="622"/>
      <c r="T32" s="622"/>
      <c r="U32" s="622"/>
      <c r="V32" s="622"/>
      <c r="W32" s="622"/>
      <c r="X32" s="622"/>
      <c r="Y32" s="623"/>
      <c r="Z32" s="624">
        <v>0.9</v>
      </c>
      <c r="AA32" s="624"/>
      <c r="AB32" s="624"/>
      <c r="AC32" s="624"/>
      <c r="AD32" s="625" t="s">
        <v>228</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99.5</v>
      </c>
      <c r="BH32" s="691"/>
      <c r="BI32" s="691"/>
      <c r="BJ32" s="691"/>
      <c r="BK32" s="691"/>
      <c r="BL32" s="691"/>
      <c r="BM32" s="692">
        <v>98.7</v>
      </c>
      <c r="BN32" s="691"/>
      <c r="BO32" s="691"/>
      <c r="BP32" s="691"/>
      <c r="BQ32" s="693"/>
      <c r="BR32" s="690">
        <v>99.4</v>
      </c>
      <c r="BS32" s="691"/>
      <c r="BT32" s="691"/>
      <c r="BU32" s="691"/>
      <c r="BV32" s="691"/>
      <c r="BW32" s="691"/>
      <c r="BX32" s="692">
        <v>98.3</v>
      </c>
      <c r="BY32" s="691"/>
      <c r="BZ32" s="691"/>
      <c r="CA32" s="691"/>
      <c r="CB32" s="693"/>
      <c r="CD32" s="688"/>
      <c r="CE32" s="689"/>
      <c r="CF32" s="636" t="s">
        <v>313</v>
      </c>
      <c r="CG32" s="637"/>
      <c r="CH32" s="637"/>
      <c r="CI32" s="637"/>
      <c r="CJ32" s="637"/>
      <c r="CK32" s="637"/>
      <c r="CL32" s="637"/>
      <c r="CM32" s="637"/>
      <c r="CN32" s="637"/>
      <c r="CO32" s="637"/>
      <c r="CP32" s="637"/>
      <c r="CQ32" s="638"/>
      <c r="CR32" s="621" t="s">
        <v>123</v>
      </c>
      <c r="CS32" s="622"/>
      <c r="CT32" s="622"/>
      <c r="CU32" s="622"/>
      <c r="CV32" s="622"/>
      <c r="CW32" s="622"/>
      <c r="CX32" s="622"/>
      <c r="CY32" s="623"/>
      <c r="CZ32" s="626" t="s">
        <v>123</v>
      </c>
      <c r="DA32" s="657"/>
      <c r="DB32" s="657"/>
      <c r="DC32" s="659"/>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123</v>
      </c>
      <c r="DX32" s="657"/>
      <c r="DY32" s="657"/>
      <c r="DZ32" s="657"/>
      <c r="EA32" s="657"/>
      <c r="EB32" s="657"/>
      <c r="EC32" s="658"/>
    </row>
    <row r="33" spans="2:133" ht="11.25" customHeight="1">
      <c r="B33" s="618" t="s">
        <v>314</v>
      </c>
      <c r="C33" s="619"/>
      <c r="D33" s="619"/>
      <c r="E33" s="619"/>
      <c r="F33" s="619"/>
      <c r="G33" s="619"/>
      <c r="H33" s="619"/>
      <c r="I33" s="619"/>
      <c r="J33" s="619"/>
      <c r="K33" s="619"/>
      <c r="L33" s="619"/>
      <c r="M33" s="619"/>
      <c r="N33" s="619"/>
      <c r="O33" s="619"/>
      <c r="P33" s="619"/>
      <c r="Q33" s="620"/>
      <c r="R33" s="621">
        <v>5472553</v>
      </c>
      <c r="S33" s="622"/>
      <c r="T33" s="622"/>
      <c r="U33" s="622"/>
      <c r="V33" s="622"/>
      <c r="W33" s="622"/>
      <c r="X33" s="622"/>
      <c r="Y33" s="623"/>
      <c r="Z33" s="624">
        <v>1.7</v>
      </c>
      <c r="AA33" s="624"/>
      <c r="AB33" s="624"/>
      <c r="AC33" s="624"/>
      <c r="AD33" s="625" t="s">
        <v>123</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90297720</v>
      </c>
      <c r="CS33" s="645"/>
      <c r="CT33" s="645"/>
      <c r="CU33" s="645"/>
      <c r="CV33" s="645"/>
      <c r="CW33" s="645"/>
      <c r="CX33" s="645"/>
      <c r="CY33" s="646"/>
      <c r="CZ33" s="626">
        <v>29.3</v>
      </c>
      <c r="DA33" s="657"/>
      <c r="DB33" s="657"/>
      <c r="DC33" s="659"/>
      <c r="DD33" s="630">
        <v>77912220</v>
      </c>
      <c r="DE33" s="645"/>
      <c r="DF33" s="645"/>
      <c r="DG33" s="645"/>
      <c r="DH33" s="645"/>
      <c r="DI33" s="645"/>
      <c r="DJ33" s="645"/>
      <c r="DK33" s="646"/>
      <c r="DL33" s="630">
        <v>59432007</v>
      </c>
      <c r="DM33" s="645"/>
      <c r="DN33" s="645"/>
      <c r="DO33" s="645"/>
      <c r="DP33" s="645"/>
      <c r="DQ33" s="645"/>
      <c r="DR33" s="645"/>
      <c r="DS33" s="645"/>
      <c r="DT33" s="645"/>
      <c r="DU33" s="645"/>
      <c r="DV33" s="646"/>
      <c r="DW33" s="626">
        <v>31.4</v>
      </c>
      <c r="DX33" s="657"/>
      <c r="DY33" s="657"/>
      <c r="DZ33" s="657"/>
      <c r="EA33" s="657"/>
      <c r="EB33" s="657"/>
      <c r="EC33" s="658"/>
    </row>
    <row r="34" spans="2:133" ht="11.25" customHeight="1">
      <c r="B34" s="618" t="s">
        <v>316</v>
      </c>
      <c r="C34" s="619"/>
      <c r="D34" s="619"/>
      <c r="E34" s="619"/>
      <c r="F34" s="619"/>
      <c r="G34" s="619"/>
      <c r="H34" s="619"/>
      <c r="I34" s="619"/>
      <c r="J34" s="619"/>
      <c r="K34" s="619"/>
      <c r="L34" s="619"/>
      <c r="M34" s="619"/>
      <c r="N34" s="619"/>
      <c r="O34" s="619"/>
      <c r="P34" s="619"/>
      <c r="Q34" s="620"/>
      <c r="R34" s="621">
        <v>7391796</v>
      </c>
      <c r="S34" s="622"/>
      <c r="T34" s="622"/>
      <c r="U34" s="622"/>
      <c r="V34" s="622"/>
      <c r="W34" s="622"/>
      <c r="X34" s="622"/>
      <c r="Y34" s="623"/>
      <c r="Z34" s="624">
        <v>2.2999999999999998</v>
      </c>
      <c r="AA34" s="624"/>
      <c r="AB34" s="624"/>
      <c r="AC34" s="624"/>
      <c r="AD34" s="625">
        <v>732759</v>
      </c>
      <c r="AE34" s="625"/>
      <c r="AF34" s="625"/>
      <c r="AG34" s="625"/>
      <c r="AH34" s="625"/>
      <c r="AI34" s="625"/>
      <c r="AJ34" s="625"/>
      <c r="AK34" s="625"/>
      <c r="AL34" s="626">
        <v>0.4</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33082347</v>
      </c>
      <c r="CS34" s="622"/>
      <c r="CT34" s="622"/>
      <c r="CU34" s="622"/>
      <c r="CV34" s="622"/>
      <c r="CW34" s="622"/>
      <c r="CX34" s="622"/>
      <c r="CY34" s="623"/>
      <c r="CZ34" s="626">
        <v>10.7</v>
      </c>
      <c r="DA34" s="657"/>
      <c r="DB34" s="657"/>
      <c r="DC34" s="659"/>
      <c r="DD34" s="630">
        <v>27534876</v>
      </c>
      <c r="DE34" s="622"/>
      <c r="DF34" s="622"/>
      <c r="DG34" s="622"/>
      <c r="DH34" s="622"/>
      <c r="DI34" s="622"/>
      <c r="DJ34" s="622"/>
      <c r="DK34" s="623"/>
      <c r="DL34" s="630">
        <v>24416061</v>
      </c>
      <c r="DM34" s="622"/>
      <c r="DN34" s="622"/>
      <c r="DO34" s="622"/>
      <c r="DP34" s="622"/>
      <c r="DQ34" s="622"/>
      <c r="DR34" s="622"/>
      <c r="DS34" s="622"/>
      <c r="DT34" s="622"/>
      <c r="DU34" s="622"/>
      <c r="DV34" s="623"/>
      <c r="DW34" s="626">
        <v>12.9</v>
      </c>
      <c r="DX34" s="657"/>
      <c r="DY34" s="657"/>
      <c r="DZ34" s="657"/>
      <c r="EA34" s="657"/>
      <c r="EB34" s="657"/>
      <c r="EC34" s="658"/>
    </row>
    <row r="35" spans="2:133" ht="11.25" customHeight="1">
      <c r="B35" s="618" t="s">
        <v>320</v>
      </c>
      <c r="C35" s="619"/>
      <c r="D35" s="619"/>
      <c r="E35" s="619"/>
      <c r="F35" s="619"/>
      <c r="G35" s="619"/>
      <c r="H35" s="619"/>
      <c r="I35" s="619"/>
      <c r="J35" s="619"/>
      <c r="K35" s="619"/>
      <c r="L35" s="619"/>
      <c r="M35" s="619"/>
      <c r="N35" s="619"/>
      <c r="O35" s="619"/>
      <c r="P35" s="619"/>
      <c r="Q35" s="620"/>
      <c r="R35" s="621">
        <v>40248300</v>
      </c>
      <c r="S35" s="622"/>
      <c r="T35" s="622"/>
      <c r="U35" s="622"/>
      <c r="V35" s="622"/>
      <c r="W35" s="622"/>
      <c r="X35" s="622"/>
      <c r="Y35" s="623"/>
      <c r="Z35" s="624">
        <v>12.8</v>
      </c>
      <c r="AA35" s="624"/>
      <c r="AB35" s="624"/>
      <c r="AC35" s="624"/>
      <c r="AD35" s="625" t="s">
        <v>123</v>
      </c>
      <c r="AE35" s="625"/>
      <c r="AF35" s="625"/>
      <c r="AG35" s="625"/>
      <c r="AH35" s="625"/>
      <c r="AI35" s="625"/>
      <c r="AJ35" s="625"/>
      <c r="AK35" s="625"/>
      <c r="AL35" s="626" t="s">
        <v>228</v>
      </c>
      <c r="AM35" s="627"/>
      <c r="AN35" s="627"/>
      <c r="AO35" s="628"/>
      <c r="AP35" s="214"/>
      <c r="AQ35" s="694" t="s">
        <v>321</v>
      </c>
      <c r="AR35" s="695"/>
      <c r="AS35" s="695"/>
      <c r="AT35" s="695"/>
      <c r="AU35" s="695"/>
      <c r="AV35" s="695"/>
      <c r="AW35" s="695"/>
      <c r="AX35" s="695"/>
      <c r="AY35" s="696"/>
      <c r="AZ35" s="610">
        <v>36007627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2368133</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5135536</v>
      </c>
      <c r="CS35" s="645"/>
      <c r="CT35" s="645"/>
      <c r="CU35" s="645"/>
      <c r="CV35" s="645"/>
      <c r="CW35" s="645"/>
      <c r="CX35" s="645"/>
      <c r="CY35" s="646"/>
      <c r="CZ35" s="626">
        <v>1.7</v>
      </c>
      <c r="DA35" s="657"/>
      <c r="DB35" s="657"/>
      <c r="DC35" s="659"/>
      <c r="DD35" s="630">
        <v>4609903</v>
      </c>
      <c r="DE35" s="645"/>
      <c r="DF35" s="645"/>
      <c r="DG35" s="645"/>
      <c r="DH35" s="645"/>
      <c r="DI35" s="645"/>
      <c r="DJ35" s="645"/>
      <c r="DK35" s="646"/>
      <c r="DL35" s="630">
        <v>4609903</v>
      </c>
      <c r="DM35" s="645"/>
      <c r="DN35" s="645"/>
      <c r="DO35" s="645"/>
      <c r="DP35" s="645"/>
      <c r="DQ35" s="645"/>
      <c r="DR35" s="645"/>
      <c r="DS35" s="645"/>
      <c r="DT35" s="645"/>
      <c r="DU35" s="645"/>
      <c r="DV35" s="646"/>
      <c r="DW35" s="626">
        <v>2.4</v>
      </c>
      <c r="DX35" s="657"/>
      <c r="DY35" s="657"/>
      <c r="DZ35" s="657"/>
      <c r="EA35" s="657"/>
      <c r="EB35" s="657"/>
      <c r="EC35" s="658"/>
    </row>
    <row r="36" spans="2:133" ht="11.25" customHeight="1">
      <c r="B36" s="618" t="s">
        <v>324</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228</v>
      </c>
      <c r="AA36" s="624"/>
      <c r="AB36" s="624"/>
      <c r="AC36" s="624"/>
      <c r="AD36" s="625" t="s">
        <v>228</v>
      </c>
      <c r="AE36" s="625"/>
      <c r="AF36" s="625"/>
      <c r="AG36" s="625"/>
      <c r="AH36" s="625"/>
      <c r="AI36" s="625"/>
      <c r="AJ36" s="625"/>
      <c r="AK36" s="625"/>
      <c r="AL36" s="626" t="s">
        <v>228</v>
      </c>
      <c r="AM36" s="627"/>
      <c r="AN36" s="627"/>
      <c r="AO36" s="628"/>
      <c r="AQ36" s="698" t="s">
        <v>325</v>
      </c>
      <c r="AR36" s="699"/>
      <c r="AS36" s="699"/>
      <c r="AT36" s="699"/>
      <c r="AU36" s="699"/>
      <c r="AV36" s="699"/>
      <c r="AW36" s="699"/>
      <c r="AX36" s="699"/>
      <c r="AY36" s="700"/>
      <c r="AZ36" s="621">
        <v>8222491</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1586058</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25306268</v>
      </c>
      <c r="CS36" s="622"/>
      <c r="CT36" s="622"/>
      <c r="CU36" s="622"/>
      <c r="CV36" s="622"/>
      <c r="CW36" s="622"/>
      <c r="CX36" s="622"/>
      <c r="CY36" s="623"/>
      <c r="CZ36" s="626">
        <v>8.1999999999999993</v>
      </c>
      <c r="DA36" s="657"/>
      <c r="DB36" s="657"/>
      <c r="DC36" s="659"/>
      <c r="DD36" s="630">
        <v>23827424</v>
      </c>
      <c r="DE36" s="622"/>
      <c r="DF36" s="622"/>
      <c r="DG36" s="622"/>
      <c r="DH36" s="622"/>
      <c r="DI36" s="622"/>
      <c r="DJ36" s="622"/>
      <c r="DK36" s="623"/>
      <c r="DL36" s="630">
        <v>12195170</v>
      </c>
      <c r="DM36" s="622"/>
      <c r="DN36" s="622"/>
      <c r="DO36" s="622"/>
      <c r="DP36" s="622"/>
      <c r="DQ36" s="622"/>
      <c r="DR36" s="622"/>
      <c r="DS36" s="622"/>
      <c r="DT36" s="622"/>
      <c r="DU36" s="622"/>
      <c r="DV36" s="623"/>
      <c r="DW36" s="626">
        <v>6.4</v>
      </c>
      <c r="DX36" s="657"/>
      <c r="DY36" s="657"/>
      <c r="DZ36" s="657"/>
      <c r="EA36" s="657"/>
      <c r="EB36" s="657"/>
      <c r="EC36" s="658"/>
    </row>
    <row r="37" spans="2:133" ht="11.25" customHeight="1">
      <c r="B37" s="618" t="s">
        <v>328</v>
      </c>
      <c r="C37" s="619"/>
      <c r="D37" s="619"/>
      <c r="E37" s="619"/>
      <c r="F37" s="619"/>
      <c r="G37" s="619"/>
      <c r="H37" s="619"/>
      <c r="I37" s="619"/>
      <c r="J37" s="619"/>
      <c r="K37" s="619"/>
      <c r="L37" s="619"/>
      <c r="M37" s="619"/>
      <c r="N37" s="619"/>
      <c r="O37" s="619"/>
      <c r="P37" s="619"/>
      <c r="Q37" s="620"/>
      <c r="R37" s="621">
        <v>18510700</v>
      </c>
      <c r="S37" s="622"/>
      <c r="T37" s="622"/>
      <c r="U37" s="622"/>
      <c r="V37" s="622"/>
      <c r="W37" s="622"/>
      <c r="X37" s="622"/>
      <c r="Y37" s="623"/>
      <c r="Z37" s="624">
        <v>5.9</v>
      </c>
      <c r="AA37" s="624"/>
      <c r="AB37" s="624"/>
      <c r="AC37" s="624"/>
      <c r="AD37" s="625" t="s">
        <v>123</v>
      </c>
      <c r="AE37" s="625"/>
      <c r="AF37" s="625"/>
      <c r="AG37" s="625"/>
      <c r="AH37" s="625"/>
      <c r="AI37" s="625"/>
      <c r="AJ37" s="625"/>
      <c r="AK37" s="625"/>
      <c r="AL37" s="626" t="s">
        <v>228</v>
      </c>
      <c r="AM37" s="627"/>
      <c r="AN37" s="627"/>
      <c r="AO37" s="628"/>
      <c r="AQ37" s="698" t="s">
        <v>329</v>
      </c>
      <c r="AR37" s="699"/>
      <c r="AS37" s="699"/>
      <c r="AT37" s="699"/>
      <c r="AU37" s="699"/>
      <c r="AV37" s="699"/>
      <c r="AW37" s="699"/>
      <c r="AX37" s="699"/>
      <c r="AY37" s="700"/>
      <c r="AZ37" s="621">
        <v>4841286</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100511</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50631</v>
      </c>
      <c r="CS37" s="645"/>
      <c r="CT37" s="645"/>
      <c r="CU37" s="645"/>
      <c r="CV37" s="645"/>
      <c r="CW37" s="645"/>
      <c r="CX37" s="645"/>
      <c r="CY37" s="646"/>
      <c r="CZ37" s="626">
        <v>0</v>
      </c>
      <c r="DA37" s="657"/>
      <c r="DB37" s="657"/>
      <c r="DC37" s="659"/>
      <c r="DD37" s="630">
        <v>27646</v>
      </c>
      <c r="DE37" s="645"/>
      <c r="DF37" s="645"/>
      <c r="DG37" s="645"/>
      <c r="DH37" s="645"/>
      <c r="DI37" s="645"/>
      <c r="DJ37" s="645"/>
      <c r="DK37" s="646"/>
      <c r="DL37" s="630">
        <v>27646</v>
      </c>
      <c r="DM37" s="645"/>
      <c r="DN37" s="645"/>
      <c r="DO37" s="645"/>
      <c r="DP37" s="645"/>
      <c r="DQ37" s="645"/>
      <c r="DR37" s="645"/>
      <c r="DS37" s="645"/>
      <c r="DT37" s="645"/>
      <c r="DU37" s="645"/>
      <c r="DV37" s="646"/>
      <c r="DW37" s="626">
        <v>0</v>
      </c>
      <c r="DX37" s="657"/>
      <c r="DY37" s="657"/>
      <c r="DZ37" s="657"/>
      <c r="EA37" s="657"/>
      <c r="EB37" s="657"/>
      <c r="EC37" s="658"/>
    </row>
    <row r="38" spans="2:133" ht="11.25" customHeight="1">
      <c r="B38" s="666" t="s">
        <v>332</v>
      </c>
      <c r="C38" s="667"/>
      <c r="D38" s="667"/>
      <c r="E38" s="667"/>
      <c r="F38" s="667"/>
      <c r="G38" s="667"/>
      <c r="H38" s="667"/>
      <c r="I38" s="667"/>
      <c r="J38" s="667"/>
      <c r="K38" s="667"/>
      <c r="L38" s="667"/>
      <c r="M38" s="667"/>
      <c r="N38" s="667"/>
      <c r="O38" s="667"/>
      <c r="P38" s="667"/>
      <c r="Q38" s="668"/>
      <c r="R38" s="701">
        <v>314840086</v>
      </c>
      <c r="S38" s="702"/>
      <c r="T38" s="702"/>
      <c r="U38" s="702"/>
      <c r="V38" s="702"/>
      <c r="W38" s="702"/>
      <c r="X38" s="702"/>
      <c r="Y38" s="703"/>
      <c r="Z38" s="704">
        <v>100</v>
      </c>
      <c r="AA38" s="704"/>
      <c r="AB38" s="704"/>
      <c r="AC38" s="704"/>
      <c r="AD38" s="705">
        <v>170716919</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171653</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157240</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22980197</v>
      </c>
      <c r="CS38" s="622"/>
      <c r="CT38" s="622"/>
      <c r="CU38" s="622"/>
      <c r="CV38" s="622"/>
      <c r="CW38" s="622"/>
      <c r="CX38" s="622"/>
      <c r="CY38" s="623"/>
      <c r="CZ38" s="626">
        <v>7.5</v>
      </c>
      <c r="DA38" s="657"/>
      <c r="DB38" s="657"/>
      <c r="DC38" s="659"/>
      <c r="DD38" s="630">
        <v>19185265</v>
      </c>
      <c r="DE38" s="622"/>
      <c r="DF38" s="622"/>
      <c r="DG38" s="622"/>
      <c r="DH38" s="622"/>
      <c r="DI38" s="622"/>
      <c r="DJ38" s="622"/>
      <c r="DK38" s="623"/>
      <c r="DL38" s="630">
        <v>18210873</v>
      </c>
      <c r="DM38" s="622"/>
      <c r="DN38" s="622"/>
      <c r="DO38" s="622"/>
      <c r="DP38" s="622"/>
      <c r="DQ38" s="622"/>
      <c r="DR38" s="622"/>
      <c r="DS38" s="622"/>
      <c r="DT38" s="622"/>
      <c r="DU38" s="622"/>
      <c r="DV38" s="623"/>
      <c r="DW38" s="626">
        <v>9.6</v>
      </c>
      <c r="DX38" s="657"/>
      <c r="DY38" s="657"/>
      <c r="DZ38" s="657"/>
      <c r="EA38" s="657"/>
      <c r="EB38" s="657"/>
      <c r="EC38" s="658"/>
    </row>
    <row r="39" spans="2:133" ht="11.25" customHeight="1">
      <c r="AQ39" s="698" t="s">
        <v>336</v>
      </c>
      <c r="AR39" s="699"/>
      <c r="AS39" s="699"/>
      <c r="AT39" s="699"/>
      <c r="AU39" s="699"/>
      <c r="AV39" s="699"/>
      <c r="AW39" s="699"/>
      <c r="AX39" s="699"/>
      <c r="AY39" s="700"/>
      <c r="AZ39" s="621">
        <v>142900</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96</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2193292</v>
      </c>
      <c r="CS39" s="645"/>
      <c r="CT39" s="645"/>
      <c r="CU39" s="645"/>
      <c r="CV39" s="645"/>
      <c r="CW39" s="645"/>
      <c r="CX39" s="645"/>
      <c r="CY39" s="646"/>
      <c r="CZ39" s="626">
        <v>0.7</v>
      </c>
      <c r="DA39" s="657"/>
      <c r="DB39" s="657"/>
      <c r="DC39" s="659"/>
      <c r="DD39" s="630">
        <v>1900630</v>
      </c>
      <c r="DE39" s="645"/>
      <c r="DF39" s="645"/>
      <c r="DG39" s="645"/>
      <c r="DH39" s="645"/>
      <c r="DI39" s="645"/>
      <c r="DJ39" s="645"/>
      <c r="DK39" s="646"/>
      <c r="DL39" s="630" t="s">
        <v>228</v>
      </c>
      <c r="DM39" s="645"/>
      <c r="DN39" s="645"/>
      <c r="DO39" s="645"/>
      <c r="DP39" s="645"/>
      <c r="DQ39" s="645"/>
      <c r="DR39" s="645"/>
      <c r="DS39" s="645"/>
      <c r="DT39" s="645"/>
      <c r="DU39" s="645"/>
      <c r="DV39" s="646"/>
      <c r="DW39" s="626" t="s">
        <v>123</v>
      </c>
      <c r="DX39" s="657"/>
      <c r="DY39" s="657"/>
      <c r="DZ39" s="657"/>
      <c r="EA39" s="657"/>
      <c r="EB39" s="657"/>
      <c r="EC39" s="658"/>
    </row>
    <row r="40" spans="2:133" ht="11.25" customHeight="1">
      <c r="AQ40" s="698" t="s">
        <v>340</v>
      </c>
      <c r="AR40" s="699"/>
      <c r="AS40" s="699"/>
      <c r="AT40" s="699"/>
      <c r="AU40" s="699"/>
      <c r="AV40" s="699"/>
      <c r="AW40" s="699"/>
      <c r="AX40" s="699"/>
      <c r="AY40" s="700"/>
      <c r="AZ40" s="621">
        <v>5432649</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97</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1600080</v>
      </c>
      <c r="CS40" s="622"/>
      <c r="CT40" s="622"/>
      <c r="CU40" s="622"/>
      <c r="CV40" s="622"/>
      <c r="CW40" s="622"/>
      <c r="CX40" s="622"/>
      <c r="CY40" s="623"/>
      <c r="CZ40" s="626">
        <v>0.5</v>
      </c>
      <c r="DA40" s="657"/>
      <c r="DB40" s="657"/>
      <c r="DC40" s="659"/>
      <c r="DD40" s="630">
        <v>854122</v>
      </c>
      <c r="DE40" s="622"/>
      <c r="DF40" s="622"/>
      <c r="DG40" s="622"/>
      <c r="DH40" s="622"/>
      <c r="DI40" s="622"/>
      <c r="DJ40" s="622"/>
      <c r="DK40" s="623"/>
      <c r="DL40" s="630" t="s">
        <v>228</v>
      </c>
      <c r="DM40" s="622"/>
      <c r="DN40" s="622"/>
      <c r="DO40" s="622"/>
      <c r="DP40" s="622"/>
      <c r="DQ40" s="622"/>
      <c r="DR40" s="622"/>
      <c r="DS40" s="622"/>
      <c r="DT40" s="622"/>
      <c r="DU40" s="622"/>
      <c r="DV40" s="623"/>
      <c r="DW40" s="626" t="s">
        <v>228</v>
      </c>
      <c r="DX40" s="657"/>
      <c r="DY40" s="657"/>
      <c r="DZ40" s="657"/>
      <c r="EA40" s="657"/>
      <c r="EB40" s="657"/>
      <c r="EC40" s="658"/>
    </row>
    <row r="41" spans="2:133" ht="11.25" customHeight="1">
      <c r="AQ41" s="708" t="s">
        <v>343</v>
      </c>
      <c r="AR41" s="709"/>
      <c r="AS41" s="709"/>
      <c r="AT41" s="709"/>
      <c r="AU41" s="709"/>
      <c r="AV41" s="709"/>
      <c r="AW41" s="709"/>
      <c r="AX41" s="709"/>
      <c r="AY41" s="710"/>
      <c r="AZ41" s="701">
        <v>17196648</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313</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123</v>
      </c>
      <c r="CS41" s="645"/>
      <c r="CT41" s="645"/>
      <c r="CU41" s="645"/>
      <c r="CV41" s="645"/>
      <c r="CW41" s="645"/>
      <c r="CX41" s="645"/>
      <c r="CY41" s="646"/>
      <c r="CZ41" s="626" t="s">
        <v>123</v>
      </c>
      <c r="DA41" s="657"/>
      <c r="DB41" s="657"/>
      <c r="DC41" s="659"/>
      <c r="DD41" s="630" t="s">
        <v>228</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43916901</v>
      </c>
      <c r="CS42" s="622"/>
      <c r="CT42" s="622"/>
      <c r="CU42" s="622"/>
      <c r="CV42" s="622"/>
      <c r="CW42" s="622"/>
      <c r="CX42" s="622"/>
      <c r="CY42" s="623"/>
      <c r="CZ42" s="626">
        <v>14.3</v>
      </c>
      <c r="DA42" s="627"/>
      <c r="DB42" s="627"/>
      <c r="DC42" s="722"/>
      <c r="DD42" s="630">
        <v>7266464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1428498</v>
      </c>
      <c r="CS43" s="645"/>
      <c r="CT43" s="645"/>
      <c r="CU43" s="645"/>
      <c r="CV43" s="645"/>
      <c r="CW43" s="645"/>
      <c r="CX43" s="645"/>
      <c r="CY43" s="646"/>
      <c r="CZ43" s="626">
        <v>0.5</v>
      </c>
      <c r="DA43" s="657"/>
      <c r="DB43" s="657"/>
      <c r="DC43" s="659"/>
      <c r="DD43" s="630">
        <v>1427807</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43346921</v>
      </c>
      <c r="CS44" s="622"/>
      <c r="CT44" s="622"/>
      <c r="CU44" s="622"/>
      <c r="CV44" s="622"/>
      <c r="CW44" s="622"/>
      <c r="CX44" s="622"/>
      <c r="CY44" s="623"/>
      <c r="CZ44" s="626">
        <v>14.1</v>
      </c>
      <c r="DA44" s="627"/>
      <c r="DB44" s="627"/>
      <c r="DC44" s="722"/>
      <c r="DD44" s="630">
        <v>7159092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21884614</v>
      </c>
      <c r="CS45" s="645"/>
      <c r="CT45" s="645"/>
      <c r="CU45" s="645"/>
      <c r="CV45" s="645"/>
      <c r="CW45" s="645"/>
      <c r="CX45" s="645"/>
      <c r="CY45" s="646"/>
      <c r="CZ45" s="626">
        <v>7.1</v>
      </c>
      <c r="DA45" s="657"/>
      <c r="DB45" s="657"/>
      <c r="DC45" s="659"/>
      <c r="DD45" s="630">
        <v>956981</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18495090</v>
      </c>
      <c r="CS46" s="622"/>
      <c r="CT46" s="622"/>
      <c r="CU46" s="622"/>
      <c r="CV46" s="622"/>
      <c r="CW46" s="622"/>
      <c r="CX46" s="622"/>
      <c r="CY46" s="623"/>
      <c r="CZ46" s="626">
        <v>6</v>
      </c>
      <c r="DA46" s="627"/>
      <c r="DB46" s="627"/>
      <c r="DC46" s="722"/>
      <c r="DD46" s="630">
        <v>6036793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569980</v>
      </c>
      <c r="CS47" s="645"/>
      <c r="CT47" s="645"/>
      <c r="CU47" s="645"/>
      <c r="CV47" s="645"/>
      <c r="CW47" s="645"/>
      <c r="CX47" s="645"/>
      <c r="CY47" s="646"/>
      <c r="CZ47" s="626">
        <v>0.2</v>
      </c>
      <c r="DA47" s="657"/>
      <c r="DB47" s="657"/>
      <c r="DC47" s="659"/>
      <c r="DD47" s="630">
        <v>107372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ht="10.8">
      <c r="CD48" s="737"/>
      <c r="CE48" s="738"/>
      <c r="CF48" s="618" t="s">
        <v>355</v>
      </c>
      <c r="CG48" s="619"/>
      <c r="CH48" s="619"/>
      <c r="CI48" s="619"/>
      <c r="CJ48" s="619"/>
      <c r="CK48" s="619"/>
      <c r="CL48" s="619"/>
      <c r="CM48" s="619"/>
      <c r="CN48" s="619"/>
      <c r="CO48" s="619"/>
      <c r="CP48" s="619"/>
      <c r="CQ48" s="620"/>
      <c r="CR48" s="621" t="s">
        <v>228</v>
      </c>
      <c r="CS48" s="622"/>
      <c r="CT48" s="622"/>
      <c r="CU48" s="622"/>
      <c r="CV48" s="622"/>
      <c r="CW48" s="622"/>
      <c r="CX48" s="622"/>
      <c r="CY48" s="623"/>
      <c r="CZ48" s="626" t="s">
        <v>123</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308114316</v>
      </c>
      <c r="CS49" s="691"/>
      <c r="CT49" s="691"/>
      <c r="CU49" s="691"/>
      <c r="CV49" s="691"/>
      <c r="CW49" s="691"/>
      <c r="CX49" s="691"/>
      <c r="CY49" s="723"/>
      <c r="CZ49" s="706">
        <v>100</v>
      </c>
      <c r="DA49" s="724"/>
      <c r="DB49" s="724"/>
      <c r="DC49" s="725"/>
      <c r="DD49" s="726">
        <v>204491192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0.8" hidden="1"/>
    <row r="51" spans="82:133" ht="10.8" hidden="1"/>
    <row r="52" spans="82:133" ht="10.8" hidden="1"/>
    <row r="53" spans="82:133" ht="10.8" hidden="1"/>
  </sheetData>
  <sheetProtection algorithmName="SHA-512" hashValue="l5O1cr9O5lTRcgVST5VU5jcBdpfSHFByVDWZ9HtiX94qcZeazjBWigZ6nnM8vbGbaMtFPmgjx9lJ25sh8uufiw==" saltValue="i/KtmBREmnOAL811SUtTj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316284</v>
      </c>
      <c r="R7" s="757"/>
      <c r="S7" s="757"/>
      <c r="T7" s="757"/>
      <c r="U7" s="757"/>
      <c r="V7" s="757">
        <v>309628</v>
      </c>
      <c r="W7" s="757"/>
      <c r="X7" s="757"/>
      <c r="Y7" s="757"/>
      <c r="Z7" s="757"/>
      <c r="AA7" s="757">
        <v>6656</v>
      </c>
      <c r="AB7" s="757"/>
      <c r="AC7" s="757"/>
      <c r="AD7" s="757"/>
      <c r="AE7" s="758"/>
      <c r="AF7" s="759">
        <v>4552</v>
      </c>
      <c r="AG7" s="760"/>
      <c r="AH7" s="760"/>
      <c r="AI7" s="760"/>
      <c r="AJ7" s="761"/>
      <c r="AK7" s="796">
        <v>2589</v>
      </c>
      <c r="AL7" s="797"/>
      <c r="AM7" s="797"/>
      <c r="AN7" s="797"/>
      <c r="AO7" s="797"/>
      <c r="AP7" s="797">
        <v>427016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611</v>
      </c>
      <c r="BS7" s="800" t="s">
        <v>600</v>
      </c>
      <c r="BT7" s="801"/>
      <c r="BU7" s="801"/>
      <c r="BV7" s="801"/>
      <c r="BW7" s="801"/>
      <c r="BX7" s="801"/>
      <c r="BY7" s="801"/>
      <c r="BZ7" s="801"/>
      <c r="CA7" s="801"/>
      <c r="CB7" s="801"/>
      <c r="CC7" s="801"/>
      <c r="CD7" s="801"/>
      <c r="CE7" s="801"/>
      <c r="CF7" s="801"/>
      <c r="CG7" s="802"/>
      <c r="CH7" s="793">
        <v>0</v>
      </c>
      <c r="CI7" s="794"/>
      <c r="CJ7" s="794"/>
      <c r="CK7" s="794"/>
      <c r="CL7" s="795"/>
      <c r="CM7" s="793">
        <v>186</v>
      </c>
      <c r="CN7" s="794"/>
      <c r="CO7" s="794"/>
      <c r="CP7" s="794"/>
      <c r="CQ7" s="795"/>
      <c r="CR7" s="793">
        <v>20</v>
      </c>
      <c r="CS7" s="794"/>
      <c r="CT7" s="794"/>
      <c r="CU7" s="794"/>
      <c r="CV7" s="795"/>
      <c r="CW7" s="793">
        <v>18</v>
      </c>
      <c r="CX7" s="794"/>
      <c r="CY7" s="794"/>
      <c r="CZ7" s="794"/>
      <c r="DA7" s="795"/>
      <c r="DB7" s="793">
        <v>0</v>
      </c>
      <c r="DC7" s="794"/>
      <c r="DD7" s="794"/>
      <c r="DE7" s="794"/>
      <c r="DF7" s="795"/>
      <c r="DG7" s="793">
        <v>3016</v>
      </c>
      <c r="DH7" s="794"/>
      <c r="DI7" s="794"/>
      <c r="DJ7" s="794"/>
      <c r="DK7" s="795"/>
      <c r="DL7" s="793">
        <v>0</v>
      </c>
      <c r="DM7" s="794"/>
      <c r="DN7" s="794"/>
      <c r="DO7" s="794"/>
      <c r="DP7" s="795"/>
      <c r="DQ7" s="793">
        <v>2158</v>
      </c>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319</v>
      </c>
      <c r="R8" s="781"/>
      <c r="S8" s="781"/>
      <c r="T8" s="781"/>
      <c r="U8" s="781"/>
      <c r="V8" s="781">
        <v>319</v>
      </c>
      <c r="W8" s="781"/>
      <c r="X8" s="781"/>
      <c r="Y8" s="781"/>
      <c r="Z8" s="781"/>
      <c r="AA8" s="781">
        <v>0</v>
      </c>
      <c r="AB8" s="781"/>
      <c r="AC8" s="781"/>
      <c r="AD8" s="781"/>
      <c r="AE8" s="782"/>
      <c r="AF8" s="783">
        <v>0</v>
      </c>
      <c r="AG8" s="784"/>
      <c r="AH8" s="784"/>
      <c r="AI8" s="784"/>
      <c r="AJ8" s="785"/>
      <c r="AK8" s="786">
        <v>180</v>
      </c>
      <c r="AL8" s="787"/>
      <c r="AM8" s="787"/>
      <c r="AN8" s="787"/>
      <c r="AO8" s="787"/>
      <c r="AP8" s="787" t="s">
        <v>591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612</v>
      </c>
      <c r="BS8" s="790" t="s">
        <v>601</v>
      </c>
      <c r="BT8" s="791"/>
      <c r="BU8" s="791"/>
      <c r="BV8" s="791"/>
      <c r="BW8" s="791"/>
      <c r="BX8" s="791"/>
      <c r="BY8" s="791"/>
      <c r="BZ8" s="791"/>
      <c r="CA8" s="791"/>
      <c r="CB8" s="791"/>
      <c r="CC8" s="791"/>
      <c r="CD8" s="791"/>
      <c r="CE8" s="791"/>
      <c r="CF8" s="791"/>
      <c r="CG8" s="792"/>
      <c r="CH8" s="803">
        <v>-191</v>
      </c>
      <c r="CI8" s="804"/>
      <c r="CJ8" s="804"/>
      <c r="CK8" s="804"/>
      <c r="CL8" s="805"/>
      <c r="CM8" s="803">
        <v>5173</v>
      </c>
      <c r="CN8" s="804"/>
      <c r="CO8" s="804"/>
      <c r="CP8" s="804"/>
      <c r="CQ8" s="805"/>
      <c r="CR8" s="803">
        <v>4919</v>
      </c>
      <c r="CS8" s="804"/>
      <c r="CT8" s="804"/>
      <c r="CU8" s="804"/>
      <c r="CV8" s="805"/>
      <c r="CW8" s="803">
        <v>37</v>
      </c>
      <c r="CX8" s="804"/>
      <c r="CY8" s="804"/>
      <c r="CZ8" s="804"/>
      <c r="DA8" s="805"/>
      <c r="DB8" s="803">
        <v>0</v>
      </c>
      <c r="DC8" s="804"/>
      <c r="DD8" s="804"/>
      <c r="DE8" s="804"/>
      <c r="DF8" s="805"/>
      <c r="DG8" s="803">
        <v>0</v>
      </c>
      <c r="DH8" s="804"/>
      <c r="DI8" s="804"/>
      <c r="DJ8" s="804"/>
      <c r="DK8" s="805"/>
      <c r="DL8" s="803">
        <v>0</v>
      </c>
      <c r="DM8" s="804"/>
      <c r="DN8" s="804"/>
      <c r="DO8" s="804"/>
      <c r="DP8" s="805"/>
      <c r="DQ8" s="803">
        <v>0</v>
      </c>
      <c r="DR8" s="804"/>
      <c r="DS8" s="804"/>
      <c r="DT8" s="804"/>
      <c r="DU8" s="805"/>
      <c r="DV8" s="806"/>
      <c r="DW8" s="807"/>
      <c r="DX8" s="807"/>
      <c r="DY8" s="807"/>
      <c r="DZ8" s="808"/>
      <c r="EA8" s="234"/>
    </row>
    <row r="9" spans="1:131" s="235" customFormat="1" ht="26.25" customHeight="1">
      <c r="A9" s="241">
        <v>3</v>
      </c>
      <c r="B9" s="777" t="s">
        <v>381</v>
      </c>
      <c r="C9" s="778"/>
      <c r="D9" s="778"/>
      <c r="E9" s="778"/>
      <c r="F9" s="778"/>
      <c r="G9" s="778"/>
      <c r="H9" s="778"/>
      <c r="I9" s="778"/>
      <c r="J9" s="778"/>
      <c r="K9" s="778"/>
      <c r="L9" s="778"/>
      <c r="M9" s="778"/>
      <c r="N9" s="778"/>
      <c r="O9" s="778"/>
      <c r="P9" s="779"/>
      <c r="Q9" s="780">
        <v>128</v>
      </c>
      <c r="R9" s="781"/>
      <c r="S9" s="781"/>
      <c r="T9" s="781"/>
      <c r="U9" s="781"/>
      <c r="V9" s="781">
        <v>122</v>
      </c>
      <c r="W9" s="781"/>
      <c r="X9" s="781"/>
      <c r="Y9" s="781"/>
      <c r="Z9" s="781"/>
      <c r="AA9" s="781">
        <v>5</v>
      </c>
      <c r="AB9" s="781"/>
      <c r="AC9" s="781"/>
      <c r="AD9" s="781"/>
      <c r="AE9" s="782"/>
      <c r="AF9" s="783">
        <v>5</v>
      </c>
      <c r="AG9" s="784"/>
      <c r="AH9" s="784"/>
      <c r="AI9" s="784"/>
      <c r="AJ9" s="785"/>
      <c r="AK9" s="786">
        <v>34</v>
      </c>
      <c r="AL9" s="787"/>
      <c r="AM9" s="787"/>
      <c r="AN9" s="787"/>
      <c r="AO9" s="787"/>
      <c r="AP9" s="787" t="s">
        <v>590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602</v>
      </c>
      <c r="BT9" s="791"/>
      <c r="BU9" s="791"/>
      <c r="BV9" s="791"/>
      <c r="BW9" s="791"/>
      <c r="BX9" s="791"/>
      <c r="BY9" s="791"/>
      <c r="BZ9" s="791"/>
      <c r="CA9" s="791"/>
      <c r="CB9" s="791"/>
      <c r="CC9" s="791"/>
      <c r="CD9" s="791"/>
      <c r="CE9" s="791"/>
      <c r="CF9" s="791"/>
      <c r="CG9" s="792"/>
      <c r="CH9" s="803">
        <v>6</v>
      </c>
      <c r="CI9" s="804"/>
      <c r="CJ9" s="804"/>
      <c r="CK9" s="804"/>
      <c r="CL9" s="805"/>
      <c r="CM9" s="803">
        <v>1378</v>
      </c>
      <c r="CN9" s="804"/>
      <c r="CO9" s="804"/>
      <c r="CP9" s="804"/>
      <c r="CQ9" s="805"/>
      <c r="CR9" s="803">
        <v>386</v>
      </c>
      <c r="CS9" s="804"/>
      <c r="CT9" s="804"/>
      <c r="CU9" s="804"/>
      <c r="CV9" s="805"/>
      <c r="CW9" s="803">
        <v>0</v>
      </c>
      <c r="CX9" s="804"/>
      <c r="CY9" s="804"/>
      <c r="CZ9" s="804"/>
      <c r="DA9" s="805"/>
      <c r="DB9" s="803">
        <v>0</v>
      </c>
      <c r="DC9" s="804"/>
      <c r="DD9" s="804"/>
      <c r="DE9" s="804"/>
      <c r="DF9" s="805"/>
      <c r="DG9" s="803">
        <v>0</v>
      </c>
      <c r="DH9" s="804"/>
      <c r="DI9" s="804"/>
      <c r="DJ9" s="804"/>
      <c r="DK9" s="805"/>
      <c r="DL9" s="803">
        <v>0</v>
      </c>
      <c r="DM9" s="804"/>
      <c r="DN9" s="804"/>
      <c r="DO9" s="804"/>
      <c r="DP9" s="805"/>
      <c r="DQ9" s="803">
        <v>0</v>
      </c>
      <c r="DR9" s="804"/>
      <c r="DS9" s="804"/>
      <c r="DT9" s="804"/>
      <c r="DU9" s="805"/>
      <c r="DV9" s="806"/>
      <c r="DW9" s="807"/>
      <c r="DX9" s="807"/>
      <c r="DY9" s="807"/>
      <c r="DZ9" s="808"/>
      <c r="EA9" s="234"/>
    </row>
    <row r="10" spans="1:131" s="235" customFormat="1" ht="26.25" customHeight="1">
      <c r="A10" s="241">
        <v>4</v>
      </c>
      <c r="B10" s="777" t="s">
        <v>382</v>
      </c>
      <c r="C10" s="778"/>
      <c r="D10" s="778"/>
      <c r="E10" s="778"/>
      <c r="F10" s="778"/>
      <c r="G10" s="778"/>
      <c r="H10" s="778"/>
      <c r="I10" s="778"/>
      <c r="J10" s="778"/>
      <c r="K10" s="778"/>
      <c r="L10" s="778"/>
      <c r="M10" s="778"/>
      <c r="N10" s="778"/>
      <c r="O10" s="778"/>
      <c r="P10" s="779"/>
      <c r="Q10" s="780">
        <v>451</v>
      </c>
      <c r="R10" s="781"/>
      <c r="S10" s="781"/>
      <c r="T10" s="781"/>
      <c r="U10" s="781"/>
      <c r="V10" s="781">
        <v>386</v>
      </c>
      <c r="W10" s="781"/>
      <c r="X10" s="781"/>
      <c r="Y10" s="781"/>
      <c r="Z10" s="781"/>
      <c r="AA10" s="781">
        <v>65</v>
      </c>
      <c r="AB10" s="781"/>
      <c r="AC10" s="781"/>
      <c r="AD10" s="781"/>
      <c r="AE10" s="782"/>
      <c r="AF10" s="783">
        <v>14</v>
      </c>
      <c r="AG10" s="784"/>
      <c r="AH10" s="784"/>
      <c r="AI10" s="784"/>
      <c r="AJ10" s="785"/>
      <c r="AK10" s="786">
        <v>26</v>
      </c>
      <c r="AL10" s="787"/>
      <c r="AM10" s="787"/>
      <c r="AN10" s="787"/>
      <c r="AO10" s="787"/>
      <c r="AP10" s="787">
        <v>2420</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603</v>
      </c>
      <c r="BT10" s="791"/>
      <c r="BU10" s="791"/>
      <c r="BV10" s="791"/>
      <c r="BW10" s="791"/>
      <c r="BX10" s="791"/>
      <c r="BY10" s="791"/>
      <c r="BZ10" s="791"/>
      <c r="CA10" s="791"/>
      <c r="CB10" s="791"/>
      <c r="CC10" s="791"/>
      <c r="CD10" s="791"/>
      <c r="CE10" s="791"/>
      <c r="CF10" s="791"/>
      <c r="CG10" s="792"/>
      <c r="CH10" s="803">
        <v>-32</v>
      </c>
      <c r="CI10" s="804"/>
      <c r="CJ10" s="804"/>
      <c r="CK10" s="804"/>
      <c r="CL10" s="805"/>
      <c r="CM10" s="803">
        <v>1150</v>
      </c>
      <c r="CN10" s="804"/>
      <c r="CO10" s="804"/>
      <c r="CP10" s="804"/>
      <c r="CQ10" s="805"/>
      <c r="CR10" s="803">
        <v>225</v>
      </c>
      <c r="CS10" s="804"/>
      <c r="CT10" s="804"/>
      <c r="CU10" s="804"/>
      <c r="CV10" s="805"/>
      <c r="CW10" s="803">
        <v>2</v>
      </c>
      <c r="CX10" s="804"/>
      <c r="CY10" s="804"/>
      <c r="CZ10" s="804"/>
      <c r="DA10" s="805"/>
      <c r="DB10" s="803">
        <v>0</v>
      </c>
      <c r="DC10" s="804"/>
      <c r="DD10" s="804"/>
      <c r="DE10" s="804"/>
      <c r="DF10" s="805"/>
      <c r="DG10" s="803">
        <v>0</v>
      </c>
      <c r="DH10" s="804"/>
      <c r="DI10" s="804"/>
      <c r="DJ10" s="804"/>
      <c r="DK10" s="805"/>
      <c r="DL10" s="803">
        <v>0</v>
      </c>
      <c r="DM10" s="804"/>
      <c r="DN10" s="804"/>
      <c r="DO10" s="804"/>
      <c r="DP10" s="805"/>
      <c r="DQ10" s="803">
        <v>0</v>
      </c>
      <c r="DR10" s="804"/>
      <c r="DS10" s="804"/>
      <c r="DT10" s="804"/>
      <c r="DU10" s="805"/>
      <c r="DV10" s="806"/>
      <c r="DW10" s="807"/>
      <c r="DX10" s="807"/>
      <c r="DY10" s="807"/>
      <c r="DZ10" s="808"/>
      <c r="EA10" s="234"/>
    </row>
    <row r="11" spans="1:131" s="235" customFormat="1" ht="26.25" customHeight="1">
      <c r="A11" s="241">
        <v>5</v>
      </c>
      <c r="B11" s="777" t="s">
        <v>383</v>
      </c>
      <c r="C11" s="778"/>
      <c r="D11" s="778"/>
      <c r="E11" s="778"/>
      <c r="F11" s="778"/>
      <c r="G11" s="778"/>
      <c r="H11" s="778"/>
      <c r="I11" s="778"/>
      <c r="J11" s="778"/>
      <c r="K11" s="778"/>
      <c r="L11" s="778"/>
      <c r="M11" s="778"/>
      <c r="N11" s="778"/>
      <c r="O11" s="778"/>
      <c r="P11" s="779"/>
      <c r="Q11" s="780">
        <v>63819</v>
      </c>
      <c r="R11" s="781"/>
      <c r="S11" s="781"/>
      <c r="T11" s="781"/>
      <c r="U11" s="781"/>
      <c r="V11" s="781">
        <v>63819</v>
      </c>
      <c r="W11" s="781"/>
      <c r="X11" s="781"/>
      <c r="Y11" s="781"/>
      <c r="Z11" s="781"/>
      <c r="AA11" s="781" t="s">
        <v>589</v>
      </c>
      <c r="AB11" s="781"/>
      <c r="AC11" s="781"/>
      <c r="AD11" s="781"/>
      <c r="AE11" s="782"/>
      <c r="AF11" s="783" t="s">
        <v>384</v>
      </c>
      <c r="AG11" s="784"/>
      <c r="AH11" s="784"/>
      <c r="AI11" s="784"/>
      <c r="AJ11" s="785"/>
      <c r="AK11" s="786">
        <v>43961</v>
      </c>
      <c r="AL11" s="787"/>
      <c r="AM11" s="787"/>
      <c r="AN11" s="787"/>
      <c r="AO11" s="787"/>
      <c r="AP11" s="787" t="s">
        <v>590</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604</v>
      </c>
      <c r="BT11" s="791"/>
      <c r="BU11" s="791"/>
      <c r="BV11" s="791"/>
      <c r="BW11" s="791"/>
      <c r="BX11" s="791"/>
      <c r="BY11" s="791"/>
      <c r="BZ11" s="791"/>
      <c r="CA11" s="791"/>
      <c r="CB11" s="791"/>
      <c r="CC11" s="791"/>
      <c r="CD11" s="791"/>
      <c r="CE11" s="791"/>
      <c r="CF11" s="791"/>
      <c r="CG11" s="792"/>
      <c r="CH11" s="803">
        <v>21</v>
      </c>
      <c r="CI11" s="804"/>
      <c r="CJ11" s="804"/>
      <c r="CK11" s="804"/>
      <c r="CL11" s="805"/>
      <c r="CM11" s="803">
        <v>529</v>
      </c>
      <c r="CN11" s="804"/>
      <c r="CO11" s="804"/>
      <c r="CP11" s="804"/>
      <c r="CQ11" s="805"/>
      <c r="CR11" s="803">
        <v>300</v>
      </c>
      <c r="CS11" s="804"/>
      <c r="CT11" s="804"/>
      <c r="CU11" s="804"/>
      <c r="CV11" s="805"/>
      <c r="CW11" s="803">
        <v>17</v>
      </c>
      <c r="CX11" s="804"/>
      <c r="CY11" s="804"/>
      <c r="CZ11" s="804"/>
      <c r="DA11" s="805"/>
      <c r="DB11" s="803">
        <v>0</v>
      </c>
      <c r="DC11" s="804"/>
      <c r="DD11" s="804"/>
      <c r="DE11" s="804"/>
      <c r="DF11" s="805"/>
      <c r="DG11" s="803">
        <v>0</v>
      </c>
      <c r="DH11" s="804"/>
      <c r="DI11" s="804"/>
      <c r="DJ11" s="804"/>
      <c r="DK11" s="805"/>
      <c r="DL11" s="803">
        <v>0</v>
      </c>
      <c r="DM11" s="804"/>
      <c r="DN11" s="804"/>
      <c r="DO11" s="804"/>
      <c r="DP11" s="805"/>
      <c r="DQ11" s="803">
        <v>0</v>
      </c>
      <c r="DR11" s="804"/>
      <c r="DS11" s="804"/>
      <c r="DT11" s="804"/>
      <c r="DU11" s="805"/>
      <c r="DV11" s="806"/>
      <c r="DW11" s="807"/>
      <c r="DX11" s="807"/>
      <c r="DY11" s="807"/>
      <c r="DZ11" s="808"/>
      <c r="EA11" s="234"/>
    </row>
    <row r="12" spans="1:131" s="235" customFormat="1" ht="26.25" customHeight="1">
      <c r="A12" s="241">
        <v>6</v>
      </c>
      <c r="B12" s="777" t="s">
        <v>385</v>
      </c>
      <c r="C12" s="778"/>
      <c r="D12" s="778"/>
      <c r="E12" s="778"/>
      <c r="F12" s="778"/>
      <c r="G12" s="778"/>
      <c r="H12" s="778"/>
      <c r="I12" s="778"/>
      <c r="J12" s="778"/>
      <c r="K12" s="778"/>
      <c r="L12" s="778"/>
      <c r="M12" s="778"/>
      <c r="N12" s="778"/>
      <c r="O12" s="778"/>
      <c r="P12" s="779"/>
      <c r="Q12" s="780">
        <v>1139</v>
      </c>
      <c r="R12" s="781"/>
      <c r="S12" s="781"/>
      <c r="T12" s="781"/>
      <c r="U12" s="781"/>
      <c r="V12" s="781">
        <v>1139</v>
      </c>
      <c r="W12" s="781"/>
      <c r="X12" s="781"/>
      <c r="Y12" s="781"/>
      <c r="Z12" s="781"/>
      <c r="AA12" s="781" t="s">
        <v>590</v>
      </c>
      <c r="AB12" s="781"/>
      <c r="AC12" s="781"/>
      <c r="AD12" s="781"/>
      <c r="AE12" s="782"/>
      <c r="AF12" s="783" t="s">
        <v>123</v>
      </c>
      <c r="AG12" s="784"/>
      <c r="AH12" s="784"/>
      <c r="AI12" s="784"/>
      <c r="AJ12" s="785"/>
      <c r="AK12" s="786" t="s">
        <v>588</v>
      </c>
      <c r="AL12" s="787"/>
      <c r="AM12" s="787"/>
      <c r="AN12" s="787"/>
      <c r="AO12" s="787"/>
      <c r="AP12" s="787">
        <v>6980</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605</v>
      </c>
      <c r="BT12" s="791"/>
      <c r="BU12" s="791"/>
      <c r="BV12" s="791"/>
      <c r="BW12" s="791"/>
      <c r="BX12" s="791"/>
      <c r="BY12" s="791"/>
      <c r="BZ12" s="791"/>
      <c r="CA12" s="791"/>
      <c r="CB12" s="791"/>
      <c r="CC12" s="791"/>
      <c r="CD12" s="791"/>
      <c r="CE12" s="791"/>
      <c r="CF12" s="791"/>
      <c r="CG12" s="792"/>
      <c r="CH12" s="803">
        <v>36</v>
      </c>
      <c r="CI12" s="804"/>
      <c r="CJ12" s="804"/>
      <c r="CK12" s="804"/>
      <c r="CL12" s="805"/>
      <c r="CM12" s="803">
        <v>597</v>
      </c>
      <c r="CN12" s="804"/>
      <c r="CO12" s="804"/>
      <c r="CP12" s="804"/>
      <c r="CQ12" s="805"/>
      <c r="CR12" s="803">
        <v>5</v>
      </c>
      <c r="CS12" s="804"/>
      <c r="CT12" s="804"/>
      <c r="CU12" s="804"/>
      <c r="CV12" s="805"/>
      <c r="CW12" s="803">
        <v>0</v>
      </c>
      <c r="CX12" s="804"/>
      <c r="CY12" s="804"/>
      <c r="CZ12" s="804"/>
      <c r="DA12" s="805"/>
      <c r="DB12" s="803">
        <v>0</v>
      </c>
      <c r="DC12" s="804"/>
      <c r="DD12" s="804"/>
      <c r="DE12" s="804"/>
      <c r="DF12" s="805"/>
      <c r="DG12" s="803">
        <v>0</v>
      </c>
      <c r="DH12" s="804"/>
      <c r="DI12" s="804"/>
      <c r="DJ12" s="804"/>
      <c r="DK12" s="805"/>
      <c r="DL12" s="803">
        <v>0</v>
      </c>
      <c r="DM12" s="804"/>
      <c r="DN12" s="804"/>
      <c r="DO12" s="804"/>
      <c r="DP12" s="805"/>
      <c r="DQ12" s="803">
        <v>0</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606</v>
      </c>
      <c r="BT13" s="791"/>
      <c r="BU13" s="791"/>
      <c r="BV13" s="791"/>
      <c r="BW13" s="791"/>
      <c r="BX13" s="791"/>
      <c r="BY13" s="791"/>
      <c r="BZ13" s="791"/>
      <c r="CA13" s="791"/>
      <c r="CB13" s="791"/>
      <c r="CC13" s="791"/>
      <c r="CD13" s="791"/>
      <c r="CE13" s="791"/>
      <c r="CF13" s="791"/>
      <c r="CG13" s="792"/>
      <c r="CH13" s="803">
        <v>0</v>
      </c>
      <c r="CI13" s="804"/>
      <c r="CJ13" s="804"/>
      <c r="CK13" s="804"/>
      <c r="CL13" s="805"/>
      <c r="CM13" s="803">
        <v>608</v>
      </c>
      <c r="CN13" s="804"/>
      <c r="CO13" s="804"/>
      <c r="CP13" s="804"/>
      <c r="CQ13" s="805"/>
      <c r="CR13" s="803">
        <v>210</v>
      </c>
      <c r="CS13" s="804"/>
      <c r="CT13" s="804"/>
      <c r="CU13" s="804"/>
      <c r="CV13" s="805"/>
      <c r="CW13" s="803">
        <v>203</v>
      </c>
      <c r="CX13" s="804"/>
      <c r="CY13" s="804"/>
      <c r="CZ13" s="804"/>
      <c r="DA13" s="805"/>
      <c r="DB13" s="803">
        <v>0</v>
      </c>
      <c r="DC13" s="804"/>
      <c r="DD13" s="804"/>
      <c r="DE13" s="804"/>
      <c r="DF13" s="805"/>
      <c r="DG13" s="803">
        <v>0</v>
      </c>
      <c r="DH13" s="804"/>
      <c r="DI13" s="804"/>
      <c r="DJ13" s="804"/>
      <c r="DK13" s="805"/>
      <c r="DL13" s="803">
        <v>0</v>
      </c>
      <c r="DM13" s="804"/>
      <c r="DN13" s="804"/>
      <c r="DO13" s="804"/>
      <c r="DP13" s="805"/>
      <c r="DQ13" s="803">
        <v>0</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607</v>
      </c>
      <c r="BT14" s="791"/>
      <c r="BU14" s="791"/>
      <c r="BV14" s="791"/>
      <c r="BW14" s="791"/>
      <c r="BX14" s="791"/>
      <c r="BY14" s="791"/>
      <c r="BZ14" s="791"/>
      <c r="CA14" s="791"/>
      <c r="CB14" s="791"/>
      <c r="CC14" s="791"/>
      <c r="CD14" s="791"/>
      <c r="CE14" s="791"/>
      <c r="CF14" s="791"/>
      <c r="CG14" s="792"/>
      <c r="CH14" s="803">
        <v>1</v>
      </c>
      <c r="CI14" s="804"/>
      <c r="CJ14" s="804"/>
      <c r="CK14" s="804"/>
      <c r="CL14" s="805"/>
      <c r="CM14" s="803">
        <v>168</v>
      </c>
      <c r="CN14" s="804"/>
      <c r="CO14" s="804"/>
      <c r="CP14" s="804"/>
      <c r="CQ14" s="805"/>
      <c r="CR14" s="803">
        <v>100</v>
      </c>
      <c r="CS14" s="804"/>
      <c r="CT14" s="804"/>
      <c r="CU14" s="804"/>
      <c r="CV14" s="805"/>
      <c r="CW14" s="803">
        <v>39</v>
      </c>
      <c r="CX14" s="804"/>
      <c r="CY14" s="804"/>
      <c r="CZ14" s="804"/>
      <c r="DA14" s="805"/>
      <c r="DB14" s="803">
        <v>0</v>
      </c>
      <c r="DC14" s="804"/>
      <c r="DD14" s="804"/>
      <c r="DE14" s="804"/>
      <c r="DF14" s="805"/>
      <c r="DG14" s="803">
        <v>0</v>
      </c>
      <c r="DH14" s="804"/>
      <c r="DI14" s="804"/>
      <c r="DJ14" s="804"/>
      <c r="DK14" s="805"/>
      <c r="DL14" s="803">
        <v>0</v>
      </c>
      <c r="DM14" s="804"/>
      <c r="DN14" s="804"/>
      <c r="DO14" s="804"/>
      <c r="DP14" s="805"/>
      <c r="DQ14" s="803">
        <v>0</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608</v>
      </c>
      <c r="BT15" s="791"/>
      <c r="BU15" s="791"/>
      <c r="BV15" s="791"/>
      <c r="BW15" s="791"/>
      <c r="BX15" s="791"/>
      <c r="BY15" s="791"/>
      <c r="BZ15" s="791"/>
      <c r="CA15" s="791"/>
      <c r="CB15" s="791"/>
      <c r="CC15" s="791"/>
      <c r="CD15" s="791"/>
      <c r="CE15" s="791"/>
      <c r="CF15" s="791"/>
      <c r="CG15" s="792"/>
      <c r="CH15" s="803">
        <v>-166</v>
      </c>
      <c r="CI15" s="804"/>
      <c r="CJ15" s="804"/>
      <c r="CK15" s="804"/>
      <c r="CL15" s="805"/>
      <c r="CM15" s="803">
        <v>5616</v>
      </c>
      <c r="CN15" s="804"/>
      <c r="CO15" s="804"/>
      <c r="CP15" s="804"/>
      <c r="CQ15" s="805"/>
      <c r="CR15" s="803">
        <v>7050</v>
      </c>
      <c r="CS15" s="804"/>
      <c r="CT15" s="804"/>
      <c r="CU15" s="804"/>
      <c r="CV15" s="805"/>
      <c r="CW15" s="803">
        <v>131</v>
      </c>
      <c r="CX15" s="804"/>
      <c r="CY15" s="804"/>
      <c r="CZ15" s="804"/>
      <c r="DA15" s="805"/>
      <c r="DB15" s="803">
        <v>0</v>
      </c>
      <c r="DC15" s="804"/>
      <c r="DD15" s="804"/>
      <c r="DE15" s="804"/>
      <c r="DF15" s="805"/>
      <c r="DG15" s="803">
        <v>0</v>
      </c>
      <c r="DH15" s="804"/>
      <c r="DI15" s="804"/>
      <c r="DJ15" s="804"/>
      <c r="DK15" s="805"/>
      <c r="DL15" s="803">
        <v>0</v>
      </c>
      <c r="DM15" s="804"/>
      <c r="DN15" s="804"/>
      <c r="DO15" s="804"/>
      <c r="DP15" s="805"/>
      <c r="DQ15" s="803">
        <v>0</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609</v>
      </c>
      <c r="BT16" s="791"/>
      <c r="BU16" s="791"/>
      <c r="BV16" s="791"/>
      <c r="BW16" s="791"/>
      <c r="BX16" s="791"/>
      <c r="BY16" s="791"/>
      <c r="BZ16" s="791"/>
      <c r="CA16" s="791"/>
      <c r="CB16" s="791"/>
      <c r="CC16" s="791"/>
      <c r="CD16" s="791"/>
      <c r="CE16" s="791"/>
      <c r="CF16" s="791"/>
      <c r="CG16" s="792"/>
      <c r="CH16" s="803">
        <v>5</v>
      </c>
      <c r="CI16" s="804"/>
      <c r="CJ16" s="804"/>
      <c r="CK16" s="804"/>
      <c r="CL16" s="805"/>
      <c r="CM16" s="803">
        <v>61</v>
      </c>
      <c r="CN16" s="804"/>
      <c r="CO16" s="804"/>
      <c r="CP16" s="804"/>
      <c r="CQ16" s="805"/>
      <c r="CR16" s="803">
        <v>26</v>
      </c>
      <c r="CS16" s="804"/>
      <c r="CT16" s="804"/>
      <c r="CU16" s="804"/>
      <c r="CV16" s="805"/>
      <c r="CW16" s="803">
        <v>0</v>
      </c>
      <c r="CX16" s="804"/>
      <c r="CY16" s="804"/>
      <c r="CZ16" s="804"/>
      <c r="DA16" s="805"/>
      <c r="DB16" s="803">
        <v>0</v>
      </c>
      <c r="DC16" s="804"/>
      <c r="DD16" s="804"/>
      <c r="DE16" s="804"/>
      <c r="DF16" s="805"/>
      <c r="DG16" s="803">
        <v>0</v>
      </c>
      <c r="DH16" s="804"/>
      <c r="DI16" s="804"/>
      <c r="DJ16" s="804"/>
      <c r="DK16" s="805"/>
      <c r="DL16" s="803">
        <v>0</v>
      </c>
      <c r="DM16" s="804"/>
      <c r="DN16" s="804"/>
      <c r="DO16" s="804"/>
      <c r="DP16" s="805"/>
      <c r="DQ16" s="803">
        <v>0</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610</v>
      </c>
      <c r="BT17" s="791"/>
      <c r="BU17" s="791"/>
      <c r="BV17" s="791"/>
      <c r="BW17" s="791"/>
      <c r="BX17" s="791"/>
      <c r="BY17" s="791"/>
      <c r="BZ17" s="791"/>
      <c r="CA17" s="791"/>
      <c r="CB17" s="791"/>
      <c r="CC17" s="791"/>
      <c r="CD17" s="791"/>
      <c r="CE17" s="791"/>
      <c r="CF17" s="791"/>
      <c r="CG17" s="792"/>
      <c r="CH17" s="803">
        <v>-9</v>
      </c>
      <c r="CI17" s="804"/>
      <c r="CJ17" s="804"/>
      <c r="CK17" s="804"/>
      <c r="CL17" s="805"/>
      <c r="CM17" s="803">
        <v>127</v>
      </c>
      <c r="CN17" s="804"/>
      <c r="CO17" s="804"/>
      <c r="CP17" s="804"/>
      <c r="CQ17" s="805"/>
      <c r="CR17" s="803">
        <v>5</v>
      </c>
      <c r="CS17" s="804"/>
      <c r="CT17" s="804"/>
      <c r="CU17" s="804"/>
      <c r="CV17" s="805"/>
      <c r="CW17" s="803">
        <v>0</v>
      </c>
      <c r="CX17" s="804"/>
      <c r="CY17" s="804"/>
      <c r="CZ17" s="804"/>
      <c r="DA17" s="805"/>
      <c r="DB17" s="803">
        <v>0</v>
      </c>
      <c r="DC17" s="804"/>
      <c r="DD17" s="804"/>
      <c r="DE17" s="804"/>
      <c r="DF17" s="805"/>
      <c r="DG17" s="803">
        <v>0</v>
      </c>
      <c r="DH17" s="804"/>
      <c r="DI17" s="804"/>
      <c r="DJ17" s="804"/>
      <c r="DK17" s="805"/>
      <c r="DL17" s="803">
        <v>0</v>
      </c>
      <c r="DM17" s="804"/>
      <c r="DN17" s="804"/>
      <c r="DO17" s="804"/>
      <c r="DP17" s="805"/>
      <c r="DQ17" s="803">
        <v>0</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387</v>
      </c>
      <c r="B23" s="812" t="s">
        <v>388</v>
      </c>
      <c r="C23" s="813"/>
      <c r="D23" s="813"/>
      <c r="E23" s="813"/>
      <c r="F23" s="813"/>
      <c r="G23" s="813"/>
      <c r="H23" s="813"/>
      <c r="I23" s="813"/>
      <c r="J23" s="813"/>
      <c r="K23" s="813"/>
      <c r="L23" s="813"/>
      <c r="M23" s="813"/>
      <c r="N23" s="813"/>
      <c r="O23" s="813"/>
      <c r="P23" s="814"/>
      <c r="Q23" s="815">
        <v>314840</v>
      </c>
      <c r="R23" s="816"/>
      <c r="S23" s="816"/>
      <c r="T23" s="816"/>
      <c r="U23" s="816"/>
      <c r="V23" s="816">
        <v>308114</v>
      </c>
      <c r="W23" s="816"/>
      <c r="X23" s="816"/>
      <c r="Y23" s="816"/>
      <c r="Z23" s="816"/>
      <c r="AA23" s="816">
        <v>6726</v>
      </c>
      <c r="AB23" s="816"/>
      <c r="AC23" s="816"/>
      <c r="AD23" s="816"/>
      <c r="AE23" s="817"/>
      <c r="AF23" s="818">
        <v>4571</v>
      </c>
      <c r="AG23" s="816"/>
      <c r="AH23" s="816"/>
      <c r="AI23" s="816"/>
      <c r="AJ23" s="819"/>
      <c r="AK23" s="820"/>
      <c r="AL23" s="821"/>
      <c r="AM23" s="821"/>
      <c r="AN23" s="821"/>
      <c r="AO23" s="821"/>
      <c r="AP23" s="816">
        <v>436417</v>
      </c>
      <c r="AQ23" s="816"/>
      <c r="AR23" s="816"/>
      <c r="AS23" s="816"/>
      <c r="AT23" s="816"/>
      <c r="AU23" s="822"/>
      <c r="AV23" s="822"/>
      <c r="AW23" s="822"/>
      <c r="AX23" s="822"/>
      <c r="AY23" s="823"/>
      <c r="AZ23" s="831" t="s">
        <v>389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390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392</v>
      </c>
      <c r="R26" s="740"/>
      <c r="S26" s="740"/>
      <c r="T26" s="740"/>
      <c r="U26" s="741"/>
      <c r="V26" s="739" t="s">
        <v>393</v>
      </c>
      <c r="W26" s="740"/>
      <c r="X26" s="740"/>
      <c r="Y26" s="740"/>
      <c r="Z26" s="741"/>
      <c r="AA26" s="739" t="s">
        <v>394</v>
      </c>
      <c r="AB26" s="740"/>
      <c r="AC26" s="740"/>
      <c r="AD26" s="740"/>
      <c r="AE26" s="740"/>
      <c r="AF26" s="834" t="s">
        <v>395</v>
      </c>
      <c r="AG26" s="835"/>
      <c r="AH26" s="835"/>
      <c r="AI26" s="835"/>
      <c r="AJ26" s="836"/>
      <c r="AK26" s="740" t="s">
        <v>396</v>
      </c>
      <c r="AL26" s="740"/>
      <c r="AM26" s="740"/>
      <c r="AN26" s="740"/>
      <c r="AO26" s="741"/>
      <c r="AP26" s="739" t="s">
        <v>397</v>
      </c>
      <c r="AQ26" s="740"/>
      <c r="AR26" s="740"/>
      <c r="AS26" s="740"/>
      <c r="AT26" s="741"/>
      <c r="AU26" s="739" t="s">
        <v>398</v>
      </c>
      <c r="AV26" s="740"/>
      <c r="AW26" s="740"/>
      <c r="AX26" s="740"/>
      <c r="AY26" s="741"/>
      <c r="AZ26" s="739" t="s">
        <v>399</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400</v>
      </c>
      <c r="C28" s="754"/>
      <c r="D28" s="754"/>
      <c r="E28" s="754"/>
      <c r="F28" s="754"/>
      <c r="G28" s="754"/>
      <c r="H28" s="754"/>
      <c r="I28" s="754"/>
      <c r="J28" s="754"/>
      <c r="K28" s="754"/>
      <c r="L28" s="754"/>
      <c r="M28" s="754"/>
      <c r="N28" s="754"/>
      <c r="O28" s="754"/>
      <c r="P28" s="755"/>
      <c r="Q28" s="844">
        <v>13758</v>
      </c>
      <c r="R28" s="845"/>
      <c r="S28" s="845"/>
      <c r="T28" s="845"/>
      <c r="U28" s="845"/>
      <c r="V28" s="845">
        <v>13432</v>
      </c>
      <c r="W28" s="845"/>
      <c r="X28" s="845"/>
      <c r="Y28" s="845"/>
      <c r="Z28" s="845"/>
      <c r="AA28" s="845">
        <v>326</v>
      </c>
      <c r="AB28" s="845"/>
      <c r="AC28" s="845"/>
      <c r="AD28" s="845"/>
      <c r="AE28" s="846"/>
      <c r="AF28" s="847">
        <v>326</v>
      </c>
      <c r="AG28" s="845"/>
      <c r="AH28" s="845"/>
      <c r="AI28" s="845"/>
      <c r="AJ28" s="848"/>
      <c r="AK28" s="849">
        <v>105</v>
      </c>
      <c r="AL28" s="840"/>
      <c r="AM28" s="840"/>
      <c r="AN28" s="840"/>
      <c r="AO28" s="840"/>
      <c r="AP28" s="840" t="s">
        <v>592</v>
      </c>
      <c r="AQ28" s="840"/>
      <c r="AR28" s="840"/>
      <c r="AS28" s="840"/>
      <c r="AT28" s="840"/>
      <c r="AU28" s="840" t="s">
        <v>590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401</v>
      </c>
      <c r="C29" s="778"/>
      <c r="D29" s="778"/>
      <c r="E29" s="778"/>
      <c r="F29" s="778"/>
      <c r="G29" s="778"/>
      <c r="H29" s="778"/>
      <c r="I29" s="778"/>
      <c r="J29" s="778"/>
      <c r="K29" s="778"/>
      <c r="L29" s="778"/>
      <c r="M29" s="778"/>
      <c r="N29" s="778"/>
      <c r="O29" s="778"/>
      <c r="P29" s="779"/>
      <c r="Q29" s="780">
        <v>83419</v>
      </c>
      <c r="R29" s="781"/>
      <c r="S29" s="781"/>
      <c r="T29" s="781"/>
      <c r="U29" s="781"/>
      <c r="V29" s="781">
        <v>81050</v>
      </c>
      <c r="W29" s="781"/>
      <c r="X29" s="781"/>
      <c r="Y29" s="781"/>
      <c r="Z29" s="781"/>
      <c r="AA29" s="781">
        <v>2368</v>
      </c>
      <c r="AB29" s="781"/>
      <c r="AC29" s="781"/>
      <c r="AD29" s="781"/>
      <c r="AE29" s="782"/>
      <c r="AF29" s="783">
        <v>2368</v>
      </c>
      <c r="AG29" s="784"/>
      <c r="AH29" s="784"/>
      <c r="AI29" s="784"/>
      <c r="AJ29" s="785"/>
      <c r="AK29" s="852">
        <v>5388</v>
      </c>
      <c r="AL29" s="853"/>
      <c r="AM29" s="853"/>
      <c r="AN29" s="853"/>
      <c r="AO29" s="853"/>
      <c r="AP29" s="853">
        <v>133</v>
      </c>
      <c r="AQ29" s="853"/>
      <c r="AR29" s="853"/>
      <c r="AS29" s="853"/>
      <c r="AT29" s="853"/>
      <c r="AU29" s="853">
        <v>55</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402</v>
      </c>
      <c r="C30" s="778"/>
      <c r="D30" s="778"/>
      <c r="E30" s="778"/>
      <c r="F30" s="778"/>
      <c r="G30" s="778"/>
      <c r="H30" s="778"/>
      <c r="I30" s="778"/>
      <c r="J30" s="778"/>
      <c r="K30" s="778"/>
      <c r="L30" s="778"/>
      <c r="M30" s="778"/>
      <c r="N30" s="778"/>
      <c r="O30" s="778"/>
      <c r="P30" s="779"/>
      <c r="Q30" s="780">
        <v>106</v>
      </c>
      <c r="R30" s="781"/>
      <c r="S30" s="781"/>
      <c r="T30" s="781"/>
      <c r="U30" s="781"/>
      <c r="V30" s="781">
        <v>106</v>
      </c>
      <c r="W30" s="781"/>
      <c r="X30" s="781"/>
      <c r="Y30" s="781"/>
      <c r="Z30" s="781"/>
      <c r="AA30" s="781" t="s">
        <v>591</v>
      </c>
      <c r="AB30" s="781"/>
      <c r="AC30" s="781"/>
      <c r="AD30" s="781"/>
      <c r="AE30" s="782"/>
      <c r="AF30" s="783" t="s">
        <v>403</v>
      </c>
      <c r="AG30" s="784"/>
      <c r="AH30" s="784"/>
      <c r="AI30" s="784"/>
      <c r="AJ30" s="785"/>
      <c r="AK30" s="852">
        <v>66</v>
      </c>
      <c r="AL30" s="853"/>
      <c r="AM30" s="853"/>
      <c r="AN30" s="853"/>
      <c r="AO30" s="853"/>
      <c r="AP30" s="853" t="s">
        <v>593</v>
      </c>
      <c r="AQ30" s="853"/>
      <c r="AR30" s="853"/>
      <c r="AS30" s="853"/>
      <c r="AT30" s="853"/>
      <c r="AU30" s="853" t="s">
        <v>590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404</v>
      </c>
      <c r="C31" s="778"/>
      <c r="D31" s="778"/>
      <c r="E31" s="778"/>
      <c r="F31" s="778"/>
      <c r="G31" s="778"/>
      <c r="H31" s="778"/>
      <c r="I31" s="778"/>
      <c r="J31" s="778"/>
      <c r="K31" s="778"/>
      <c r="L31" s="778"/>
      <c r="M31" s="778"/>
      <c r="N31" s="778"/>
      <c r="O31" s="778"/>
      <c r="P31" s="779"/>
      <c r="Q31" s="780">
        <v>181</v>
      </c>
      <c r="R31" s="781"/>
      <c r="S31" s="781"/>
      <c r="T31" s="781"/>
      <c r="U31" s="781"/>
      <c r="V31" s="781">
        <v>181</v>
      </c>
      <c r="W31" s="781"/>
      <c r="X31" s="781"/>
      <c r="Y31" s="781"/>
      <c r="Z31" s="781"/>
      <c r="AA31" s="781">
        <v>0</v>
      </c>
      <c r="AB31" s="781"/>
      <c r="AC31" s="781"/>
      <c r="AD31" s="781"/>
      <c r="AE31" s="782"/>
      <c r="AF31" s="783">
        <v>0</v>
      </c>
      <c r="AG31" s="784"/>
      <c r="AH31" s="784"/>
      <c r="AI31" s="784"/>
      <c r="AJ31" s="785"/>
      <c r="AK31" s="852">
        <v>73</v>
      </c>
      <c r="AL31" s="853"/>
      <c r="AM31" s="853"/>
      <c r="AN31" s="853"/>
      <c r="AO31" s="853"/>
      <c r="AP31" s="853">
        <v>489</v>
      </c>
      <c r="AQ31" s="853"/>
      <c r="AR31" s="853"/>
      <c r="AS31" s="853"/>
      <c r="AT31" s="853"/>
      <c r="AU31" s="853">
        <v>293</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405</v>
      </c>
      <c r="C32" s="778"/>
      <c r="D32" s="778"/>
      <c r="E32" s="778"/>
      <c r="F32" s="778"/>
      <c r="G32" s="778"/>
      <c r="H32" s="778"/>
      <c r="I32" s="778"/>
      <c r="J32" s="778"/>
      <c r="K32" s="778"/>
      <c r="L32" s="778"/>
      <c r="M32" s="778"/>
      <c r="N32" s="778"/>
      <c r="O32" s="778"/>
      <c r="P32" s="779"/>
      <c r="Q32" s="780">
        <v>86</v>
      </c>
      <c r="R32" s="781"/>
      <c r="S32" s="781"/>
      <c r="T32" s="781"/>
      <c r="U32" s="781"/>
      <c r="V32" s="781">
        <v>86</v>
      </c>
      <c r="W32" s="781"/>
      <c r="X32" s="781"/>
      <c r="Y32" s="781"/>
      <c r="Z32" s="781"/>
      <c r="AA32" s="781">
        <v>0</v>
      </c>
      <c r="AB32" s="781"/>
      <c r="AC32" s="781"/>
      <c r="AD32" s="781"/>
      <c r="AE32" s="782"/>
      <c r="AF32" s="783">
        <v>0</v>
      </c>
      <c r="AG32" s="784"/>
      <c r="AH32" s="784"/>
      <c r="AI32" s="784"/>
      <c r="AJ32" s="785"/>
      <c r="AK32" s="852">
        <v>70</v>
      </c>
      <c r="AL32" s="853"/>
      <c r="AM32" s="853"/>
      <c r="AN32" s="853"/>
      <c r="AO32" s="853"/>
      <c r="AP32" s="853">
        <v>50</v>
      </c>
      <c r="AQ32" s="853"/>
      <c r="AR32" s="853"/>
      <c r="AS32" s="853"/>
      <c r="AT32" s="853"/>
      <c r="AU32" s="853" t="s">
        <v>595</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406</v>
      </c>
      <c r="C33" s="778"/>
      <c r="D33" s="778"/>
      <c r="E33" s="778"/>
      <c r="F33" s="778"/>
      <c r="G33" s="778"/>
      <c r="H33" s="778"/>
      <c r="I33" s="778"/>
      <c r="J33" s="778"/>
      <c r="K33" s="778"/>
      <c r="L33" s="778"/>
      <c r="M33" s="778"/>
      <c r="N33" s="778"/>
      <c r="O33" s="778"/>
      <c r="P33" s="779"/>
      <c r="Q33" s="780">
        <v>64979</v>
      </c>
      <c r="R33" s="781"/>
      <c r="S33" s="781"/>
      <c r="T33" s="781"/>
      <c r="U33" s="781"/>
      <c r="V33" s="781">
        <v>63688</v>
      </c>
      <c r="W33" s="781"/>
      <c r="X33" s="781"/>
      <c r="Y33" s="781"/>
      <c r="Z33" s="781"/>
      <c r="AA33" s="781">
        <v>1291</v>
      </c>
      <c r="AB33" s="781"/>
      <c r="AC33" s="781"/>
      <c r="AD33" s="781"/>
      <c r="AE33" s="782"/>
      <c r="AF33" s="783">
        <v>1291</v>
      </c>
      <c r="AG33" s="784"/>
      <c r="AH33" s="784"/>
      <c r="AI33" s="784"/>
      <c r="AJ33" s="785"/>
      <c r="AK33" s="852">
        <v>9197</v>
      </c>
      <c r="AL33" s="853"/>
      <c r="AM33" s="853"/>
      <c r="AN33" s="853"/>
      <c r="AO33" s="853"/>
      <c r="AP33" s="853" t="s">
        <v>594</v>
      </c>
      <c r="AQ33" s="853"/>
      <c r="AR33" s="853"/>
      <c r="AS33" s="853"/>
      <c r="AT33" s="853"/>
      <c r="AU33" s="853" t="s">
        <v>590</v>
      </c>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407</v>
      </c>
      <c r="C34" s="778"/>
      <c r="D34" s="778"/>
      <c r="E34" s="778"/>
      <c r="F34" s="778"/>
      <c r="G34" s="778"/>
      <c r="H34" s="778"/>
      <c r="I34" s="778"/>
      <c r="J34" s="778"/>
      <c r="K34" s="778"/>
      <c r="L34" s="778"/>
      <c r="M34" s="778"/>
      <c r="N34" s="778"/>
      <c r="O34" s="778"/>
      <c r="P34" s="779"/>
      <c r="Q34" s="780">
        <v>59</v>
      </c>
      <c r="R34" s="781"/>
      <c r="S34" s="781"/>
      <c r="T34" s="781"/>
      <c r="U34" s="781"/>
      <c r="V34" s="781">
        <v>59</v>
      </c>
      <c r="W34" s="781"/>
      <c r="X34" s="781"/>
      <c r="Y34" s="781"/>
      <c r="Z34" s="781"/>
      <c r="AA34" s="781">
        <v>0</v>
      </c>
      <c r="AB34" s="781"/>
      <c r="AC34" s="781"/>
      <c r="AD34" s="781"/>
      <c r="AE34" s="782"/>
      <c r="AF34" s="783">
        <v>0</v>
      </c>
      <c r="AG34" s="784"/>
      <c r="AH34" s="784"/>
      <c r="AI34" s="784"/>
      <c r="AJ34" s="785"/>
      <c r="AK34" s="852">
        <v>24</v>
      </c>
      <c r="AL34" s="853"/>
      <c r="AM34" s="853"/>
      <c r="AN34" s="853"/>
      <c r="AO34" s="853"/>
      <c r="AP34" s="853" t="s">
        <v>590</v>
      </c>
      <c r="AQ34" s="853"/>
      <c r="AR34" s="853"/>
      <c r="AS34" s="853"/>
      <c r="AT34" s="853"/>
      <c r="AU34" s="853" t="s">
        <v>592</v>
      </c>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408</v>
      </c>
      <c r="C35" s="778"/>
      <c r="D35" s="778"/>
      <c r="E35" s="778"/>
      <c r="F35" s="778"/>
      <c r="G35" s="778"/>
      <c r="H35" s="778"/>
      <c r="I35" s="778"/>
      <c r="J35" s="778"/>
      <c r="K35" s="778"/>
      <c r="L35" s="778"/>
      <c r="M35" s="778"/>
      <c r="N35" s="778"/>
      <c r="O35" s="778"/>
      <c r="P35" s="779"/>
      <c r="Q35" s="780">
        <v>8469</v>
      </c>
      <c r="R35" s="781"/>
      <c r="S35" s="781"/>
      <c r="T35" s="781"/>
      <c r="U35" s="781"/>
      <c r="V35" s="781">
        <v>8175</v>
      </c>
      <c r="W35" s="781"/>
      <c r="X35" s="781"/>
      <c r="Y35" s="781"/>
      <c r="Z35" s="781"/>
      <c r="AA35" s="781">
        <v>295</v>
      </c>
      <c r="AB35" s="781"/>
      <c r="AC35" s="781"/>
      <c r="AD35" s="781"/>
      <c r="AE35" s="782"/>
      <c r="AF35" s="783">
        <v>295</v>
      </c>
      <c r="AG35" s="784"/>
      <c r="AH35" s="784"/>
      <c r="AI35" s="784"/>
      <c r="AJ35" s="785"/>
      <c r="AK35" s="852">
        <v>1507</v>
      </c>
      <c r="AL35" s="853"/>
      <c r="AM35" s="853"/>
      <c r="AN35" s="853"/>
      <c r="AO35" s="853"/>
      <c r="AP35" s="853" t="s">
        <v>590</v>
      </c>
      <c r="AQ35" s="853"/>
      <c r="AR35" s="853"/>
      <c r="AS35" s="853"/>
      <c r="AT35" s="853"/>
      <c r="AU35" s="853" t="s">
        <v>595</v>
      </c>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409</v>
      </c>
      <c r="C36" s="778"/>
      <c r="D36" s="778"/>
      <c r="E36" s="778"/>
      <c r="F36" s="778"/>
      <c r="G36" s="778"/>
      <c r="H36" s="778"/>
      <c r="I36" s="778"/>
      <c r="J36" s="778"/>
      <c r="K36" s="778"/>
      <c r="L36" s="778"/>
      <c r="M36" s="778"/>
      <c r="N36" s="778"/>
      <c r="O36" s="778"/>
      <c r="P36" s="779"/>
      <c r="Q36" s="780">
        <v>10346</v>
      </c>
      <c r="R36" s="781"/>
      <c r="S36" s="781"/>
      <c r="T36" s="781"/>
      <c r="U36" s="781"/>
      <c r="V36" s="781">
        <v>8663</v>
      </c>
      <c r="W36" s="781"/>
      <c r="X36" s="781"/>
      <c r="Y36" s="781"/>
      <c r="Z36" s="781"/>
      <c r="AA36" s="781">
        <f>Q36-V36</f>
        <v>1683</v>
      </c>
      <c r="AB36" s="781"/>
      <c r="AC36" s="781"/>
      <c r="AD36" s="781"/>
      <c r="AE36" s="782"/>
      <c r="AF36" s="783">
        <v>10758</v>
      </c>
      <c r="AG36" s="784"/>
      <c r="AH36" s="784"/>
      <c r="AI36" s="784"/>
      <c r="AJ36" s="785"/>
      <c r="AK36" s="852">
        <v>322</v>
      </c>
      <c r="AL36" s="853"/>
      <c r="AM36" s="853"/>
      <c r="AN36" s="853"/>
      <c r="AO36" s="853"/>
      <c r="AP36" s="853">
        <v>43667</v>
      </c>
      <c r="AQ36" s="853"/>
      <c r="AR36" s="853"/>
      <c r="AS36" s="853"/>
      <c r="AT36" s="853"/>
      <c r="AU36" s="853">
        <v>961</v>
      </c>
      <c r="AV36" s="853"/>
      <c r="AW36" s="853"/>
      <c r="AX36" s="853"/>
      <c r="AY36" s="853"/>
      <c r="AZ36" s="854"/>
      <c r="BA36" s="854"/>
      <c r="BB36" s="854"/>
      <c r="BC36" s="854"/>
      <c r="BD36" s="854"/>
      <c r="BE36" s="850" t="s">
        <v>410</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411</v>
      </c>
      <c r="C37" s="778"/>
      <c r="D37" s="778"/>
      <c r="E37" s="778"/>
      <c r="F37" s="778"/>
      <c r="G37" s="778"/>
      <c r="H37" s="778"/>
      <c r="I37" s="778"/>
      <c r="J37" s="778"/>
      <c r="K37" s="778"/>
      <c r="L37" s="778"/>
      <c r="M37" s="778"/>
      <c r="N37" s="778"/>
      <c r="O37" s="778"/>
      <c r="P37" s="779"/>
      <c r="Q37" s="780">
        <v>21537</v>
      </c>
      <c r="R37" s="781"/>
      <c r="S37" s="781"/>
      <c r="T37" s="781"/>
      <c r="U37" s="781"/>
      <c r="V37" s="781">
        <v>20016</v>
      </c>
      <c r="W37" s="781"/>
      <c r="X37" s="781"/>
      <c r="Y37" s="781"/>
      <c r="Z37" s="781"/>
      <c r="AA37" s="781">
        <f t="shared" ref="AA37:AA38" si="0">Q37-V37</f>
        <v>1521</v>
      </c>
      <c r="AB37" s="781"/>
      <c r="AC37" s="781"/>
      <c r="AD37" s="781"/>
      <c r="AE37" s="782"/>
      <c r="AF37" s="783">
        <v>11242</v>
      </c>
      <c r="AG37" s="784"/>
      <c r="AH37" s="784"/>
      <c r="AI37" s="784"/>
      <c r="AJ37" s="785"/>
      <c r="AK37" s="852">
        <v>8015</v>
      </c>
      <c r="AL37" s="853"/>
      <c r="AM37" s="853"/>
      <c r="AN37" s="853"/>
      <c r="AO37" s="853"/>
      <c r="AP37" s="853">
        <v>149079</v>
      </c>
      <c r="AQ37" s="853"/>
      <c r="AR37" s="853"/>
      <c r="AS37" s="853"/>
      <c r="AT37" s="853"/>
      <c r="AU37" s="853">
        <v>62760</v>
      </c>
      <c r="AV37" s="853"/>
      <c r="AW37" s="853"/>
      <c r="AX37" s="853"/>
      <c r="AY37" s="853"/>
      <c r="AZ37" s="854"/>
      <c r="BA37" s="854"/>
      <c r="BB37" s="854"/>
      <c r="BC37" s="854"/>
      <c r="BD37" s="854"/>
      <c r="BE37" s="850" t="s">
        <v>412</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413</v>
      </c>
      <c r="C38" s="778"/>
      <c r="D38" s="778"/>
      <c r="E38" s="778"/>
      <c r="F38" s="778"/>
      <c r="G38" s="778"/>
      <c r="H38" s="778"/>
      <c r="I38" s="778"/>
      <c r="J38" s="778"/>
      <c r="K38" s="778"/>
      <c r="L38" s="778"/>
      <c r="M38" s="778"/>
      <c r="N38" s="778"/>
      <c r="O38" s="778"/>
      <c r="P38" s="779"/>
      <c r="Q38" s="780">
        <v>12685</v>
      </c>
      <c r="R38" s="781"/>
      <c r="S38" s="781"/>
      <c r="T38" s="781"/>
      <c r="U38" s="781"/>
      <c r="V38" s="781">
        <v>12677</v>
      </c>
      <c r="W38" s="781"/>
      <c r="X38" s="781"/>
      <c r="Y38" s="781"/>
      <c r="Z38" s="781"/>
      <c r="AA38" s="781">
        <f t="shared" si="0"/>
        <v>8</v>
      </c>
      <c r="AB38" s="781"/>
      <c r="AC38" s="781"/>
      <c r="AD38" s="781"/>
      <c r="AE38" s="782"/>
      <c r="AF38" s="783">
        <v>1495</v>
      </c>
      <c r="AG38" s="784"/>
      <c r="AH38" s="784"/>
      <c r="AI38" s="784"/>
      <c r="AJ38" s="785"/>
      <c r="AK38" s="852">
        <v>4141</v>
      </c>
      <c r="AL38" s="853"/>
      <c r="AM38" s="853"/>
      <c r="AN38" s="853"/>
      <c r="AO38" s="853"/>
      <c r="AP38" s="853">
        <v>4296</v>
      </c>
      <c r="AQ38" s="853"/>
      <c r="AR38" s="853"/>
      <c r="AS38" s="853"/>
      <c r="AT38" s="853"/>
      <c r="AU38" s="853">
        <v>3595</v>
      </c>
      <c r="AV38" s="853"/>
      <c r="AW38" s="853"/>
      <c r="AX38" s="853"/>
      <c r="AY38" s="853"/>
      <c r="AZ38" s="854"/>
      <c r="BA38" s="854"/>
      <c r="BB38" s="854"/>
      <c r="BC38" s="854"/>
      <c r="BD38" s="854"/>
      <c r="BE38" s="850" t="s">
        <v>414</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415</v>
      </c>
      <c r="C39" s="778"/>
      <c r="D39" s="778"/>
      <c r="E39" s="778"/>
      <c r="F39" s="778"/>
      <c r="G39" s="778"/>
      <c r="H39" s="778"/>
      <c r="I39" s="778"/>
      <c r="J39" s="778"/>
      <c r="K39" s="778"/>
      <c r="L39" s="778"/>
      <c r="M39" s="778"/>
      <c r="N39" s="778"/>
      <c r="O39" s="778"/>
      <c r="P39" s="779"/>
      <c r="Q39" s="780">
        <v>181</v>
      </c>
      <c r="R39" s="781"/>
      <c r="S39" s="781"/>
      <c r="T39" s="781"/>
      <c r="U39" s="781"/>
      <c r="V39" s="781">
        <v>171</v>
      </c>
      <c r="W39" s="781"/>
      <c r="X39" s="781"/>
      <c r="Y39" s="781"/>
      <c r="Z39" s="781"/>
      <c r="AA39" s="781">
        <v>9</v>
      </c>
      <c r="AB39" s="781"/>
      <c r="AC39" s="781"/>
      <c r="AD39" s="781"/>
      <c r="AE39" s="782"/>
      <c r="AF39" s="783">
        <v>2</v>
      </c>
      <c r="AG39" s="784"/>
      <c r="AH39" s="784"/>
      <c r="AI39" s="784"/>
      <c r="AJ39" s="785"/>
      <c r="AK39" s="852">
        <v>108</v>
      </c>
      <c r="AL39" s="853"/>
      <c r="AM39" s="853"/>
      <c r="AN39" s="853"/>
      <c r="AO39" s="853"/>
      <c r="AP39" s="853">
        <v>824</v>
      </c>
      <c r="AQ39" s="853"/>
      <c r="AR39" s="853"/>
      <c r="AS39" s="853"/>
      <c r="AT39" s="853"/>
      <c r="AU39" s="853">
        <v>733</v>
      </c>
      <c r="AV39" s="853"/>
      <c r="AW39" s="853"/>
      <c r="AX39" s="853"/>
      <c r="AY39" s="853"/>
      <c r="AZ39" s="854"/>
      <c r="BA39" s="854"/>
      <c r="BB39" s="854"/>
      <c r="BC39" s="854"/>
      <c r="BD39" s="854"/>
      <c r="BE39" s="850" t="s">
        <v>416</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t="s">
        <v>417</v>
      </c>
      <c r="C40" s="778"/>
      <c r="D40" s="778"/>
      <c r="E40" s="778"/>
      <c r="F40" s="778"/>
      <c r="G40" s="778"/>
      <c r="H40" s="778"/>
      <c r="I40" s="778"/>
      <c r="J40" s="778"/>
      <c r="K40" s="778"/>
      <c r="L40" s="778"/>
      <c r="M40" s="778"/>
      <c r="N40" s="778"/>
      <c r="O40" s="778"/>
      <c r="P40" s="779"/>
      <c r="Q40" s="780">
        <v>274</v>
      </c>
      <c r="R40" s="781"/>
      <c r="S40" s="781"/>
      <c r="T40" s="781"/>
      <c r="U40" s="781"/>
      <c r="V40" s="781">
        <v>272</v>
      </c>
      <c r="W40" s="781"/>
      <c r="X40" s="781"/>
      <c r="Y40" s="781"/>
      <c r="Z40" s="781"/>
      <c r="AA40" s="781">
        <v>2</v>
      </c>
      <c r="AB40" s="781"/>
      <c r="AC40" s="781"/>
      <c r="AD40" s="781"/>
      <c r="AE40" s="782"/>
      <c r="AF40" s="783">
        <v>2</v>
      </c>
      <c r="AG40" s="784"/>
      <c r="AH40" s="784"/>
      <c r="AI40" s="784"/>
      <c r="AJ40" s="785"/>
      <c r="AK40" s="852">
        <v>208</v>
      </c>
      <c r="AL40" s="853"/>
      <c r="AM40" s="853"/>
      <c r="AN40" s="853"/>
      <c r="AO40" s="853"/>
      <c r="AP40" s="853">
        <v>2041</v>
      </c>
      <c r="AQ40" s="853"/>
      <c r="AR40" s="853"/>
      <c r="AS40" s="853"/>
      <c r="AT40" s="853"/>
      <c r="AU40" s="853">
        <v>1808</v>
      </c>
      <c r="AV40" s="853"/>
      <c r="AW40" s="853"/>
      <c r="AX40" s="853"/>
      <c r="AY40" s="853"/>
      <c r="AZ40" s="854"/>
      <c r="BA40" s="854"/>
      <c r="BB40" s="854"/>
      <c r="BC40" s="854"/>
      <c r="BD40" s="854"/>
      <c r="BE40" s="850" t="s">
        <v>418</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t="s">
        <v>419</v>
      </c>
      <c r="C41" s="778"/>
      <c r="D41" s="778"/>
      <c r="E41" s="778"/>
      <c r="F41" s="778"/>
      <c r="G41" s="778"/>
      <c r="H41" s="778"/>
      <c r="I41" s="778"/>
      <c r="J41" s="778"/>
      <c r="K41" s="778"/>
      <c r="L41" s="778"/>
      <c r="M41" s="778"/>
      <c r="N41" s="778"/>
      <c r="O41" s="778"/>
      <c r="P41" s="779"/>
      <c r="Q41" s="780">
        <v>671</v>
      </c>
      <c r="R41" s="781"/>
      <c r="S41" s="781"/>
      <c r="T41" s="781"/>
      <c r="U41" s="781"/>
      <c r="V41" s="781">
        <v>603</v>
      </c>
      <c r="W41" s="781"/>
      <c r="X41" s="781"/>
      <c r="Y41" s="781"/>
      <c r="Z41" s="781"/>
      <c r="AA41" s="781">
        <v>68</v>
      </c>
      <c r="AB41" s="781"/>
      <c r="AC41" s="781"/>
      <c r="AD41" s="781"/>
      <c r="AE41" s="782"/>
      <c r="AF41" s="783">
        <v>68</v>
      </c>
      <c r="AG41" s="784"/>
      <c r="AH41" s="784"/>
      <c r="AI41" s="784"/>
      <c r="AJ41" s="785"/>
      <c r="AK41" s="852">
        <v>112</v>
      </c>
      <c r="AL41" s="853"/>
      <c r="AM41" s="853"/>
      <c r="AN41" s="853"/>
      <c r="AO41" s="853"/>
      <c r="AP41" s="853" t="s">
        <v>590</v>
      </c>
      <c r="AQ41" s="853"/>
      <c r="AR41" s="853"/>
      <c r="AS41" s="853"/>
      <c r="AT41" s="853"/>
      <c r="AU41" s="853" t="s">
        <v>592</v>
      </c>
      <c r="AV41" s="853"/>
      <c r="AW41" s="853"/>
      <c r="AX41" s="853"/>
      <c r="AY41" s="853"/>
      <c r="AZ41" s="854"/>
      <c r="BA41" s="854"/>
      <c r="BB41" s="854"/>
      <c r="BC41" s="854"/>
      <c r="BD41" s="854"/>
      <c r="BE41" s="850" t="s">
        <v>420</v>
      </c>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421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387</v>
      </c>
      <c r="B63" s="812" t="s">
        <v>422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27848</v>
      </c>
      <c r="AG63" s="864"/>
      <c r="AH63" s="864"/>
      <c r="AI63" s="864"/>
      <c r="AJ63" s="865"/>
      <c r="AK63" s="866"/>
      <c r="AL63" s="861"/>
      <c r="AM63" s="861"/>
      <c r="AN63" s="861"/>
      <c r="AO63" s="861"/>
      <c r="AP63" s="864">
        <v>200578</v>
      </c>
      <c r="AQ63" s="864"/>
      <c r="AR63" s="864"/>
      <c r="AS63" s="864"/>
      <c r="AT63" s="864"/>
      <c r="AU63" s="864">
        <v>70205</v>
      </c>
      <c r="AV63" s="864"/>
      <c r="AW63" s="864"/>
      <c r="AX63" s="864"/>
      <c r="AY63" s="864"/>
      <c r="AZ63" s="868"/>
      <c r="BA63" s="868"/>
      <c r="BB63" s="868"/>
      <c r="BC63" s="868"/>
      <c r="BD63" s="868"/>
      <c r="BE63" s="869"/>
      <c r="BF63" s="869"/>
      <c r="BG63" s="869"/>
      <c r="BH63" s="869"/>
      <c r="BI63" s="870"/>
      <c r="BJ63" s="871" t="s">
        <v>389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424</v>
      </c>
      <c r="B66" s="763"/>
      <c r="C66" s="763"/>
      <c r="D66" s="763"/>
      <c r="E66" s="763"/>
      <c r="F66" s="763"/>
      <c r="G66" s="763"/>
      <c r="H66" s="763"/>
      <c r="I66" s="763"/>
      <c r="J66" s="763"/>
      <c r="K66" s="763"/>
      <c r="L66" s="763"/>
      <c r="M66" s="763"/>
      <c r="N66" s="763"/>
      <c r="O66" s="763"/>
      <c r="P66" s="764"/>
      <c r="Q66" s="739" t="s">
        <v>425</v>
      </c>
      <c r="R66" s="740"/>
      <c r="S66" s="740"/>
      <c r="T66" s="740"/>
      <c r="U66" s="741"/>
      <c r="V66" s="739" t="s">
        <v>426</v>
      </c>
      <c r="W66" s="740"/>
      <c r="X66" s="740"/>
      <c r="Y66" s="740"/>
      <c r="Z66" s="741"/>
      <c r="AA66" s="739" t="s">
        <v>427</v>
      </c>
      <c r="AB66" s="740"/>
      <c r="AC66" s="740"/>
      <c r="AD66" s="740"/>
      <c r="AE66" s="741"/>
      <c r="AF66" s="874" t="s">
        <v>428</v>
      </c>
      <c r="AG66" s="835"/>
      <c r="AH66" s="835"/>
      <c r="AI66" s="835"/>
      <c r="AJ66" s="875"/>
      <c r="AK66" s="739" t="s">
        <v>429</v>
      </c>
      <c r="AL66" s="763"/>
      <c r="AM66" s="763"/>
      <c r="AN66" s="763"/>
      <c r="AO66" s="764"/>
      <c r="AP66" s="739" t="s">
        <v>430</v>
      </c>
      <c r="AQ66" s="740"/>
      <c r="AR66" s="740"/>
      <c r="AS66" s="740"/>
      <c r="AT66" s="741"/>
      <c r="AU66" s="739" t="s">
        <v>431</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596</v>
      </c>
      <c r="C68" s="892"/>
      <c r="D68" s="892"/>
      <c r="E68" s="892"/>
      <c r="F68" s="892"/>
      <c r="G68" s="892"/>
      <c r="H68" s="892"/>
      <c r="I68" s="892"/>
      <c r="J68" s="892"/>
      <c r="K68" s="892"/>
      <c r="L68" s="892"/>
      <c r="M68" s="892"/>
      <c r="N68" s="892"/>
      <c r="O68" s="892"/>
      <c r="P68" s="893"/>
      <c r="Q68" s="894">
        <v>5522</v>
      </c>
      <c r="R68" s="888"/>
      <c r="S68" s="888"/>
      <c r="T68" s="888"/>
      <c r="U68" s="888"/>
      <c r="V68" s="888">
        <v>5517</v>
      </c>
      <c r="W68" s="888"/>
      <c r="X68" s="888"/>
      <c r="Y68" s="888"/>
      <c r="Z68" s="888"/>
      <c r="AA68" s="888">
        <v>5</v>
      </c>
      <c r="AB68" s="888"/>
      <c r="AC68" s="888"/>
      <c r="AD68" s="888"/>
      <c r="AE68" s="888"/>
      <c r="AF68" s="888">
        <v>1180</v>
      </c>
      <c r="AG68" s="888"/>
      <c r="AH68" s="888"/>
      <c r="AI68" s="888"/>
      <c r="AJ68" s="888"/>
      <c r="AK68" s="888">
        <v>1030</v>
      </c>
      <c r="AL68" s="888"/>
      <c r="AM68" s="888"/>
      <c r="AN68" s="888"/>
      <c r="AO68" s="888"/>
      <c r="AP68" s="888">
        <v>2899</v>
      </c>
      <c r="AQ68" s="888"/>
      <c r="AR68" s="888"/>
      <c r="AS68" s="888"/>
      <c r="AT68" s="888"/>
      <c r="AU68" s="888">
        <v>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597</v>
      </c>
      <c r="C69" s="896"/>
      <c r="D69" s="896"/>
      <c r="E69" s="896"/>
      <c r="F69" s="896"/>
      <c r="G69" s="896"/>
      <c r="H69" s="896"/>
      <c r="I69" s="896"/>
      <c r="J69" s="896"/>
      <c r="K69" s="896"/>
      <c r="L69" s="896"/>
      <c r="M69" s="896"/>
      <c r="N69" s="896"/>
      <c r="O69" s="896"/>
      <c r="P69" s="897"/>
      <c r="Q69" s="898">
        <v>411661</v>
      </c>
      <c r="R69" s="853"/>
      <c r="S69" s="853"/>
      <c r="T69" s="853"/>
      <c r="U69" s="853"/>
      <c r="V69" s="853">
        <v>403389</v>
      </c>
      <c r="W69" s="853"/>
      <c r="X69" s="853"/>
      <c r="Y69" s="853"/>
      <c r="Z69" s="853"/>
      <c r="AA69" s="853">
        <v>8272</v>
      </c>
      <c r="AB69" s="853"/>
      <c r="AC69" s="853"/>
      <c r="AD69" s="853"/>
      <c r="AE69" s="853"/>
      <c r="AF69" s="853">
        <v>8272</v>
      </c>
      <c r="AG69" s="853"/>
      <c r="AH69" s="853"/>
      <c r="AI69" s="853"/>
      <c r="AJ69" s="853"/>
      <c r="AK69" s="853">
        <v>0</v>
      </c>
      <c r="AL69" s="853"/>
      <c r="AM69" s="853"/>
      <c r="AN69" s="853"/>
      <c r="AO69" s="853"/>
      <c r="AP69" s="853">
        <v>0</v>
      </c>
      <c r="AQ69" s="853"/>
      <c r="AR69" s="853"/>
      <c r="AS69" s="853"/>
      <c r="AT69" s="853"/>
      <c r="AU69" s="853">
        <v>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598</v>
      </c>
      <c r="C70" s="896"/>
      <c r="D70" s="896"/>
      <c r="E70" s="896"/>
      <c r="F70" s="896"/>
      <c r="G70" s="896"/>
      <c r="H70" s="896"/>
      <c r="I70" s="896"/>
      <c r="J70" s="896"/>
      <c r="K70" s="896"/>
      <c r="L70" s="896"/>
      <c r="M70" s="896"/>
      <c r="N70" s="896"/>
      <c r="O70" s="896"/>
      <c r="P70" s="897"/>
      <c r="Q70" s="898">
        <v>125</v>
      </c>
      <c r="R70" s="853"/>
      <c r="S70" s="853"/>
      <c r="T70" s="853"/>
      <c r="U70" s="853"/>
      <c r="V70" s="853">
        <v>115</v>
      </c>
      <c r="W70" s="853"/>
      <c r="X70" s="853"/>
      <c r="Y70" s="853"/>
      <c r="Z70" s="853"/>
      <c r="AA70" s="853">
        <v>10</v>
      </c>
      <c r="AB70" s="853"/>
      <c r="AC70" s="853"/>
      <c r="AD70" s="853"/>
      <c r="AE70" s="853"/>
      <c r="AF70" s="853">
        <v>10</v>
      </c>
      <c r="AG70" s="853"/>
      <c r="AH70" s="853"/>
      <c r="AI70" s="853"/>
      <c r="AJ70" s="853"/>
      <c r="AK70" s="853">
        <v>0</v>
      </c>
      <c r="AL70" s="853"/>
      <c r="AM70" s="853"/>
      <c r="AN70" s="853"/>
      <c r="AO70" s="853"/>
      <c r="AP70" s="853">
        <v>0</v>
      </c>
      <c r="AQ70" s="853"/>
      <c r="AR70" s="853"/>
      <c r="AS70" s="853"/>
      <c r="AT70" s="853"/>
      <c r="AU70" s="853">
        <v>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599</v>
      </c>
      <c r="C71" s="896"/>
      <c r="D71" s="896"/>
      <c r="E71" s="896"/>
      <c r="F71" s="896"/>
      <c r="G71" s="896"/>
      <c r="H71" s="896"/>
      <c r="I71" s="896"/>
      <c r="J71" s="896"/>
      <c r="K71" s="896"/>
      <c r="L71" s="896"/>
      <c r="M71" s="896"/>
      <c r="N71" s="896"/>
      <c r="O71" s="896"/>
      <c r="P71" s="897"/>
      <c r="Q71" s="898">
        <v>299</v>
      </c>
      <c r="R71" s="853"/>
      <c r="S71" s="853"/>
      <c r="T71" s="853"/>
      <c r="U71" s="853"/>
      <c r="V71" s="853">
        <v>287</v>
      </c>
      <c r="W71" s="853"/>
      <c r="X71" s="853"/>
      <c r="Y71" s="853"/>
      <c r="Z71" s="853"/>
      <c r="AA71" s="853">
        <v>11</v>
      </c>
      <c r="AB71" s="853"/>
      <c r="AC71" s="853"/>
      <c r="AD71" s="853"/>
      <c r="AE71" s="853"/>
      <c r="AF71" s="853">
        <v>11</v>
      </c>
      <c r="AG71" s="853"/>
      <c r="AH71" s="853"/>
      <c r="AI71" s="853"/>
      <c r="AJ71" s="853"/>
      <c r="AK71" s="853">
        <v>0</v>
      </c>
      <c r="AL71" s="853"/>
      <c r="AM71" s="853"/>
      <c r="AN71" s="853"/>
      <c r="AO71" s="853"/>
      <c r="AP71" s="853">
        <v>0</v>
      </c>
      <c r="AQ71" s="853"/>
      <c r="AR71" s="853"/>
      <c r="AS71" s="853"/>
      <c r="AT71" s="853"/>
      <c r="AU71" s="853">
        <v>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387</v>
      </c>
      <c r="B88" s="812" t="s">
        <v>432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9473</v>
      </c>
      <c r="AG88" s="864"/>
      <c r="AH88" s="864"/>
      <c r="AI88" s="864"/>
      <c r="AJ88" s="864"/>
      <c r="AK88" s="861"/>
      <c r="AL88" s="861"/>
      <c r="AM88" s="861"/>
      <c r="AN88" s="861"/>
      <c r="AO88" s="861"/>
      <c r="AP88" s="864">
        <v>2899</v>
      </c>
      <c r="AQ88" s="864"/>
      <c r="AR88" s="864"/>
      <c r="AS88" s="864"/>
      <c r="AT88" s="864"/>
      <c r="AU88" s="864">
        <v>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12" t="s">
        <v>433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13246</v>
      </c>
      <c r="CS102" s="872"/>
      <c r="CT102" s="872"/>
      <c r="CU102" s="872"/>
      <c r="CV102" s="915"/>
      <c r="CW102" s="914">
        <v>447</v>
      </c>
      <c r="CX102" s="872"/>
      <c r="CY102" s="872"/>
      <c r="CZ102" s="872"/>
      <c r="DA102" s="915"/>
      <c r="DB102" s="914">
        <v>0</v>
      </c>
      <c r="DC102" s="872"/>
      <c r="DD102" s="872"/>
      <c r="DE102" s="872"/>
      <c r="DF102" s="915"/>
      <c r="DG102" s="914">
        <v>3016</v>
      </c>
      <c r="DH102" s="872"/>
      <c r="DI102" s="872"/>
      <c r="DJ102" s="872"/>
      <c r="DK102" s="915"/>
      <c r="DL102" s="914">
        <v>0</v>
      </c>
      <c r="DM102" s="872"/>
      <c r="DN102" s="872"/>
      <c r="DO102" s="872"/>
      <c r="DP102" s="915"/>
      <c r="DQ102" s="914">
        <v>2158</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434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440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441</v>
      </c>
      <c r="AB109" s="917"/>
      <c r="AC109" s="917"/>
      <c r="AD109" s="917"/>
      <c r="AE109" s="918"/>
      <c r="AF109" s="916" t="s">
        <v>300</v>
      </c>
      <c r="AG109" s="917"/>
      <c r="AH109" s="917"/>
      <c r="AI109" s="917"/>
      <c r="AJ109" s="918"/>
      <c r="AK109" s="916" t="s">
        <v>299</v>
      </c>
      <c r="AL109" s="917"/>
      <c r="AM109" s="917"/>
      <c r="AN109" s="917"/>
      <c r="AO109" s="918"/>
      <c r="AP109" s="916" t="s">
        <v>442</v>
      </c>
      <c r="AQ109" s="917"/>
      <c r="AR109" s="917"/>
      <c r="AS109" s="917"/>
      <c r="AT109" s="919"/>
      <c r="AU109" s="936" t="s">
        <v>440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441</v>
      </c>
      <c r="BR109" s="917"/>
      <c r="BS109" s="917"/>
      <c r="BT109" s="917"/>
      <c r="BU109" s="918"/>
      <c r="BV109" s="916" t="s">
        <v>300</v>
      </c>
      <c r="BW109" s="917"/>
      <c r="BX109" s="917"/>
      <c r="BY109" s="917"/>
      <c r="BZ109" s="918"/>
      <c r="CA109" s="916" t="s">
        <v>299</v>
      </c>
      <c r="CB109" s="917"/>
      <c r="CC109" s="917"/>
      <c r="CD109" s="917"/>
      <c r="CE109" s="918"/>
      <c r="CF109" s="937" t="s">
        <v>442</v>
      </c>
      <c r="CG109" s="937"/>
      <c r="CH109" s="937"/>
      <c r="CI109" s="937"/>
      <c r="CJ109" s="937"/>
      <c r="CK109" s="916" t="s">
        <v>443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441</v>
      </c>
      <c r="DH109" s="917"/>
      <c r="DI109" s="917"/>
      <c r="DJ109" s="917"/>
      <c r="DK109" s="918"/>
      <c r="DL109" s="916" t="s">
        <v>300</v>
      </c>
      <c r="DM109" s="917"/>
      <c r="DN109" s="917"/>
      <c r="DO109" s="917"/>
      <c r="DP109" s="918"/>
      <c r="DQ109" s="916" t="s">
        <v>299</v>
      </c>
      <c r="DR109" s="917"/>
      <c r="DS109" s="917"/>
      <c r="DT109" s="917"/>
      <c r="DU109" s="918"/>
      <c r="DV109" s="916" t="s">
        <v>442</v>
      </c>
      <c r="DW109" s="917"/>
      <c r="DX109" s="917"/>
      <c r="DY109" s="917"/>
      <c r="DZ109" s="919"/>
    </row>
    <row r="110" spans="1:131" s="226" customFormat="1" ht="26.25" customHeight="1">
      <c r="A110" s="920" t="s">
        <v>444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31820658</v>
      </c>
      <c r="AB110" s="924"/>
      <c r="AC110" s="924"/>
      <c r="AD110" s="924"/>
      <c r="AE110" s="925"/>
      <c r="AF110" s="926">
        <v>32081804</v>
      </c>
      <c r="AG110" s="924"/>
      <c r="AH110" s="924"/>
      <c r="AI110" s="924"/>
      <c r="AJ110" s="925"/>
      <c r="AK110" s="926">
        <v>30647963</v>
      </c>
      <c r="AL110" s="924"/>
      <c r="AM110" s="924"/>
      <c r="AN110" s="924"/>
      <c r="AO110" s="925"/>
      <c r="AP110" s="927">
        <v>18.899999999999999</v>
      </c>
      <c r="AQ110" s="928"/>
      <c r="AR110" s="928"/>
      <c r="AS110" s="928"/>
      <c r="AT110" s="929"/>
      <c r="AU110" s="930" t="s">
        <v>67</v>
      </c>
      <c r="AV110" s="931"/>
      <c r="AW110" s="931"/>
      <c r="AX110" s="931"/>
      <c r="AY110" s="931"/>
      <c r="AZ110" s="972" t="s">
        <v>445</v>
      </c>
      <c r="BA110" s="921"/>
      <c r="BB110" s="921"/>
      <c r="BC110" s="921"/>
      <c r="BD110" s="921"/>
      <c r="BE110" s="921"/>
      <c r="BF110" s="921"/>
      <c r="BG110" s="921"/>
      <c r="BH110" s="921"/>
      <c r="BI110" s="921"/>
      <c r="BJ110" s="921"/>
      <c r="BK110" s="921"/>
      <c r="BL110" s="921"/>
      <c r="BM110" s="921"/>
      <c r="BN110" s="921"/>
      <c r="BO110" s="921"/>
      <c r="BP110" s="922"/>
      <c r="BQ110" s="958">
        <v>446029863</v>
      </c>
      <c r="BR110" s="959"/>
      <c r="BS110" s="959"/>
      <c r="BT110" s="959"/>
      <c r="BU110" s="959"/>
      <c r="BV110" s="959">
        <v>457962490</v>
      </c>
      <c r="BW110" s="959"/>
      <c r="BX110" s="959"/>
      <c r="BY110" s="959"/>
      <c r="BZ110" s="959"/>
      <c r="CA110" s="959">
        <v>465976616</v>
      </c>
      <c r="CB110" s="959"/>
      <c r="CC110" s="959"/>
      <c r="CD110" s="959"/>
      <c r="CE110" s="959"/>
      <c r="CF110" s="973">
        <v>287.2</v>
      </c>
      <c r="CG110" s="974"/>
      <c r="CH110" s="974"/>
      <c r="CI110" s="974"/>
      <c r="CJ110" s="974"/>
      <c r="CK110" s="975" t="s">
        <v>446</v>
      </c>
      <c r="CL110" s="976"/>
      <c r="CM110" s="955" t="s">
        <v>447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1967616</v>
      </c>
      <c r="DH110" s="959"/>
      <c r="DI110" s="959"/>
      <c r="DJ110" s="959"/>
      <c r="DK110" s="959"/>
      <c r="DL110" s="959">
        <v>4536294</v>
      </c>
      <c r="DM110" s="959"/>
      <c r="DN110" s="959"/>
      <c r="DO110" s="959"/>
      <c r="DP110" s="959"/>
      <c r="DQ110" s="959">
        <v>3609378</v>
      </c>
      <c r="DR110" s="959"/>
      <c r="DS110" s="959"/>
      <c r="DT110" s="959"/>
      <c r="DU110" s="959"/>
      <c r="DV110" s="960">
        <v>2.2000000000000002</v>
      </c>
      <c r="DW110" s="960"/>
      <c r="DX110" s="960"/>
      <c r="DY110" s="960"/>
      <c r="DZ110" s="961"/>
    </row>
    <row r="111" spans="1:131" s="226" customFormat="1" ht="26.25" customHeight="1">
      <c r="A111" s="962" t="s">
        <v>448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449</v>
      </c>
      <c r="AB111" s="966"/>
      <c r="AC111" s="966"/>
      <c r="AD111" s="966"/>
      <c r="AE111" s="967"/>
      <c r="AF111" s="968" t="s">
        <v>403</v>
      </c>
      <c r="AG111" s="966"/>
      <c r="AH111" s="966"/>
      <c r="AI111" s="966"/>
      <c r="AJ111" s="967"/>
      <c r="AK111" s="968" t="s">
        <v>450</v>
      </c>
      <c r="AL111" s="966"/>
      <c r="AM111" s="966"/>
      <c r="AN111" s="966"/>
      <c r="AO111" s="967"/>
      <c r="AP111" s="969" t="s">
        <v>451</v>
      </c>
      <c r="AQ111" s="970"/>
      <c r="AR111" s="970"/>
      <c r="AS111" s="970"/>
      <c r="AT111" s="971"/>
      <c r="AU111" s="932"/>
      <c r="AV111" s="933"/>
      <c r="AW111" s="933"/>
      <c r="AX111" s="933"/>
      <c r="AY111" s="933"/>
      <c r="AZ111" s="981" t="s">
        <v>452</v>
      </c>
      <c r="BA111" s="982"/>
      <c r="BB111" s="982"/>
      <c r="BC111" s="982"/>
      <c r="BD111" s="982"/>
      <c r="BE111" s="982"/>
      <c r="BF111" s="982"/>
      <c r="BG111" s="982"/>
      <c r="BH111" s="982"/>
      <c r="BI111" s="982"/>
      <c r="BJ111" s="982"/>
      <c r="BK111" s="982"/>
      <c r="BL111" s="982"/>
      <c r="BM111" s="982"/>
      <c r="BN111" s="982"/>
      <c r="BO111" s="982"/>
      <c r="BP111" s="983"/>
      <c r="BQ111" s="951">
        <v>5549139</v>
      </c>
      <c r="BR111" s="952"/>
      <c r="BS111" s="952"/>
      <c r="BT111" s="952"/>
      <c r="BU111" s="952"/>
      <c r="BV111" s="952">
        <v>6582521</v>
      </c>
      <c r="BW111" s="952"/>
      <c r="BX111" s="952"/>
      <c r="BY111" s="952"/>
      <c r="BZ111" s="952"/>
      <c r="CA111" s="952">
        <v>5733198</v>
      </c>
      <c r="CB111" s="952"/>
      <c r="CC111" s="952"/>
      <c r="CD111" s="952"/>
      <c r="CE111" s="952"/>
      <c r="CF111" s="946">
        <v>3.5</v>
      </c>
      <c r="CG111" s="947"/>
      <c r="CH111" s="947"/>
      <c r="CI111" s="947"/>
      <c r="CJ111" s="947"/>
      <c r="CK111" s="977"/>
      <c r="CL111" s="978"/>
      <c r="CM111" s="948" t="s">
        <v>453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454</v>
      </c>
      <c r="DH111" s="952"/>
      <c r="DI111" s="952"/>
      <c r="DJ111" s="952"/>
      <c r="DK111" s="952"/>
      <c r="DL111" s="952" t="s">
        <v>403</v>
      </c>
      <c r="DM111" s="952"/>
      <c r="DN111" s="952"/>
      <c r="DO111" s="952"/>
      <c r="DP111" s="952"/>
      <c r="DQ111" s="952" t="s">
        <v>454</v>
      </c>
      <c r="DR111" s="952"/>
      <c r="DS111" s="952"/>
      <c r="DT111" s="952"/>
      <c r="DU111" s="952"/>
      <c r="DV111" s="953" t="s">
        <v>449</v>
      </c>
      <c r="DW111" s="953"/>
      <c r="DX111" s="953"/>
      <c r="DY111" s="953"/>
      <c r="DZ111" s="954"/>
    </row>
    <row r="112" spans="1:131" s="226" customFormat="1" ht="26.25" customHeight="1">
      <c r="A112" s="984" t="s">
        <v>455</v>
      </c>
      <c r="B112" s="985"/>
      <c r="C112" s="982" t="s">
        <v>456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5833333</v>
      </c>
      <c r="AB112" s="991"/>
      <c r="AC112" s="991"/>
      <c r="AD112" s="991"/>
      <c r="AE112" s="992"/>
      <c r="AF112" s="993">
        <v>6590000</v>
      </c>
      <c r="AG112" s="991"/>
      <c r="AH112" s="991"/>
      <c r="AI112" s="991"/>
      <c r="AJ112" s="992"/>
      <c r="AK112" s="993">
        <v>7235000</v>
      </c>
      <c r="AL112" s="991"/>
      <c r="AM112" s="991"/>
      <c r="AN112" s="991"/>
      <c r="AO112" s="992"/>
      <c r="AP112" s="994">
        <v>4.5</v>
      </c>
      <c r="AQ112" s="995"/>
      <c r="AR112" s="995"/>
      <c r="AS112" s="995"/>
      <c r="AT112" s="996"/>
      <c r="AU112" s="932"/>
      <c r="AV112" s="933"/>
      <c r="AW112" s="933"/>
      <c r="AX112" s="933"/>
      <c r="AY112" s="933"/>
      <c r="AZ112" s="981" t="s">
        <v>457</v>
      </c>
      <c r="BA112" s="982"/>
      <c r="BB112" s="982"/>
      <c r="BC112" s="982"/>
      <c r="BD112" s="982"/>
      <c r="BE112" s="982"/>
      <c r="BF112" s="982"/>
      <c r="BG112" s="982"/>
      <c r="BH112" s="982"/>
      <c r="BI112" s="982"/>
      <c r="BJ112" s="982"/>
      <c r="BK112" s="982"/>
      <c r="BL112" s="982"/>
      <c r="BM112" s="982"/>
      <c r="BN112" s="982"/>
      <c r="BO112" s="982"/>
      <c r="BP112" s="983"/>
      <c r="BQ112" s="951">
        <v>87965426</v>
      </c>
      <c r="BR112" s="952"/>
      <c r="BS112" s="952"/>
      <c r="BT112" s="952"/>
      <c r="BU112" s="952"/>
      <c r="BV112" s="952">
        <v>76907948</v>
      </c>
      <c r="BW112" s="952"/>
      <c r="BX112" s="952"/>
      <c r="BY112" s="952"/>
      <c r="BZ112" s="952"/>
      <c r="CA112" s="952">
        <v>70205882</v>
      </c>
      <c r="CB112" s="952"/>
      <c r="CC112" s="952"/>
      <c r="CD112" s="952"/>
      <c r="CE112" s="952"/>
      <c r="CF112" s="946">
        <v>43.3</v>
      </c>
      <c r="CG112" s="947"/>
      <c r="CH112" s="947"/>
      <c r="CI112" s="947"/>
      <c r="CJ112" s="947"/>
      <c r="CK112" s="977"/>
      <c r="CL112" s="978"/>
      <c r="CM112" s="948" t="s">
        <v>458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403</v>
      </c>
      <c r="DH112" s="952"/>
      <c r="DI112" s="952"/>
      <c r="DJ112" s="952"/>
      <c r="DK112" s="952"/>
      <c r="DL112" s="952" t="s">
        <v>123</v>
      </c>
      <c r="DM112" s="952"/>
      <c r="DN112" s="952"/>
      <c r="DO112" s="952"/>
      <c r="DP112" s="952"/>
      <c r="DQ112" s="952" t="s">
        <v>449</v>
      </c>
      <c r="DR112" s="952"/>
      <c r="DS112" s="952"/>
      <c r="DT112" s="952"/>
      <c r="DU112" s="952"/>
      <c r="DV112" s="953" t="s">
        <v>449</v>
      </c>
      <c r="DW112" s="953"/>
      <c r="DX112" s="953"/>
      <c r="DY112" s="953"/>
      <c r="DZ112" s="954"/>
    </row>
    <row r="113" spans="1:130" s="226" customFormat="1" ht="26.25" customHeight="1">
      <c r="A113" s="986"/>
      <c r="B113" s="987"/>
      <c r="C113" s="982" t="s">
        <v>459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7477161</v>
      </c>
      <c r="AB113" s="966"/>
      <c r="AC113" s="966"/>
      <c r="AD113" s="966"/>
      <c r="AE113" s="967"/>
      <c r="AF113" s="968">
        <v>6579276</v>
      </c>
      <c r="AG113" s="966"/>
      <c r="AH113" s="966"/>
      <c r="AI113" s="966"/>
      <c r="AJ113" s="967"/>
      <c r="AK113" s="968">
        <v>6939793</v>
      </c>
      <c r="AL113" s="966"/>
      <c r="AM113" s="966"/>
      <c r="AN113" s="966"/>
      <c r="AO113" s="967"/>
      <c r="AP113" s="969">
        <v>4.3</v>
      </c>
      <c r="AQ113" s="970"/>
      <c r="AR113" s="970"/>
      <c r="AS113" s="970"/>
      <c r="AT113" s="971"/>
      <c r="AU113" s="932"/>
      <c r="AV113" s="933"/>
      <c r="AW113" s="933"/>
      <c r="AX113" s="933"/>
      <c r="AY113" s="933"/>
      <c r="AZ113" s="981" t="s">
        <v>460</v>
      </c>
      <c r="BA113" s="982"/>
      <c r="BB113" s="982"/>
      <c r="BC113" s="982"/>
      <c r="BD113" s="982"/>
      <c r="BE113" s="982"/>
      <c r="BF113" s="982"/>
      <c r="BG113" s="982"/>
      <c r="BH113" s="982"/>
      <c r="BI113" s="982"/>
      <c r="BJ113" s="982"/>
      <c r="BK113" s="982"/>
      <c r="BL113" s="982"/>
      <c r="BM113" s="982"/>
      <c r="BN113" s="982"/>
      <c r="BO113" s="982"/>
      <c r="BP113" s="983"/>
      <c r="BQ113" s="951">
        <v>1060810</v>
      </c>
      <c r="BR113" s="952"/>
      <c r="BS113" s="952"/>
      <c r="BT113" s="952"/>
      <c r="BU113" s="952"/>
      <c r="BV113" s="952">
        <v>958569</v>
      </c>
      <c r="BW113" s="952"/>
      <c r="BX113" s="952"/>
      <c r="BY113" s="952"/>
      <c r="BZ113" s="952"/>
      <c r="CA113" s="952">
        <v>699624</v>
      </c>
      <c r="CB113" s="952"/>
      <c r="CC113" s="952"/>
      <c r="CD113" s="952"/>
      <c r="CE113" s="952"/>
      <c r="CF113" s="946">
        <v>0.4</v>
      </c>
      <c r="CG113" s="947"/>
      <c r="CH113" s="947"/>
      <c r="CI113" s="947"/>
      <c r="CJ113" s="947"/>
      <c r="CK113" s="977"/>
      <c r="CL113" s="978"/>
      <c r="CM113" s="948" t="s">
        <v>461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454</v>
      </c>
      <c r="DH113" s="991"/>
      <c r="DI113" s="991"/>
      <c r="DJ113" s="991"/>
      <c r="DK113" s="992"/>
      <c r="DL113" s="993" t="s">
        <v>449</v>
      </c>
      <c r="DM113" s="991"/>
      <c r="DN113" s="991"/>
      <c r="DO113" s="991"/>
      <c r="DP113" s="992"/>
      <c r="DQ113" s="993" t="s">
        <v>454</v>
      </c>
      <c r="DR113" s="991"/>
      <c r="DS113" s="991"/>
      <c r="DT113" s="991"/>
      <c r="DU113" s="992"/>
      <c r="DV113" s="994" t="s">
        <v>451</v>
      </c>
      <c r="DW113" s="995"/>
      <c r="DX113" s="995"/>
      <c r="DY113" s="995"/>
      <c r="DZ113" s="996"/>
    </row>
    <row r="114" spans="1:130" s="226" customFormat="1" ht="26.25" customHeight="1">
      <c r="A114" s="986"/>
      <c r="B114" s="987"/>
      <c r="C114" s="982" t="s">
        <v>462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114340</v>
      </c>
      <c r="AB114" s="991"/>
      <c r="AC114" s="991"/>
      <c r="AD114" s="991"/>
      <c r="AE114" s="992"/>
      <c r="AF114" s="993">
        <v>113904</v>
      </c>
      <c r="AG114" s="991"/>
      <c r="AH114" s="991"/>
      <c r="AI114" s="991"/>
      <c r="AJ114" s="992"/>
      <c r="AK114" s="993">
        <v>111816</v>
      </c>
      <c r="AL114" s="991"/>
      <c r="AM114" s="991"/>
      <c r="AN114" s="991"/>
      <c r="AO114" s="992"/>
      <c r="AP114" s="994">
        <v>0.1</v>
      </c>
      <c r="AQ114" s="995"/>
      <c r="AR114" s="995"/>
      <c r="AS114" s="995"/>
      <c r="AT114" s="996"/>
      <c r="AU114" s="932"/>
      <c r="AV114" s="933"/>
      <c r="AW114" s="933"/>
      <c r="AX114" s="933"/>
      <c r="AY114" s="933"/>
      <c r="AZ114" s="981" t="s">
        <v>463</v>
      </c>
      <c r="BA114" s="982"/>
      <c r="BB114" s="982"/>
      <c r="BC114" s="982"/>
      <c r="BD114" s="982"/>
      <c r="BE114" s="982"/>
      <c r="BF114" s="982"/>
      <c r="BG114" s="982"/>
      <c r="BH114" s="982"/>
      <c r="BI114" s="982"/>
      <c r="BJ114" s="982"/>
      <c r="BK114" s="982"/>
      <c r="BL114" s="982"/>
      <c r="BM114" s="982"/>
      <c r="BN114" s="982"/>
      <c r="BO114" s="982"/>
      <c r="BP114" s="983"/>
      <c r="BQ114" s="951">
        <v>41462569</v>
      </c>
      <c r="BR114" s="952"/>
      <c r="BS114" s="952"/>
      <c r="BT114" s="952"/>
      <c r="BU114" s="952"/>
      <c r="BV114" s="952">
        <v>40389473</v>
      </c>
      <c r="BW114" s="952"/>
      <c r="BX114" s="952"/>
      <c r="BY114" s="952"/>
      <c r="BZ114" s="952"/>
      <c r="CA114" s="952">
        <v>69983899</v>
      </c>
      <c r="CB114" s="952"/>
      <c r="CC114" s="952"/>
      <c r="CD114" s="952"/>
      <c r="CE114" s="952"/>
      <c r="CF114" s="946">
        <v>43.1</v>
      </c>
      <c r="CG114" s="947"/>
      <c r="CH114" s="947"/>
      <c r="CI114" s="947"/>
      <c r="CJ114" s="947"/>
      <c r="CK114" s="977"/>
      <c r="CL114" s="978"/>
      <c r="CM114" s="948" t="s">
        <v>464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451</v>
      </c>
      <c r="DH114" s="991"/>
      <c r="DI114" s="991"/>
      <c r="DJ114" s="991"/>
      <c r="DK114" s="992"/>
      <c r="DL114" s="993" t="s">
        <v>454</v>
      </c>
      <c r="DM114" s="991"/>
      <c r="DN114" s="991"/>
      <c r="DO114" s="991"/>
      <c r="DP114" s="992"/>
      <c r="DQ114" s="993" t="s">
        <v>403</v>
      </c>
      <c r="DR114" s="991"/>
      <c r="DS114" s="991"/>
      <c r="DT114" s="991"/>
      <c r="DU114" s="992"/>
      <c r="DV114" s="994" t="s">
        <v>454</v>
      </c>
      <c r="DW114" s="995"/>
      <c r="DX114" s="995"/>
      <c r="DY114" s="995"/>
      <c r="DZ114" s="996"/>
    </row>
    <row r="115" spans="1:130" s="226" customFormat="1" ht="26.25" customHeight="1">
      <c r="A115" s="986"/>
      <c r="B115" s="987"/>
      <c r="C115" s="982" t="s">
        <v>465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1476880</v>
      </c>
      <c r="AB115" s="966"/>
      <c r="AC115" s="966"/>
      <c r="AD115" s="966"/>
      <c r="AE115" s="967"/>
      <c r="AF115" s="968">
        <v>1104449</v>
      </c>
      <c r="AG115" s="966"/>
      <c r="AH115" s="966"/>
      <c r="AI115" s="966"/>
      <c r="AJ115" s="967"/>
      <c r="AK115" s="968">
        <v>1175127</v>
      </c>
      <c r="AL115" s="966"/>
      <c r="AM115" s="966"/>
      <c r="AN115" s="966"/>
      <c r="AO115" s="967"/>
      <c r="AP115" s="969">
        <v>0.7</v>
      </c>
      <c r="AQ115" s="970"/>
      <c r="AR115" s="970"/>
      <c r="AS115" s="970"/>
      <c r="AT115" s="971"/>
      <c r="AU115" s="932"/>
      <c r="AV115" s="933"/>
      <c r="AW115" s="933"/>
      <c r="AX115" s="933"/>
      <c r="AY115" s="933"/>
      <c r="AZ115" s="981" t="s">
        <v>466</v>
      </c>
      <c r="BA115" s="982"/>
      <c r="BB115" s="982"/>
      <c r="BC115" s="982"/>
      <c r="BD115" s="982"/>
      <c r="BE115" s="982"/>
      <c r="BF115" s="982"/>
      <c r="BG115" s="982"/>
      <c r="BH115" s="982"/>
      <c r="BI115" s="982"/>
      <c r="BJ115" s="982"/>
      <c r="BK115" s="982"/>
      <c r="BL115" s="982"/>
      <c r="BM115" s="982"/>
      <c r="BN115" s="982"/>
      <c r="BO115" s="982"/>
      <c r="BP115" s="983"/>
      <c r="BQ115" s="951">
        <v>2013442</v>
      </c>
      <c r="BR115" s="952"/>
      <c r="BS115" s="952"/>
      <c r="BT115" s="952"/>
      <c r="BU115" s="952"/>
      <c r="BV115" s="952">
        <v>2089276</v>
      </c>
      <c r="BW115" s="952"/>
      <c r="BX115" s="952"/>
      <c r="BY115" s="952"/>
      <c r="BZ115" s="952"/>
      <c r="CA115" s="952">
        <v>2158286</v>
      </c>
      <c r="CB115" s="952"/>
      <c r="CC115" s="952"/>
      <c r="CD115" s="952"/>
      <c r="CE115" s="952"/>
      <c r="CF115" s="946">
        <v>1.3</v>
      </c>
      <c r="CG115" s="947"/>
      <c r="CH115" s="947"/>
      <c r="CI115" s="947"/>
      <c r="CJ115" s="947"/>
      <c r="CK115" s="977"/>
      <c r="CL115" s="978"/>
      <c r="CM115" s="981"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2104932</v>
      </c>
      <c r="DH115" s="991"/>
      <c r="DI115" s="991"/>
      <c r="DJ115" s="991"/>
      <c r="DK115" s="992"/>
      <c r="DL115" s="993">
        <v>620571</v>
      </c>
      <c r="DM115" s="991"/>
      <c r="DN115" s="991"/>
      <c r="DO115" s="991"/>
      <c r="DP115" s="992"/>
      <c r="DQ115" s="993">
        <v>727519</v>
      </c>
      <c r="DR115" s="991"/>
      <c r="DS115" s="991"/>
      <c r="DT115" s="991"/>
      <c r="DU115" s="992"/>
      <c r="DV115" s="994">
        <v>0.4</v>
      </c>
      <c r="DW115" s="995"/>
      <c r="DX115" s="995"/>
      <c r="DY115" s="995"/>
      <c r="DZ115" s="996"/>
    </row>
    <row r="116" spans="1:130" s="226" customFormat="1" ht="26.25" customHeight="1">
      <c r="A116" s="988"/>
      <c r="B116" s="989"/>
      <c r="C116" s="997" t="s">
        <v>468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451</v>
      </c>
      <c r="AB116" s="991"/>
      <c r="AC116" s="991"/>
      <c r="AD116" s="991"/>
      <c r="AE116" s="992"/>
      <c r="AF116" s="993" t="s">
        <v>451</v>
      </c>
      <c r="AG116" s="991"/>
      <c r="AH116" s="991"/>
      <c r="AI116" s="991"/>
      <c r="AJ116" s="992"/>
      <c r="AK116" s="993" t="s">
        <v>449</v>
      </c>
      <c r="AL116" s="991"/>
      <c r="AM116" s="991"/>
      <c r="AN116" s="991"/>
      <c r="AO116" s="992"/>
      <c r="AP116" s="994" t="s">
        <v>123</v>
      </c>
      <c r="AQ116" s="995"/>
      <c r="AR116" s="995"/>
      <c r="AS116" s="995"/>
      <c r="AT116" s="996"/>
      <c r="AU116" s="932"/>
      <c r="AV116" s="933"/>
      <c r="AW116" s="933"/>
      <c r="AX116" s="933"/>
      <c r="AY116" s="933"/>
      <c r="AZ116" s="999" t="s">
        <v>469</v>
      </c>
      <c r="BA116" s="1000"/>
      <c r="BB116" s="1000"/>
      <c r="BC116" s="1000"/>
      <c r="BD116" s="1000"/>
      <c r="BE116" s="1000"/>
      <c r="BF116" s="1000"/>
      <c r="BG116" s="1000"/>
      <c r="BH116" s="1000"/>
      <c r="BI116" s="1000"/>
      <c r="BJ116" s="1000"/>
      <c r="BK116" s="1000"/>
      <c r="BL116" s="1000"/>
      <c r="BM116" s="1000"/>
      <c r="BN116" s="1000"/>
      <c r="BO116" s="1000"/>
      <c r="BP116" s="1001"/>
      <c r="BQ116" s="951" t="s">
        <v>450</v>
      </c>
      <c r="BR116" s="952"/>
      <c r="BS116" s="952"/>
      <c r="BT116" s="952"/>
      <c r="BU116" s="952"/>
      <c r="BV116" s="952" t="s">
        <v>449</v>
      </c>
      <c r="BW116" s="952"/>
      <c r="BX116" s="952"/>
      <c r="BY116" s="952"/>
      <c r="BZ116" s="952"/>
      <c r="CA116" s="952" t="s">
        <v>449</v>
      </c>
      <c r="CB116" s="952"/>
      <c r="CC116" s="952"/>
      <c r="CD116" s="952"/>
      <c r="CE116" s="952"/>
      <c r="CF116" s="946" t="s">
        <v>470</v>
      </c>
      <c r="CG116" s="947"/>
      <c r="CH116" s="947"/>
      <c r="CI116" s="947"/>
      <c r="CJ116" s="947"/>
      <c r="CK116" s="977"/>
      <c r="CL116" s="978"/>
      <c r="CM116" s="948" t="s">
        <v>471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77543</v>
      </c>
      <c r="DH116" s="991"/>
      <c r="DI116" s="991"/>
      <c r="DJ116" s="991"/>
      <c r="DK116" s="992"/>
      <c r="DL116" s="993">
        <v>66465</v>
      </c>
      <c r="DM116" s="991"/>
      <c r="DN116" s="991"/>
      <c r="DO116" s="991"/>
      <c r="DP116" s="992"/>
      <c r="DQ116" s="993">
        <v>55388</v>
      </c>
      <c r="DR116" s="991"/>
      <c r="DS116" s="991"/>
      <c r="DT116" s="991"/>
      <c r="DU116" s="992"/>
      <c r="DV116" s="994">
        <v>0</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472</v>
      </c>
      <c r="Z117" s="918"/>
      <c r="AA117" s="1008">
        <v>46722372</v>
      </c>
      <c r="AB117" s="1009"/>
      <c r="AC117" s="1009"/>
      <c r="AD117" s="1009"/>
      <c r="AE117" s="1010"/>
      <c r="AF117" s="1011">
        <v>46469433</v>
      </c>
      <c r="AG117" s="1009"/>
      <c r="AH117" s="1009"/>
      <c r="AI117" s="1009"/>
      <c r="AJ117" s="1010"/>
      <c r="AK117" s="1011">
        <v>46109699</v>
      </c>
      <c r="AL117" s="1009"/>
      <c r="AM117" s="1009"/>
      <c r="AN117" s="1009"/>
      <c r="AO117" s="1010"/>
      <c r="AP117" s="1012"/>
      <c r="AQ117" s="1013"/>
      <c r="AR117" s="1013"/>
      <c r="AS117" s="1013"/>
      <c r="AT117" s="1014"/>
      <c r="AU117" s="932"/>
      <c r="AV117" s="933"/>
      <c r="AW117" s="933"/>
      <c r="AX117" s="933"/>
      <c r="AY117" s="933"/>
      <c r="AZ117" s="999" t="s">
        <v>473</v>
      </c>
      <c r="BA117" s="1000"/>
      <c r="BB117" s="1000"/>
      <c r="BC117" s="1000"/>
      <c r="BD117" s="1000"/>
      <c r="BE117" s="1000"/>
      <c r="BF117" s="1000"/>
      <c r="BG117" s="1000"/>
      <c r="BH117" s="1000"/>
      <c r="BI117" s="1000"/>
      <c r="BJ117" s="1000"/>
      <c r="BK117" s="1000"/>
      <c r="BL117" s="1000"/>
      <c r="BM117" s="1000"/>
      <c r="BN117" s="1000"/>
      <c r="BO117" s="1000"/>
      <c r="BP117" s="1001"/>
      <c r="BQ117" s="951" t="s">
        <v>454</v>
      </c>
      <c r="BR117" s="952"/>
      <c r="BS117" s="952"/>
      <c r="BT117" s="952"/>
      <c r="BU117" s="952"/>
      <c r="BV117" s="952" t="s">
        <v>123</v>
      </c>
      <c r="BW117" s="952"/>
      <c r="BX117" s="952"/>
      <c r="BY117" s="952"/>
      <c r="BZ117" s="952"/>
      <c r="CA117" s="952" t="s">
        <v>450</v>
      </c>
      <c r="CB117" s="952"/>
      <c r="CC117" s="952"/>
      <c r="CD117" s="952"/>
      <c r="CE117" s="952"/>
      <c r="CF117" s="946" t="s">
        <v>454</v>
      </c>
      <c r="CG117" s="947"/>
      <c r="CH117" s="947"/>
      <c r="CI117" s="947"/>
      <c r="CJ117" s="947"/>
      <c r="CK117" s="977"/>
      <c r="CL117" s="978"/>
      <c r="CM117" s="948" t="s">
        <v>474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450</v>
      </c>
      <c r="DH117" s="991"/>
      <c r="DI117" s="991"/>
      <c r="DJ117" s="991"/>
      <c r="DK117" s="992"/>
      <c r="DL117" s="993" t="s">
        <v>403</v>
      </c>
      <c r="DM117" s="991"/>
      <c r="DN117" s="991"/>
      <c r="DO117" s="991"/>
      <c r="DP117" s="992"/>
      <c r="DQ117" s="993" t="s">
        <v>454</v>
      </c>
      <c r="DR117" s="991"/>
      <c r="DS117" s="991"/>
      <c r="DT117" s="991"/>
      <c r="DU117" s="992"/>
      <c r="DV117" s="994" t="s">
        <v>451</v>
      </c>
      <c r="DW117" s="995"/>
      <c r="DX117" s="995"/>
      <c r="DY117" s="995"/>
      <c r="DZ117" s="996"/>
    </row>
    <row r="118" spans="1:130" s="226" customFormat="1" ht="26.25" customHeight="1">
      <c r="A118" s="936" t="s">
        <v>443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441</v>
      </c>
      <c r="AB118" s="917"/>
      <c r="AC118" s="917"/>
      <c r="AD118" s="917"/>
      <c r="AE118" s="918"/>
      <c r="AF118" s="916" t="s">
        <v>300</v>
      </c>
      <c r="AG118" s="917"/>
      <c r="AH118" s="917"/>
      <c r="AI118" s="917"/>
      <c r="AJ118" s="918"/>
      <c r="AK118" s="916" t="s">
        <v>299</v>
      </c>
      <c r="AL118" s="917"/>
      <c r="AM118" s="917"/>
      <c r="AN118" s="917"/>
      <c r="AO118" s="918"/>
      <c r="AP118" s="1003" t="s">
        <v>442</v>
      </c>
      <c r="AQ118" s="1004"/>
      <c r="AR118" s="1004"/>
      <c r="AS118" s="1004"/>
      <c r="AT118" s="1005"/>
      <c r="AU118" s="932"/>
      <c r="AV118" s="933"/>
      <c r="AW118" s="933"/>
      <c r="AX118" s="933"/>
      <c r="AY118" s="933"/>
      <c r="AZ118" s="1006" t="s">
        <v>475</v>
      </c>
      <c r="BA118" s="997"/>
      <c r="BB118" s="997"/>
      <c r="BC118" s="997"/>
      <c r="BD118" s="997"/>
      <c r="BE118" s="997"/>
      <c r="BF118" s="997"/>
      <c r="BG118" s="997"/>
      <c r="BH118" s="997"/>
      <c r="BI118" s="997"/>
      <c r="BJ118" s="997"/>
      <c r="BK118" s="997"/>
      <c r="BL118" s="997"/>
      <c r="BM118" s="997"/>
      <c r="BN118" s="997"/>
      <c r="BO118" s="997"/>
      <c r="BP118" s="998"/>
      <c r="BQ118" s="1029" t="s">
        <v>403</v>
      </c>
      <c r="BR118" s="1030"/>
      <c r="BS118" s="1030"/>
      <c r="BT118" s="1030"/>
      <c r="BU118" s="1030"/>
      <c r="BV118" s="1030" t="s">
        <v>449</v>
      </c>
      <c r="BW118" s="1030"/>
      <c r="BX118" s="1030"/>
      <c r="BY118" s="1030"/>
      <c r="BZ118" s="1030"/>
      <c r="CA118" s="1030" t="s">
        <v>454</v>
      </c>
      <c r="CB118" s="1030"/>
      <c r="CC118" s="1030"/>
      <c r="CD118" s="1030"/>
      <c r="CE118" s="1030"/>
      <c r="CF118" s="946" t="s">
        <v>450</v>
      </c>
      <c r="CG118" s="947"/>
      <c r="CH118" s="947"/>
      <c r="CI118" s="947"/>
      <c r="CJ118" s="947"/>
      <c r="CK118" s="977"/>
      <c r="CL118" s="978"/>
      <c r="CM118" s="948" t="s">
        <v>476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451</v>
      </c>
      <c r="DH118" s="991"/>
      <c r="DI118" s="991"/>
      <c r="DJ118" s="991"/>
      <c r="DK118" s="992"/>
      <c r="DL118" s="993" t="s">
        <v>454</v>
      </c>
      <c r="DM118" s="991"/>
      <c r="DN118" s="991"/>
      <c r="DO118" s="991"/>
      <c r="DP118" s="992"/>
      <c r="DQ118" s="993" t="s">
        <v>454</v>
      </c>
      <c r="DR118" s="991"/>
      <c r="DS118" s="991"/>
      <c r="DT118" s="991"/>
      <c r="DU118" s="992"/>
      <c r="DV118" s="994" t="s">
        <v>450</v>
      </c>
      <c r="DW118" s="995"/>
      <c r="DX118" s="995"/>
      <c r="DY118" s="995"/>
      <c r="DZ118" s="996"/>
    </row>
    <row r="119" spans="1:130" s="226" customFormat="1" ht="26.25" customHeight="1">
      <c r="A119" s="1090" t="s">
        <v>446</v>
      </c>
      <c r="B119" s="976"/>
      <c r="C119" s="955" t="s">
        <v>447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232084</v>
      </c>
      <c r="AB119" s="924"/>
      <c r="AC119" s="924"/>
      <c r="AD119" s="924"/>
      <c r="AE119" s="925"/>
      <c r="AF119" s="926">
        <v>252085</v>
      </c>
      <c r="AG119" s="924"/>
      <c r="AH119" s="924"/>
      <c r="AI119" s="924"/>
      <c r="AJ119" s="925"/>
      <c r="AK119" s="926">
        <v>433237</v>
      </c>
      <c r="AL119" s="924"/>
      <c r="AM119" s="924"/>
      <c r="AN119" s="924"/>
      <c r="AO119" s="925"/>
      <c r="AP119" s="927">
        <v>0.3</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477</v>
      </c>
      <c r="BP119" s="1038"/>
      <c r="BQ119" s="1029">
        <v>584081249</v>
      </c>
      <c r="BR119" s="1030"/>
      <c r="BS119" s="1030"/>
      <c r="BT119" s="1030"/>
      <c r="BU119" s="1030"/>
      <c r="BV119" s="1030">
        <v>584890277</v>
      </c>
      <c r="BW119" s="1030"/>
      <c r="BX119" s="1030"/>
      <c r="BY119" s="1030"/>
      <c r="BZ119" s="1030"/>
      <c r="CA119" s="1030">
        <v>614757505</v>
      </c>
      <c r="CB119" s="1030"/>
      <c r="CC119" s="1030"/>
      <c r="CD119" s="1030"/>
      <c r="CE119" s="1030"/>
      <c r="CF119" s="1031"/>
      <c r="CG119" s="1032"/>
      <c r="CH119" s="1032"/>
      <c r="CI119" s="1032"/>
      <c r="CJ119" s="1033"/>
      <c r="CK119" s="979"/>
      <c r="CL119" s="980"/>
      <c r="CM119" s="1034" t="s">
        <v>478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1399048</v>
      </c>
      <c r="DH119" s="1016"/>
      <c r="DI119" s="1016"/>
      <c r="DJ119" s="1016"/>
      <c r="DK119" s="1017"/>
      <c r="DL119" s="1015">
        <v>1359191</v>
      </c>
      <c r="DM119" s="1016"/>
      <c r="DN119" s="1016"/>
      <c r="DO119" s="1016"/>
      <c r="DP119" s="1017"/>
      <c r="DQ119" s="1015">
        <v>1340913</v>
      </c>
      <c r="DR119" s="1016"/>
      <c r="DS119" s="1016"/>
      <c r="DT119" s="1016"/>
      <c r="DU119" s="1017"/>
      <c r="DV119" s="1018">
        <v>0.8</v>
      </c>
      <c r="DW119" s="1019"/>
      <c r="DX119" s="1019"/>
      <c r="DY119" s="1019"/>
      <c r="DZ119" s="1020"/>
    </row>
    <row r="120" spans="1:130" s="226" customFormat="1" ht="26.25" customHeight="1">
      <c r="A120" s="1091"/>
      <c r="B120" s="978"/>
      <c r="C120" s="948" t="s">
        <v>453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123</v>
      </c>
      <c r="AB120" s="991"/>
      <c r="AC120" s="991"/>
      <c r="AD120" s="991"/>
      <c r="AE120" s="992"/>
      <c r="AF120" s="993" t="s">
        <v>454</v>
      </c>
      <c r="AG120" s="991"/>
      <c r="AH120" s="991"/>
      <c r="AI120" s="991"/>
      <c r="AJ120" s="992"/>
      <c r="AK120" s="993" t="s">
        <v>449</v>
      </c>
      <c r="AL120" s="991"/>
      <c r="AM120" s="991"/>
      <c r="AN120" s="991"/>
      <c r="AO120" s="992"/>
      <c r="AP120" s="994" t="s">
        <v>451</v>
      </c>
      <c r="AQ120" s="995"/>
      <c r="AR120" s="995"/>
      <c r="AS120" s="995"/>
      <c r="AT120" s="996"/>
      <c r="AU120" s="1021" t="s">
        <v>479</v>
      </c>
      <c r="AV120" s="1022"/>
      <c r="AW120" s="1022"/>
      <c r="AX120" s="1022"/>
      <c r="AY120" s="1023"/>
      <c r="AZ120" s="972" t="s">
        <v>480</v>
      </c>
      <c r="BA120" s="921"/>
      <c r="BB120" s="921"/>
      <c r="BC120" s="921"/>
      <c r="BD120" s="921"/>
      <c r="BE120" s="921"/>
      <c r="BF120" s="921"/>
      <c r="BG120" s="921"/>
      <c r="BH120" s="921"/>
      <c r="BI120" s="921"/>
      <c r="BJ120" s="921"/>
      <c r="BK120" s="921"/>
      <c r="BL120" s="921"/>
      <c r="BM120" s="921"/>
      <c r="BN120" s="921"/>
      <c r="BO120" s="921"/>
      <c r="BP120" s="922"/>
      <c r="BQ120" s="958">
        <v>60772216</v>
      </c>
      <c r="BR120" s="959"/>
      <c r="BS120" s="959"/>
      <c r="BT120" s="959"/>
      <c r="BU120" s="959"/>
      <c r="BV120" s="959">
        <v>63768561</v>
      </c>
      <c r="BW120" s="959"/>
      <c r="BX120" s="959"/>
      <c r="BY120" s="959"/>
      <c r="BZ120" s="959"/>
      <c r="CA120" s="959">
        <v>64746567</v>
      </c>
      <c r="CB120" s="959"/>
      <c r="CC120" s="959"/>
      <c r="CD120" s="959"/>
      <c r="CE120" s="959"/>
      <c r="CF120" s="973">
        <v>39.9</v>
      </c>
      <c r="CG120" s="974"/>
      <c r="CH120" s="974"/>
      <c r="CI120" s="974"/>
      <c r="CJ120" s="974"/>
      <c r="CK120" s="1039" t="s">
        <v>481</v>
      </c>
      <c r="CL120" s="1040"/>
      <c r="CM120" s="1040"/>
      <c r="CN120" s="1040"/>
      <c r="CO120" s="1041"/>
      <c r="CP120" s="1047" t="s">
        <v>482</v>
      </c>
      <c r="CQ120" s="1048"/>
      <c r="CR120" s="1048"/>
      <c r="CS120" s="1048"/>
      <c r="CT120" s="1048"/>
      <c r="CU120" s="1048"/>
      <c r="CV120" s="1048"/>
      <c r="CW120" s="1048"/>
      <c r="CX120" s="1048"/>
      <c r="CY120" s="1048"/>
      <c r="CZ120" s="1048"/>
      <c r="DA120" s="1048"/>
      <c r="DB120" s="1048"/>
      <c r="DC120" s="1048"/>
      <c r="DD120" s="1048"/>
      <c r="DE120" s="1048"/>
      <c r="DF120" s="1049"/>
      <c r="DG120" s="958">
        <v>74268325</v>
      </c>
      <c r="DH120" s="959"/>
      <c r="DI120" s="959"/>
      <c r="DJ120" s="959"/>
      <c r="DK120" s="959"/>
      <c r="DL120" s="959">
        <v>67856285</v>
      </c>
      <c r="DM120" s="959"/>
      <c r="DN120" s="959"/>
      <c r="DO120" s="959"/>
      <c r="DP120" s="959"/>
      <c r="DQ120" s="959">
        <v>62759837</v>
      </c>
      <c r="DR120" s="959"/>
      <c r="DS120" s="959"/>
      <c r="DT120" s="959"/>
      <c r="DU120" s="959"/>
      <c r="DV120" s="960">
        <v>38.700000000000003</v>
      </c>
      <c r="DW120" s="960"/>
      <c r="DX120" s="960"/>
      <c r="DY120" s="960"/>
      <c r="DZ120" s="961"/>
    </row>
    <row r="121" spans="1:130" s="226" customFormat="1" ht="26.25" customHeight="1">
      <c r="A121" s="1091"/>
      <c r="B121" s="978"/>
      <c r="C121" s="999" t="s">
        <v>483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449</v>
      </c>
      <c r="AB121" s="991"/>
      <c r="AC121" s="991"/>
      <c r="AD121" s="991"/>
      <c r="AE121" s="992"/>
      <c r="AF121" s="993" t="s">
        <v>403</v>
      </c>
      <c r="AG121" s="991"/>
      <c r="AH121" s="991"/>
      <c r="AI121" s="991"/>
      <c r="AJ121" s="992"/>
      <c r="AK121" s="993" t="s">
        <v>450</v>
      </c>
      <c r="AL121" s="991"/>
      <c r="AM121" s="991"/>
      <c r="AN121" s="991"/>
      <c r="AO121" s="992"/>
      <c r="AP121" s="994" t="s">
        <v>450</v>
      </c>
      <c r="AQ121" s="995"/>
      <c r="AR121" s="995"/>
      <c r="AS121" s="995"/>
      <c r="AT121" s="996"/>
      <c r="AU121" s="1024"/>
      <c r="AV121" s="1025"/>
      <c r="AW121" s="1025"/>
      <c r="AX121" s="1025"/>
      <c r="AY121" s="1026"/>
      <c r="AZ121" s="981" t="s">
        <v>484</v>
      </c>
      <c r="BA121" s="982"/>
      <c r="BB121" s="982"/>
      <c r="BC121" s="982"/>
      <c r="BD121" s="982"/>
      <c r="BE121" s="982"/>
      <c r="BF121" s="982"/>
      <c r="BG121" s="982"/>
      <c r="BH121" s="982"/>
      <c r="BI121" s="982"/>
      <c r="BJ121" s="982"/>
      <c r="BK121" s="982"/>
      <c r="BL121" s="982"/>
      <c r="BM121" s="982"/>
      <c r="BN121" s="982"/>
      <c r="BO121" s="982"/>
      <c r="BP121" s="983"/>
      <c r="BQ121" s="951">
        <v>85772232</v>
      </c>
      <c r="BR121" s="952"/>
      <c r="BS121" s="952"/>
      <c r="BT121" s="952"/>
      <c r="BU121" s="952"/>
      <c r="BV121" s="952">
        <v>98565692</v>
      </c>
      <c r="BW121" s="952"/>
      <c r="BX121" s="952"/>
      <c r="BY121" s="952"/>
      <c r="BZ121" s="952"/>
      <c r="CA121" s="952">
        <v>93404329</v>
      </c>
      <c r="CB121" s="952"/>
      <c r="CC121" s="952"/>
      <c r="CD121" s="952"/>
      <c r="CE121" s="952"/>
      <c r="CF121" s="946">
        <v>57.6</v>
      </c>
      <c r="CG121" s="947"/>
      <c r="CH121" s="947"/>
      <c r="CI121" s="947"/>
      <c r="CJ121" s="947"/>
      <c r="CK121" s="1042"/>
      <c r="CL121" s="1043"/>
      <c r="CM121" s="1043"/>
      <c r="CN121" s="1043"/>
      <c r="CO121" s="1044"/>
      <c r="CP121" s="1052" t="s">
        <v>485</v>
      </c>
      <c r="CQ121" s="1053"/>
      <c r="CR121" s="1053"/>
      <c r="CS121" s="1053"/>
      <c r="CT121" s="1053"/>
      <c r="CU121" s="1053"/>
      <c r="CV121" s="1053"/>
      <c r="CW121" s="1053"/>
      <c r="CX121" s="1053"/>
      <c r="CY121" s="1053"/>
      <c r="CZ121" s="1053"/>
      <c r="DA121" s="1053"/>
      <c r="DB121" s="1053"/>
      <c r="DC121" s="1053"/>
      <c r="DD121" s="1053"/>
      <c r="DE121" s="1053"/>
      <c r="DF121" s="1054"/>
      <c r="DG121" s="951">
        <v>8552535</v>
      </c>
      <c r="DH121" s="952"/>
      <c r="DI121" s="952"/>
      <c r="DJ121" s="952"/>
      <c r="DK121" s="952"/>
      <c r="DL121" s="952">
        <v>3814649</v>
      </c>
      <c r="DM121" s="952"/>
      <c r="DN121" s="952"/>
      <c r="DO121" s="952"/>
      <c r="DP121" s="952"/>
      <c r="DQ121" s="952">
        <v>3595483</v>
      </c>
      <c r="DR121" s="952"/>
      <c r="DS121" s="952"/>
      <c r="DT121" s="952"/>
      <c r="DU121" s="952"/>
      <c r="DV121" s="953">
        <v>2.2000000000000002</v>
      </c>
      <c r="DW121" s="953"/>
      <c r="DX121" s="953"/>
      <c r="DY121" s="953"/>
      <c r="DZ121" s="954"/>
    </row>
    <row r="122" spans="1:130" s="226" customFormat="1" ht="26.25" customHeight="1">
      <c r="A122" s="1091"/>
      <c r="B122" s="978"/>
      <c r="C122" s="948" t="s">
        <v>464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450</v>
      </c>
      <c r="AB122" s="991"/>
      <c r="AC122" s="991"/>
      <c r="AD122" s="991"/>
      <c r="AE122" s="992"/>
      <c r="AF122" s="993" t="s">
        <v>449</v>
      </c>
      <c r="AG122" s="991"/>
      <c r="AH122" s="991"/>
      <c r="AI122" s="991"/>
      <c r="AJ122" s="992"/>
      <c r="AK122" s="993" t="s">
        <v>451</v>
      </c>
      <c r="AL122" s="991"/>
      <c r="AM122" s="991"/>
      <c r="AN122" s="991"/>
      <c r="AO122" s="992"/>
      <c r="AP122" s="994" t="s">
        <v>449</v>
      </c>
      <c r="AQ122" s="995"/>
      <c r="AR122" s="995"/>
      <c r="AS122" s="995"/>
      <c r="AT122" s="996"/>
      <c r="AU122" s="1024"/>
      <c r="AV122" s="1025"/>
      <c r="AW122" s="1025"/>
      <c r="AX122" s="1025"/>
      <c r="AY122" s="1026"/>
      <c r="AZ122" s="1006" t="s">
        <v>486</v>
      </c>
      <c r="BA122" s="997"/>
      <c r="BB122" s="997"/>
      <c r="BC122" s="997"/>
      <c r="BD122" s="997"/>
      <c r="BE122" s="997"/>
      <c r="BF122" s="997"/>
      <c r="BG122" s="997"/>
      <c r="BH122" s="997"/>
      <c r="BI122" s="997"/>
      <c r="BJ122" s="997"/>
      <c r="BK122" s="997"/>
      <c r="BL122" s="997"/>
      <c r="BM122" s="997"/>
      <c r="BN122" s="997"/>
      <c r="BO122" s="997"/>
      <c r="BP122" s="998"/>
      <c r="BQ122" s="1029">
        <v>353810533</v>
      </c>
      <c r="BR122" s="1030"/>
      <c r="BS122" s="1030"/>
      <c r="BT122" s="1030"/>
      <c r="BU122" s="1030"/>
      <c r="BV122" s="1030">
        <v>357869236</v>
      </c>
      <c r="BW122" s="1030"/>
      <c r="BX122" s="1030"/>
      <c r="BY122" s="1030"/>
      <c r="BZ122" s="1030"/>
      <c r="CA122" s="1030">
        <v>364160906</v>
      </c>
      <c r="CB122" s="1030"/>
      <c r="CC122" s="1030"/>
      <c r="CD122" s="1030"/>
      <c r="CE122" s="1030"/>
      <c r="CF122" s="1050">
        <v>224.5</v>
      </c>
      <c r="CG122" s="1051"/>
      <c r="CH122" s="1051"/>
      <c r="CI122" s="1051"/>
      <c r="CJ122" s="1051"/>
      <c r="CK122" s="1042"/>
      <c r="CL122" s="1043"/>
      <c r="CM122" s="1043"/>
      <c r="CN122" s="1043"/>
      <c r="CO122" s="1044"/>
      <c r="CP122" s="1052" t="s">
        <v>487</v>
      </c>
      <c r="CQ122" s="1053"/>
      <c r="CR122" s="1053"/>
      <c r="CS122" s="1053"/>
      <c r="CT122" s="1053"/>
      <c r="CU122" s="1053"/>
      <c r="CV122" s="1053"/>
      <c r="CW122" s="1053"/>
      <c r="CX122" s="1053"/>
      <c r="CY122" s="1053"/>
      <c r="CZ122" s="1053"/>
      <c r="DA122" s="1053"/>
      <c r="DB122" s="1053"/>
      <c r="DC122" s="1053"/>
      <c r="DD122" s="1053"/>
      <c r="DE122" s="1053"/>
      <c r="DF122" s="1054"/>
      <c r="DG122" s="951">
        <v>1938139</v>
      </c>
      <c r="DH122" s="952"/>
      <c r="DI122" s="952"/>
      <c r="DJ122" s="952"/>
      <c r="DK122" s="952"/>
      <c r="DL122" s="952">
        <v>1864317</v>
      </c>
      <c r="DM122" s="952"/>
      <c r="DN122" s="952"/>
      <c r="DO122" s="952"/>
      <c r="DP122" s="952"/>
      <c r="DQ122" s="952">
        <v>1808339</v>
      </c>
      <c r="DR122" s="952"/>
      <c r="DS122" s="952"/>
      <c r="DT122" s="952"/>
      <c r="DU122" s="952"/>
      <c r="DV122" s="953">
        <v>1.1000000000000001</v>
      </c>
      <c r="DW122" s="953"/>
      <c r="DX122" s="953"/>
      <c r="DY122" s="953"/>
      <c r="DZ122" s="954"/>
    </row>
    <row r="123" spans="1:130" s="226" customFormat="1" ht="26.25" customHeight="1">
      <c r="A123" s="1091"/>
      <c r="B123" s="978"/>
      <c r="C123" s="948" t="s">
        <v>471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11078</v>
      </c>
      <c r="AB123" s="991"/>
      <c r="AC123" s="991"/>
      <c r="AD123" s="991"/>
      <c r="AE123" s="992"/>
      <c r="AF123" s="993">
        <v>11077</v>
      </c>
      <c r="AG123" s="991"/>
      <c r="AH123" s="991"/>
      <c r="AI123" s="991"/>
      <c r="AJ123" s="992"/>
      <c r="AK123" s="993">
        <v>11078</v>
      </c>
      <c r="AL123" s="991"/>
      <c r="AM123" s="991"/>
      <c r="AN123" s="991"/>
      <c r="AO123" s="992"/>
      <c r="AP123" s="994">
        <v>0</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488</v>
      </c>
      <c r="BP123" s="1038"/>
      <c r="BQ123" s="1097">
        <v>500354981</v>
      </c>
      <c r="BR123" s="1098"/>
      <c r="BS123" s="1098"/>
      <c r="BT123" s="1098"/>
      <c r="BU123" s="1098"/>
      <c r="BV123" s="1098">
        <v>520203489</v>
      </c>
      <c r="BW123" s="1098"/>
      <c r="BX123" s="1098"/>
      <c r="BY123" s="1098"/>
      <c r="BZ123" s="1098"/>
      <c r="CA123" s="1098">
        <v>522311802</v>
      </c>
      <c r="CB123" s="1098"/>
      <c r="CC123" s="1098"/>
      <c r="CD123" s="1098"/>
      <c r="CE123" s="1098"/>
      <c r="CF123" s="1031"/>
      <c r="CG123" s="1032"/>
      <c r="CH123" s="1032"/>
      <c r="CI123" s="1032"/>
      <c r="CJ123" s="1033"/>
      <c r="CK123" s="1042"/>
      <c r="CL123" s="1043"/>
      <c r="CM123" s="1043"/>
      <c r="CN123" s="1043"/>
      <c r="CO123" s="1044"/>
      <c r="CP123" s="1052" t="s">
        <v>489</v>
      </c>
      <c r="CQ123" s="1053"/>
      <c r="CR123" s="1053"/>
      <c r="CS123" s="1053"/>
      <c r="CT123" s="1053"/>
      <c r="CU123" s="1053"/>
      <c r="CV123" s="1053"/>
      <c r="CW123" s="1053"/>
      <c r="CX123" s="1053"/>
      <c r="CY123" s="1053"/>
      <c r="CZ123" s="1053"/>
      <c r="DA123" s="1053"/>
      <c r="DB123" s="1053"/>
      <c r="DC123" s="1053"/>
      <c r="DD123" s="1053"/>
      <c r="DE123" s="1053"/>
      <c r="DF123" s="1054"/>
      <c r="DG123" s="990">
        <v>377842</v>
      </c>
      <c r="DH123" s="991"/>
      <c r="DI123" s="991"/>
      <c r="DJ123" s="991"/>
      <c r="DK123" s="992"/>
      <c r="DL123" s="993">
        <v>545116</v>
      </c>
      <c r="DM123" s="991"/>
      <c r="DN123" s="991"/>
      <c r="DO123" s="991"/>
      <c r="DP123" s="992"/>
      <c r="DQ123" s="993">
        <v>960676</v>
      </c>
      <c r="DR123" s="991"/>
      <c r="DS123" s="991"/>
      <c r="DT123" s="991"/>
      <c r="DU123" s="992"/>
      <c r="DV123" s="994">
        <v>0.6</v>
      </c>
      <c r="DW123" s="995"/>
      <c r="DX123" s="995"/>
      <c r="DY123" s="995"/>
      <c r="DZ123" s="996"/>
    </row>
    <row r="124" spans="1:130" s="226" customFormat="1" ht="26.25" customHeight="1" thickBot="1">
      <c r="A124" s="1091"/>
      <c r="B124" s="978"/>
      <c r="C124" s="948" t="s">
        <v>474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451</v>
      </c>
      <c r="AB124" s="991"/>
      <c r="AC124" s="991"/>
      <c r="AD124" s="991"/>
      <c r="AE124" s="992"/>
      <c r="AF124" s="993" t="s">
        <v>450</v>
      </c>
      <c r="AG124" s="991"/>
      <c r="AH124" s="991"/>
      <c r="AI124" s="991"/>
      <c r="AJ124" s="992"/>
      <c r="AK124" s="993" t="s">
        <v>450</v>
      </c>
      <c r="AL124" s="991"/>
      <c r="AM124" s="991"/>
      <c r="AN124" s="991"/>
      <c r="AO124" s="992"/>
      <c r="AP124" s="994" t="s">
        <v>403</v>
      </c>
      <c r="AQ124" s="995"/>
      <c r="AR124" s="995"/>
      <c r="AS124" s="995"/>
      <c r="AT124" s="996"/>
      <c r="AU124" s="1093" t="s">
        <v>490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59.5</v>
      </c>
      <c r="BR124" s="1060"/>
      <c r="BS124" s="1060"/>
      <c r="BT124" s="1060"/>
      <c r="BU124" s="1060"/>
      <c r="BV124" s="1060">
        <v>46.4</v>
      </c>
      <c r="BW124" s="1060"/>
      <c r="BX124" s="1060"/>
      <c r="BY124" s="1060"/>
      <c r="BZ124" s="1060"/>
      <c r="CA124" s="1060">
        <v>56.9</v>
      </c>
      <c r="CB124" s="1060"/>
      <c r="CC124" s="1060"/>
      <c r="CD124" s="1060"/>
      <c r="CE124" s="1060"/>
      <c r="CF124" s="1061"/>
      <c r="CG124" s="1062"/>
      <c r="CH124" s="1062"/>
      <c r="CI124" s="1062"/>
      <c r="CJ124" s="1063"/>
      <c r="CK124" s="1045"/>
      <c r="CL124" s="1045"/>
      <c r="CM124" s="1045"/>
      <c r="CN124" s="1045"/>
      <c r="CO124" s="1046"/>
      <c r="CP124" s="1052" t="s">
        <v>491</v>
      </c>
      <c r="CQ124" s="1053"/>
      <c r="CR124" s="1053"/>
      <c r="CS124" s="1053"/>
      <c r="CT124" s="1053"/>
      <c r="CU124" s="1053"/>
      <c r="CV124" s="1053"/>
      <c r="CW124" s="1053"/>
      <c r="CX124" s="1053"/>
      <c r="CY124" s="1053"/>
      <c r="CZ124" s="1053"/>
      <c r="DA124" s="1053"/>
      <c r="DB124" s="1053"/>
      <c r="DC124" s="1053"/>
      <c r="DD124" s="1053"/>
      <c r="DE124" s="1053"/>
      <c r="DF124" s="1054"/>
      <c r="DG124" s="1037">
        <v>2828585</v>
      </c>
      <c r="DH124" s="1016"/>
      <c r="DI124" s="1016"/>
      <c r="DJ124" s="1016"/>
      <c r="DK124" s="1017"/>
      <c r="DL124" s="1015">
        <v>2827581</v>
      </c>
      <c r="DM124" s="1016"/>
      <c r="DN124" s="1016"/>
      <c r="DO124" s="1016"/>
      <c r="DP124" s="1017"/>
      <c r="DQ124" s="1015">
        <v>1081547</v>
      </c>
      <c r="DR124" s="1016"/>
      <c r="DS124" s="1016"/>
      <c r="DT124" s="1016"/>
      <c r="DU124" s="1017"/>
      <c r="DV124" s="1018">
        <v>0.7</v>
      </c>
      <c r="DW124" s="1019"/>
      <c r="DX124" s="1019"/>
      <c r="DY124" s="1019"/>
      <c r="DZ124" s="1020"/>
    </row>
    <row r="125" spans="1:130" s="226" customFormat="1" ht="26.25" customHeight="1">
      <c r="A125" s="1091"/>
      <c r="B125" s="978"/>
      <c r="C125" s="948" t="s">
        <v>476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450</v>
      </c>
      <c r="AB125" s="991"/>
      <c r="AC125" s="991"/>
      <c r="AD125" s="991"/>
      <c r="AE125" s="992"/>
      <c r="AF125" s="993" t="s">
        <v>450</v>
      </c>
      <c r="AG125" s="991"/>
      <c r="AH125" s="991"/>
      <c r="AI125" s="991"/>
      <c r="AJ125" s="992"/>
      <c r="AK125" s="993" t="s">
        <v>454</v>
      </c>
      <c r="AL125" s="991"/>
      <c r="AM125" s="991"/>
      <c r="AN125" s="991"/>
      <c r="AO125" s="992"/>
      <c r="AP125" s="994" t="s">
        <v>403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492</v>
      </c>
      <c r="CL125" s="1040"/>
      <c r="CM125" s="1040"/>
      <c r="CN125" s="1040"/>
      <c r="CO125" s="1041"/>
      <c r="CP125" s="972" t="s">
        <v>493</v>
      </c>
      <c r="CQ125" s="921"/>
      <c r="CR125" s="921"/>
      <c r="CS125" s="921"/>
      <c r="CT125" s="921"/>
      <c r="CU125" s="921"/>
      <c r="CV125" s="921"/>
      <c r="CW125" s="921"/>
      <c r="CX125" s="921"/>
      <c r="CY125" s="921"/>
      <c r="CZ125" s="921"/>
      <c r="DA125" s="921"/>
      <c r="DB125" s="921"/>
      <c r="DC125" s="921"/>
      <c r="DD125" s="921"/>
      <c r="DE125" s="921"/>
      <c r="DF125" s="922"/>
      <c r="DG125" s="958" t="s">
        <v>450</v>
      </c>
      <c r="DH125" s="959"/>
      <c r="DI125" s="959"/>
      <c r="DJ125" s="959"/>
      <c r="DK125" s="959"/>
      <c r="DL125" s="959" t="s">
        <v>123</v>
      </c>
      <c r="DM125" s="959"/>
      <c r="DN125" s="959"/>
      <c r="DO125" s="959"/>
      <c r="DP125" s="959"/>
      <c r="DQ125" s="959" t="s">
        <v>123</v>
      </c>
      <c r="DR125" s="959"/>
      <c r="DS125" s="959"/>
      <c r="DT125" s="959"/>
      <c r="DU125" s="959"/>
      <c r="DV125" s="960" t="s">
        <v>454</v>
      </c>
      <c r="DW125" s="960"/>
      <c r="DX125" s="960"/>
      <c r="DY125" s="960"/>
      <c r="DZ125" s="961"/>
    </row>
    <row r="126" spans="1:130" s="226" customFormat="1" ht="26.25" customHeight="1" thickBot="1">
      <c r="A126" s="1091"/>
      <c r="B126" s="978"/>
      <c r="C126" s="948" t="s">
        <v>478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1228644</v>
      </c>
      <c r="AB126" s="991"/>
      <c r="AC126" s="991"/>
      <c r="AD126" s="991"/>
      <c r="AE126" s="992"/>
      <c r="AF126" s="993">
        <v>836758</v>
      </c>
      <c r="AG126" s="991"/>
      <c r="AH126" s="991"/>
      <c r="AI126" s="991"/>
      <c r="AJ126" s="992"/>
      <c r="AK126" s="993">
        <v>726835</v>
      </c>
      <c r="AL126" s="991"/>
      <c r="AM126" s="991"/>
      <c r="AN126" s="991"/>
      <c r="AO126" s="992"/>
      <c r="AP126" s="994">
        <v>0.4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494</v>
      </c>
      <c r="CQ126" s="982"/>
      <c r="CR126" s="982"/>
      <c r="CS126" s="982"/>
      <c r="CT126" s="982"/>
      <c r="CU126" s="982"/>
      <c r="CV126" s="982"/>
      <c r="CW126" s="982"/>
      <c r="CX126" s="982"/>
      <c r="CY126" s="982"/>
      <c r="CZ126" s="982"/>
      <c r="DA126" s="982"/>
      <c r="DB126" s="982"/>
      <c r="DC126" s="982"/>
      <c r="DD126" s="982"/>
      <c r="DE126" s="982"/>
      <c r="DF126" s="983"/>
      <c r="DG126" s="951">
        <v>2013442</v>
      </c>
      <c r="DH126" s="952"/>
      <c r="DI126" s="952"/>
      <c r="DJ126" s="952"/>
      <c r="DK126" s="952"/>
      <c r="DL126" s="952">
        <v>2089276</v>
      </c>
      <c r="DM126" s="952"/>
      <c r="DN126" s="952"/>
      <c r="DO126" s="952"/>
      <c r="DP126" s="952"/>
      <c r="DQ126" s="952">
        <v>2158286</v>
      </c>
      <c r="DR126" s="952"/>
      <c r="DS126" s="952"/>
      <c r="DT126" s="952"/>
      <c r="DU126" s="952"/>
      <c r="DV126" s="953">
        <v>1.3</v>
      </c>
      <c r="DW126" s="953"/>
      <c r="DX126" s="953"/>
      <c r="DY126" s="953"/>
      <c r="DZ126" s="954"/>
    </row>
    <row r="127" spans="1:130" s="226" customFormat="1" ht="26.25" customHeight="1">
      <c r="A127" s="1092"/>
      <c r="B127" s="980"/>
      <c r="C127" s="1034" t="s">
        <v>495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5074</v>
      </c>
      <c r="AB127" s="991"/>
      <c r="AC127" s="991"/>
      <c r="AD127" s="991"/>
      <c r="AE127" s="992"/>
      <c r="AF127" s="993">
        <v>4529</v>
      </c>
      <c r="AG127" s="991"/>
      <c r="AH127" s="991"/>
      <c r="AI127" s="991"/>
      <c r="AJ127" s="992"/>
      <c r="AK127" s="993">
        <v>3977</v>
      </c>
      <c r="AL127" s="991"/>
      <c r="AM127" s="991"/>
      <c r="AN127" s="991"/>
      <c r="AO127" s="992"/>
      <c r="AP127" s="994">
        <v>0</v>
      </c>
      <c r="AQ127" s="995"/>
      <c r="AR127" s="995"/>
      <c r="AS127" s="995"/>
      <c r="AT127" s="996"/>
      <c r="AU127" s="262"/>
      <c r="AV127" s="262"/>
      <c r="AW127" s="262"/>
      <c r="AX127" s="1064" t="s">
        <v>496</v>
      </c>
      <c r="AY127" s="1065"/>
      <c r="AZ127" s="1065"/>
      <c r="BA127" s="1065"/>
      <c r="BB127" s="1065"/>
      <c r="BC127" s="1065"/>
      <c r="BD127" s="1065"/>
      <c r="BE127" s="1066"/>
      <c r="BF127" s="1067" t="s">
        <v>497</v>
      </c>
      <c r="BG127" s="1065"/>
      <c r="BH127" s="1065"/>
      <c r="BI127" s="1065"/>
      <c r="BJ127" s="1065"/>
      <c r="BK127" s="1065"/>
      <c r="BL127" s="1066"/>
      <c r="BM127" s="1067" t="s">
        <v>498</v>
      </c>
      <c r="BN127" s="1065"/>
      <c r="BO127" s="1065"/>
      <c r="BP127" s="1065"/>
      <c r="BQ127" s="1065"/>
      <c r="BR127" s="1065"/>
      <c r="BS127" s="1066"/>
      <c r="BT127" s="1067" t="s">
        <v>499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500</v>
      </c>
      <c r="CQ127" s="982"/>
      <c r="CR127" s="982"/>
      <c r="CS127" s="982"/>
      <c r="CT127" s="982"/>
      <c r="CU127" s="982"/>
      <c r="CV127" s="982"/>
      <c r="CW127" s="982"/>
      <c r="CX127" s="982"/>
      <c r="CY127" s="982"/>
      <c r="CZ127" s="982"/>
      <c r="DA127" s="982"/>
      <c r="DB127" s="982"/>
      <c r="DC127" s="982"/>
      <c r="DD127" s="982"/>
      <c r="DE127" s="982"/>
      <c r="DF127" s="983"/>
      <c r="DG127" s="951" t="s">
        <v>123</v>
      </c>
      <c r="DH127" s="952"/>
      <c r="DI127" s="952"/>
      <c r="DJ127" s="952"/>
      <c r="DK127" s="952"/>
      <c r="DL127" s="952" t="s">
        <v>451</v>
      </c>
      <c r="DM127" s="952"/>
      <c r="DN127" s="952"/>
      <c r="DO127" s="952"/>
      <c r="DP127" s="952"/>
      <c r="DQ127" s="952" t="s">
        <v>451</v>
      </c>
      <c r="DR127" s="952"/>
      <c r="DS127" s="952"/>
      <c r="DT127" s="952"/>
      <c r="DU127" s="952"/>
      <c r="DV127" s="953" t="s">
        <v>454</v>
      </c>
      <c r="DW127" s="953"/>
      <c r="DX127" s="953"/>
      <c r="DY127" s="953"/>
      <c r="DZ127" s="954"/>
    </row>
    <row r="128" spans="1:130" s="226" customFormat="1" ht="26.25" customHeight="1" thickBot="1">
      <c r="A128" s="1075" t="s">
        <v>501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502</v>
      </c>
      <c r="X128" s="1077"/>
      <c r="Y128" s="1077"/>
      <c r="Z128" s="1078"/>
      <c r="AA128" s="1079">
        <v>10656480</v>
      </c>
      <c r="AB128" s="1080"/>
      <c r="AC128" s="1080"/>
      <c r="AD128" s="1080"/>
      <c r="AE128" s="1081"/>
      <c r="AF128" s="1082">
        <v>11721650</v>
      </c>
      <c r="AG128" s="1080"/>
      <c r="AH128" s="1080"/>
      <c r="AI128" s="1080"/>
      <c r="AJ128" s="1081"/>
      <c r="AK128" s="1082">
        <v>11349622</v>
      </c>
      <c r="AL128" s="1080"/>
      <c r="AM128" s="1080"/>
      <c r="AN128" s="1080"/>
      <c r="AO128" s="1081"/>
      <c r="AP128" s="1083"/>
      <c r="AQ128" s="1084"/>
      <c r="AR128" s="1084"/>
      <c r="AS128" s="1084"/>
      <c r="AT128" s="1085"/>
      <c r="AU128" s="262"/>
      <c r="AV128" s="262"/>
      <c r="AW128" s="262"/>
      <c r="AX128" s="920" t="s">
        <v>503</v>
      </c>
      <c r="AY128" s="921"/>
      <c r="AZ128" s="921"/>
      <c r="BA128" s="921"/>
      <c r="BB128" s="921"/>
      <c r="BC128" s="921"/>
      <c r="BD128" s="921"/>
      <c r="BE128" s="922"/>
      <c r="BF128" s="1086" t="s">
        <v>450</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504</v>
      </c>
      <c r="CQ128" s="1069"/>
      <c r="CR128" s="1069"/>
      <c r="CS128" s="1069"/>
      <c r="CT128" s="1069"/>
      <c r="CU128" s="1069"/>
      <c r="CV128" s="1069"/>
      <c r="CW128" s="1069"/>
      <c r="CX128" s="1069"/>
      <c r="CY128" s="1069"/>
      <c r="CZ128" s="1069"/>
      <c r="DA128" s="1069"/>
      <c r="DB128" s="1069"/>
      <c r="DC128" s="1069"/>
      <c r="DD128" s="1069"/>
      <c r="DE128" s="1069"/>
      <c r="DF128" s="1070"/>
      <c r="DG128" s="1071" t="s">
        <v>454</v>
      </c>
      <c r="DH128" s="1072"/>
      <c r="DI128" s="1072"/>
      <c r="DJ128" s="1072"/>
      <c r="DK128" s="1072"/>
      <c r="DL128" s="1072" t="s">
        <v>403</v>
      </c>
      <c r="DM128" s="1072"/>
      <c r="DN128" s="1072"/>
      <c r="DO128" s="1072"/>
      <c r="DP128" s="1072"/>
      <c r="DQ128" s="1072" t="s">
        <v>451</v>
      </c>
      <c r="DR128" s="1072"/>
      <c r="DS128" s="1072"/>
      <c r="DT128" s="1072"/>
      <c r="DU128" s="1072"/>
      <c r="DV128" s="1073" t="s">
        <v>403</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505</v>
      </c>
      <c r="X129" s="1106"/>
      <c r="Y129" s="1106"/>
      <c r="Z129" s="1107"/>
      <c r="AA129" s="990">
        <v>165146625</v>
      </c>
      <c r="AB129" s="991"/>
      <c r="AC129" s="991"/>
      <c r="AD129" s="991"/>
      <c r="AE129" s="992"/>
      <c r="AF129" s="993">
        <v>163647048</v>
      </c>
      <c r="AG129" s="991"/>
      <c r="AH129" s="991"/>
      <c r="AI129" s="991"/>
      <c r="AJ129" s="992"/>
      <c r="AK129" s="993">
        <v>186500513</v>
      </c>
      <c r="AL129" s="991"/>
      <c r="AM129" s="991"/>
      <c r="AN129" s="991"/>
      <c r="AO129" s="992"/>
      <c r="AP129" s="1108"/>
      <c r="AQ129" s="1109"/>
      <c r="AR129" s="1109"/>
      <c r="AS129" s="1109"/>
      <c r="AT129" s="1110"/>
      <c r="AU129" s="264"/>
      <c r="AV129" s="264"/>
      <c r="AW129" s="264"/>
      <c r="AX129" s="1099" t="s">
        <v>506</v>
      </c>
      <c r="AY129" s="982"/>
      <c r="AZ129" s="982"/>
      <c r="BA129" s="982"/>
      <c r="BB129" s="982"/>
      <c r="BC129" s="982"/>
      <c r="BD129" s="982"/>
      <c r="BE129" s="983"/>
      <c r="BF129" s="1100" t="s">
        <v>403</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508</v>
      </c>
      <c r="X130" s="1106"/>
      <c r="Y130" s="1106"/>
      <c r="Z130" s="1107"/>
      <c r="AA130" s="990">
        <v>24520532</v>
      </c>
      <c r="AB130" s="991"/>
      <c r="AC130" s="991"/>
      <c r="AD130" s="991"/>
      <c r="AE130" s="992"/>
      <c r="AF130" s="993">
        <v>24422967</v>
      </c>
      <c r="AG130" s="991"/>
      <c r="AH130" s="991"/>
      <c r="AI130" s="991"/>
      <c r="AJ130" s="992"/>
      <c r="AK130" s="993">
        <v>24279774</v>
      </c>
      <c r="AL130" s="991"/>
      <c r="AM130" s="991"/>
      <c r="AN130" s="991"/>
      <c r="AO130" s="992"/>
      <c r="AP130" s="1108"/>
      <c r="AQ130" s="1109"/>
      <c r="AR130" s="1109"/>
      <c r="AS130" s="1109"/>
      <c r="AT130" s="1110"/>
      <c r="AU130" s="264"/>
      <c r="AV130" s="264"/>
      <c r="AW130" s="264"/>
      <c r="AX130" s="1099" t="s">
        <v>509</v>
      </c>
      <c r="AY130" s="982"/>
      <c r="AZ130" s="982"/>
      <c r="BA130" s="982"/>
      <c r="BB130" s="982"/>
      <c r="BC130" s="982"/>
      <c r="BD130" s="982"/>
      <c r="BE130" s="983"/>
      <c r="BF130" s="1136">
        <v>7.3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510</v>
      </c>
      <c r="X131" s="1144"/>
      <c r="Y131" s="1144"/>
      <c r="Z131" s="1145"/>
      <c r="AA131" s="1037">
        <v>140626093</v>
      </c>
      <c r="AB131" s="1016"/>
      <c r="AC131" s="1016"/>
      <c r="AD131" s="1016"/>
      <c r="AE131" s="1017"/>
      <c r="AF131" s="1015">
        <v>139224081</v>
      </c>
      <c r="AG131" s="1016"/>
      <c r="AH131" s="1016"/>
      <c r="AI131" s="1016"/>
      <c r="AJ131" s="1017"/>
      <c r="AK131" s="1015">
        <v>162220739</v>
      </c>
      <c r="AL131" s="1016"/>
      <c r="AM131" s="1016"/>
      <c r="AN131" s="1016"/>
      <c r="AO131" s="1017"/>
      <c r="AP131" s="1146"/>
      <c r="AQ131" s="1147"/>
      <c r="AR131" s="1147"/>
      <c r="AS131" s="1147"/>
      <c r="AT131" s="1148"/>
      <c r="AU131" s="264"/>
      <c r="AV131" s="264"/>
      <c r="AW131" s="264"/>
      <c r="AX131" s="1118" t="s">
        <v>511</v>
      </c>
      <c r="AY131" s="1069"/>
      <c r="AZ131" s="1069"/>
      <c r="BA131" s="1069"/>
      <c r="BB131" s="1069"/>
      <c r="BC131" s="1069"/>
      <c r="BD131" s="1069"/>
      <c r="BE131" s="1070"/>
      <c r="BF131" s="1119">
        <v>56.9</v>
      </c>
      <c r="BG131" s="1120"/>
      <c r="BH131" s="1120"/>
      <c r="BI131" s="1120"/>
      <c r="BJ131" s="1120"/>
      <c r="BK131" s="1120"/>
      <c r="BL131" s="1121"/>
      <c r="BM131" s="1119">
        <v>400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512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513</v>
      </c>
      <c r="W132" s="1129"/>
      <c r="X132" s="1129"/>
      <c r="Y132" s="1129"/>
      <c r="Z132" s="1130"/>
      <c r="AA132" s="1131">
        <v>8.2099698120000006</v>
      </c>
      <c r="AB132" s="1132"/>
      <c r="AC132" s="1132"/>
      <c r="AD132" s="1132"/>
      <c r="AE132" s="1133"/>
      <c r="AF132" s="1134">
        <v>7.4159697019999999</v>
      </c>
      <c r="AG132" s="1132"/>
      <c r="AH132" s="1132"/>
      <c r="AI132" s="1132"/>
      <c r="AJ132" s="1133"/>
      <c r="AK132" s="1134">
        <v>6.4605198230000003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514</v>
      </c>
      <c r="W133" s="1112"/>
      <c r="X133" s="1112"/>
      <c r="Y133" s="1112"/>
      <c r="Z133" s="1113"/>
      <c r="AA133" s="1114">
        <v>8.5</v>
      </c>
      <c r="AB133" s="1115"/>
      <c r="AC133" s="1115"/>
      <c r="AD133" s="1115"/>
      <c r="AE133" s="1116"/>
      <c r="AF133" s="1114">
        <v>7.9</v>
      </c>
      <c r="AG133" s="1115"/>
      <c r="AH133" s="1115"/>
      <c r="AI133" s="1115"/>
      <c r="AJ133" s="1116"/>
      <c r="AK133" s="1114">
        <v>7.3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hYcoN2fuheypNOUUSmkxk89PNQwBcBfIM/Ojsj5432VvICKGRyth4eVDJ7WTKTqCaFMw6Yg6q3aHCTtDzgFjA==" saltValue="Tm7KW4CUYpysiRfFYjxF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515</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idvrMXuUl9Xk+l5pwWfWd+veAscu/YYD1bXKx513fBUqzs/0kxbQOiOVG7xYUTm7E8o6EnUdT3cbugm3qOWZhw==" saltValue="hRDrgFWsG0ZtMz0B3/8uN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5rak8xwcuFzSv/xTM3ER51SgzNXIG5CR2ERNwEsItySDR+0RqRCUi0XlHgl2AbOiCSNiKk46ZWT0MTLG8weGA==" saltValue="hkFNw5Kb96bhAhyizXhHl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516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517</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518</v>
      </c>
      <c r="AP7" s="283"/>
      <c r="AQ7" s="284" t="s">
        <v>519</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520</v>
      </c>
      <c r="AQ8" s="290" t="s">
        <v>521</v>
      </c>
      <c r="AR8" s="291" t="s">
        <v>522</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523</v>
      </c>
      <c r="AL9" s="1155"/>
      <c r="AM9" s="1155"/>
      <c r="AN9" s="1156"/>
      <c r="AO9" s="292">
        <v>74008913</v>
      </c>
      <c r="AP9" s="292">
        <v>104786</v>
      </c>
      <c r="AQ9" s="293">
        <v>103239</v>
      </c>
      <c r="AR9" s="294">
        <v>1.5</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524</v>
      </c>
      <c r="AL10" s="1155"/>
      <c r="AM10" s="1155"/>
      <c r="AN10" s="1156"/>
      <c r="AO10" s="295">
        <v>810849</v>
      </c>
      <c r="AP10" s="295">
        <v>1148</v>
      </c>
      <c r="AQ10" s="296">
        <v>1489</v>
      </c>
      <c r="AR10" s="297">
        <v>-22.9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525</v>
      </c>
      <c r="AL11" s="1155"/>
      <c r="AM11" s="1155"/>
      <c r="AN11" s="1156"/>
      <c r="AO11" s="295">
        <v>14779</v>
      </c>
      <c r="AP11" s="295">
        <v>21</v>
      </c>
      <c r="AQ11" s="296">
        <v>133</v>
      </c>
      <c r="AR11" s="297">
        <v>-84.2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526</v>
      </c>
      <c r="AL12" s="1155"/>
      <c r="AM12" s="1155"/>
      <c r="AN12" s="1156"/>
      <c r="AO12" s="295">
        <v>3053679</v>
      </c>
      <c r="AP12" s="295">
        <v>4324</v>
      </c>
      <c r="AQ12" s="296">
        <v>1246</v>
      </c>
      <c r="AR12" s="297">
        <v>247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527</v>
      </c>
      <c r="AL13" s="1155"/>
      <c r="AM13" s="1155"/>
      <c r="AN13" s="1156"/>
      <c r="AO13" s="295" t="s">
        <v>528</v>
      </c>
      <c r="AP13" s="295" t="s">
        <v>528</v>
      </c>
      <c r="AQ13" s="296">
        <v>5</v>
      </c>
      <c r="AR13" s="297" t="s">
        <v>528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529</v>
      </c>
      <c r="AL14" s="1155"/>
      <c r="AM14" s="1155"/>
      <c r="AN14" s="1156"/>
      <c r="AO14" s="295">
        <v>1716355</v>
      </c>
      <c r="AP14" s="295">
        <v>2430</v>
      </c>
      <c r="AQ14" s="296">
        <v>1915</v>
      </c>
      <c r="AR14" s="297">
        <v>26.9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530</v>
      </c>
      <c r="AL15" s="1155"/>
      <c r="AM15" s="1155"/>
      <c r="AN15" s="1156"/>
      <c r="AO15" s="295">
        <v>1428498</v>
      </c>
      <c r="AP15" s="295">
        <v>2023</v>
      </c>
      <c r="AQ15" s="296">
        <v>1191</v>
      </c>
      <c r="AR15" s="297">
        <v>69.900000000000006</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531</v>
      </c>
      <c r="AL16" s="1158"/>
      <c r="AM16" s="1158"/>
      <c r="AN16" s="1159"/>
      <c r="AO16" s="295">
        <v>-6831038</v>
      </c>
      <c r="AP16" s="295">
        <v>-9672</v>
      </c>
      <c r="AQ16" s="296">
        <v>-8217</v>
      </c>
      <c r="AR16" s="297">
        <v>17.7</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74202035</v>
      </c>
      <c r="AP17" s="295">
        <v>105059</v>
      </c>
      <c r="AQ17" s="296">
        <v>101002</v>
      </c>
      <c r="AR17" s="297">
        <v>4</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532</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533</v>
      </c>
      <c r="AP20" s="303" t="s">
        <v>534</v>
      </c>
      <c r="AQ20" s="304" t="s">
        <v>535</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536</v>
      </c>
      <c r="AL21" s="1150"/>
      <c r="AM21" s="1150"/>
      <c r="AN21" s="1151"/>
      <c r="AO21" s="307">
        <v>10.85</v>
      </c>
      <c r="AP21" s="308">
        <v>10.73</v>
      </c>
      <c r="AQ21" s="309">
        <v>0.12</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537</v>
      </c>
      <c r="AL22" s="1150"/>
      <c r="AM22" s="1150"/>
      <c r="AN22" s="1151"/>
      <c r="AO22" s="312">
        <v>103.6</v>
      </c>
      <c r="AP22" s="313">
        <v>99.9</v>
      </c>
      <c r="AQ22" s="314">
        <v>3.7</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538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539</v>
      </c>
      <c r="AO27" s="273"/>
      <c r="AP27" s="273"/>
      <c r="AQ27" s="273"/>
      <c r="AR27" s="273"/>
      <c r="AS27" s="273"/>
      <c r="AT27" s="273"/>
    </row>
    <row r="28" spans="1:46" ht="16.2">
      <c r="A28" s="274" t="s">
        <v>540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541</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518</v>
      </c>
      <c r="AP30" s="283"/>
      <c r="AQ30" s="284" t="s">
        <v>519</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520</v>
      </c>
      <c r="AQ31" s="290" t="s">
        <v>521</v>
      </c>
      <c r="AR31" s="291" t="s">
        <v>522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542</v>
      </c>
      <c r="AL32" s="1166"/>
      <c r="AM32" s="1166"/>
      <c r="AN32" s="1167"/>
      <c r="AO32" s="322">
        <v>30647963</v>
      </c>
      <c r="AP32" s="322">
        <v>43393</v>
      </c>
      <c r="AQ32" s="323">
        <v>32104</v>
      </c>
      <c r="AR32" s="324">
        <v>35.200000000000003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543</v>
      </c>
      <c r="AL33" s="1166"/>
      <c r="AM33" s="1166"/>
      <c r="AN33" s="1167"/>
      <c r="AO33" s="322" t="s">
        <v>528</v>
      </c>
      <c r="AP33" s="322" t="s">
        <v>528</v>
      </c>
      <c r="AQ33" s="323">
        <v>2346</v>
      </c>
      <c r="AR33" s="324" t="s">
        <v>528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544</v>
      </c>
      <c r="AL34" s="1166"/>
      <c r="AM34" s="1166"/>
      <c r="AN34" s="1167"/>
      <c r="AO34" s="322">
        <v>7235000</v>
      </c>
      <c r="AP34" s="322">
        <v>10244</v>
      </c>
      <c r="AQ34" s="323">
        <v>20571</v>
      </c>
      <c r="AR34" s="324">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545</v>
      </c>
      <c r="AL35" s="1166"/>
      <c r="AM35" s="1166"/>
      <c r="AN35" s="1167"/>
      <c r="AO35" s="322">
        <v>6939793</v>
      </c>
      <c r="AP35" s="322">
        <v>9826</v>
      </c>
      <c r="AQ35" s="323">
        <v>11957</v>
      </c>
      <c r="AR35" s="324">
        <v>-17.8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546</v>
      </c>
      <c r="AL36" s="1166"/>
      <c r="AM36" s="1166"/>
      <c r="AN36" s="1167"/>
      <c r="AO36" s="322">
        <v>111816</v>
      </c>
      <c r="AP36" s="322">
        <v>158</v>
      </c>
      <c r="AQ36" s="323">
        <v>209</v>
      </c>
      <c r="AR36" s="324">
        <v>-24.4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547</v>
      </c>
      <c r="AL37" s="1166"/>
      <c r="AM37" s="1166"/>
      <c r="AN37" s="1167"/>
      <c r="AO37" s="322">
        <v>1175127</v>
      </c>
      <c r="AP37" s="322">
        <v>1664</v>
      </c>
      <c r="AQ37" s="323">
        <v>1143</v>
      </c>
      <c r="AR37" s="324">
        <v>45.6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548</v>
      </c>
      <c r="AL38" s="1169"/>
      <c r="AM38" s="1169"/>
      <c r="AN38" s="1170"/>
      <c r="AO38" s="325" t="s">
        <v>528</v>
      </c>
      <c r="AP38" s="325" t="s">
        <v>528</v>
      </c>
      <c r="AQ38" s="326">
        <v>1</v>
      </c>
      <c r="AR38" s="314" t="s">
        <v>528</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549</v>
      </c>
      <c r="AL39" s="1169"/>
      <c r="AM39" s="1169"/>
      <c r="AN39" s="1170"/>
      <c r="AO39" s="322">
        <v>-11349622</v>
      </c>
      <c r="AP39" s="322">
        <v>-16069</v>
      </c>
      <c r="AQ39" s="323">
        <v>-17221</v>
      </c>
      <c r="AR39" s="324">
        <v>-6.7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550</v>
      </c>
      <c r="AL40" s="1166"/>
      <c r="AM40" s="1166"/>
      <c r="AN40" s="1167"/>
      <c r="AO40" s="322">
        <v>-24279774</v>
      </c>
      <c r="AP40" s="322">
        <v>-34377</v>
      </c>
      <c r="AQ40" s="323">
        <v>-34244</v>
      </c>
      <c r="AR40" s="324">
        <v>0.4</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10480303</v>
      </c>
      <c r="AP41" s="322">
        <v>14839</v>
      </c>
      <c r="AQ41" s="323">
        <v>16865</v>
      </c>
      <c r="AR41" s="324">
        <v>-12</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551</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518</v>
      </c>
      <c r="AN49" s="1162" t="s">
        <v>554</v>
      </c>
      <c r="AO49" s="1163"/>
      <c r="AP49" s="1163"/>
      <c r="AQ49" s="1163"/>
      <c r="AR49" s="1164"/>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555</v>
      </c>
      <c r="AO50" s="339" t="s">
        <v>556</v>
      </c>
      <c r="AP50" s="340" t="s">
        <v>557</v>
      </c>
      <c r="AQ50" s="341" t="s">
        <v>558</v>
      </c>
      <c r="AR50" s="342" t="s">
        <v>559</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560</v>
      </c>
      <c r="AL51" s="335"/>
      <c r="AM51" s="343">
        <v>47256726</v>
      </c>
      <c r="AN51" s="344">
        <v>65746</v>
      </c>
      <c r="AO51" s="345">
        <v>-12.8</v>
      </c>
      <c r="AP51" s="346">
        <v>50848</v>
      </c>
      <c r="AQ51" s="347">
        <v>7.9</v>
      </c>
      <c r="AR51" s="348">
        <v>-20.7</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561</v>
      </c>
      <c r="AM52" s="351">
        <v>21949734</v>
      </c>
      <c r="AN52" s="352">
        <v>30538</v>
      </c>
      <c r="AO52" s="353">
        <v>-16</v>
      </c>
      <c r="AP52" s="354">
        <v>22583</v>
      </c>
      <c r="AQ52" s="355">
        <v>-2.1</v>
      </c>
      <c r="AR52" s="356">
        <v>-13.9</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562</v>
      </c>
      <c r="AL53" s="335"/>
      <c r="AM53" s="343">
        <v>43270452</v>
      </c>
      <c r="AN53" s="344">
        <v>60455</v>
      </c>
      <c r="AO53" s="345">
        <v>-8</v>
      </c>
      <c r="AP53" s="346">
        <v>53572</v>
      </c>
      <c r="AQ53" s="347">
        <v>5.4</v>
      </c>
      <c r="AR53" s="348">
        <v>-13.4</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561</v>
      </c>
      <c r="AM54" s="351">
        <v>21816753</v>
      </c>
      <c r="AN54" s="352">
        <v>30481</v>
      </c>
      <c r="AO54" s="353">
        <v>-0.2</v>
      </c>
      <c r="AP54" s="354">
        <v>25259</v>
      </c>
      <c r="AQ54" s="355">
        <v>11.8</v>
      </c>
      <c r="AR54" s="356">
        <v>-12</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563</v>
      </c>
      <c r="AL55" s="335"/>
      <c r="AM55" s="343">
        <v>42058805</v>
      </c>
      <c r="AN55" s="344">
        <v>59056</v>
      </c>
      <c r="AO55" s="345">
        <v>-2.2999999999999998</v>
      </c>
      <c r="AP55" s="346">
        <v>51898</v>
      </c>
      <c r="AQ55" s="347">
        <v>-3.1</v>
      </c>
      <c r="AR55" s="348">
        <v>0.8</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561</v>
      </c>
      <c r="AM56" s="351">
        <v>20967678</v>
      </c>
      <c r="AN56" s="352">
        <v>29441</v>
      </c>
      <c r="AO56" s="353">
        <v>-3.4</v>
      </c>
      <c r="AP56" s="354">
        <v>25986</v>
      </c>
      <c r="AQ56" s="355">
        <v>2.9</v>
      </c>
      <c r="AR56" s="356">
        <v>-6.3</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564</v>
      </c>
      <c r="AL57" s="335"/>
      <c r="AM57" s="343">
        <v>43373688</v>
      </c>
      <c r="AN57" s="344">
        <v>61172</v>
      </c>
      <c r="AO57" s="345">
        <v>3.6</v>
      </c>
      <c r="AP57" s="346">
        <v>51684</v>
      </c>
      <c r="AQ57" s="347">
        <v>-0.4</v>
      </c>
      <c r="AR57" s="348">
        <v>4</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561</v>
      </c>
      <c r="AM58" s="351">
        <v>20395929</v>
      </c>
      <c r="AN58" s="352">
        <v>28766</v>
      </c>
      <c r="AO58" s="353">
        <v>-2.2999999999999998</v>
      </c>
      <c r="AP58" s="354">
        <v>26671</v>
      </c>
      <c r="AQ58" s="355">
        <v>2.6</v>
      </c>
      <c r="AR58" s="356">
        <v>-4.9000000000000004</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565</v>
      </c>
      <c r="AL59" s="335"/>
      <c r="AM59" s="343">
        <v>43346921</v>
      </c>
      <c r="AN59" s="344">
        <v>61373</v>
      </c>
      <c r="AO59" s="345">
        <v>0.3</v>
      </c>
      <c r="AP59" s="346">
        <v>52897</v>
      </c>
      <c r="AQ59" s="347">
        <v>2.2999999999999998</v>
      </c>
      <c r="AR59" s="348">
        <v>-2</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561</v>
      </c>
      <c r="AM60" s="351">
        <v>18495090</v>
      </c>
      <c r="AN60" s="352">
        <v>26186</v>
      </c>
      <c r="AO60" s="353">
        <v>-9</v>
      </c>
      <c r="AP60" s="354">
        <v>27013</v>
      </c>
      <c r="AQ60" s="355">
        <v>1.3</v>
      </c>
      <c r="AR60" s="356">
        <v>-10.3</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566</v>
      </c>
      <c r="AL61" s="357"/>
      <c r="AM61" s="358">
        <v>43861318</v>
      </c>
      <c r="AN61" s="359">
        <v>61560</v>
      </c>
      <c r="AO61" s="360">
        <v>-3.8</v>
      </c>
      <c r="AP61" s="361">
        <v>52180</v>
      </c>
      <c r="AQ61" s="362">
        <v>2.4</v>
      </c>
      <c r="AR61" s="348">
        <v>-6.2</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561</v>
      </c>
      <c r="AM62" s="351">
        <v>20725037</v>
      </c>
      <c r="AN62" s="352">
        <v>29082</v>
      </c>
      <c r="AO62" s="353">
        <v>-6.2</v>
      </c>
      <c r="AP62" s="354">
        <v>25502</v>
      </c>
      <c r="AQ62" s="355">
        <v>3.3</v>
      </c>
      <c r="AR62" s="356">
        <v>-9.5</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y1K1OovS83a/WjnYMP2WMkW7Hjqq3U5PcjyYIK9jtrBuM3NNzSmDEZU/5SKF+svXNSRvbuJtPsX6Wmirhd0P6g==" saltValue="mLl22fPLFc0isROvPnCY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yDFgNBFA9L5/ruUg3c/O/feDSd4dumVEAObazuJnz2dVd8kp5X49fO0bqCku//Hx9gNzikdwE7eO/yB2+6f7w==" saltValue="0Kl8MqN0hI49Rwt0/29fE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s6pwEHSi3p+6i/MbaQDE9QB9hyLx4t2ayx837AtE2+hd5XVyhRXuef7cL1PnSkRwCFwTYgSKnIykku1tWmNMA==" saltValue="ci0dz0KOl3cLsCG1GAAvT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74" t="s">
        <v>3</v>
      </c>
      <c r="D47" s="1174"/>
      <c r="E47" s="1175"/>
      <c r="F47" s="11">
        <v>5.21</v>
      </c>
      <c r="G47" s="12">
        <v>5.24</v>
      </c>
      <c r="H47" s="12">
        <v>5.2</v>
      </c>
      <c r="I47" s="12">
        <v>5.25</v>
      </c>
      <c r="J47" s="13">
        <v>4.6100000000000003</v>
      </c>
    </row>
    <row r="48" spans="2:10" ht="57.75" customHeight="1">
      <c r="B48" s="14"/>
      <c r="C48" s="1176" t="s">
        <v>4</v>
      </c>
      <c r="D48" s="1176"/>
      <c r="E48" s="1177"/>
      <c r="F48" s="15">
        <v>3.17</v>
      </c>
      <c r="G48" s="16">
        <v>2.41</v>
      </c>
      <c r="H48" s="16">
        <v>2.5499999999999998</v>
      </c>
      <c r="I48" s="16">
        <v>2.08</v>
      </c>
      <c r="J48" s="17">
        <v>2.4500000000000002</v>
      </c>
    </row>
    <row r="49" spans="2:10" ht="57.75" customHeight="1" thickBot="1">
      <c r="B49" s="18"/>
      <c r="C49" s="1178" t="s">
        <v>5</v>
      </c>
      <c r="D49" s="1178"/>
      <c r="E49" s="1179"/>
      <c r="F49" s="19">
        <v>0.72</v>
      </c>
      <c r="G49" s="20" t="s">
        <v>575</v>
      </c>
      <c r="H49" s="20">
        <v>0.14000000000000001</v>
      </c>
      <c r="I49" s="20" t="s">
        <v>576</v>
      </c>
      <c r="J49" s="21">
        <v>0.63</v>
      </c>
    </row>
    <row r="50" spans="2:10" ht="13.5" customHeight="1"/>
    <row r="51" spans="2:10" ht="13.5" hidden="1" customHeight="1"/>
    <row r="52" spans="2:10" ht="13.5" hidden="1" customHeight="1"/>
    <row r="53" spans="2:10" ht="13.5" hidden="1" customHeight="1"/>
  </sheetData>
  <sheetProtection algorithmName="SHA-512" hashValue="ZyK1RF8jITJcp02sv4bYTGdPEhrSSAZIOdW6tLdKHmusradPMiHpiU/D2e0EFyTTUFMX7+CW0yynEI4V9G+0Bw==" saltValue="j9APz3io8W+sFcKnDHqog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2019-03-24T02:43:20Z</cp:lastPrinted>
  <dcterms:created xsi:type="dcterms:W3CDTF">2019-02-14T03:10:28Z</dcterms:created>
  <dcterms:modified xsi:type="dcterms:W3CDTF">2019-08-08T07:55:55Z</dcterms:modified>
  <cp:category/>
</cp:coreProperties>
</file>