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政令市\"/>
    </mc:Choice>
  </mc:AlternateContent>
  <bookViews>
    <workbookView xWindow="0" yWindow="0" windowWidth="15360" windowHeight="7632" tabRatio="69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2" i="12" l="1"/>
  <c r="AF72" i="12" s="1"/>
  <c r="AA71" i="12"/>
  <c r="AF71" i="12" s="1"/>
  <c r="AA70" i="12"/>
  <c r="AF70" i="12" s="1"/>
  <c r="AA69" i="12"/>
  <c r="AF69" i="12" s="1"/>
  <c r="AA68" i="12"/>
  <c r="AF68" i="12" s="1"/>
  <c r="AK36" i="12"/>
  <c r="AK33" i="12"/>
  <c r="AA39" i="12"/>
  <c r="AA38" i="12"/>
  <c r="AA37" i="12"/>
  <c r="AA36" i="12"/>
  <c r="AA35" i="12"/>
  <c r="AA34" i="12"/>
  <c r="AA33" i="12"/>
  <c r="AA32" i="12"/>
  <c r="AA31" i="12"/>
  <c r="AA30" i="12"/>
  <c r="AA29" i="12"/>
  <c r="AA28" i="12"/>
  <c r="BG37" i="10" l="1"/>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BW34" i="10"/>
  <c r="C34" i="10"/>
  <c r="C35" i="10" s="1"/>
  <c r="BW35" i="10" l="1"/>
  <c r="BW36" i="10" s="1"/>
  <c r="BW37" i="10" s="1"/>
  <c r="BW38" i="10" s="1"/>
  <c r="CO34" i="10" s="1"/>
  <c r="CO35" i="10" s="1"/>
  <c r="CO36" i="10" s="1"/>
  <c r="CO37" i="10" s="1"/>
  <c r="CO38" i="10" s="1"/>
  <c r="CO39" i="10" s="1"/>
  <c r="CO40" i="10" s="1"/>
  <c r="CO41" i="10" s="1"/>
  <c r="CO42" i="10" s="1"/>
  <c r="CO43" i="10" s="1"/>
  <c r="C36" i="10"/>
  <c r="C37" i="10" s="1"/>
  <c r="C38" i="10" s="1"/>
  <c r="U34" i="10"/>
  <c r="U35" i="10" s="1"/>
  <c r="U36" i="10" s="1"/>
  <c r="U37" i="10" s="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<sst xmlns="http://schemas.openxmlformats.org/spreadsheetml/2006/main" count="1195" uniqueCount="644">
  <si>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</si>
  <si>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</si>
  <si>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</si>
  <si>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</si>
  <si>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</si>
  <si>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</si>
  <si>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</si>
  <si>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</si>
  <si>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</si>
  <si>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</si>
  <si>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</si>
  <si>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</si>
  <si>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</si>
  <si>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</si>
  <si>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</si>
  <si>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</si>
  <si>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</si>
  <si>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</si>
  <si>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</si>
  <si>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</si>
  <si>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</si>
  <si>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</si>
  <si>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</si>
  <si>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</si>
  <si>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</si>
  <si>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</si>
  <si>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</si>
  <si>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</si>
  <si>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</si>
  <si>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</si>
  <si>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</si>
  <si>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</si>
  <si>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</si>
  <si>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</si>
  <si>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</si>
  <si>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</si>
  <si>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</si>
  <si>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</si>
  <si>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</si>
  <si>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</si>
  <si>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</si>
  <si>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</si>
  <si>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</si>
  <si>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</si>
  <si>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</si>
  <si>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</si>
  <si>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</si>
  <si>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</si>
  <si>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</si>
  <si>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</si>
  <si>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</si>
  <si>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</si>
  <si>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</si>
  <si>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</si>
  <si>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</si>
  <si>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</si>
  <si>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</si>
  <si>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</si>
  <si>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</si>
  <si>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</si>
  <si>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</si>
  <si>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</si>
  <si>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</si>
  <si>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</si>
  <si>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</si>
  <si>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</si>
  <si>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</si>
  <si>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</si>
  <si>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</si>
  <si>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</si>
  <si>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</si>
  <si>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</si>
  <si>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</si>
  <si>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</si>
  <si>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</si>
  <si>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</si>
  <si>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</si>
  <si>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</si>
  <si>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政令指定都市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</si>
  <si>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</si>
  <si>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</si>
  <si>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</si>
  <si>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</si>
  <si>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</si>
  <si>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</si>
  <si>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</si>
  <si>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</si>
  <si>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</si>
  <si>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</si>
  <si>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</si>
  <si>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</si>
  <si>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京都市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</si>
  <si>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</si>
  <si>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</si>
  <si>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</si>
  <si>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</si>
  <si>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</si>
  <si>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</si>
  <si>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</si>
  <si>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</si>
  <si>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</si>
  <si>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</si>
  <si>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</si>
  <si>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</si>
  <si>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</si>
  <si>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</si>
  <si>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</si>
  <si>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</si>
  <si>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</si>
  <si>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</si>
  <si>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</si>
  <si>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</si>
  <si>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</si>
  <si>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</si>
  <si>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</si>
  <si>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</si>
  <si>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</si>
  <si>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</si>
  <si>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</si>
  <si>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</si>
  <si>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</si>
  <si>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</si>
  <si>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</si>
  <si>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</si>
  <si>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</si>
  <si>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</si>
  <si>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</si>
  <si>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</si>
  <si>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</si>
  <si>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</si>
  <si>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</si>
  <si>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</si>
  <si>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</si>
  <si>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</si>
  <si>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</si>
  <si>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</si>
  <si>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</si>
  <si>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</si>
  <si>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</si>
  <si>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</si>
  <si>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</si>
  <si>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</si>
  <si>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</si>
  <si>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</si>
  <si>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</si>
  <si>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</si>
  <si>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</si>
  <si>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</si>
  <si>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</si>
  <si>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</si>
  <si>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</si>
  <si>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</si>
  <si>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</si>
  <si>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</si>
  <si>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</si>
  <si>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</si>
  <si>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</si>
  <si>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</si>
  <si>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</si>
  <si>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</si>
  <si>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</si>
  <si>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</si>
  <si>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</si>
  <si>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</si>
  <si>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</si>
  <si>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</si>
  <si>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</si>
  <si>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</si>
  <si>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</si>
  <si>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</si>
  <si>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</si>
  <si>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</si>
  <si>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</si>
  <si>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</si>
  <si>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</si>
  <si>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</si>
  <si>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</si>
  <si>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</si>
  <si>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</si>
  <si>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</si>
  <si>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</si>
  <si>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</si>
  <si>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</si>
  <si>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</si>
  <si>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</si>
  <si>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</si>
  <si>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</si>
  <si>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</si>
  <si>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</si>
  <si>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</si>
  <si>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</si>
  <si>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</si>
  <si>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</si>
  <si>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</si>
  <si>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</si>
  <si>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</si>
  <si>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</si>
  <si>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</si>
  <si>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</si>
  <si>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</si>
  <si>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</si>
  <si>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</si>
  <si>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</si>
  <si>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</si>
  <si>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</si>
  <si>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</si>
  <si>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</si>
  <si>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</si>
  <si>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</si>
  <si>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</si>
  <si>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京都府京都市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</si>
  <si>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</si>
  <si>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</si>
  <si>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</si>
  <si>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</si>
  <si>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</si>
  <si>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</si>
  <si>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</si>
  <si>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</si>
  <si>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</si>
  <si>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</si>
  <si>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</si>
  <si>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</si>
  <si>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</si>
  <si>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</si>
  <si>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</si>
  <si>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</si>
  <si>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</si>
  <si>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</si>
  <si>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</si>
  <si>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</si>
  <si>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</si>
  <si>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</si>
  <si>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</si>
  <si>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</si>
  <si>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</si>
  <si>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</si>
  <si>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</si>
  <si>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</si>
  <si>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</si>
  <si>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</si>
  <si>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</si>
  <si>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</si>
  <si>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</si>
  <si>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</si>
  <si>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</si>
  <si>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</si>
  <si>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</si>
  <si>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</si>
  <si>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</si>
  <si>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</si>
  <si>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</si>
  <si>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</si>
  <si>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</si>
  <si>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</si>
  <si>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</si>
  <si>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</si>
  <si>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</si>
  <si>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</si>
  <si>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</si>
  <si>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</si>
  <si>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</si>
  <si>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</si>
  <si>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</si>
  <si>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</si>
  <si>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</si>
  <si>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</si>
  <si>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</si>
  <si>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</si>
  <si>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</si>
  <si>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</si>
  <si>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</si>
  <si>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</si>
  <si>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</si>
  <si>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</si>
  <si>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</si>
  <si>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</si>
  <si>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</si>
  <si>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</si>
  <si>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</si>
  <si>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</si>
  <si>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</si>
  <si>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</si>
  <si>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</si>
  <si>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</si>
  <si>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</si>
  <si>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</si>
  <si>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</si>
  <si>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</si>
  <si>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</si>
  <si>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</si>
  <si>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</si>
  <si>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</si>
  <si>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</si>
  <si>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</si>
  <si>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</si>
  <si>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</si>
  <si>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</si>
  <si>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</si>
  <si>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</si>
  <si>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</si>
  <si>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</si>
  <si>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</si>
  <si>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</si>
  <si>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</si>
  <si>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</si>
  <si>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</si>
  <si>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</si>
  <si>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</si>
  <si>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</si>
  <si>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</si>
  <si>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</si>
  <si>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</si>
  <si>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</si>
  <si>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</si>
  <si>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</si>
  <si>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</si>
  <si>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</si>
  <si>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</si>
  <si>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</si>
  <si>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</si>
  <si>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</si>
  <si>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</si>
  <si>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</si>
  <si>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</si>
  <si>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</si>
  <si>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</si>
  <si>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</si>
  <si>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</si>
  <si>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</si>
  <si>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交通</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</si>
  <si>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</si>
  <si>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</si>
  <si>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</si>
  <si>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</si>
  <si>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</si>
  <si>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</si>
  <si>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</si>
  <si>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</si>
  <si>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</si>
  <si>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</si>
  <si>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</si>
  <si>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</si>
  <si>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</si>
  <si>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</si>
  <si>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</si>
  <si>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</si>
  <si>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</si>
  <si>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</si>
  <si>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</si>
  <si>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</si>
  <si>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</si>
  <si>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</si>
  <si>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</si>
  <si>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</si>
  <si>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</si>
  <si>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</si>
  <si>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</si>
  <si>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</si>
  <si>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</si>
  <si>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京都府京都市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</si>
  <si>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</si>
  <si>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</si>
  <si>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</si>
  <si>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</si>
  <si>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</si>
  <si>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</si>
  <si>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</si>
  <si>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</si>
  <si>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</si>
  <si>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</si>
  <si>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</si>
  <si>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</si>
  <si>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</si>
  <si>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</si>
  <si>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</si>
  <si>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</si>
  <si>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</si>
  <si>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</si>
  <si>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</si>
  <si>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</si>
  <si>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京都市母子父子寡婦福祉資金貸付事業特別会計</t>
    <phoneticPr fontId="5"/>
  </si>
  <si>
    <t>京都市土地取得特別会計</t>
    <phoneticPr fontId="5"/>
  </si>
  <si>
    <t>京都市市公債特別会計</t>
    <phoneticPr fontId="5"/>
  </si>
  <si>
    <t>京都市立病院機構病院事業債特別会計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</si>
  <si>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</si>
  <si>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</si>
  <si>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</si>
  <si>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</si>
  <si>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</si>
  <si>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</si>
  <si>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</si>
  <si>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</si>
  <si>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</si>
  <si>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</si>
  <si>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</si>
  <si>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</si>
  <si>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</si>
  <si>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</si>
  <si>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</si>
  <si>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京都市国民健康保険事業特別会計</t>
    <phoneticPr fontId="5"/>
  </si>
  <si>
    <t>京都市介護保険事業特別会計</t>
    <phoneticPr fontId="5"/>
  </si>
  <si>
    <t>京都市後期高齢者医療特別会計</t>
    <phoneticPr fontId="5"/>
  </si>
  <si>
    <t>京都市駐車場事業特別会計</t>
    <phoneticPr fontId="5"/>
  </si>
  <si>
    <t>-</t>
    <phoneticPr fontId="5"/>
  </si>
  <si>
    <t>京都市水道事業特別会計</t>
    <phoneticPr fontId="5"/>
  </si>
  <si>
    <t>法適用企業</t>
    <phoneticPr fontId="5"/>
  </si>
  <si>
    <t>京都市公共下水道事業特別会計</t>
    <phoneticPr fontId="5"/>
  </si>
  <si>
    <t>法適用企業</t>
    <phoneticPr fontId="5"/>
  </si>
  <si>
    <t>京都市自動車運送事業特別会計</t>
    <phoneticPr fontId="5"/>
  </si>
  <si>
    <t>京都市高速鉄道事業特別会計</t>
    <phoneticPr fontId="5"/>
  </si>
  <si>
    <t>-</t>
    <phoneticPr fontId="5"/>
  </si>
  <si>
    <t>法適用企業</t>
    <phoneticPr fontId="5"/>
  </si>
  <si>
    <t>京都市中央卸売市場第一市場特別会計</t>
    <phoneticPr fontId="5"/>
  </si>
  <si>
    <t>法非適用企業</t>
    <phoneticPr fontId="5"/>
  </si>
  <si>
    <t>京都市中央卸売市場第二市場・と畜場特別会計</t>
    <phoneticPr fontId="5"/>
  </si>
  <si>
    <t>法非適用企業</t>
    <phoneticPr fontId="5"/>
  </si>
  <si>
    <t>京都市農業集落排水事業特別会計</t>
    <phoneticPr fontId="5"/>
  </si>
  <si>
    <t>法非適用企業</t>
    <phoneticPr fontId="5"/>
  </si>
  <si>
    <t>京都市土地区画整理事業特別会計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</si>
  <si>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</si>
  <si>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</si>
  <si>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</si>
  <si>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</si>
  <si>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</si>
  <si>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</si>
  <si>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</si>
  <si>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</si>
  <si>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</si>
  <si>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</si>
  <si>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</si>
  <si>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</si>
  <si>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</si>
  <si>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</si>
  <si>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</si>
  <si>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</si>
  <si>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</si>
  <si>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</si>
  <si>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</si>
  <si>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</si>
  <si>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</si>
  <si>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</si>
  <si>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</si>
  <si>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</si>
  <si>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</si>
  <si>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</si>
  <si>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</si>
  <si>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</si>
  <si>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</si>
  <si>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</si>
  <si>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</si>
  <si>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</si>
  <si>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</si>
  <si>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</si>
  <si>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</si>
  <si>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</si>
  <si>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</si>
  <si>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</si>
  <si>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t>
    <phoneticPr fontId="5"/>
  </si>
  <si>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</si>
  <si>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</si>
  <si>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</si>
  <si>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</si>
  <si>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</si>
  <si>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</si>
  <si>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</si>
  <si>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</si>
  <si>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</si>
  <si>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</si>
  <si>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</si>
  <si>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</si>
  <si>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</si>
  <si>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</si>
  <si>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</si>
  <si>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</si>
  <si>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</si>
  <si>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</si>
  <si>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</si>
  <si>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京都市公共下水道事業特別会計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</si>
  <si>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</si>
  <si>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</si>
  <si>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京都市高速鉄道事業特別会計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</si>
  <si>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</si>
  <si>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京都市水道事業特別会計</t>
    <phoneticPr fontId="5"/>
  </si>
  <si>
    <t>(Ｆ)</t>
    <phoneticPr fontId="5"/>
  </si>
  <si>
    <t>京都市中央卸売市場第二市場・と畜場特別会計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</si>
  <si>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</si>
  <si>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</si>
  <si>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</si>
  <si>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</si>
  <si>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</si>
  <si>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</si>
  <si>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</si>
  <si>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</si>
  <si>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</si>
  <si>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</si>
  <si>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</si>
  <si>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</si>
  <si>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</si>
  <si>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</si>
  <si>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</si>
  <si>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</si>
  <si>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</si>
  <si>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</si>
  <si>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</si>
  <si>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</si>
  <si>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</si>
  <si>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</si>
  <si>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</si>
  <si>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</si>
  <si>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</si>
  <si>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</si>
  <si>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</si>
  <si>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</si>
  <si>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</si>
  <si>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</si>
  <si>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</si>
  <si>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</si>
  <si>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</si>
  <si>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</si>
  <si>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</si>
  <si>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</si>
  <si>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</si>
  <si>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</si>
  <si>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</si>
  <si>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</si>
  <si>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</si>
  <si>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</si>
  <si>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</si>
  <si>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</si>
  <si>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</si>
  <si>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</si>
  <si>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</si>
  <si>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</si>
  <si>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</si>
  <si>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</si>
  <si>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</si>
  <si>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</si>
  <si>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</si>
  <si>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</si>
  <si>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</si>
  <si>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</si>
  <si>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</si>
  <si>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</si>
  <si>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</si>
  <si>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</si>
  <si>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</si>
  <si>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</si>
  <si>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</si>
  <si>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</si>
  <si>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</si>
  <si>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</si>
  <si>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</si>
  <si>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</si>
  <si>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</si>
  <si>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</si>
  <si>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</si>
  <si>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</si>
  <si>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</si>
  <si>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</si>
  <si>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</si>
  <si>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</si>
  <si>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</si>
  <si>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</si>
  <si>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</si>
  <si>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</si>
  <si>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</si>
  <si>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</si>
  <si>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</si>
  <si>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</si>
  <si>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</si>
  <si>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0.22</t>
  </si>
  <si>
    <t>▲ 0.71</t>
  </si>
  <si>
    <t>▲ 0.11</t>
  </si>
  <si>
    <t>▲ 1.07</t>
  </si>
  <si>
    <t>京都市公共下水道事業特別会計</t>
  </si>
  <si>
    <t>京都市水道事業特別会計</t>
  </si>
  <si>
    <t>京都市国民健康保険事業特別会計</t>
  </si>
  <si>
    <t>▲ 0.08</t>
  </si>
  <si>
    <t>京都市介護保険事業特別会計</t>
  </si>
  <si>
    <t>京都市自動車運送事業特別会計</t>
  </si>
  <si>
    <t>▲ 0.28</t>
  </si>
  <si>
    <t>京都市中央卸売市場第一市場特別会計</t>
  </si>
  <si>
    <t>京都市後期高齢者医療特別会計</t>
  </si>
  <si>
    <t>一般会計</t>
  </si>
  <si>
    <t>その他会計（赤字）</t>
  </si>
  <si>
    <t>▲ 1.77</t>
  </si>
  <si>
    <t>▲ 1.09</t>
  </si>
  <si>
    <t>その他会計（黒字）</t>
  </si>
  <si>
    <t>公益財団法人 京都市環境保全活動推進協会</t>
    <rPh sb="0" eb="2">
      <t>コウエキ</t>
    </rPh>
    <rPh sb="12" eb="14">
      <t>ホゼン</t>
    </rPh>
    <rPh sb="14" eb="16">
      <t>カツドウ</t>
    </rPh>
    <rPh sb="16" eb="18">
      <t>スイシン</t>
    </rPh>
    <phoneticPr fontId="5"/>
  </si>
  <si>
    <t>-</t>
    <phoneticPr fontId="2"/>
  </si>
  <si>
    <t>〇</t>
    <phoneticPr fontId="2"/>
  </si>
  <si>
    <t>京都市土地開発公社</t>
  </si>
  <si>
    <t>公益財団法人 京都市国際交流協会</t>
  </si>
  <si>
    <t>公益財団法人 大学コンソーシアム京都</t>
  </si>
  <si>
    <t>公益財団法人 京都市埋蔵文化財研究所</t>
  </si>
  <si>
    <t>公益財団法人 京都市男女共同参画推進協会</t>
  </si>
  <si>
    <t>公益財団法人 京都市体育協会</t>
  </si>
  <si>
    <t>公益財団法人 京都市音楽芸術文化振興財団</t>
  </si>
  <si>
    <t>公益財団法人 京都市芸術文化協会</t>
  </si>
  <si>
    <t>公益財団法人 京都市森林文化協会</t>
  </si>
  <si>
    <t>公益財団法人 きょうと京北ふるさと公社</t>
  </si>
  <si>
    <t>公益財団法人 京都伝統産業交流センター</t>
  </si>
  <si>
    <t>公益財団法人 京都高度技術研究所</t>
  </si>
  <si>
    <t>株式会社 京都産業振興センター</t>
  </si>
  <si>
    <t>公益財団法人 京都市障害者スポーツ協会</t>
  </si>
  <si>
    <t>公益財団法人 京都市健康づくり協会</t>
  </si>
  <si>
    <t>社会福祉法人 京都福祉サービス協会</t>
  </si>
  <si>
    <t>公益財団法人 京都市ユースサービス協会</t>
  </si>
  <si>
    <t>京都市住宅供給公社</t>
  </si>
  <si>
    <t>公益財団法人 京都市景観・まちづくりセンター</t>
  </si>
  <si>
    <t>京都御池地下街株式会社</t>
  </si>
  <si>
    <t>京都醍醐センター株式会社</t>
  </si>
  <si>
    <t>一般財団法人 京都市都市整備公社</t>
  </si>
  <si>
    <t>公益財団法人 京都市都市緑化協会</t>
  </si>
  <si>
    <t>京都シティ開発株式会社</t>
  </si>
  <si>
    <t>一般財団法人 京都市防災協会</t>
  </si>
  <si>
    <t>京都地下鉄整備株式会社</t>
  </si>
  <si>
    <t>一般財団法人 京都市上下水道サービス協会</t>
  </si>
  <si>
    <t>公益財団法人 京都市生涯学習振興財団</t>
  </si>
  <si>
    <t>-</t>
    <phoneticPr fontId="2"/>
  </si>
  <si>
    <t>-</t>
    <phoneticPr fontId="5"/>
  </si>
  <si>
    <t>澱川右岸水防事務組合</t>
  </si>
  <si>
    <t>桂川・小畑川水防事務組合</t>
  </si>
  <si>
    <t>淀川・木津川水防事務組合</t>
  </si>
  <si>
    <t>京都府後期高齢者医療広域連合</t>
  </si>
  <si>
    <t>関西広域連合</t>
  </si>
  <si>
    <t>市庁舎整備基金</t>
  </si>
  <si>
    <t>公共施設等整備管理基金</t>
  </si>
  <si>
    <t>市営住宅基金</t>
  </si>
  <si>
    <t>新住宅市街地開発事業基金</t>
  </si>
  <si>
    <t>文化観光資源保護基金</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</si>
  <si>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</si>
  <si>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</si>
  <si>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</si>
  <si>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</si>
  <si>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</si>
  <si>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過去に発行した地下鉄事業への経営健全化出資債，退職手当債，行政改革推進債など地方交付税措置のない特例的な市債の償還に伴う負担が大きく，類似団体より実質公債費比率が高くなっている。また，これらの市債残高が多額に上ることが，将来負担比率を押し上げる要因となっている。
　これまで，「はばたけ未来へ！京プラン」に基づき，投資規模と市債発行額を適切にコントロールしており，臨時財政対策債を除く実質市債残高は年々，減少している。引き続き，こうした取組を着実に進め，比率の改善に努めていく。
　※　平成29年度は教職員給与費移管に伴う税源移譲により，標準財政規模が大幅に拡大したため，全ての政令市において，数値が大きく改善している。</t>
    <rPh sb="1" eb="3">
      <t>カコ</t>
    </rPh>
    <rPh sb="4" eb="6">
      <t>ハッコウ</t>
    </rPh>
    <rPh sb="8" eb="11">
      <t>チカテツ</t>
    </rPh>
    <rPh sb="11" eb="13">
      <t>ジギョウ</t>
    </rPh>
    <rPh sb="15" eb="17">
      <t>ケイエイ</t>
    </rPh>
    <rPh sb="17" eb="20">
      <t>ケンゼンカ</t>
    </rPh>
    <rPh sb="20" eb="22">
      <t>シュッシ</t>
    </rPh>
    <rPh sb="22" eb="23">
      <t>サイ</t>
    </rPh>
    <rPh sb="24" eb="26">
      <t>タイショク</t>
    </rPh>
    <rPh sb="26" eb="28">
      <t>テアテ</t>
    </rPh>
    <rPh sb="64" eb="65">
      <t>オオ</t>
    </rPh>
    <rPh sb="68" eb="70">
      <t>ルイジ</t>
    </rPh>
    <rPh sb="70" eb="72">
      <t>ダンタイ</t>
    </rPh>
    <rPh sb="82" eb="83">
      <t>タカ</t>
    </rPh>
    <rPh sb="123" eb="125">
      <t>ヨウイン</t>
    </rPh>
    <rPh sb="183" eb="185">
      <t>リンジ</t>
    </rPh>
    <rPh sb="185" eb="187">
      <t>ザイセイ</t>
    </rPh>
    <rPh sb="187" eb="189">
      <t>タイサク</t>
    </rPh>
    <rPh sb="189" eb="190">
      <t>サイ</t>
    </rPh>
    <rPh sb="191" eb="192">
      <t>ノゾ</t>
    </rPh>
    <rPh sb="200" eb="202">
      <t>ネンネン</t>
    </rPh>
    <rPh sb="203" eb="205">
      <t>ゲンショウ</t>
    </rPh>
    <rPh sb="244" eb="246">
      <t>ヘイセイ</t>
    </rPh>
    <rPh sb="251" eb="254">
      <t>キョウショクイン</t>
    </rPh>
    <rPh sb="254" eb="256">
      <t>キュウヨ</t>
    </rPh>
    <rPh sb="256" eb="257">
      <t>ヒ</t>
    </rPh>
    <rPh sb="257" eb="259">
      <t>イカン</t>
    </rPh>
    <rPh sb="260" eb="261">
      <t>トモナ</t>
    </rPh>
    <rPh sb="262" eb="264">
      <t>ゼイゲン</t>
    </rPh>
    <rPh sb="264" eb="266">
      <t>イジョウ</t>
    </rPh>
    <rPh sb="270" eb="272">
      <t>ヒョウジュン</t>
    </rPh>
    <rPh sb="272" eb="274">
      <t>ザイセイ</t>
    </rPh>
    <rPh sb="274" eb="276">
      <t>キボ</t>
    </rPh>
    <rPh sb="277" eb="279">
      <t>オオハバ</t>
    </rPh>
    <rPh sb="280" eb="282">
      <t>カクダイ</t>
    </rPh>
    <rPh sb="287" eb="288">
      <t>スベ</t>
    </rPh>
    <rPh sb="290" eb="293">
      <t>セイレイシ</t>
    </rPh>
    <rPh sb="298" eb="300">
      <t>スウチ</t>
    </rPh>
    <rPh sb="301" eb="302">
      <t>オオ</t>
    </rPh>
    <rPh sb="304" eb="306">
      <t>カイゼン</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</si>
  <si>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</si>
  <si>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</si>
  <si>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</si>
  <si>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類似団体と比較すると，将来負担比率だけでなく，有形固定資産減価償却率も上回っており，今後，公共施設の老朽化改修等の必要性がますます高まっていくことを踏まえると将来負担比率は，類似団体との乖離がさらに広がっていく可能性がある。
　このため，引き続き，歳入・歳出両面において行財政改革を進めることで，財政の健全化を図りつつ，計画的な設備更新，公共施設の集約化など，適切な保有資産のマネジメントについても，合わせて進めることで，持続可能な財政運営を目指していく。</t>
    <rPh sb="1" eb="3">
      <t>ルイジ</t>
    </rPh>
    <rPh sb="3" eb="5">
      <t>ダンタイ</t>
    </rPh>
    <rPh sb="6" eb="8">
      <t>ヒカク</t>
    </rPh>
    <rPh sb="12" eb="14">
      <t>ショウライ</t>
    </rPh>
    <rPh sb="14" eb="16">
      <t>フタン</t>
    </rPh>
    <rPh sb="16" eb="18">
      <t>ヒリツ</t>
    </rPh>
    <rPh sb="24" eb="26">
      <t>ユウケイ</t>
    </rPh>
    <rPh sb="26" eb="28">
      <t>コテイ</t>
    </rPh>
    <rPh sb="28" eb="30">
      <t>シサン</t>
    </rPh>
    <rPh sb="30" eb="32">
      <t>ゲンカ</t>
    </rPh>
    <rPh sb="32" eb="34">
      <t>ショウキャク</t>
    </rPh>
    <rPh sb="34" eb="35">
      <t>リツ</t>
    </rPh>
    <rPh sb="36" eb="38">
      <t>ウワマワ</t>
    </rPh>
    <rPh sb="43" eb="45">
      <t>コンゴ</t>
    </rPh>
    <rPh sb="46" eb="48">
      <t>コウキョウ</t>
    </rPh>
    <rPh sb="48" eb="50">
      <t>シセツ</t>
    </rPh>
    <rPh sb="51" eb="54">
      <t>ロウキュウカ</t>
    </rPh>
    <rPh sb="54" eb="56">
      <t>カイシュウ</t>
    </rPh>
    <rPh sb="56" eb="57">
      <t>ナド</t>
    </rPh>
    <rPh sb="58" eb="61">
      <t>ヒツヨウセイ</t>
    </rPh>
    <rPh sb="66" eb="67">
      <t>タカ</t>
    </rPh>
    <rPh sb="75" eb="76">
      <t>フ</t>
    </rPh>
    <rPh sb="80" eb="82">
      <t>ショウライ</t>
    </rPh>
    <rPh sb="82" eb="84">
      <t>フタン</t>
    </rPh>
    <rPh sb="84" eb="86">
      <t>ヒリツ</t>
    </rPh>
    <rPh sb="88" eb="90">
      <t>ルイジ</t>
    </rPh>
    <rPh sb="90" eb="92">
      <t>ダンタイ</t>
    </rPh>
    <rPh sb="94" eb="96">
      <t>カイリ</t>
    </rPh>
    <rPh sb="100" eb="101">
      <t>ヒロ</t>
    </rPh>
    <rPh sb="106" eb="109">
      <t>カノウセイ</t>
    </rPh>
    <rPh sb="120" eb="121">
      <t>ヒ</t>
    </rPh>
    <rPh sb="122" eb="123">
      <t>ツヅ</t>
    </rPh>
    <rPh sb="125" eb="127">
      <t>サイニュウ</t>
    </rPh>
    <rPh sb="128" eb="130">
      <t>サイシュツ</t>
    </rPh>
    <rPh sb="130" eb="132">
      <t>リョウメン</t>
    </rPh>
    <rPh sb="136" eb="139">
      <t>ギョウザイセイ</t>
    </rPh>
    <rPh sb="139" eb="141">
      <t>カイカク</t>
    </rPh>
    <rPh sb="142" eb="143">
      <t>スス</t>
    </rPh>
    <rPh sb="149" eb="151">
      <t>ザイセイ</t>
    </rPh>
    <rPh sb="152" eb="155">
      <t>ケンゼンカ</t>
    </rPh>
    <rPh sb="156" eb="157">
      <t>ハカ</t>
    </rPh>
    <rPh sb="161" eb="164">
      <t>ケイカクテキ</t>
    </rPh>
    <rPh sb="165" eb="167">
      <t>セツビ</t>
    </rPh>
    <rPh sb="167" eb="169">
      <t>コウシン</t>
    </rPh>
    <rPh sb="170" eb="172">
      <t>コウキョウ</t>
    </rPh>
    <rPh sb="172" eb="174">
      <t>シセツ</t>
    </rPh>
    <rPh sb="175" eb="178">
      <t>シュウヤクカ</t>
    </rPh>
    <rPh sb="181" eb="183">
      <t>テキセツ</t>
    </rPh>
    <rPh sb="184" eb="186">
      <t>ホユウ</t>
    </rPh>
    <rPh sb="186" eb="188">
      <t>シサン</t>
    </rPh>
    <rPh sb="201" eb="202">
      <t>ア</t>
    </rPh>
    <rPh sb="205" eb="206">
      <t>スス</t>
    </rPh>
    <rPh sb="212" eb="214">
      <t>ジゾク</t>
    </rPh>
    <rPh sb="214" eb="216">
      <t>カノウ</t>
    </rPh>
    <rPh sb="217" eb="219">
      <t>ザイセイ</t>
    </rPh>
    <rPh sb="219" eb="221">
      <t>ウンエイ</t>
    </rPh>
    <rPh sb="222" eb="224">
      <t>メザ</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</si>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</sst>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178" fontId="15"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33" fillId="0" borderId="40" xfId="16" applyFont="1" applyBorder="1" applyAlignment="1" applyProtection="1">
      <alignment horizontal="left" vertical="top" wrapText="1"/>
      <protection locked="0"/>
    </xf>
    <xf numFmtId="0" fontId="33" fillId="0" borderId="52" xfId="16" applyFont="1" applyBorder="1" applyAlignment="1" applyProtection="1">
      <alignment horizontal="left" vertical="top" wrapText="1"/>
      <protection locked="0"/>
    </xf>
    <xf numFmtId="0" fontId="33" fillId="0" borderId="37" xfId="16" applyFont="1" applyBorder="1" applyAlignment="1" applyProtection="1">
      <alignment horizontal="left" vertical="top" wrapText="1"/>
      <protection locked="0"/>
    </xf>
    <xf numFmtId="0" fontId="33" fillId="0" borderId="38" xfId="16" applyFont="1" applyBorder="1" applyAlignment="1" applyProtection="1">
      <alignment horizontal="left" vertical="top" wrapText="1"/>
      <protection locked="0"/>
    </xf>
    <xf numFmtId="0" fontId="33" fillId="0" borderId="0" xfId="16" applyFont="1" applyAlignment="1" applyProtection="1">
      <alignment horizontal="left" vertical="top" wrapText="1"/>
      <protection locked="0"/>
    </xf>
    <xf numFmtId="0" fontId="33" fillId="0" borderId="62" xfId="16" applyFont="1" applyBorder="1" applyAlignment="1" applyProtection="1">
      <alignment horizontal="left" vertical="top" wrapText="1"/>
      <protection locked="0"/>
    </xf>
    <xf numFmtId="0" fontId="33" fillId="0" borderId="46" xfId="16" applyFont="1" applyBorder="1" applyAlignment="1" applyProtection="1">
      <alignment horizontal="left" vertical="top" wrapText="1"/>
      <protection locked="0"/>
    </xf>
    <xf numFmtId="0" fontId="33" fillId="0" borderId="12" xfId="16" applyFont="1" applyBorder="1" applyAlignment="1" applyProtection="1">
      <alignment horizontal="left" vertical="top" wrapText="1"/>
      <protection locked="0"/>
    </xf>
    <xf numFmtId="0" fontId="33"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50848</c:v>
                </c:pt>
                <c:pt idx="1">
                  <c:v>53572</c:v>
                </c:pt>
                <c:pt idx="2">
                  <c:v>51898</c:v>
                </c:pt>
                <c:pt idx="3">
                  <c:v>51684</c:v>
                </c:pt>
                <c:pt idx="4">
                  <c:v>52897</c:v>
                </c:pt>
              </c:numCache>
            </c:numRef>
          </c:val>
          <c:smooth val="0"/>
          <c:extLst>
            <c:ext xmlns:c16="http://schemas.microsoft.com/office/drawing/2014/chart" uri="{C3380CC4-5D6E-409C-BE32-E72D297353CC}">
              <c16:uniqueId val="{00000000-9E5F-4B18-B3D8-C68B094667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35829</c:v>
                </c:pt>
                <c:pt idx="1">
                  <c:v>41717</c:v>
                </c:pt>
                <c:pt idx="2">
                  <c:v>46647</c:v>
                </c:pt>
                <c:pt idx="3">
                  <c:v>41979</c:v>
                </c:pt>
                <c:pt idx="4">
                  <c:v>43344</c:v>
                </c:pt>
              </c:numCache>
            </c:numRef>
          </c:val>
          <c:smooth val="0"/>
          <c:extLst>
            <c:ext xmlns:c16="http://schemas.microsoft.com/office/drawing/2014/chart" uri="{C3380CC4-5D6E-409C-BE32-E72D297353CC}">
              <c16:uniqueId val="{00000001-9E5F-4B18-B3D8-C68B0946672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0.56999999999999995</c:v>
                </c:pt>
                <c:pt idx="1">
                  <c:v>0.6</c:v>
                </c:pt>
                <c:pt idx="2">
                  <c:v>0.54</c:v>
                </c:pt>
                <c:pt idx="3">
                  <c:v>0.14000000000000001</c:v>
                </c:pt>
                <c:pt idx="4">
                  <c:v>0.09</c:v>
                </c:pt>
              </c:numCache>
            </c:numRef>
          </c:val>
          <c:extLst>
            <c:ext xmlns:c16="http://schemas.microsoft.com/office/drawing/2014/chart" uri="{C3380CC4-5D6E-409C-BE32-E72D297353CC}">
              <c16:uniqueId val="{00000000-3279-47A3-908C-4EF4D65306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0.6</c:v>
                </c:pt>
                <c:pt idx="1">
                  <c:v>0.14000000000000001</c:v>
                </c:pt>
                <c:pt idx="2">
                  <c:v>0.39</c:v>
                </c:pt>
                <c:pt idx="3">
                  <c:v>0</c:v>
                </c:pt>
                <c:pt idx="4">
                  <c:v>0.33</c:v>
                </c:pt>
              </c:numCache>
            </c:numRef>
          </c:val>
          <c:extLst>
            <c:ext xmlns:c16="http://schemas.microsoft.com/office/drawing/2014/chart" uri="{C3380CC4-5D6E-409C-BE32-E72D297353CC}">
              <c16:uniqueId val="{00000001-3279-47A3-908C-4EF4D65306B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-0.22</c:v>
                </c:pt>
                <c:pt idx="1">
                  <c:v>-0.71</c:v>
                </c:pt>
                <c:pt idx="2">
                  <c:v>-0.11</c:v>
                </c:pt>
                <c:pt idx="3">
                  <c:v>-1.07</c:v>
                </c:pt>
                <c:pt idx="4">
                  <c:v>0.18</c:v>
                </c:pt>
              </c:numCache>
            </c:numRef>
          </c:val>
          <c:smooth val="0"/>
          <c:extLst>
            <c:ext xmlns:c16="http://schemas.microsoft.com/office/drawing/2014/chart" uri="{C3380CC4-5D6E-409C-BE32-E72D297353CC}">
              <c16:uniqueId val="{00000002-3279-47A3-908C-4EF4D65306B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0.03</c:v>
                </c:pt>
                <c:pt idx="4">
                  <c:v>#N/A</c:v>
                </c:pt>
                <c:pt idx="5">
                  <c:v>0.06</c:v>
                </c:pt>
                <c:pt idx="6">
                  <c:v>#N/A</c:v>
                </c:pt>
                <c:pt idx="7">
                  <c:v>0.05</c:v>
                </c:pt>
                <c:pt idx="8">
                  <c:v>#N/A</c:v>
                </c:pt>
                <c:pt idx="9">
                  <c:v>0.04</c:v>
                </c:pt>
              </c:numCache>
            </c:numRef>
          </c:val>
          <c:extLst>
            <c:ext xmlns:c16="http://schemas.microsoft.com/office/drawing/2014/chart" uri="{C3380CC4-5D6E-409C-BE32-E72D297353CC}">
              <c16:uniqueId val="{00000000-FBBD-4E0E-8FB6-A630C75650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1.77</c:v>
                </c:pt>
                <c:pt idx="1">
                  <c:v>#N/A</c:v>
                </c:pt>
                <c:pt idx="2">
                  <c:v>1.0900000000000001</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FBBD-4E0E-8FB6-A630C75650CF}"/>
            </c:ext>
          </c:extLst>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0.56000000000000005</c:v>
                </c:pt>
                <c:pt idx="2">
                  <c:v>#N/A</c:v>
                </c:pt>
                <c:pt idx="3">
                  <c:v>0.6</c:v>
                </c:pt>
                <c:pt idx="4">
                  <c:v>#N/A</c:v>
                </c:pt>
                <c:pt idx="5">
                  <c:v>0.54</c:v>
                </c:pt>
                <c:pt idx="6">
                  <c:v>#N/A</c:v>
                </c:pt>
                <c:pt idx="7">
                  <c:v>0.13</c:v>
                </c:pt>
                <c:pt idx="8">
                  <c:v>#N/A</c:v>
                </c:pt>
                <c:pt idx="9">
                  <c:v>0.08</c:v>
                </c:pt>
              </c:numCache>
            </c:numRef>
          </c:val>
          <c:extLst>
            <c:ext xmlns:c16="http://schemas.microsoft.com/office/drawing/2014/chart" uri="{C3380CC4-5D6E-409C-BE32-E72D297353CC}">
              <c16:uniqueId val="{00000002-FBBD-4E0E-8FB6-A630C75650CF}"/>
            </c:ext>
          </c:extLst>
        </c:ser>
        <c:ser>
          <c:idx val="3"/>
          <c:order val="3"/>
          <c:tx>
            <c:strRef>
              <c:f>データシート!$A$30</c:f>
              <c:strCache>
                <c:ptCount val="1"/>
                <c:pt idx="0">
                  <c:v>京都市後期高齢者医療特別会計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0.17</c:v>
                </c:pt>
                <c:pt idx="2">
                  <c:v>#N/A</c:v>
                </c:pt>
                <c:pt idx="3">
                  <c:v>0.18</c:v>
                </c:pt>
                <c:pt idx="4">
                  <c:v>#N/A</c:v>
                </c:pt>
                <c:pt idx="5">
                  <c:v>0.14000000000000001</c:v>
                </c:pt>
                <c:pt idx="6">
                  <c:v>#N/A</c:v>
                </c:pt>
                <c:pt idx="7">
                  <c:v>0.2</c:v>
                </c:pt>
                <c:pt idx="8">
                  <c:v>#N/A</c:v>
                </c:pt>
                <c:pt idx="9">
                  <c:v>0.17</c:v>
                </c:pt>
              </c:numCache>
            </c:numRef>
          </c:val>
          <c:extLst>
            <c:ext xmlns:c16="http://schemas.microsoft.com/office/drawing/2014/chart" uri="{C3380CC4-5D6E-409C-BE32-E72D297353CC}">
              <c16:uniqueId val="{00000003-FBBD-4E0E-8FB6-A630C75650CF}"/>
            </c:ext>
          </c:extLst>
        </c:ser>
        <c:ser>
          <c:idx val="4"/>
          <c:order val="4"/>
          <c:tx>
            <c:strRef>
              <c:f>データシート!$A$31</c:f>
              <c:strCache>
                <c:ptCount val="1"/>
                <c:pt idx="0">
                  <c:v>京都市中央卸売市場第一市場特別会計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0.16</c:v>
                </c:pt>
                <c:pt idx="2">
                  <c:v>#N/A</c:v>
                </c:pt>
                <c:pt idx="3">
                  <c:v>0.22</c:v>
                </c:pt>
                <c:pt idx="4">
                  <c:v>#N/A</c:v>
                </c:pt>
                <c:pt idx="5">
                  <c:v>0.28999999999999998</c:v>
                </c:pt>
                <c:pt idx="6">
                  <c:v>#N/A</c:v>
                </c:pt>
                <c:pt idx="7">
                  <c:v>0.28000000000000003</c:v>
                </c:pt>
                <c:pt idx="8">
                  <c:v>#N/A</c:v>
                </c:pt>
                <c:pt idx="9">
                  <c:v>0.24</c:v>
                </c:pt>
              </c:numCache>
            </c:numRef>
          </c:val>
          <c:extLst>
            <c:ext xmlns:c16="http://schemas.microsoft.com/office/drawing/2014/chart" uri="{C3380CC4-5D6E-409C-BE32-E72D297353CC}">
              <c16:uniqueId val="{00000004-FBBD-4E0E-8FB6-A630C75650CF}"/>
            </c:ext>
          </c:extLst>
        </c:ser>
        <c:ser>
          <c:idx val="5"/>
          <c:order val="5"/>
          <c:tx>
            <c:strRef>
              <c:f>データシート!$A$32</c:f>
              <c:strCache>
                <c:ptCount val="1"/>
                <c:pt idx="0">
                  <c:v>京都市自動車運送事業特別会計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0.28000000000000003</c:v>
                </c:pt>
                <c:pt idx="1">
                  <c:v>#N/A</c:v>
                </c:pt>
                <c:pt idx="2">
                  <c:v>#N/A</c:v>
                </c:pt>
                <c:pt idx="3">
                  <c:v>0.21</c:v>
                </c:pt>
                <c:pt idx="4">
                  <c:v>#N/A</c:v>
                </c:pt>
                <c:pt idx="5">
                  <c:v>0.84</c:v>
                </c:pt>
                <c:pt idx="6">
                  <c:v>#N/A</c:v>
                </c:pt>
                <c:pt idx="7">
                  <c:v>1.19</c:v>
                </c:pt>
                <c:pt idx="8">
                  <c:v>#N/A</c:v>
                </c:pt>
                <c:pt idx="9">
                  <c:v>0.84</c:v>
                </c:pt>
              </c:numCache>
            </c:numRef>
          </c:val>
          <c:extLst>
            <c:ext xmlns:c16="http://schemas.microsoft.com/office/drawing/2014/chart" uri="{C3380CC4-5D6E-409C-BE32-E72D297353CC}">
              <c16:uniqueId val="{00000005-FBBD-4E0E-8FB6-A630C75650CF}"/>
            </c:ext>
          </c:extLst>
        </c:ser>
        <c:ser>
          <c:idx val="6"/>
          <c:order val="6"/>
          <c:tx>
            <c:strRef>
              <c:f>データシート!$A$33</c:f>
              <c:strCache>
                <c:ptCount val="1"/>
                <c:pt idx="0">
                  <c:v>京都市介護保険事業特別会計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0.16</c:v>
                </c:pt>
                <c:pt idx="2">
                  <c:v>#N/A</c:v>
                </c:pt>
                <c:pt idx="3">
                  <c:v>0.28999999999999998</c:v>
                </c:pt>
                <c:pt idx="4">
                  <c:v>#N/A</c:v>
                </c:pt>
                <c:pt idx="5">
                  <c:v>0.21</c:v>
                </c:pt>
                <c:pt idx="6">
                  <c:v>#N/A</c:v>
                </c:pt>
                <c:pt idx="7">
                  <c:v>0.51</c:v>
                </c:pt>
                <c:pt idx="8">
                  <c:v>#N/A</c:v>
                </c:pt>
                <c:pt idx="9">
                  <c:v>1.04</c:v>
                </c:pt>
              </c:numCache>
            </c:numRef>
          </c:val>
          <c:extLst>
            <c:ext xmlns:c16="http://schemas.microsoft.com/office/drawing/2014/chart" uri="{C3380CC4-5D6E-409C-BE32-E72D297353CC}">
              <c16:uniqueId val="{00000006-FBBD-4E0E-8FB6-A630C75650CF}"/>
            </c:ext>
          </c:extLst>
        </c:ser>
        <c:ser>
          <c:idx val="7"/>
          <c:order val="7"/>
          <c:tx>
            <c:strRef>
              <c:f>データシート!$A$34</c:f>
              <c:strCache>
                <c:ptCount val="1"/>
                <c:pt idx="0">
                  <c:v>京都市国民健康保険事業特別会計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0.17</c:v>
                </c:pt>
                <c:pt idx="2">
                  <c:v>#N/A</c:v>
                </c:pt>
                <c:pt idx="3">
                  <c:v>0.38</c:v>
                </c:pt>
                <c:pt idx="4">
                  <c:v>0.08</c:v>
                </c:pt>
                <c:pt idx="5">
                  <c:v>#N/A</c:v>
                </c:pt>
                <c:pt idx="6">
                  <c:v>#N/A</c:v>
                </c:pt>
                <c:pt idx="7">
                  <c:v>0.45</c:v>
                </c:pt>
                <c:pt idx="8">
                  <c:v>#N/A</c:v>
                </c:pt>
                <c:pt idx="9">
                  <c:v>1.32</c:v>
                </c:pt>
              </c:numCache>
            </c:numRef>
          </c:val>
          <c:extLst>
            <c:ext xmlns:c16="http://schemas.microsoft.com/office/drawing/2014/chart" uri="{C3380CC4-5D6E-409C-BE32-E72D297353CC}">
              <c16:uniqueId val="{00000007-FBBD-4E0E-8FB6-A630C75650CF}"/>
            </c:ext>
          </c:extLst>
        </c:ser>
        <c:ser>
          <c:idx val="8"/>
          <c:order val="8"/>
          <c:tx>
            <c:strRef>
              <c:f>データシート!$A$35</c:f>
              <c:strCache>
                <c:ptCount val="1"/>
                <c:pt idx="0">
                  <c:v>京都市水道事業特別会計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2.46</c:v>
                </c:pt>
                <c:pt idx="2">
                  <c:v>#N/A</c:v>
                </c:pt>
                <c:pt idx="3">
                  <c:v>3.06</c:v>
                </c:pt>
                <c:pt idx="4">
                  <c:v>#N/A</c:v>
                </c:pt>
                <c:pt idx="5">
                  <c:v>3.24</c:v>
                </c:pt>
                <c:pt idx="6">
                  <c:v>#N/A</c:v>
                </c:pt>
                <c:pt idx="7">
                  <c:v>3.89</c:v>
                </c:pt>
                <c:pt idx="8">
                  <c:v>#N/A</c:v>
                </c:pt>
                <c:pt idx="9">
                  <c:v>2.66</c:v>
                </c:pt>
              </c:numCache>
            </c:numRef>
          </c:val>
          <c:extLst>
            <c:ext xmlns:c16="http://schemas.microsoft.com/office/drawing/2014/chart" uri="{C3380CC4-5D6E-409C-BE32-E72D297353CC}">
              <c16:uniqueId val="{00000008-FBBD-4E0E-8FB6-A630C75650CF}"/>
            </c:ext>
          </c:extLst>
        </c:ser>
        <c:ser>
          <c:idx val="9"/>
          <c:order val="9"/>
          <c:tx>
            <c:strRef>
              <c:f>データシート!$A$36</c:f>
              <c:strCache>
                <c:ptCount val="1"/>
                <c:pt idx="0">
                  <c:v>京都市公共下水道事業特別会計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6.05</c:v>
                </c:pt>
                <c:pt idx="2">
                  <c:v>#N/A</c:v>
                </c:pt>
                <c:pt idx="3">
                  <c:v>5.91</c:v>
                </c:pt>
                <c:pt idx="4">
                  <c:v>#N/A</c:v>
                </c:pt>
                <c:pt idx="5">
                  <c:v>4.8499999999999996</c:v>
                </c:pt>
                <c:pt idx="6">
                  <c:v>#N/A</c:v>
                </c:pt>
                <c:pt idx="7">
                  <c:v>5.26</c:v>
                </c:pt>
                <c:pt idx="8">
                  <c:v>#N/A</c:v>
                </c:pt>
                <c:pt idx="9">
                  <c:v>4.08</c:v>
                </c:pt>
              </c:numCache>
            </c:numRef>
          </c:val>
          <c:extLst>
            <c:ext xmlns:c16="http://schemas.microsoft.com/office/drawing/2014/chart" uri="{C3380CC4-5D6E-409C-BE32-E72D297353CC}">
              <c16:uniqueId val="{00000009-FBBD-4E0E-8FB6-A630C75650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83884</c:v>
                </c:pt>
                <c:pt idx="5">
                  <c:v>83985</c:v>
                </c:pt>
                <c:pt idx="8">
                  <c:v>84203</c:v>
                </c:pt>
                <c:pt idx="11">
                  <c:v>83472</c:v>
                </c:pt>
                <c:pt idx="14">
                  <c:v>87722</c:v>
                </c:pt>
              </c:numCache>
            </c:numRef>
          </c:val>
          <c:extLst>
            <c:ext xmlns:c16="http://schemas.microsoft.com/office/drawing/2014/chart" uri="{C3380CC4-5D6E-409C-BE32-E72D297353CC}">
              <c16:uniqueId val="{00000000-BC9D-4B8A-87B9-572C5D9BB5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3</c:v>
                </c:pt>
                <c:pt idx="6">
                  <c:v>2</c:v>
                </c:pt>
                <c:pt idx="9">
                  <c:v>0</c:v>
                </c:pt>
                <c:pt idx="12">
                  <c:v>0</c:v>
                </c:pt>
              </c:numCache>
            </c:numRef>
          </c:val>
          <c:extLst>
            <c:ext xmlns:c16="http://schemas.microsoft.com/office/drawing/2014/chart" uri="{C3380CC4-5D6E-409C-BE32-E72D297353CC}">
              <c16:uniqueId val="{00000001-BC9D-4B8A-87B9-572C5D9BB5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921</c:v>
                </c:pt>
                <c:pt idx="3">
                  <c:v>922</c:v>
                </c:pt>
                <c:pt idx="6">
                  <c:v>922</c:v>
                </c:pt>
                <c:pt idx="9">
                  <c:v>832</c:v>
                </c:pt>
                <c:pt idx="12">
                  <c:v>867</c:v>
                </c:pt>
              </c:numCache>
            </c:numRef>
          </c:val>
          <c:extLst>
            <c:ext xmlns:c16="http://schemas.microsoft.com/office/drawing/2014/chart" uri="{C3380CC4-5D6E-409C-BE32-E72D297353CC}">
              <c16:uniqueId val="{00000002-BC9D-4B8A-87B9-572C5D9BB5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9D-4B8A-87B9-572C5D9BB5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23437</c:v>
                </c:pt>
                <c:pt idx="3">
                  <c:v>22765</c:v>
                </c:pt>
                <c:pt idx="6">
                  <c:v>23221</c:v>
                </c:pt>
                <c:pt idx="9">
                  <c:v>21138</c:v>
                </c:pt>
                <c:pt idx="12">
                  <c:v>19486</c:v>
                </c:pt>
              </c:numCache>
            </c:numRef>
          </c:val>
          <c:extLst>
            <c:ext xmlns:c16="http://schemas.microsoft.com/office/drawing/2014/chart" uri="{C3380CC4-5D6E-409C-BE32-E72D297353CC}">
              <c16:uniqueId val="{00000004-BC9D-4B8A-87B9-572C5D9BB5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41579</c:v>
                </c:pt>
                <c:pt idx="3">
                  <c:v>42673</c:v>
                </c:pt>
                <c:pt idx="6">
                  <c:v>42685</c:v>
                </c:pt>
                <c:pt idx="9">
                  <c:v>43080</c:v>
                </c:pt>
                <c:pt idx="12">
                  <c:v>43789</c:v>
                </c:pt>
              </c:numCache>
            </c:numRef>
          </c:val>
          <c:extLst>
            <c:ext xmlns:c16="http://schemas.microsoft.com/office/drawing/2014/chart" uri="{C3380CC4-5D6E-409C-BE32-E72D297353CC}">
              <c16:uniqueId val="{00000005-BC9D-4B8A-87B9-572C5D9BB5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12953</c:v>
                </c:pt>
                <c:pt idx="3">
                  <c:v>18162</c:v>
                </c:pt>
                <c:pt idx="6">
                  <c:v>16380</c:v>
                </c:pt>
                <c:pt idx="9">
                  <c:v>14540</c:v>
                </c:pt>
                <c:pt idx="12">
                  <c:v>7877</c:v>
                </c:pt>
              </c:numCache>
            </c:numRef>
          </c:val>
          <c:extLst>
            <c:ext xmlns:c16="http://schemas.microsoft.com/office/drawing/2014/chart" uri="{C3380CC4-5D6E-409C-BE32-E72D297353CC}">
              <c16:uniqueId val="{00000006-BC9D-4B8A-87B9-572C5D9BB5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47014</c:v>
                </c:pt>
                <c:pt idx="3">
                  <c:v>47553</c:v>
                </c:pt>
                <c:pt idx="6">
                  <c:v>45817</c:v>
                </c:pt>
                <c:pt idx="9">
                  <c:v>46003</c:v>
                </c:pt>
                <c:pt idx="12">
                  <c:v>46834</c:v>
                </c:pt>
              </c:numCache>
            </c:numRef>
          </c:val>
          <c:extLst>
            <c:ext xmlns:c16="http://schemas.microsoft.com/office/drawing/2014/chart" uri="{C3380CC4-5D6E-409C-BE32-E72D297353CC}">
              <c16:uniqueId val="{00000007-BC9D-4B8A-87B9-572C5D9BB5D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42021</c:v>
                </c:pt>
                <c:pt idx="2">
                  <c:v>#N/A</c:v>
                </c:pt>
                <c:pt idx="3">
                  <c:v>#N/A</c:v>
                </c:pt>
                <c:pt idx="4">
                  <c:v>48093</c:v>
                </c:pt>
                <c:pt idx="5">
                  <c:v>#N/A</c:v>
                </c:pt>
                <c:pt idx="6">
                  <c:v>#N/A</c:v>
                </c:pt>
                <c:pt idx="7">
                  <c:v>44824</c:v>
                </c:pt>
                <c:pt idx="8">
                  <c:v>#N/A</c:v>
                </c:pt>
                <c:pt idx="9">
                  <c:v>#N/A</c:v>
                </c:pt>
                <c:pt idx="10">
                  <c:v>42121</c:v>
                </c:pt>
                <c:pt idx="11">
                  <c:v>#N/A</c:v>
                </c:pt>
                <c:pt idx="12">
                  <c:v>#N/A</c:v>
                </c:pt>
                <c:pt idx="13">
                  <c:v>31131</c:v>
                </c:pt>
                <c:pt idx="14">
                  <c:v>#N/A</c:v>
                </c:pt>
              </c:numCache>
            </c:numRef>
          </c:val>
          <c:smooth val="0"/>
          <c:extLst>
            <c:ext xmlns:c16="http://schemas.microsoft.com/office/drawing/2014/chart" uri="{C3380CC4-5D6E-409C-BE32-E72D297353CC}">
              <c16:uniqueId val="{00000008-BC9D-4B8A-87B9-572C5D9BB5D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692536</c:v>
                </c:pt>
                <c:pt idx="5">
                  <c:v>705706</c:v>
                </c:pt>
                <c:pt idx="8">
                  <c:v>711322</c:v>
                </c:pt>
                <c:pt idx="11">
                  <c:v>714544</c:v>
                </c:pt>
                <c:pt idx="14">
                  <c:v>717027</c:v>
                </c:pt>
              </c:numCache>
            </c:numRef>
          </c:val>
          <c:extLst>
            <c:ext xmlns:c16="http://schemas.microsoft.com/office/drawing/2014/chart" uri="{C3380CC4-5D6E-409C-BE32-E72D297353CC}">
              <c16:uniqueId val="{00000000-119C-4C5E-A53A-D9D6D0CF96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328515</c:v>
                </c:pt>
                <c:pt idx="5">
                  <c:v>330251</c:v>
                </c:pt>
                <c:pt idx="8">
                  <c:v>321373</c:v>
                </c:pt>
                <c:pt idx="11">
                  <c:v>325249</c:v>
                </c:pt>
                <c:pt idx="14">
                  <c:v>319617</c:v>
                </c:pt>
              </c:numCache>
            </c:numRef>
          </c:val>
          <c:extLst>
            <c:ext xmlns:c16="http://schemas.microsoft.com/office/drawing/2014/chart" uri="{C3380CC4-5D6E-409C-BE32-E72D297353CC}">
              <c16:uniqueId val="{00000001-119C-4C5E-A53A-D9D6D0CF96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132523</c:v>
                </c:pt>
                <c:pt idx="5">
                  <c:v>119888</c:v>
                </c:pt>
                <c:pt idx="8">
                  <c:v>127769</c:v>
                </c:pt>
                <c:pt idx="11">
                  <c:v>124094</c:v>
                </c:pt>
                <c:pt idx="14">
                  <c:v>150341</c:v>
                </c:pt>
              </c:numCache>
            </c:numRef>
          </c:val>
          <c:extLst>
            <c:ext xmlns:c16="http://schemas.microsoft.com/office/drawing/2014/chart" uri="{C3380CC4-5D6E-409C-BE32-E72D297353CC}">
              <c16:uniqueId val="{00000002-119C-4C5E-A53A-D9D6D0CF96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9C-4C5E-A53A-D9D6D0CF96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9C-4C5E-A53A-D9D6D0CF96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5951</c:v>
                </c:pt>
                <c:pt idx="3">
                  <c:v>4130</c:v>
                </c:pt>
                <c:pt idx="6">
                  <c:v>6208</c:v>
                </c:pt>
                <c:pt idx="9">
                  <c:v>3251</c:v>
                </c:pt>
                <c:pt idx="12">
                  <c:v>1108</c:v>
                </c:pt>
              </c:numCache>
            </c:numRef>
          </c:val>
          <c:extLst>
            <c:ext xmlns:c16="http://schemas.microsoft.com/office/drawing/2014/chart" uri="{C3380CC4-5D6E-409C-BE32-E72D297353CC}">
              <c16:uniqueId val="{00000005-119C-4C5E-A53A-D9D6D0CF96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90715</c:v>
                </c:pt>
                <c:pt idx="3">
                  <c:v>84144</c:v>
                </c:pt>
                <c:pt idx="6">
                  <c:v>78466</c:v>
                </c:pt>
                <c:pt idx="9">
                  <c:v>77573</c:v>
                </c:pt>
                <c:pt idx="12">
                  <c:v>109778</c:v>
                </c:pt>
              </c:numCache>
            </c:numRef>
          </c:val>
          <c:extLst>
            <c:ext xmlns:c16="http://schemas.microsoft.com/office/drawing/2014/chart" uri="{C3380CC4-5D6E-409C-BE32-E72D297353CC}">
              <c16:uniqueId val="{00000006-119C-4C5E-A53A-D9D6D0CF96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19C-4C5E-A53A-D9D6D0CF96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299276</c:v>
                </c:pt>
                <c:pt idx="3">
                  <c:v>297998</c:v>
                </c:pt>
                <c:pt idx="6">
                  <c:v>292523</c:v>
                </c:pt>
                <c:pt idx="9">
                  <c:v>284539</c:v>
                </c:pt>
                <c:pt idx="12">
                  <c:v>253236</c:v>
                </c:pt>
              </c:numCache>
            </c:numRef>
          </c:val>
          <c:extLst>
            <c:ext xmlns:c16="http://schemas.microsoft.com/office/drawing/2014/chart" uri="{C3380CC4-5D6E-409C-BE32-E72D297353CC}">
              <c16:uniqueId val="{00000008-119C-4C5E-A53A-D9D6D0CF96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18381</c:v>
                </c:pt>
                <c:pt idx="3">
                  <c:v>14792</c:v>
                </c:pt>
                <c:pt idx="6">
                  <c:v>12719</c:v>
                </c:pt>
                <c:pt idx="9">
                  <c:v>10537</c:v>
                </c:pt>
                <c:pt idx="12">
                  <c:v>8977</c:v>
                </c:pt>
              </c:numCache>
            </c:numRef>
          </c:val>
          <c:extLst>
            <c:ext xmlns:c16="http://schemas.microsoft.com/office/drawing/2014/chart" uri="{C3380CC4-5D6E-409C-BE32-E72D297353CC}">
              <c16:uniqueId val="{00000009-119C-4C5E-A53A-D9D6D0CF96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1414606</c:v>
                </c:pt>
                <c:pt idx="3">
                  <c:v>1427474</c:v>
                </c:pt>
                <c:pt idx="6">
                  <c:v>1448728</c:v>
                </c:pt>
                <c:pt idx="9">
                  <c:v>1457994</c:v>
                </c:pt>
                <c:pt idx="12">
                  <c:v>1489847</c:v>
                </c:pt>
              </c:numCache>
            </c:numRef>
          </c:val>
          <c:extLst>
            <c:ext xmlns:c16="http://schemas.microsoft.com/office/drawing/2014/chart" uri="{C3380CC4-5D6E-409C-BE32-E72D297353CC}">
              <c16:uniqueId val="{0000000A-119C-4C5E-A53A-D9D6D0CF969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675356</c:v>
                </c:pt>
                <c:pt idx="2">
                  <c:v>#N/A</c:v>
                </c:pt>
                <c:pt idx="3">
                  <c:v>#N/A</c:v>
                </c:pt>
                <c:pt idx="4">
                  <c:v>672693</c:v>
                </c:pt>
                <c:pt idx="5">
                  <c:v>#N/A</c:v>
                </c:pt>
                <c:pt idx="6">
                  <c:v>#N/A</c:v>
                </c:pt>
                <c:pt idx="7">
                  <c:v>678180</c:v>
                </c:pt>
                <c:pt idx="8">
                  <c:v>#N/A</c:v>
                </c:pt>
                <c:pt idx="9">
                  <c:v>#N/A</c:v>
                </c:pt>
                <c:pt idx="10">
                  <c:v>670006</c:v>
                </c:pt>
                <c:pt idx="11">
                  <c:v>#N/A</c:v>
                </c:pt>
                <c:pt idx="12">
                  <c:v>#N/A</c:v>
                </c:pt>
                <c:pt idx="13">
                  <c:v>675961</c:v>
                </c:pt>
                <c:pt idx="14">
                  <c:v>#N/A</c:v>
                </c:pt>
              </c:numCache>
            </c:numRef>
          </c:val>
          <c:smooth val="0"/>
          <c:extLst>
            <c:ext xmlns:c16="http://schemas.microsoft.com/office/drawing/2014/chart" uri="{C3380CC4-5D6E-409C-BE32-E72D297353CC}">
              <c16:uniqueId val="{0000000B-119C-4C5E-A53A-D9D6D0CF969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1374</c:v>
                </c:pt>
                <c:pt idx="1">
                  <c:v>0</c:v>
                </c:pt>
                <c:pt idx="2">
                  <c:v>1318</c:v>
                </c:pt>
              </c:numCache>
            </c:numRef>
          </c:val>
          <c:extLst>
            <c:ext xmlns:c16="http://schemas.microsoft.com/office/drawing/2014/chart" uri="{C3380CC4-5D6E-409C-BE32-E72D297353CC}">
              <c16:uniqueId val="{00000000-E03A-42CB-9AA1-CF530C44B5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03A-42CB-9AA1-CF530C44B5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39349</c:v>
                </c:pt>
                <c:pt idx="1">
                  <c:v>37304</c:v>
                </c:pt>
                <c:pt idx="2">
                  <c:v>40433</c:v>
                </c:pt>
              </c:numCache>
            </c:numRef>
          </c:val>
          <c:extLst>
            <c:ext xmlns:c16="http://schemas.microsoft.com/office/drawing/2014/chart" uri="{C3380CC4-5D6E-409C-BE32-E72D297353CC}">
              <c16:uniqueId val="{00000002-E03A-42CB-9AA1-CF530C44B54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{41240070-19A9-46CB-82B3-C4A62B027205}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2BE-43F2-B3C8-699152284E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{8953D451-ED81-4753-B982-C05F2B724DE7}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BE-43F2-B3C8-699152284E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{4E2653A0-826E-4D89-9C0D-2EF8B0CA9BB6}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BE-43F2-B3C8-699152284E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{36AEC79C-620B-4003-BEE9-40564D9FA570}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BE-43F2-B3C8-699152284E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{0F8E9838-55CA-46B1-B8C1-AEC64CEA642B}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BE-43F2-B3C8-699152284EF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{8D264CB6-F776-44C3-9F20-97E545BEC4F4}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2BE-43F2-B3C8-699152284EF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{579B966D-CE91-4DB4-8176-C730FEAB88AB}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2BE-43F2-B3C8-699152284EF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{47CAD73C-B9F2-4BF6-B18A-377296857023}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2BE-43F2-B3C8-699152284EF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{E1FA5079-35BE-4671-9F17-D97BA7EA1D08}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2BE-43F2-B3C8-699152284E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59.3</c:v>
                </c:pt>
                <c:pt idx="24">
                  <c:v>61.3</c:v>
                </c:pt>
                <c:pt idx="32">
                  <c:v>63.1</c:v>
                </c:pt>
              </c:numCache>
            </c:numRef>
          </c:xVal>
          <c:yVal>
            <c:numRef>
              <c:f>公会計指標分析・財政指標組合せ分析表!$BP$51:$DC$51</c:f>
              <c:numCache>
                <c:formatCode>#,##0.0;"▲ "#,##0.0</c:formatCode>
                <c:ptCount val="40"/>
                <c:pt idx="16">
                  <c:v>229.6</c:v>
                </c:pt>
                <c:pt idx="24">
                  <c:v>226.2</c:v>
                </c:pt>
                <c:pt idx="32">
                  <c:v>197.4</c:v>
                </c:pt>
              </c:numCache>
            </c:numRef>
          </c:yVal>
          <c:smooth val="0"/>
          <c:extLst>
            <c:ext xmlns:c16="http://schemas.microsoft.com/office/drawing/2014/chart" uri="{C3380CC4-5D6E-409C-BE32-E72D297353CC}">
              <c16:uniqueId val="{00000009-32BE-43F2-B3C8-699152284EF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{73F5D032-9231-4E72-B00A-BBEAEB58B003}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2BE-43F2-B3C8-699152284EF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{A58B04A5-7790-44F7-B61B-3C744926D277}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BE-43F2-B3C8-699152284E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{885C037C-E560-4805-B1E7-852BFCFE831C}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BE-43F2-B3C8-699152284E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{C7C06E3D-9461-4BE7-BB90-2BD96E30079C}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BE-43F2-B3C8-699152284E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{ECA75193-91A9-41CD-AD5A-8D3F3F8B5EC7}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BE-43F2-B3C8-699152284EF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{59BB9629-905B-403F-B1E3-D378CDFBA870}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2BE-43F2-B3C8-699152284EF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{521A4710-9356-47F2-904E-CAF2CDC4986E}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2BE-43F2-B3C8-699152284EF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{EAF18E4A-7D43-473F-8E58-335F9FD9B1D3}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2BE-43F2-B3C8-699152284EF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{F97BE161-F095-4BC6-A2C9-3D0934C43B3B}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2BE-43F2-B3C8-699152284E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59.4</c:v>
                </c:pt>
                <c:pt idx="24">
                  <c:v>61</c:v>
                </c:pt>
                <c:pt idx="32">
                  <c:v>62</c:v>
                </c:pt>
              </c:numCache>
            </c:numRef>
          </c:xVal>
          <c:yVal>
            <c:numRef>
              <c:f>公会計指標分析・財政指標組合せ分析表!$BP$55:$DC$55</c:f>
              <c:numCache>
                <c:formatCode>#,##0.0;"▲ "#,##0.0</c:formatCode>
                <c:ptCount val="40"/>
                <c:pt idx="16">
                  <c:v>124.2</c:v>
                </c:pt>
                <c:pt idx="24">
                  <c:v>115.7</c:v>
                </c:pt>
                <c:pt idx="32">
                  <c:v>106</c:v>
                </c:pt>
              </c:numCache>
            </c:numRef>
          </c:yVal>
          <c:smooth val="0"/>
          <c:extLst>
            <c:ext xmlns:c16="http://schemas.microsoft.com/office/drawing/2014/chart" uri="{C3380CC4-5D6E-409C-BE32-E72D297353CC}">
              <c16:uniqueId val="{00000013-32BE-43F2-B3C8-699152284EF5}"/>
            </c:ext>
          </c:extLst>
        </c:ser>
        <c:dLbls>
          <c:showLegendKey val="0"/>
          <c:showVal val="1"/>
          <c:showCatName val="0"/>
          <c:showSerName val="0"/>
          <c:showPercent val="0"/>
          <c:showBubbleSize val="0"/>
        </c:dLbls>
        <c:axId val="46179840"/>
        <c:axId val="46181760"/>
      </c:scatterChart>
      <c:valAx>
        <c:axId val="46179840"/>
        <c:scaling>
          <c:orientation val="minMax"/>
          <c:max val="63.5"/>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60"/>
          <c:min val="9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{D80DF7AA-B8C5-4468-98ED-75D2896BD957}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78A-4AB2-B9DD-51A2CA6B98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{7A1A1961-6278-487D-B555-5B26FB24F86E}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8A-4AB2-B9DD-51A2CA6B98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{C5080505-9C2D-4D09-B9DF-9A0B133952C0}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8A-4AB2-B9DD-51A2CA6B98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{C961E16E-FC8C-4106-B219-677F15468BA8}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8A-4AB2-B9DD-51A2CA6B98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{EE5ED9DF-489E-4676-8E00-5E9DC1A9CD6B}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8A-4AB2-B9DD-51A2CA6B9847}"/>
                </c:ext>
              </c:extLst>
            </c:dLbl>
            <c:dLbl>
              <c:idx val="8"/>
              <c:layout>
                <c:manualLayout>
                  <c:x val="-3.3389016394196003E-2"/>
                  <c:y val="-9.5228839919255126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{E725966F-EFA6-4D6E-B245-8A38CF77F305}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78A-4AB2-B9DD-51A2CA6B9847}"/>
                </c:ext>
              </c:extLst>
            </c:dLbl>
            <c:dLbl>
              <c:idx val="16"/>
              <c:layout>
                <c:manualLayout>
                  <c:x val="-3.0006966844025401E-2"/>
                  <c:y val="-5.7139598618268152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{24C0E020-8D7A-42A0-95B9-74E1D30A7C20}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78A-4AB2-B9DD-51A2CA6B9847}"/>
                </c:ext>
              </c:extLst>
            </c:dLbl>
            <c:dLbl>
              <c:idx val="24"/>
              <c:layout>
                <c:manualLayout>
                  <c:x val="-3.1697991619110633E-2"/>
                  <c:y val="-3.4880988994504467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{8E1989C7-C659-470C-8981-CEC6A24F0926}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78A-4AB2-B9DD-51A2CA6B984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{259DC5FA-F915-4EE2-A82C-8F2EADAB92D4}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78A-4AB2-B9DD-51A2CA6B98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15</c:v>
                </c:pt>
                <c:pt idx="16">
                  <c:v>15.2</c:v>
                </c:pt>
                <c:pt idx="24">
                  <c:v>15.2</c:v>
                </c:pt>
                <c:pt idx="32">
                  <c:v>12.8</c:v>
                </c:pt>
              </c:numCache>
            </c:numRef>
          </c:xVal>
          <c:yVal>
            <c:numRef>
              <c:f>公会計指標分析・財政指標組合せ分析表!$BP$73:$DC$73</c:f>
              <c:numCache>
                <c:formatCode>#,##0.0;"▲ "#,##0.0</c:formatCode>
                <c:ptCount val="40"/>
                <c:pt idx="0">
                  <c:v>230.2</c:v>
                </c:pt>
                <c:pt idx="8">
                  <c:v>228.9</c:v>
                </c:pt>
                <c:pt idx="16">
                  <c:v>229.6</c:v>
                </c:pt>
                <c:pt idx="24">
                  <c:v>226.2</c:v>
                </c:pt>
                <c:pt idx="32">
                  <c:v>197.4</c:v>
                </c:pt>
              </c:numCache>
            </c:numRef>
          </c:yVal>
          <c:smooth val="0"/>
          <c:extLst>
            <c:ext xmlns:c16="http://schemas.microsoft.com/office/drawing/2014/chart" uri="{C3380CC4-5D6E-409C-BE32-E72D297353CC}">
              <c16:uniqueId val="{00000009-978A-4AB2-B9DD-51A2CA6B984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{DE0FC93D-EFAA-44F5-A64E-9E0BDE30BF43}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78A-4AB2-B9DD-51A2CA6B984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{CFC92B02-4ED7-4C94-85CA-CAD5A6DCF288}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8A-4AB2-B9DD-51A2CA6B98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{DFE1C5BF-2192-4B2B-83BF-D2F291818C96}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8A-4AB2-B9DD-51A2CA6B98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{3871EDEC-BD1D-4C5C-8ECF-496128A13B9F}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8A-4AB2-B9DD-51A2CA6B98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{08812F29-95BB-4AA4-AAD9-18734B2AA1E0}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8A-4AB2-B9DD-51A2CA6B9847}"/>
                </c:ext>
              </c:extLst>
            </c:dLbl>
            <c:dLbl>
              <c:idx val="8"/>
              <c:layout>
                <c:manualLayout>
                  <c:x val="-1.8235628084249993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{693B0650-1A20-412B-AD6A-7BE432987CEC}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78A-4AB2-B9DD-51A2CA6B984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{0A5F8B0D-B04A-4B6B-A5BB-0D9BCFB2FF06}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78A-4AB2-B9DD-51A2CA6B984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{B5D9D233-FFCB-4E3F-B942-A9204956E322}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78A-4AB2-B9DD-51A2CA6B984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{36A28311-6368-4EDB-B7CB-EADF9D669A8A}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78A-4AB2-B9DD-51A2CA6B98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11.2</c:v>
                </c:pt>
                <c:pt idx="16">
                  <c:v>10.9</c:v>
                </c:pt>
                <c:pt idx="24">
                  <c:v>10.3</c:v>
                </c:pt>
                <c:pt idx="32">
                  <c:v>9</c:v>
                </c:pt>
              </c:numCache>
            </c:numRef>
          </c:xVal>
          <c:yVal>
            <c:numRef>
              <c:f>公会計指標分析・財政指標組合せ分析表!$BP$77:$DC$77</c:f>
              <c:numCache>
                <c:formatCode>#,##0.0;"▲ "#,##0.0</c:formatCode>
                <c:ptCount val="40"/>
                <c:pt idx="0">
                  <c:v>139</c:v>
                </c:pt>
                <c:pt idx="8">
                  <c:v>132.4</c:v>
                </c:pt>
                <c:pt idx="16">
                  <c:v>124.2</c:v>
                </c:pt>
                <c:pt idx="24">
                  <c:v>115.7</c:v>
                </c:pt>
                <c:pt idx="32">
                  <c:v>106</c:v>
                </c:pt>
              </c:numCache>
            </c:numRef>
          </c:yVal>
          <c:smooth val="0"/>
          <c:extLst>
            <c:ext xmlns:c16="http://schemas.microsoft.com/office/drawing/2014/chart" uri="{C3380CC4-5D6E-409C-BE32-E72D297353CC}">
              <c16:uniqueId val="{00000013-978A-4AB2-B9DD-51A2CA6B9847}"/>
            </c:ext>
          </c:extLst>
        </c:ser>
        <c:dLbls>
          <c:showLegendKey val="0"/>
          <c:showVal val="1"/>
          <c:showCatName val="0"/>
          <c:showSerName val="0"/>
          <c:showPercent val="0"/>
          <c:showBubbleSize val="0"/>
        </c:dLbls>
        <c:axId val="84219776"/>
        <c:axId val="84234240"/>
      </c:scatterChart>
      <c:valAx>
        <c:axId val="84219776"/>
        <c:scaling>
          <c:orientation val="minMax"/>
          <c:max val="15.799999999999999"/>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60"/>
          <c:min val="9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地下鉄事業への経営健全化出資債，退職手当債，行政改革推進債など地方交付税措置のない市債を発行してきたことなどが元利償還金等に影響し，実質公債費比率を類似団体よりも押し上げる要因となっている。</a:t>
          </a:r>
        </a:p>
        <a:p>
          <a:r>
            <a:rPr lang="ja-JP" altLang="ja-JP" sz="1100">
              <a:solidFill>
                <a:schemeClr val="dk1"/>
              </a:solidFill>
              <a:effectLst/>
              <a:latin typeface="+mn-lt"/>
              <a:ea typeface="+mn-ea"/>
              <a:cs typeface="+mn-cs"/>
            </a:rPr>
            <a:t>　「はばたけ未来へ</a:t>
          </a:r>
          <a:r>
            <a:rPr lang="ja-JP" altLang="ja-JP" sz="1100" i="1">
              <a:solidFill>
                <a:schemeClr val="dk1"/>
              </a:solidFill>
              <a:effectLst/>
              <a:latin typeface="+mn-lt"/>
              <a:ea typeface="+mn-ea"/>
              <a:cs typeface="+mn-cs"/>
            </a:rPr>
            <a:t>！</a:t>
          </a:r>
          <a:r>
            <a:rPr lang="ja-JP" altLang="ja-JP" sz="1100">
              <a:solidFill>
                <a:schemeClr val="dk1"/>
              </a:solidFill>
              <a:effectLst/>
              <a:latin typeface="+mn-lt"/>
              <a:ea typeface="+mn-ea"/>
              <a:cs typeface="+mn-cs"/>
            </a:rPr>
            <a:t>　京プラン」実施計画第２ステージ（</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年度）で掲げる市債残高の適切なコントロールに取り組み，引き続き比率の改善に努めていく。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市債残高の縮減や，ごみ処理施設整備の損害賠償請求に係る和解金を公債償還基金等に積み立てたことにより，将来負担額が減少したものの，とりわけ地下鉄事業への経営健全化出資債，退職手当債，行政改革推進債など地方交付税措置のない市債残高が増加傾向にあることが，将来負担比率を類似団体よりも押し上げる要因となっている。</a:t>
          </a:r>
        </a:p>
        <a:p>
          <a:r>
            <a:rPr lang="ja-JP" altLang="ja-JP" sz="1100">
              <a:solidFill>
                <a:schemeClr val="dk1"/>
              </a:solidFill>
              <a:effectLst/>
              <a:latin typeface="+mn-lt"/>
              <a:ea typeface="+mn-ea"/>
              <a:cs typeface="+mn-cs"/>
            </a:rPr>
            <a:t>　「はばたけ未来へ</a:t>
          </a:r>
          <a:r>
            <a:rPr lang="ja-JP" altLang="ja-JP" sz="1100" i="1">
              <a:solidFill>
                <a:schemeClr val="dk1"/>
              </a:solidFill>
              <a:effectLst/>
              <a:latin typeface="+mn-lt"/>
              <a:ea typeface="+mn-ea"/>
              <a:cs typeface="+mn-cs"/>
            </a:rPr>
            <a:t>！</a:t>
          </a:r>
          <a:r>
            <a:rPr lang="ja-JP" altLang="ja-JP" sz="1100">
              <a:solidFill>
                <a:schemeClr val="dk1"/>
              </a:solidFill>
              <a:effectLst/>
              <a:latin typeface="+mn-lt"/>
              <a:ea typeface="+mn-ea"/>
              <a:cs typeface="+mn-cs"/>
            </a:rPr>
            <a:t>　京プラン」実施計画第２ステージ（</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年度）に基づき，市債残高の適切なコントロールや職員数の更なる適正化などに取り組んでおり，引き続き比率の改善に努めていく。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京都府京都市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○公共施設整備管理基金・・・焼却灰溶融施設の和解金の積立による増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○美術館基金・・・ネーミングライツ収入の積立による増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○財政調整基金・・・焼却灰溶融施設の和解金の積立，歳計剰余金の積立による増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まずは可能な限り，財政調整基金への積み立てを増額するように努めていくこととしている。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（基金の使途）主な基金２～３個程度の使途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○公共施設等整備管理基金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公共施設及び公用施設の整備及び管理に関する事業，また本市以外のものが行う公益性のある施設の整備及び管理に資する事業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○文化芸術振興基金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市民の文化の発展及び文化芸術の振興に寄与する事業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年度末残高の増減が大きかった主な基金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○公共施設等整備管理基金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焼却灰溶融施設の和解金の積立による増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○美術館基金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ネーミングライツ収入の積立による増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（今後の方針）今後、増減が大きくなると見込まれる主な基金について、その増減理由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新庁舎庁舎整備事業の進捗に合わせ，その財源として大幅に取り崩す見込のため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○美術館基金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京都市美術館整備事業の進捗に合わせ，その財源として大幅に取り崩す見込のため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焼却灰溶融施設の和解金の積立，歳計剰余金の積立による増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全庁を挙げて歳出抑制・歳入確保を徹底することで，可能な限り実質収支の黒字を確保し，災害への備え等のため過去の実績等を踏まえ、まずは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満期一括償還に係る積立金以外の残高はゼロで推移。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満期一括償還に係る積立金について，本市の積立ルールに基づき，適切に積立を行う。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1,415,775
1,371,493
827.83
764,305,222
761,875,901
359,884
402,633,179
1,321,248,326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593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4759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6320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91655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庁舎や市営住宅など，公共施設の老朽化が進んでおり，類似団体平均値を若干上回っている。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施設の長寿命化に向けた計画的な設備更新のほか，公共施設の集約化による保有量の最適化など，適切な保有資産のマネジメントを進めていく必要がある。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000-000041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135013</xdr:rowOff>
    </xdr:from>
    <xdr:to>
      <xdr:col>23</xdr:col>
      <xdr:colOff>85090</xdr:colOff>
      <xdr:row>35</xdr:row>
      <xdr:rowOff>10734</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flipV="1">
          <a:off x="4206240" y="4493653"/>
          <a:ext cx="1270" cy="138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14561</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000-000043000000}"/>
            </a:ext>
          </a:extLst>
        </xdr:cNvPr>
        <xdr:cNvSpPr txBox="1"/>
      </xdr:nvSpPr>
      <xdr:spPr>
        <a:xfrm>
          <a:off x="4258945" y="588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10734</xdr:rowOff>
    </xdr:from>
    <xdr:to>
      <xdr:col>23</xdr:col>
      <xdr:colOff>174625</xdr:colOff>
      <xdr:row>35</xdr:row>
      <xdr:rowOff>10734</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119245" y="587813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81690</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000-000045000000}"/>
            </a:ext>
          </a:extLst>
        </xdr:cNvPr>
        <xdr:cNvSpPr txBox="1"/>
      </xdr:nvSpPr>
      <xdr:spPr>
        <a:xfrm>
          <a:off x="4258945" y="4272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135013</xdr:rowOff>
    </xdr:from>
    <xdr:to>
      <xdr:col>23</xdr:col>
      <xdr:colOff>174625</xdr:colOff>
      <xdr:row>26</xdr:row>
      <xdr:rowOff>135013</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119245" y="449365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165147</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000-000047000000}"/>
            </a:ext>
          </a:extLst>
        </xdr:cNvPr>
        <xdr:cNvSpPr txBox="1"/>
      </xdr:nvSpPr>
      <xdr:spPr>
        <a:xfrm>
          <a:off x="4258945" y="5026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15270</xdr:rowOff>
    </xdr:from>
    <xdr:to>
      <xdr:col>23</xdr:col>
      <xdr:colOff>136525</xdr:colOff>
      <xdr:row>30</xdr:row>
      <xdr:rowOff>116870</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157345" y="504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118080</xdr:rowOff>
    </xdr:from>
    <xdr:to>
      <xdr:col>19</xdr:col>
      <xdr:colOff>187325</xdr:colOff>
      <xdr:row>31</xdr:row>
      <xdr:rowOff>48230</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537585" y="5147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867025" y="5307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73630</xdr:rowOff>
    </xdr:from>
    <xdr:to>
      <xdr:col>23</xdr:col>
      <xdr:colOff>136525</xdr:colOff>
      <xdr:row>30</xdr:row>
      <xdr:rowOff>3780</xdr:rowOff>
    </xdr:to>
    <xdr:sp macro="" textlink="">
      <xdr:nvSpPr>
        <xdr:cNvPr id="80" name="楕円 79">
          <a:extLst>
            <a:ext uri="{FF2B5EF4-FFF2-40B4-BE49-F238E27FC236}">
              <a16:creationId xmlns:a16="http://schemas.microsoft.com/office/drawing/2014/main" id="{00000000-0008-0000-0000-000050000000}"/>
            </a:ext>
          </a:extLst>
        </xdr:cNvPr>
        <xdr:cNvSpPr/>
      </xdr:nvSpPr>
      <xdr:spPr>
        <a:xfrm>
          <a:off x="4157345" y="4935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96507</xdr:rowOff>
    </xdr:from>
    <xdr:ext cx="405111" cy="259045"/>
    <xdr:sp macro="" textlink="">
      <xdr:nvSpPr>
        <xdr:cNvPr id="81" name="有形固定資産減価償却率該当値テキスト">
          <a:extLst>
            <a:ext uri="{FF2B5EF4-FFF2-40B4-BE49-F238E27FC236}">
              <a16:creationId xmlns:a16="http://schemas.microsoft.com/office/drawing/2014/main" id="{00000000-0008-0000-0000-000051000000}"/>
            </a:ext>
          </a:extLst>
        </xdr:cNvPr>
        <xdr:cNvSpPr txBox="1"/>
      </xdr:nvSpPr>
      <xdr:spPr>
        <a:xfrm>
          <a:off x="4258945" y="47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87237</xdr:rowOff>
    </xdr:from>
    <xdr:to>
      <xdr:col>19</xdr:col>
      <xdr:colOff>187325</xdr:colOff>
      <xdr:row>31</xdr:row>
      <xdr:rowOff>17387</xdr:rowOff>
    </xdr:to>
    <xdr:sp macro="" textlink="">
      <xdr:nvSpPr>
        <xdr:cNvPr id="82" name="楕円 81">
          <a:extLst>
            <a:ext uri="{FF2B5EF4-FFF2-40B4-BE49-F238E27FC236}">
              <a16:creationId xmlns:a16="http://schemas.microsoft.com/office/drawing/2014/main" id="{00000000-0008-0000-0000-000052000000}"/>
            </a:ext>
          </a:extLst>
        </xdr:cNvPr>
        <xdr:cNvSpPr/>
      </xdr:nvSpPr>
      <xdr:spPr>
        <a:xfrm>
          <a:off x="3537585" y="51164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124430</xdr:rowOff>
    </xdr:from>
    <xdr:to>
      <xdr:col>23</xdr:col>
      <xdr:colOff>85725</xdr:colOff>
      <xdr:row>30</xdr:row>
      <xdr:rowOff>138037</xdr:rowOff>
    </xdr:to>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flipV="1">
          <a:off x="3588385" y="4985990"/>
          <a:ext cx="61976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121406</xdr:rowOff>
    </xdr:from>
    <xdr:to>
      <xdr:col>15</xdr:col>
      <xdr:colOff>187325</xdr:colOff>
      <xdr:row>32</xdr:row>
      <xdr:rowOff>51556</xdr:rowOff>
    </xdr:to>
    <xdr:sp macro="" textlink="">
      <xdr:nvSpPr>
        <xdr:cNvPr id="84" name="楕円 83">
          <a:extLst>
            <a:ext uri="{FF2B5EF4-FFF2-40B4-BE49-F238E27FC236}">
              <a16:creationId xmlns:a16="http://schemas.microsoft.com/office/drawing/2014/main" id="{00000000-0008-0000-0000-000054000000}"/>
            </a:ext>
          </a:extLst>
        </xdr:cNvPr>
        <xdr:cNvSpPr/>
      </xdr:nvSpPr>
      <xdr:spPr>
        <a:xfrm>
          <a:off x="2867025" y="53182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138037</xdr:rowOff>
    </xdr:from>
    <xdr:to>
      <xdr:col>19</xdr:col>
      <xdr:colOff>136525</xdr:colOff>
      <xdr:row>32</xdr:row>
      <xdr:rowOff>756</xdr:rowOff>
    </xdr:to>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flipV="1">
          <a:off x="2917825" y="5167237"/>
          <a:ext cx="670560" cy="19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39357</xdr:rowOff>
    </xdr:from>
    <xdr:ext cx="405111" cy="259045"/>
    <xdr:sp macro="" textlink="">
      <xdr:nvSpPr>
        <xdr:cNvPr id="86" name="n_1aveValue有形固定資産減価償却率">
          <a:extLst>
            <a:ext uri="{FF2B5EF4-FFF2-40B4-BE49-F238E27FC236}">
              <a16:creationId xmlns:a16="http://schemas.microsoft.com/office/drawing/2014/main" id="{00000000-0008-0000-0000-000056000000}"/>
            </a:ext>
          </a:extLst>
        </xdr:cNvPr>
        <xdr:cNvSpPr txBox="1"/>
      </xdr:nvSpPr>
      <xdr:spPr>
        <a:xfrm>
          <a:off x="3395989" y="523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57802</xdr:rowOff>
    </xdr:from>
    <xdr:ext cx="405111" cy="259045"/>
    <xdr:sp macro="" textlink="">
      <xdr:nvSpPr>
        <xdr:cNvPr id="87" name="n_2aveValue有形固定資産減価償却率">
          <a:extLst>
            <a:ext uri="{FF2B5EF4-FFF2-40B4-BE49-F238E27FC236}">
              <a16:creationId xmlns:a16="http://schemas.microsoft.com/office/drawing/2014/main" id="{00000000-0008-0000-0000-000057000000}"/>
            </a:ext>
          </a:extLst>
        </xdr:cNvPr>
        <xdr:cNvSpPr txBox="1"/>
      </xdr:nvSpPr>
      <xdr:spPr>
        <a:xfrm>
          <a:off x="2738129" y="50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33914</xdr:rowOff>
    </xdr:from>
    <xdr:ext cx="405111" cy="259045"/>
    <xdr:sp macro="" textlink="">
      <xdr:nvSpPr>
        <xdr:cNvPr id="88" name="n_1mainValue有形固定資産減価償却率">
          <a:extLst>
            <a:ext uri="{FF2B5EF4-FFF2-40B4-BE49-F238E27FC236}">
              <a16:creationId xmlns:a16="http://schemas.microsoft.com/office/drawing/2014/main" id="{00000000-0008-0000-0000-000058000000}"/>
            </a:ext>
          </a:extLst>
        </xdr:cNvPr>
        <xdr:cNvSpPr txBox="1"/>
      </xdr:nvSpPr>
      <xdr:spPr>
        <a:xfrm>
          <a:off x="3395989" y="489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42683</xdr:rowOff>
    </xdr:from>
    <xdr:ext cx="405111" cy="259045"/>
    <xdr:sp macro="" textlink="">
      <xdr:nvSpPr>
        <xdr:cNvPr id="89" name="n_2mainValue有形固定資産減価償却率">
          <a:extLst>
            <a:ext uri="{FF2B5EF4-FFF2-40B4-BE49-F238E27FC236}">
              <a16:creationId xmlns:a16="http://schemas.microsoft.com/office/drawing/2014/main" id="{00000000-0008-0000-0000-000059000000}"/>
            </a:ext>
          </a:extLst>
        </xdr:cNvPr>
        <xdr:cNvSpPr txBox="1"/>
      </xdr:nvSpPr>
      <xdr:spPr>
        <a:xfrm>
          <a:off x="2738129" y="540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r>
            <a:rPr kumimoji="1" lang="en-US" altLang="ja-JP"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地下鉄事業への経営健全化出資債，退職手当債，行政改革推進債など地方交付税措置のない特例的な市債の発行額が多いことなどにより，類似団体平均値を上回っている。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引き続き，市債残高の縮減に取り組むとともに，歳入増加（都市の成長戦略の推進による税収増等）及び歳出削減（人件費の削減，事業見直し）などの行財政改革を進めていく必要がある。</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9645528" y="575730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9645528" y="54050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959423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959423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959423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a:extLst>
            <a:ext uri="{FF2B5EF4-FFF2-40B4-BE49-F238E27FC236}">
              <a16:creationId xmlns:a16="http://schemas.microsoft.com/office/drawing/2014/main" id="{00000000-0008-0000-0000-000076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152047</xdr:rowOff>
    </xdr:from>
    <xdr:to>
      <xdr:col>76</xdr:col>
      <xdr:colOff>21589</xdr:colOff>
      <xdr:row>35</xdr:row>
      <xdr:rowOff>63853</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flipV="1">
          <a:off x="13027660" y="4678327"/>
          <a:ext cx="1269" cy="12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67680</xdr:rowOff>
    </xdr:from>
    <xdr:ext cx="340478" cy="259045"/>
    <xdr:sp macro="" textlink="">
      <xdr:nvSpPr>
        <xdr:cNvPr id="120" name="債務償還可能年数最小値テキスト">
          <a:extLst>
            <a:ext uri="{FF2B5EF4-FFF2-40B4-BE49-F238E27FC236}">
              <a16:creationId xmlns:a16="http://schemas.microsoft.com/office/drawing/2014/main" id="{00000000-0008-0000-0000-000078000000}"/>
            </a:ext>
          </a:extLst>
        </xdr:cNvPr>
        <xdr:cNvSpPr txBox="1"/>
      </xdr:nvSpPr>
      <xdr:spPr>
        <a:xfrm>
          <a:off x="13080365" y="59350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63853</xdr:rowOff>
    </xdr:from>
    <xdr:to>
      <xdr:col>76</xdr:col>
      <xdr:colOff>111125</xdr:colOff>
      <xdr:row>35</xdr:row>
      <xdr:rowOff>63853</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2963525" y="59312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98724</xdr:rowOff>
    </xdr:from>
    <xdr:ext cx="405111" cy="259045"/>
    <xdr:sp macro="" textlink="">
      <xdr:nvSpPr>
        <xdr:cNvPr id="122" name="債務償還可能年数最大値テキスト">
          <a:extLst>
            <a:ext uri="{FF2B5EF4-FFF2-40B4-BE49-F238E27FC236}">
              <a16:creationId xmlns:a16="http://schemas.microsoft.com/office/drawing/2014/main" id="{00000000-0008-0000-0000-00007A000000}"/>
            </a:ext>
          </a:extLst>
        </xdr:cNvPr>
        <xdr:cNvSpPr txBox="1"/>
      </xdr:nvSpPr>
      <xdr:spPr>
        <a:xfrm>
          <a:off x="13080365" y="445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152047</xdr:rowOff>
    </xdr:from>
    <xdr:to>
      <xdr:col>76</xdr:col>
      <xdr:colOff>111125</xdr:colOff>
      <xdr:row>27</xdr:row>
      <xdr:rowOff>152047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2963525" y="46783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65563</xdr:rowOff>
    </xdr:from>
    <xdr:ext cx="405111" cy="259045"/>
    <xdr:sp macro="" textlink="">
      <xdr:nvSpPr>
        <xdr:cNvPr id="124" name="債務償還可能年数平均値テキスト">
          <a:extLst>
            <a:ext uri="{FF2B5EF4-FFF2-40B4-BE49-F238E27FC236}">
              <a16:creationId xmlns:a16="http://schemas.microsoft.com/office/drawing/2014/main" id="{00000000-0008-0000-0000-00007C000000}"/>
            </a:ext>
          </a:extLst>
        </xdr:cNvPr>
        <xdr:cNvSpPr txBox="1"/>
      </xdr:nvSpPr>
      <xdr:spPr>
        <a:xfrm>
          <a:off x="13080365" y="5262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87136</xdr:rowOff>
    </xdr:from>
    <xdr:to>
      <xdr:col>76</xdr:col>
      <xdr:colOff>73025</xdr:colOff>
      <xdr:row>32</xdr:row>
      <xdr:rowOff>17286</xdr:rowOff>
    </xdr:to>
    <xdr:sp macro="" textlink="">
      <xdr:nvSpPr>
        <xdr:cNvPr id="125" name="フローチャート: 判断 124">
          <a:extLst>
            <a:ext uri="{FF2B5EF4-FFF2-40B4-BE49-F238E27FC236}">
              <a16:creationId xmlns:a16="http://schemas.microsoft.com/office/drawing/2014/main" id="{00000000-0008-0000-0000-00007D000000}"/>
            </a:ext>
          </a:extLst>
        </xdr:cNvPr>
        <xdr:cNvSpPr/>
      </xdr:nvSpPr>
      <xdr:spPr>
        <a:xfrm>
          <a:off x="13001625" y="52839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1764</xdr:rowOff>
    </xdr:from>
    <xdr:to>
      <xdr:col>76</xdr:col>
      <xdr:colOff>73025</xdr:colOff>
      <xdr:row>28</xdr:row>
      <xdr:rowOff>103364</xdr:rowOff>
    </xdr:to>
    <xdr:sp macro="" textlink="">
      <xdr:nvSpPr>
        <xdr:cNvPr id="131" name="楕円 130">
          <a:extLst>
            <a:ext uri="{FF2B5EF4-FFF2-40B4-BE49-F238E27FC236}">
              <a16:creationId xmlns:a16="http://schemas.microsoft.com/office/drawing/2014/main" id="{00000000-0008-0000-0000-000083000000}"/>
            </a:ext>
          </a:extLst>
        </xdr:cNvPr>
        <xdr:cNvSpPr/>
      </xdr:nvSpPr>
      <xdr:spPr>
        <a:xfrm>
          <a:off x="13001625" y="46956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88141</xdr:rowOff>
    </xdr:from>
    <xdr:ext cx="405111" cy="259045"/>
    <xdr:sp macro="" textlink="">
      <xdr:nvSpPr>
        <xdr:cNvPr id="132" name="債務償還可能年数該当値テキスト">
          <a:extLst>
            <a:ext uri="{FF2B5EF4-FFF2-40B4-BE49-F238E27FC236}">
              <a16:creationId xmlns:a16="http://schemas.microsoft.com/office/drawing/2014/main" id="{00000000-0008-0000-0000-000084000000}"/>
            </a:ext>
          </a:extLst>
        </xdr:cNvPr>
        <xdr:cNvSpPr txBox="1"/>
      </xdr:nvSpPr>
      <xdr:spPr>
        <a:xfrm>
          <a:off x="13080365" y="4614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a:extLst>
            <a:ext uri="{FF2B5EF4-FFF2-40B4-BE49-F238E27FC236}">
              <a16:creationId xmlns:a16="http://schemas.microsoft.com/office/drawing/2014/main" id="{00000000-0008-0000-0000-000085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a:extLst>
            <a:ext uri="{FF2B5EF4-FFF2-40B4-BE49-F238E27FC236}">
              <a16:creationId xmlns:a16="http://schemas.microsoft.com/office/drawing/2014/main" id="{00000000-0008-0000-0000-000086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1,415,775
1,371,493
827.83
764,305,222
761,875,901
359,884
402,633,179
1,321,248,326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56606</xdr:rowOff>
    </xdr:from>
    <xdr:to>
      <xdr:col>24</xdr:col>
      <xdr:colOff>62865</xdr:colOff>
      <xdr:row>42</xdr:row>
      <xdr:rowOff>99060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086225" y="5756366"/>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102887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12496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99060</xdr:rowOff>
    </xdr:from>
    <xdr:to>
      <xdr:col>24</xdr:col>
      <xdr:colOff>152400</xdr:colOff>
      <xdr:row>42</xdr:row>
      <xdr:rowOff>99060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020820" y="7139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3283</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124960" y="553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56606</xdr:rowOff>
    </xdr:from>
    <xdr:to>
      <xdr:col>24</xdr:col>
      <xdr:colOff>152400</xdr:colOff>
      <xdr:row>34</xdr:row>
      <xdr:rowOff>56606</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020820" y="5756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51543</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124960" y="6254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036060" y="639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312160" y="64381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40096</xdr:rowOff>
    </xdr:from>
    <xdr:to>
      <xdr:col>15</xdr:col>
      <xdr:colOff>101600</xdr:colOff>
      <xdr:row>39</xdr:row>
      <xdr:rowOff>141696</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5146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44994</xdr:rowOff>
    </xdr:from>
    <xdr:to>
      <xdr:col>24</xdr:col>
      <xdr:colOff>114300</xdr:colOff>
      <xdr:row>38</xdr:row>
      <xdr:rowOff>146594</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4036060" y="64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23421</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100-000049000000}"/>
            </a:ext>
          </a:extLst>
        </xdr:cNvPr>
        <xdr:cNvSpPr txBox="1"/>
      </xdr:nvSpPr>
      <xdr:spPr>
        <a:xfrm>
          <a:off x="4124960" y="639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14531</xdr:rowOff>
    </xdr:from>
    <xdr:ext cx="405111" cy="259045"/>
    <xdr:sp macro="" textlink="">
      <xdr:nvSpPr>
        <xdr:cNvPr id="74" name="n_1aveValue【道路】&#10;有形固定資産減価償却率">
          <a:extLst>
            <a:ext uri="{FF2B5EF4-FFF2-40B4-BE49-F238E27FC236}">
              <a16:creationId xmlns:a16="http://schemas.microsoft.com/office/drawing/2014/main" id="{00000000-0008-0000-0100-00004A000000}"/>
            </a:ext>
          </a:extLst>
        </xdr:cNvPr>
        <xdr:cNvSpPr txBox="1"/>
      </xdr:nvSpPr>
      <xdr:spPr>
        <a:xfrm>
          <a:off x="3170564" y="621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158223</xdr:rowOff>
    </xdr:from>
    <xdr:ext cx="405111" cy="259045"/>
    <xdr:sp macro="" textlink="">
      <xdr:nvSpPr>
        <xdr:cNvPr id="75" name="n_2aveValue【道路】&#10;有形固定資産減価償却率">
          <a:extLst>
            <a:ext uri="{FF2B5EF4-FFF2-40B4-BE49-F238E27FC236}">
              <a16:creationId xmlns:a16="http://schemas.microsoft.com/office/drawing/2014/main" id="{00000000-0008-0000-0100-00004B000000}"/>
            </a:ext>
          </a:extLst>
        </xdr:cNvPr>
        <xdr:cNvSpPr txBox="1"/>
      </xdr:nvSpPr>
      <xdr:spPr>
        <a:xfrm>
          <a:off x="2385704" y="636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a:extLst>
            <a:ext uri="{FF2B5EF4-FFF2-40B4-BE49-F238E27FC236}">
              <a16:creationId xmlns:a16="http://schemas.microsoft.com/office/drawing/2014/main" id="{00000000-0008-0000-0100-00004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a16="http://schemas.microsoft.com/office/drawing/2014/main" id="{00000000-0008-0000-0100-00005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a:extLst>
            <a:ext uri="{FF2B5EF4-FFF2-40B4-BE49-F238E27FC236}">
              <a16:creationId xmlns:a16="http://schemas.microsoft.com/office/drawing/2014/main" id="{00000000-0008-0000-0100-00005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a:extLst>
            <a:ext uri="{FF2B5EF4-FFF2-40B4-BE49-F238E27FC236}">
              <a16:creationId xmlns:a16="http://schemas.microsoft.com/office/drawing/2014/main" id="{00000000-0008-0000-0100-00005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a:extLst>
            <a:ext uri="{FF2B5EF4-FFF2-40B4-BE49-F238E27FC236}">
              <a16:creationId xmlns:a16="http://schemas.microsoft.com/office/drawing/2014/main" id="{00000000-0008-0000-0100-00006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93726</xdr:rowOff>
    </xdr:from>
    <xdr:to>
      <xdr:col>54</xdr:col>
      <xdr:colOff>189865</xdr:colOff>
      <xdr:row>42</xdr:row>
      <xdr:rowOff>5842</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flipV="1">
          <a:off x="9219565" y="5625846"/>
          <a:ext cx="0" cy="142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9669</xdr:rowOff>
    </xdr:from>
    <xdr:ext cx="469744" cy="259045"/>
    <xdr:sp macro="" textlink="">
      <xdr:nvSpPr>
        <xdr:cNvPr id="100" name="【道路】&#10;一人当たり延長最小値テキスト">
          <a:extLst>
            <a:ext uri="{FF2B5EF4-FFF2-40B4-BE49-F238E27FC236}">
              <a16:creationId xmlns:a16="http://schemas.microsoft.com/office/drawing/2014/main" id="{00000000-0008-0000-0100-000064000000}"/>
            </a:ext>
          </a:extLst>
        </xdr:cNvPr>
        <xdr:cNvSpPr txBox="1"/>
      </xdr:nvSpPr>
      <xdr:spPr>
        <a:xfrm>
          <a:off x="9258300" y="705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5842</xdr:rowOff>
    </xdr:from>
    <xdr:to>
      <xdr:col>55</xdr:col>
      <xdr:colOff>88900</xdr:colOff>
      <xdr:row>42</xdr:row>
      <xdr:rowOff>5842</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9154160" y="7046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40403</xdr:rowOff>
    </xdr:from>
    <xdr:ext cx="534377" cy="259045"/>
    <xdr:sp macro="" textlink="">
      <xdr:nvSpPr>
        <xdr:cNvPr id="102" name="【道路】&#10;一人当たり延長最大値テキスト">
          <a:extLst>
            <a:ext uri="{FF2B5EF4-FFF2-40B4-BE49-F238E27FC236}">
              <a16:creationId xmlns:a16="http://schemas.microsoft.com/office/drawing/2014/main" id="{00000000-0008-0000-0100-000066000000}"/>
            </a:ext>
          </a:extLst>
        </xdr:cNvPr>
        <xdr:cNvSpPr txBox="1"/>
      </xdr:nvSpPr>
      <xdr:spPr>
        <a:xfrm>
          <a:off x="9258300" y="540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93726</xdr:rowOff>
    </xdr:from>
    <xdr:to>
      <xdr:col>55</xdr:col>
      <xdr:colOff>88900</xdr:colOff>
      <xdr:row>33</xdr:row>
      <xdr:rowOff>93726</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9154160" y="5625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111650</xdr:rowOff>
    </xdr:from>
    <xdr:ext cx="469744" cy="259045"/>
    <xdr:sp macro="" textlink="">
      <xdr:nvSpPr>
        <xdr:cNvPr id="104" name="【道路】&#10;一人当たり延長平均値テキスト">
          <a:extLst>
            <a:ext uri="{FF2B5EF4-FFF2-40B4-BE49-F238E27FC236}">
              <a16:creationId xmlns:a16="http://schemas.microsoft.com/office/drawing/2014/main" id="{00000000-0008-0000-0100-000068000000}"/>
            </a:ext>
          </a:extLst>
        </xdr:cNvPr>
        <xdr:cNvSpPr txBox="1"/>
      </xdr:nvSpPr>
      <xdr:spPr>
        <a:xfrm>
          <a:off x="9258300" y="6481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88773</xdr:rowOff>
    </xdr:from>
    <xdr:to>
      <xdr:col>55</xdr:col>
      <xdr:colOff>50800</xdr:colOff>
      <xdr:row>40</xdr:row>
      <xdr:rowOff>18923</xdr:rowOff>
    </xdr:to>
    <xdr:sp macro="" textlink="">
      <xdr:nvSpPr>
        <xdr:cNvPr id="105" name="フローチャート: 判断 104">
          <a:extLst>
            <a:ext uri="{FF2B5EF4-FFF2-40B4-BE49-F238E27FC236}">
              <a16:creationId xmlns:a16="http://schemas.microsoft.com/office/drawing/2014/main" id="{00000000-0008-0000-0100-000069000000}"/>
            </a:ext>
          </a:extLst>
        </xdr:cNvPr>
        <xdr:cNvSpPr/>
      </xdr:nvSpPr>
      <xdr:spPr>
        <a:xfrm>
          <a:off x="9192260" y="66267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77597</xdr:rowOff>
    </xdr:from>
    <xdr:to>
      <xdr:col>50</xdr:col>
      <xdr:colOff>165100</xdr:colOff>
      <xdr:row>40</xdr:row>
      <xdr:rowOff>7747</xdr:rowOff>
    </xdr:to>
    <xdr:sp macro="" textlink="">
      <xdr:nvSpPr>
        <xdr:cNvPr id="106" name="フローチャート: 判断 105">
          <a:extLst>
            <a:ext uri="{FF2B5EF4-FFF2-40B4-BE49-F238E27FC236}">
              <a16:creationId xmlns:a16="http://schemas.microsoft.com/office/drawing/2014/main" id="{00000000-0008-0000-0100-00006A000000}"/>
            </a:ext>
          </a:extLst>
        </xdr:cNvPr>
        <xdr:cNvSpPr/>
      </xdr:nvSpPr>
      <xdr:spPr>
        <a:xfrm>
          <a:off x="8445500" y="66155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41021</xdr:rowOff>
    </xdr:from>
    <xdr:to>
      <xdr:col>46</xdr:col>
      <xdr:colOff>38100</xdr:colOff>
      <xdr:row>39</xdr:row>
      <xdr:rowOff>142621</xdr:rowOff>
    </xdr:to>
    <xdr:sp macro="" textlink="">
      <xdr:nvSpPr>
        <xdr:cNvPr id="107" name="フローチャート: 判断 106">
          <a:extLst>
            <a:ext uri="{FF2B5EF4-FFF2-40B4-BE49-F238E27FC236}">
              <a16:creationId xmlns:a16="http://schemas.microsoft.com/office/drawing/2014/main" id="{00000000-0008-0000-0100-00006B000000}"/>
            </a:ext>
          </a:extLst>
        </xdr:cNvPr>
        <xdr:cNvSpPr/>
      </xdr:nvSpPr>
      <xdr:spPr>
        <a:xfrm>
          <a:off x="7670800" y="65789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62865</xdr:rowOff>
    </xdr:from>
    <xdr:to>
      <xdr:col>55</xdr:col>
      <xdr:colOff>50800</xdr:colOff>
      <xdr:row>40</xdr:row>
      <xdr:rowOff>164465</xdr:rowOff>
    </xdr:to>
    <xdr:sp macro="" textlink="">
      <xdr:nvSpPr>
        <xdr:cNvPr id="113" name="楕円 112">
          <a:extLst>
            <a:ext uri="{FF2B5EF4-FFF2-40B4-BE49-F238E27FC236}">
              <a16:creationId xmlns:a16="http://schemas.microsoft.com/office/drawing/2014/main" id="{00000000-0008-0000-0100-000071000000}"/>
            </a:ext>
          </a:extLst>
        </xdr:cNvPr>
        <xdr:cNvSpPr/>
      </xdr:nvSpPr>
      <xdr:spPr>
        <a:xfrm>
          <a:off x="9192260" y="67684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41292</xdr:rowOff>
    </xdr:from>
    <xdr:ext cx="469744" cy="259045"/>
    <xdr:sp macro="" textlink="">
      <xdr:nvSpPr>
        <xdr:cNvPr id="114" name="【道路】&#10;一人当たり延長該当値テキスト">
          <a:extLst>
            <a:ext uri="{FF2B5EF4-FFF2-40B4-BE49-F238E27FC236}">
              <a16:creationId xmlns:a16="http://schemas.microsoft.com/office/drawing/2014/main" id="{00000000-0008-0000-0100-000072000000}"/>
            </a:ext>
          </a:extLst>
        </xdr:cNvPr>
        <xdr:cNvSpPr txBox="1"/>
      </xdr:nvSpPr>
      <xdr:spPr>
        <a:xfrm>
          <a:off x="9258300" y="674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24274</xdr:rowOff>
    </xdr:from>
    <xdr:ext cx="469744" cy="259045"/>
    <xdr:sp macro="" textlink="">
      <xdr:nvSpPr>
        <xdr:cNvPr id="115" name="n_1aveValue【道路】&#10;一人当たり延長">
          <a:extLst>
            <a:ext uri="{FF2B5EF4-FFF2-40B4-BE49-F238E27FC236}">
              <a16:creationId xmlns:a16="http://schemas.microsoft.com/office/drawing/2014/main" id="{00000000-0008-0000-0100-000073000000}"/>
            </a:ext>
          </a:extLst>
        </xdr:cNvPr>
        <xdr:cNvSpPr txBox="1"/>
      </xdr:nvSpPr>
      <xdr:spPr>
        <a:xfrm>
          <a:off x="8271587" y="639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159148</xdr:rowOff>
    </xdr:from>
    <xdr:ext cx="469744" cy="259045"/>
    <xdr:sp macro="" textlink="">
      <xdr:nvSpPr>
        <xdr:cNvPr id="116" name="n_2aveValue【道路】&#10;一人当たり延長">
          <a:extLst>
            <a:ext uri="{FF2B5EF4-FFF2-40B4-BE49-F238E27FC236}">
              <a16:creationId xmlns:a16="http://schemas.microsoft.com/office/drawing/2014/main" id="{00000000-0008-0000-0100-000074000000}"/>
            </a:ext>
          </a:extLst>
        </xdr:cNvPr>
        <xdr:cNvSpPr txBox="1"/>
      </xdr:nvSpPr>
      <xdr:spPr>
        <a:xfrm>
          <a:off x="7509587" y="636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a:extLst>
            <a:ext uri="{FF2B5EF4-FFF2-40B4-BE49-F238E27FC236}">
              <a16:creationId xmlns:a16="http://schemas.microsoft.com/office/drawing/2014/main" id="{00000000-0008-0000-0100-00007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a:extLst>
            <a:ext uri="{FF2B5EF4-FFF2-40B4-BE49-F238E27FC236}">
              <a16:creationId xmlns:a16="http://schemas.microsoft.com/office/drawing/2014/main" id="{00000000-0008-0000-0100-00007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a:extLst>
            <a:ext uri="{FF2B5EF4-FFF2-40B4-BE49-F238E27FC236}">
              <a16:creationId xmlns:a16="http://schemas.microsoft.com/office/drawing/2014/main" id="{00000000-0008-0000-0100-00007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a:extLst>
            <a:ext uri="{FF2B5EF4-FFF2-40B4-BE49-F238E27FC236}">
              <a16:creationId xmlns:a16="http://schemas.microsoft.com/office/drawing/2014/main" id="{00000000-0008-0000-0100-00007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a:extLst>
            <a:ext uri="{FF2B5EF4-FFF2-40B4-BE49-F238E27FC236}">
              <a16:creationId xmlns:a16="http://schemas.microsoft.com/office/drawing/2014/main" id="{00000000-0008-0000-0100-00007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a:extLst>
            <a:ext uri="{FF2B5EF4-FFF2-40B4-BE49-F238E27FC236}">
              <a16:creationId xmlns:a16="http://schemas.microsoft.com/office/drawing/2014/main" id="{00000000-0008-0000-0100-00007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a:extLst>
            <a:ext uri="{FF2B5EF4-FFF2-40B4-BE49-F238E27FC236}">
              <a16:creationId xmlns:a16="http://schemas.microsoft.com/office/drawing/2014/main" id="{00000000-0008-0000-0100-00007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a:extLst>
            <a:ext uri="{FF2B5EF4-FFF2-40B4-BE49-F238E27FC236}">
              <a16:creationId xmlns:a16="http://schemas.microsoft.com/office/drawing/2014/main" id="{00000000-0008-0000-0100-00008A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64008</xdr:rowOff>
    </xdr:from>
    <xdr:to>
      <xdr:col>24</xdr:col>
      <xdr:colOff>62865</xdr:colOff>
      <xdr:row>63</xdr:row>
      <xdr:rowOff>125730</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4086225" y="9451848"/>
          <a:ext cx="0" cy="1235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40" name="【橋りょう・トンネル】&#10;有形固定資産減価償却率最小値テキスト">
          <a:extLst>
            <a:ext uri="{FF2B5EF4-FFF2-40B4-BE49-F238E27FC236}">
              <a16:creationId xmlns:a16="http://schemas.microsoft.com/office/drawing/2014/main" id="{00000000-0008-0000-0100-00008C000000}"/>
            </a:ext>
          </a:extLst>
        </xdr:cNvPr>
        <xdr:cNvSpPr txBox="1"/>
      </xdr:nvSpPr>
      <xdr:spPr>
        <a:xfrm>
          <a:off x="412496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402082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10685</xdr:rowOff>
    </xdr:from>
    <xdr:ext cx="405111" cy="259045"/>
    <xdr:sp macro="" textlink="">
      <xdr:nvSpPr>
        <xdr:cNvPr id="142" name="【橋りょう・トンネル】&#10;有形固定資産減価償却率最大値テキスト">
          <a:extLst>
            <a:ext uri="{FF2B5EF4-FFF2-40B4-BE49-F238E27FC236}">
              <a16:creationId xmlns:a16="http://schemas.microsoft.com/office/drawing/2014/main" id="{00000000-0008-0000-0100-00008E000000}"/>
            </a:ext>
          </a:extLst>
        </xdr:cNvPr>
        <xdr:cNvSpPr txBox="1"/>
      </xdr:nvSpPr>
      <xdr:spPr>
        <a:xfrm>
          <a:off x="4124960" y="9230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64008</xdr:rowOff>
    </xdr:from>
    <xdr:to>
      <xdr:col>24</xdr:col>
      <xdr:colOff>152400</xdr:colOff>
      <xdr:row>56</xdr:row>
      <xdr:rowOff>64008</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4020820" y="9451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44" name="【橋りょう・トンネル】&#10;有形固定資産減価償却率平均値テキスト">
          <a:extLst>
            <a:ext uri="{FF2B5EF4-FFF2-40B4-BE49-F238E27FC236}">
              <a16:creationId xmlns:a16="http://schemas.microsoft.com/office/drawing/2014/main" id="{00000000-0008-0000-0100-000090000000}"/>
            </a:ext>
          </a:extLst>
        </xdr:cNvPr>
        <xdr:cNvSpPr txBox="1"/>
      </xdr:nvSpPr>
      <xdr:spPr>
        <a:xfrm>
          <a:off x="4124960" y="99486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45" name="フローチャート: 判断 144">
          <a:extLst>
            <a:ext uri="{FF2B5EF4-FFF2-40B4-BE49-F238E27FC236}">
              <a16:creationId xmlns:a16="http://schemas.microsoft.com/office/drawing/2014/main" id="{00000000-0008-0000-0100-000091000000}"/>
            </a:ext>
          </a:extLst>
        </xdr:cNvPr>
        <xdr:cNvSpPr/>
      </xdr:nvSpPr>
      <xdr:spPr>
        <a:xfrm>
          <a:off x="4036060" y="99702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46" name="フローチャート: 判断 145">
          <a:extLst>
            <a:ext uri="{FF2B5EF4-FFF2-40B4-BE49-F238E27FC236}">
              <a16:creationId xmlns:a16="http://schemas.microsoft.com/office/drawing/2014/main" id="{00000000-0008-0000-0100-000092000000}"/>
            </a:ext>
          </a:extLst>
        </xdr:cNvPr>
        <xdr:cNvSpPr/>
      </xdr:nvSpPr>
      <xdr:spPr>
        <a:xfrm>
          <a:off x="331216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93218</xdr:rowOff>
    </xdr:from>
    <xdr:to>
      <xdr:col>15</xdr:col>
      <xdr:colOff>101600</xdr:colOff>
      <xdr:row>60</xdr:row>
      <xdr:rowOff>23368</xdr:rowOff>
    </xdr:to>
    <xdr:sp macro="" textlink="">
      <xdr:nvSpPr>
        <xdr:cNvPr id="147" name="フローチャート: 判断 146">
          <a:extLst>
            <a:ext uri="{FF2B5EF4-FFF2-40B4-BE49-F238E27FC236}">
              <a16:creationId xmlns:a16="http://schemas.microsoft.com/office/drawing/2014/main" id="{00000000-0008-0000-0100-000093000000}"/>
            </a:ext>
          </a:extLst>
        </xdr:cNvPr>
        <xdr:cNvSpPr/>
      </xdr:nvSpPr>
      <xdr:spPr>
        <a:xfrm>
          <a:off x="2514600" y="99839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1778</xdr:rowOff>
    </xdr:from>
    <xdr:to>
      <xdr:col>24</xdr:col>
      <xdr:colOff>114300</xdr:colOff>
      <xdr:row>57</xdr:row>
      <xdr:rowOff>103378</xdr:rowOff>
    </xdr:to>
    <xdr:sp macro="" textlink="">
      <xdr:nvSpPr>
        <xdr:cNvPr id="153" name="楕円 152">
          <a:extLst>
            <a:ext uri="{FF2B5EF4-FFF2-40B4-BE49-F238E27FC236}">
              <a16:creationId xmlns:a16="http://schemas.microsoft.com/office/drawing/2014/main" id="{00000000-0008-0000-0100-000099000000}"/>
            </a:ext>
          </a:extLst>
        </xdr:cNvPr>
        <xdr:cNvSpPr/>
      </xdr:nvSpPr>
      <xdr:spPr>
        <a:xfrm>
          <a:off x="4036060" y="955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24655</xdr:rowOff>
    </xdr:from>
    <xdr:ext cx="405111" cy="259045"/>
    <xdr:sp macro="" textlink="">
      <xdr:nvSpPr>
        <xdr:cNvPr id="154" name="【橋りょう・トンネル】&#10;有形固定資産減価償却率該当値テキスト">
          <a:extLst>
            <a:ext uri="{FF2B5EF4-FFF2-40B4-BE49-F238E27FC236}">
              <a16:creationId xmlns:a16="http://schemas.microsoft.com/office/drawing/2014/main" id="{00000000-0008-0000-0100-00009A000000}"/>
            </a:ext>
          </a:extLst>
        </xdr:cNvPr>
        <xdr:cNvSpPr txBox="1"/>
      </xdr:nvSpPr>
      <xdr:spPr>
        <a:xfrm>
          <a:off x="4124960" y="94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44467</xdr:rowOff>
    </xdr:from>
    <xdr:ext cx="405111" cy="259045"/>
    <xdr:sp macro="" textlink="">
      <xdr:nvSpPr>
        <xdr:cNvPr id="155" name="n_1aveValue【橋りょう・トンネル】&#10;有形固定資産減価償却率">
          <a:extLst>
            <a:ext uri="{FF2B5EF4-FFF2-40B4-BE49-F238E27FC236}">
              <a16:creationId xmlns:a16="http://schemas.microsoft.com/office/drawing/2014/main" id="{00000000-0008-0000-0100-00009B000000}"/>
            </a:ext>
          </a:extLst>
        </xdr:cNvPr>
        <xdr:cNvSpPr txBox="1"/>
      </xdr:nvSpPr>
      <xdr:spPr>
        <a:xfrm>
          <a:off x="317056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39895</xdr:rowOff>
    </xdr:from>
    <xdr:ext cx="405111" cy="259045"/>
    <xdr:sp macro="" textlink="">
      <xdr:nvSpPr>
        <xdr:cNvPr id="156" name="n_2aveValue【橋りょう・トンネル】&#10;有形固定資産減価償却率">
          <a:extLst>
            <a:ext uri="{FF2B5EF4-FFF2-40B4-BE49-F238E27FC236}">
              <a16:creationId xmlns:a16="http://schemas.microsoft.com/office/drawing/2014/main" id="{00000000-0008-0000-0100-00009C000000}"/>
            </a:ext>
          </a:extLst>
        </xdr:cNvPr>
        <xdr:cNvSpPr txBox="1"/>
      </xdr:nvSpPr>
      <xdr:spPr>
        <a:xfrm>
          <a:off x="2385704" y="976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a:extLst>
            <a:ext uri="{FF2B5EF4-FFF2-40B4-BE49-F238E27FC236}">
              <a16:creationId xmlns:a16="http://schemas.microsoft.com/office/drawing/2014/main" id="{00000000-0008-0000-0100-00009E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a:extLst>
            <a:ext uri="{FF2B5EF4-FFF2-40B4-BE49-F238E27FC236}">
              <a16:creationId xmlns:a16="http://schemas.microsoft.com/office/drawing/2014/main" id="{00000000-0008-0000-0100-00009F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a:extLst>
            <a:ext uri="{FF2B5EF4-FFF2-40B4-BE49-F238E27FC236}">
              <a16:creationId xmlns:a16="http://schemas.microsoft.com/office/drawing/2014/main" id="{00000000-0008-0000-0100-0000A0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a:extLst>
            <a:ext uri="{FF2B5EF4-FFF2-40B4-BE49-F238E27FC236}">
              <a16:creationId xmlns:a16="http://schemas.microsoft.com/office/drawing/2014/main" id="{00000000-0008-0000-0100-0000A1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a:extLst>
            <a:ext uri="{FF2B5EF4-FFF2-40B4-BE49-F238E27FC236}">
              <a16:creationId xmlns:a16="http://schemas.microsoft.com/office/drawing/2014/main" id="{00000000-0008-0000-0100-0000A2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a:extLst>
            <a:ext uri="{FF2B5EF4-FFF2-40B4-BE49-F238E27FC236}">
              <a16:creationId xmlns:a16="http://schemas.microsoft.com/office/drawing/2014/main" id="{00000000-0008-0000-0100-0000A3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a:extLst>
            <a:ext uri="{FF2B5EF4-FFF2-40B4-BE49-F238E27FC236}">
              <a16:creationId xmlns:a16="http://schemas.microsoft.com/office/drawing/2014/main" id="{00000000-0008-0000-0100-0000A4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a:extLst>
            <a:ext uri="{FF2B5EF4-FFF2-40B4-BE49-F238E27FC236}">
              <a16:creationId xmlns:a16="http://schemas.microsoft.com/office/drawing/2014/main" id="{00000000-0008-0000-0100-0000B3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117032</xdr:rowOff>
    </xdr:from>
    <xdr:to>
      <xdr:col>54</xdr:col>
      <xdr:colOff>189865</xdr:colOff>
      <xdr:row>63</xdr:row>
      <xdr:rowOff>110863</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flipV="1">
          <a:off x="9219565" y="9504872"/>
          <a:ext cx="0" cy="116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114690</xdr:rowOff>
    </xdr:from>
    <xdr:ext cx="534377" cy="259045"/>
    <xdr:sp macro="" textlink="">
      <xdr:nvSpPr>
        <xdr:cNvPr id="181" name="【橋りょう・トンネル】&#10;一人当たり有形固定資産（償却資産）額最小値テキスト">
          <a:extLst>
            <a:ext uri="{FF2B5EF4-FFF2-40B4-BE49-F238E27FC236}">
              <a16:creationId xmlns:a16="http://schemas.microsoft.com/office/drawing/2014/main" id="{00000000-0008-0000-0100-0000B5000000}"/>
            </a:ext>
          </a:extLst>
        </xdr:cNvPr>
        <xdr:cNvSpPr txBox="1"/>
      </xdr:nvSpPr>
      <xdr:spPr>
        <a:xfrm>
          <a:off x="9258300" y="1067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110863</xdr:rowOff>
    </xdr:from>
    <xdr:to>
      <xdr:col>55</xdr:col>
      <xdr:colOff>88900</xdr:colOff>
      <xdr:row>63</xdr:row>
      <xdr:rowOff>110863</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a:off x="9154160" y="10672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63709</xdr:rowOff>
    </xdr:from>
    <xdr:ext cx="599010" cy="259045"/>
    <xdr:sp macro="" textlink="">
      <xdr:nvSpPr>
        <xdr:cNvPr id="183" name="【橋りょう・トンネル】&#10;一人当たり有形固定資産（償却資産）額最大値テキスト">
          <a:extLst>
            <a:ext uri="{FF2B5EF4-FFF2-40B4-BE49-F238E27FC236}">
              <a16:creationId xmlns:a16="http://schemas.microsoft.com/office/drawing/2014/main" id="{00000000-0008-0000-0100-0000B7000000}"/>
            </a:ext>
          </a:extLst>
        </xdr:cNvPr>
        <xdr:cNvSpPr txBox="1"/>
      </xdr:nvSpPr>
      <xdr:spPr>
        <a:xfrm>
          <a:off x="9258300" y="928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117032</xdr:rowOff>
    </xdr:from>
    <xdr:to>
      <xdr:col>55</xdr:col>
      <xdr:colOff>88900</xdr:colOff>
      <xdr:row>56</xdr:row>
      <xdr:rowOff>117032</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a:off x="9154160" y="95048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128824</xdr:rowOff>
    </xdr:from>
    <xdr:ext cx="599010" cy="259045"/>
    <xdr:sp macro="" textlink="">
      <xdr:nvSpPr>
        <xdr:cNvPr id="185" name="【橋りょう・トンネル】&#10;一人当たり有形固定資産（償却資産）額平均値テキスト">
          <a:extLst>
            <a:ext uri="{FF2B5EF4-FFF2-40B4-BE49-F238E27FC236}">
              <a16:creationId xmlns:a16="http://schemas.microsoft.com/office/drawing/2014/main" id="{00000000-0008-0000-0100-0000B9000000}"/>
            </a:ext>
          </a:extLst>
        </xdr:cNvPr>
        <xdr:cNvSpPr txBox="1"/>
      </xdr:nvSpPr>
      <xdr:spPr>
        <a:xfrm>
          <a:off x="9258300" y="101872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105947</xdr:rowOff>
    </xdr:from>
    <xdr:to>
      <xdr:col>55</xdr:col>
      <xdr:colOff>50800</xdr:colOff>
      <xdr:row>62</xdr:row>
      <xdr:rowOff>36097</xdr:rowOff>
    </xdr:to>
    <xdr:sp macro="" textlink="">
      <xdr:nvSpPr>
        <xdr:cNvPr id="186" name="フローチャート: 判断 185">
          <a:extLst>
            <a:ext uri="{FF2B5EF4-FFF2-40B4-BE49-F238E27FC236}">
              <a16:creationId xmlns:a16="http://schemas.microsoft.com/office/drawing/2014/main" id="{00000000-0008-0000-0100-0000BA000000}"/>
            </a:ext>
          </a:extLst>
        </xdr:cNvPr>
        <xdr:cNvSpPr/>
      </xdr:nvSpPr>
      <xdr:spPr>
        <a:xfrm>
          <a:off x="9192260" y="103319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66220</xdr:rowOff>
    </xdr:from>
    <xdr:to>
      <xdr:col>50</xdr:col>
      <xdr:colOff>165100</xdr:colOff>
      <xdr:row>61</xdr:row>
      <xdr:rowOff>167820</xdr:rowOff>
    </xdr:to>
    <xdr:sp macro="" textlink="">
      <xdr:nvSpPr>
        <xdr:cNvPr id="187" name="フローチャート: 判断 186">
          <a:extLst>
            <a:ext uri="{FF2B5EF4-FFF2-40B4-BE49-F238E27FC236}">
              <a16:creationId xmlns:a16="http://schemas.microsoft.com/office/drawing/2014/main" id="{00000000-0008-0000-0100-0000BB000000}"/>
            </a:ext>
          </a:extLst>
        </xdr:cNvPr>
        <xdr:cNvSpPr/>
      </xdr:nvSpPr>
      <xdr:spPr>
        <a:xfrm>
          <a:off x="8445500" y="102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78846</xdr:rowOff>
    </xdr:from>
    <xdr:to>
      <xdr:col>46</xdr:col>
      <xdr:colOff>38100</xdr:colOff>
      <xdr:row>62</xdr:row>
      <xdr:rowOff>8996</xdr:rowOff>
    </xdr:to>
    <xdr:sp macro="" textlink="">
      <xdr:nvSpPr>
        <xdr:cNvPr id="188" name="フローチャート: 判断 187">
          <a:extLst>
            <a:ext uri="{FF2B5EF4-FFF2-40B4-BE49-F238E27FC236}">
              <a16:creationId xmlns:a16="http://schemas.microsoft.com/office/drawing/2014/main" id="{00000000-0008-0000-0100-0000BC000000}"/>
            </a:ext>
          </a:extLst>
        </xdr:cNvPr>
        <xdr:cNvSpPr/>
      </xdr:nvSpPr>
      <xdr:spPr>
        <a:xfrm>
          <a:off x="7670800" y="103048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125016</xdr:rowOff>
    </xdr:from>
    <xdr:to>
      <xdr:col>55</xdr:col>
      <xdr:colOff>50800</xdr:colOff>
      <xdr:row>63</xdr:row>
      <xdr:rowOff>55166</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9192260" y="105186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39943</xdr:rowOff>
    </xdr:from>
    <xdr:ext cx="534377" cy="259045"/>
    <xdr:sp macro="" textlink="">
      <xdr:nvSpPr>
        <xdr:cNvPr id="195" name="【橋りょう・トンネル】&#10;一人当たり有形固定資産（償却資産）額該当値テキスト">
          <a:extLst>
            <a:ext uri="{FF2B5EF4-FFF2-40B4-BE49-F238E27FC236}">
              <a16:creationId xmlns:a16="http://schemas.microsoft.com/office/drawing/2014/main" id="{00000000-0008-0000-0100-0000C3000000}"/>
            </a:ext>
          </a:extLst>
        </xdr:cNvPr>
        <xdr:cNvSpPr txBox="1"/>
      </xdr:nvSpPr>
      <xdr:spPr>
        <a:xfrm>
          <a:off x="9258300" y="1043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12897</xdr:rowOff>
    </xdr:from>
    <xdr:ext cx="599010" cy="259045"/>
    <xdr:sp macro="" textlink="">
      <xdr:nvSpPr>
        <xdr:cNvPr id="196" name="n_1aveValue【橋りょう・トンネル】&#10;一人当たり有形固定資産（償却資産）額">
          <a:extLst>
            <a:ext uri="{FF2B5EF4-FFF2-40B4-BE49-F238E27FC236}">
              <a16:creationId xmlns:a16="http://schemas.microsoft.com/office/drawing/2014/main" id="{00000000-0008-0000-0100-0000C4000000}"/>
            </a:ext>
          </a:extLst>
        </xdr:cNvPr>
        <xdr:cNvSpPr txBox="1"/>
      </xdr:nvSpPr>
      <xdr:spPr>
        <a:xfrm>
          <a:off x="8214575" y="1007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25523</xdr:rowOff>
    </xdr:from>
    <xdr:ext cx="599010" cy="259045"/>
    <xdr:sp macro="" textlink="">
      <xdr:nvSpPr>
        <xdr:cNvPr id="197" name="n_2aveValue【橋りょう・トンネル】&#10;一人当たり有形固定資産（償却資産）額">
          <a:extLst>
            <a:ext uri="{FF2B5EF4-FFF2-40B4-BE49-F238E27FC236}">
              <a16:creationId xmlns:a16="http://schemas.microsoft.com/office/drawing/2014/main" id="{00000000-0008-0000-0100-0000C5000000}"/>
            </a:ext>
          </a:extLst>
        </xdr:cNvPr>
        <xdr:cNvSpPr txBox="1"/>
      </xdr:nvSpPr>
      <xdr:spPr>
        <a:xfrm>
          <a:off x="7444955" y="1008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a:extLst>
            <a:ext uri="{FF2B5EF4-FFF2-40B4-BE49-F238E27FC236}">
              <a16:creationId xmlns:a16="http://schemas.microsoft.com/office/drawing/2014/main" id="{00000000-0008-0000-0100-0000DD00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87</xdr:row>
      <xdr:rowOff>22861</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4086225" y="13068300"/>
          <a:ext cx="0" cy="15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223" name="【公営住宅】&#10;有形固定資産減価償却率最小値テキスト">
          <a:extLst>
            <a:ext uri="{FF2B5EF4-FFF2-40B4-BE49-F238E27FC236}">
              <a16:creationId xmlns:a16="http://schemas.microsoft.com/office/drawing/2014/main" id="{00000000-0008-0000-0100-0000DF000000}"/>
            </a:ext>
          </a:extLst>
        </xdr:cNvPr>
        <xdr:cNvSpPr txBox="1"/>
      </xdr:nvSpPr>
      <xdr:spPr>
        <a:xfrm>
          <a:off x="4124960" y="14611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4020820" y="14607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25" name="【公営住宅】&#10;有形固定資産減価償却率最大値テキスト">
          <a:extLst>
            <a:ext uri="{FF2B5EF4-FFF2-40B4-BE49-F238E27FC236}">
              <a16:creationId xmlns:a16="http://schemas.microsoft.com/office/drawing/2014/main" id="{00000000-0008-0000-0100-0000E1000000}"/>
            </a:ext>
          </a:extLst>
        </xdr:cNvPr>
        <xdr:cNvSpPr txBox="1"/>
      </xdr:nvSpPr>
      <xdr:spPr>
        <a:xfrm>
          <a:off x="4124960" y="128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4020820" y="13068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27" name="【公営住宅】&#10;有形固定資産減価償却率平均値テキスト">
          <a:extLst>
            <a:ext uri="{FF2B5EF4-FFF2-40B4-BE49-F238E27FC236}">
              <a16:creationId xmlns:a16="http://schemas.microsoft.com/office/drawing/2014/main" id="{00000000-0008-0000-0100-0000E3000000}"/>
            </a:ext>
          </a:extLst>
        </xdr:cNvPr>
        <xdr:cNvSpPr txBox="1"/>
      </xdr:nvSpPr>
      <xdr:spPr>
        <a:xfrm>
          <a:off x="4124960" y="136360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403606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147320</xdr:rowOff>
    </xdr:from>
    <xdr:to>
      <xdr:col>20</xdr:col>
      <xdr:colOff>38100</xdr:colOff>
      <xdr:row>82</xdr:row>
      <xdr:rowOff>77470</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3312160" y="13726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251460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36830</xdr:rowOff>
    </xdr:from>
    <xdr:to>
      <xdr:col>24</xdr:col>
      <xdr:colOff>114300</xdr:colOff>
      <xdr:row>78</xdr:row>
      <xdr:rowOff>138430</xdr:rowOff>
    </xdr:to>
    <xdr:sp macro="" textlink="">
      <xdr:nvSpPr>
        <xdr:cNvPr id="236" name="楕円 235">
          <a:extLst>
            <a:ext uri="{FF2B5EF4-FFF2-40B4-BE49-F238E27FC236}">
              <a16:creationId xmlns:a16="http://schemas.microsoft.com/office/drawing/2014/main" id="{00000000-0008-0000-0100-0000EC000000}"/>
            </a:ext>
          </a:extLst>
        </xdr:cNvPr>
        <xdr:cNvSpPr/>
      </xdr:nvSpPr>
      <xdr:spPr>
        <a:xfrm>
          <a:off x="4036060" y="1311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123207</xdr:rowOff>
    </xdr:from>
    <xdr:ext cx="405111" cy="259045"/>
    <xdr:sp macro="" textlink="">
      <xdr:nvSpPr>
        <xdr:cNvPr id="237" name="【公営住宅】&#10;有形固定資産減価償却率該当値テキスト">
          <a:extLst>
            <a:ext uri="{FF2B5EF4-FFF2-40B4-BE49-F238E27FC236}">
              <a16:creationId xmlns:a16="http://schemas.microsoft.com/office/drawing/2014/main" id="{00000000-0008-0000-0100-0000ED000000}"/>
            </a:ext>
          </a:extLst>
        </xdr:cNvPr>
        <xdr:cNvSpPr txBox="1"/>
      </xdr:nvSpPr>
      <xdr:spPr>
        <a:xfrm>
          <a:off x="4124960" y="1303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93997</xdr:rowOff>
    </xdr:from>
    <xdr:ext cx="405111" cy="259045"/>
    <xdr:sp macro="" textlink="">
      <xdr:nvSpPr>
        <xdr:cNvPr id="238" name="n_1aveValue【公営住宅】&#10;有形固定資産減価償却率">
          <a:extLst>
            <a:ext uri="{FF2B5EF4-FFF2-40B4-BE49-F238E27FC236}">
              <a16:creationId xmlns:a16="http://schemas.microsoft.com/office/drawing/2014/main" id="{00000000-0008-0000-0100-0000EE000000}"/>
            </a:ext>
          </a:extLst>
        </xdr:cNvPr>
        <xdr:cNvSpPr txBox="1"/>
      </xdr:nvSpPr>
      <xdr:spPr>
        <a:xfrm>
          <a:off x="317056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239" name="n_2aveValue【公営住宅】&#10;有形固定資産減価償却率">
          <a:extLst>
            <a:ext uri="{FF2B5EF4-FFF2-40B4-BE49-F238E27FC236}">
              <a16:creationId xmlns:a16="http://schemas.microsoft.com/office/drawing/2014/main" id="{00000000-0008-0000-0100-0000EF000000}"/>
            </a:ext>
          </a:extLst>
        </xdr:cNvPr>
        <xdr:cNvSpPr txBox="1"/>
      </xdr:nvSpPr>
      <xdr:spPr>
        <a:xfrm>
          <a:off x="238570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a:extLst>
            <a:ext uri="{FF2B5EF4-FFF2-40B4-BE49-F238E27FC236}">
              <a16:creationId xmlns:a16="http://schemas.microsoft.com/office/drawing/2014/main" id="{00000000-0008-0000-0100-0000F000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0" name="【公営住宅】&#10;一人当たり面積グラフ枠">
          <a:extLst>
            <a:ext uri="{FF2B5EF4-FFF2-40B4-BE49-F238E27FC236}">
              <a16:creationId xmlns:a16="http://schemas.microsoft.com/office/drawing/2014/main" id="{00000000-0008-0000-0100-000004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11582</xdr:rowOff>
    </xdr:from>
    <xdr:to>
      <xdr:col>54</xdr:col>
      <xdr:colOff>189865</xdr:colOff>
      <xdr:row>85</xdr:row>
      <xdr:rowOff>156514</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flipV="1">
          <a:off x="9219565" y="13255142"/>
          <a:ext cx="0" cy="1150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160341</xdr:rowOff>
    </xdr:from>
    <xdr:ext cx="469744" cy="259045"/>
    <xdr:sp macro="" textlink="">
      <xdr:nvSpPr>
        <xdr:cNvPr id="262" name="【公営住宅】&#10;一人当たり面積最小値テキスト">
          <a:extLst>
            <a:ext uri="{FF2B5EF4-FFF2-40B4-BE49-F238E27FC236}">
              <a16:creationId xmlns:a16="http://schemas.microsoft.com/office/drawing/2014/main" id="{00000000-0008-0000-0100-000006010000}"/>
            </a:ext>
          </a:extLst>
        </xdr:cNvPr>
        <xdr:cNvSpPr txBox="1"/>
      </xdr:nvSpPr>
      <xdr:spPr>
        <a:xfrm>
          <a:off x="9258300" y="1440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156514</xdr:rowOff>
    </xdr:from>
    <xdr:to>
      <xdr:col>55</xdr:col>
      <xdr:colOff>88900</xdr:colOff>
      <xdr:row>85</xdr:row>
      <xdr:rowOff>156514</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9154160" y="1440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129709</xdr:rowOff>
    </xdr:from>
    <xdr:ext cx="469744" cy="259045"/>
    <xdr:sp macro="" textlink="">
      <xdr:nvSpPr>
        <xdr:cNvPr id="264" name="【公営住宅】&#10;一人当たり面積最大値テキスト">
          <a:extLst>
            <a:ext uri="{FF2B5EF4-FFF2-40B4-BE49-F238E27FC236}">
              <a16:creationId xmlns:a16="http://schemas.microsoft.com/office/drawing/2014/main" id="{00000000-0008-0000-0100-000008010000}"/>
            </a:ext>
          </a:extLst>
        </xdr:cNvPr>
        <xdr:cNvSpPr txBox="1"/>
      </xdr:nvSpPr>
      <xdr:spPr>
        <a:xfrm>
          <a:off x="9258300" y="1303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11582</xdr:rowOff>
    </xdr:from>
    <xdr:to>
      <xdr:col>55</xdr:col>
      <xdr:colOff>88900</xdr:colOff>
      <xdr:row>79</xdr:row>
      <xdr:rowOff>11582</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9154160" y="13255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159681</xdr:rowOff>
    </xdr:from>
    <xdr:ext cx="469744" cy="259045"/>
    <xdr:sp macro="" textlink="">
      <xdr:nvSpPr>
        <xdr:cNvPr id="266" name="【公営住宅】&#10;一人当たり面積平均値テキスト">
          <a:extLst>
            <a:ext uri="{FF2B5EF4-FFF2-40B4-BE49-F238E27FC236}">
              <a16:creationId xmlns:a16="http://schemas.microsoft.com/office/drawing/2014/main" id="{00000000-0008-0000-0100-00000A010000}"/>
            </a:ext>
          </a:extLst>
        </xdr:cNvPr>
        <xdr:cNvSpPr txBox="1"/>
      </xdr:nvSpPr>
      <xdr:spPr>
        <a:xfrm>
          <a:off x="9258300" y="13738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136804</xdr:rowOff>
    </xdr:from>
    <xdr:to>
      <xdr:col>55</xdr:col>
      <xdr:colOff>50800</xdr:colOff>
      <xdr:row>83</xdr:row>
      <xdr:rowOff>66954</xdr:rowOff>
    </xdr:to>
    <xdr:sp macro="" textlink="">
      <xdr:nvSpPr>
        <xdr:cNvPr id="267" name="フローチャート: 判断 266">
          <a:extLst>
            <a:ext uri="{FF2B5EF4-FFF2-40B4-BE49-F238E27FC236}">
              <a16:creationId xmlns:a16="http://schemas.microsoft.com/office/drawing/2014/main" id="{00000000-0008-0000-0100-00000B010000}"/>
            </a:ext>
          </a:extLst>
        </xdr:cNvPr>
        <xdr:cNvSpPr/>
      </xdr:nvSpPr>
      <xdr:spPr>
        <a:xfrm>
          <a:off x="9192260" y="138832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268" name="フローチャート: 判断 267">
          <a:extLst>
            <a:ext uri="{FF2B5EF4-FFF2-40B4-BE49-F238E27FC236}">
              <a16:creationId xmlns:a16="http://schemas.microsoft.com/office/drawing/2014/main" id="{00000000-0008-0000-0100-00000C010000}"/>
            </a:ext>
          </a:extLst>
        </xdr:cNvPr>
        <xdr:cNvSpPr/>
      </xdr:nvSpPr>
      <xdr:spPr>
        <a:xfrm>
          <a:off x="8445500" y="13893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71425</xdr:rowOff>
    </xdr:from>
    <xdr:to>
      <xdr:col>46</xdr:col>
      <xdr:colOff>38100</xdr:colOff>
      <xdr:row>83</xdr:row>
      <xdr:rowOff>1575</xdr:rowOff>
    </xdr:to>
    <xdr:sp macro="" textlink="">
      <xdr:nvSpPr>
        <xdr:cNvPr id="269" name="フローチャート: 判断 268">
          <a:extLst>
            <a:ext uri="{FF2B5EF4-FFF2-40B4-BE49-F238E27FC236}">
              <a16:creationId xmlns:a16="http://schemas.microsoft.com/office/drawing/2014/main" id="{00000000-0008-0000-0100-00000D010000}"/>
            </a:ext>
          </a:extLst>
        </xdr:cNvPr>
        <xdr:cNvSpPr/>
      </xdr:nvSpPr>
      <xdr:spPr>
        <a:xfrm>
          <a:off x="7670800" y="13817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150064</xdr:rowOff>
    </xdr:from>
    <xdr:to>
      <xdr:col>55</xdr:col>
      <xdr:colOff>50800</xdr:colOff>
      <xdr:row>83</xdr:row>
      <xdr:rowOff>80214</xdr:rowOff>
    </xdr:to>
    <xdr:sp macro="" textlink="">
      <xdr:nvSpPr>
        <xdr:cNvPr id="275" name="楕円 274">
          <a:extLst>
            <a:ext uri="{FF2B5EF4-FFF2-40B4-BE49-F238E27FC236}">
              <a16:creationId xmlns:a16="http://schemas.microsoft.com/office/drawing/2014/main" id="{00000000-0008-0000-0100-000013010000}"/>
            </a:ext>
          </a:extLst>
        </xdr:cNvPr>
        <xdr:cNvSpPr/>
      </xdr:nvSpPr>
      <xdr:spPr>
        <a:xfrm>
          <a:off x="9192260" y="138965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128491</xdr:rowOff>
    </xdr:from>
    <xdr:ext cx="469744" cy="259045"/>
    <xdr:sp macro="" textlink="">
      <xdr:nvSpPr>
        <xdr:cNvPr id="276" name="【公営住宅】&#10;一人当たり面積該当値テキスト">
          <a:extLst>
            <a:ext uri="{FF2B5EF4-FFF2-40B4-BE49-F238E27FC236}">
              <a16:creationId xmlns:a16="http://schemas.microsoft.com/office/drawing/2014/main" id="{00000000-0008-0000-0100-000014010000}"/>
            </a:ext>
          </a:extLst>
        </xdr:cNvPr>
        <xdr:cNvSpPr txBox="1"/>
      </xdr:nvSpPr>
      <xdr:spPr>
        <a:xfrm>
          <a:off x="9258300" y="1387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93539</xdr:rowOff>
    </xdr:from>
    <xdr:ext cx="469744" cy="259045"/>
    <xdr:sp macro="" textlink="">
      <xdr:nvSpPr>
        <xdr:cNvPr id="277" name="n_1aveValue【公営住宅】&#10;一人当たり面積">
          <a:extLst>
            <a:ext uri="{FF2B5EF4-FFF2-40B4-BE49-F238E27FC236}">
              <a16:creationId xmlns:a16="http://schemas.microsoft.com/office/drawing/2014/main" id="{00000000-0008-0000-0100-000015010000}"/>
            </a:ext>
          </a:extLst>
        </xdr:cNvPr>
        <xdr:cNvSpPr txBox="1"/>
      </xdr:nvSpPr>
      <xdr:spPr>
        <a:xfrm>
          <a:off x="8271587" y="1367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18102</xdr:rowOff>
    </xdr:from>
    <xdr:ext cx="469744" cy="259045"/>
    <xdr:sp macro="" textlink="">
      <xdr:nvSpPr>
        <xdr:cNvPr id="278" name="n_2aveValue【公営住宅】&#10;一人当たり面積">
          <a:extLst>
            <a:ext uri="{FF2B5EF4-FFF2-40B4-BE49-F238E27FC236}">
              <a16:creationId xmlns:a16="http://schemas.microsoft.com/office/drawing/2014/main" id="{00000000-0008-0000-0100-000016010000}"/>
            </a:ext>
          </a:extLst>
        </xdr:cNvPr>
        <xdr:cNvSpPr txBox="1"/>
      </xdr:nvSpPr>
      <xdr:spPr>
        <a:xfrm>
          <a:off x="7509587" y="135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認定こども園・幼稚園・保育所】&#10;有形固定資産減価償却率グラフ枠">
          <a:extLst>
            <a:ext uri="{FF2B5EF4-FFF2-40B4-BE49-F238E27FC236}">
              <a16:creationId xmlns:a16="http://schemas.microsoft.com/office/drawing/2014/main" id="{00000000-0008-0000-0100-00003E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137160</xdr:rowOff>
    </xdr:from>
    <xdr:to>
      <xdr:col>85</xdr:col>
      <xdr:colOff>126364</xdr:colOff>
      <xdr:row>42</xdr:row>
      <xdr:rowOff>129540</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flipV="1">
          <a:off x="14375764" y="58369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133367</xdr:rowOff>
    </xdr:from>
    <xdr:ext cx="405111" cy="259045"/>
    <xdr:sp macro="" textlink="">
      <xdr:nvSpPr>
        <xdr:cNvPr id="320" name="【認定こども園・幼稚園・保育所】&#10;有形固定資産減価償却率最小値テキスト">
          <a:extLst>
            <a:ext uri="{FF2B5EF4-FFF2-40B4-BE49-F238E27FC236}">
              <a16:creationId xmlns:a16="http://schemas.microsoft.com/office/drawing/2014/main" id="{00000000-0008-0000-0100-000040010000}"/>
            </a:ext>
          </a:extLst>
        </xdr:cNvPr>
        <xdr:cNvSpPr txBox="1"/>
      </xdr:nvSpPr>
      <xdr:spPr>
        <a:xfrm>
          <a:off x="144145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129540</xdr:rowOff>
    </xdr:from>
    <xdr:to>
      <xdr:col>86</xdr:col>
      <xdr:colOff>25400</xdr:colOff>
      <xdr:row>42</xdr:row>
      <xdr:rowOff>129540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14287500" y="7170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83837</xdr:rowOff>
    </xdr:from>
    <xdr:ext cx="405111" cy="259045"/>
    <xdr:sp macro="" textlink="">
      <xdr:nvSpPr>
        <xdr:cNvPr id="322" name="【認定こども園・幼稚園・保育所】&#10;有形固定資産減価償却率最大値テキスト">
          <a:extLst>
            <a:ext uri="{FF2B5EF4-FFF2-40B4-BE49-F238E27FC236}">
              <a16:creationId xmlns:a16="http://schemas.microsoft.com/office/drawing/2014/main" id="{00000000-0008-0000-0100-000042010000}"/>
            </a:ext>
          </a:extLst>
        </xdr:cNvPr>
        <xdr:cNvSpPr txBox="1"/>
      </xdr:nvSpPr>
      <xdr:spPr>
        <a:xfrm>
          <a:off x="144145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137160</xdr:rowOff>
    </xdr:from>
    <xdr:to>
      <xdr:col>86</xdr:col>
      <xdr:colOff>25400</xdr:colOff>
      <xdr:row>34</xdr:row>
      <xdr:rowOff>137160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14287500" y="5836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324" name="【認定こども園・幼稚園・保育所】&#10;有形固定資産減価償却率平均値テキスト">
          <a:extLst>
            <a:ext uri="{FF2B5EF4-FFF2-40B4-BE49-F238E27FC236}">
              <a16:creationId xmlns:a16="http://schemas.microsoft.com/office/drawing/2014/main" id="{00000000-0008-0000-0100-000044010000}"/>
            </a:ext>
          </a:extLst>
        </xdr:cNvPr>
        <xdr:cNvSpPr txBox="1"/>
      </xdr:nvSpPr>
      <xdr:spPr>
        <a:xfrm>
          <a:off x="14414500" y="633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14325600" y="63614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1357884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116840</xdr:rowOff>
    </xdr:from>
    <xdr:to>
      <xdr:col>76</xdr:col>
      <xdr:colOff>165100</xdr:colOff>
      <xdr:row>38</xdr:row>
      <xdr:rowOff>46990</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12804140" y="631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333" name="楕円 332">
          <a:extLst>
            <a:ext uri="{FF2B5EF4-FFF2-40B4-BE49-F238E27FC236}">
              <a16:creationId xmlns:a16="http://schemas.microsoft.com/office/drawing/2014/main" id="{00000000-0008-0000-0100-00004D010000}"/>
            </a:ext>
          </a:extLst>
        </xdr:cNvPr>
        <xdr:cNvSpPr/>
      </xdr:nvSpPr>
      <xdr:spPr>
        <a:xfrm>
          <a:off x="14325600" y="61747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162577</xdr:rowOff>
    </xdr:from>
    <xdr:ext cx="405111" cy="259045"/>
    <xdr:sp macro="" textlink="">
      <xdr:nvSpPr>
        <xdr:cNvPr id="334" name="【認定こども園・幼稚園・保育所】&#10;有形固定資産減価償却率該当値テキスト">
          <a:extLst>
            <a:ext uri="{FF2B5EF4-FFF2-40B4-BE49-F238E27FC236}">
              <a16:creationId xmlns:a16="http://schemas.microsoft.com/office/drawing/2014/main" id="{00000000-0008-0000-0100-00004E010000}"/>
            </a:ext>
          </a:extLst>
        </xdr:cNvPr>
        <xdr:cNvSpPr txBox="1"/>
      </xdr:nvSpPr>
      <xdr:spPr>
        <a:xfrm>
          <a:off x="14414500"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78757</xdr:rowOff>
    </xdr:from>
    <xdr:ext cx="405111" cy="259045"/>
    <xdr:sp macro="" textlink="">
      <xdr:nvSpPr>
        <xdr:cNvPr id="335" name="n_1aveValue【認定こども園・幼稚園・保育所】&#10;有形固定資産減価償却率">
          <a:extLst>
            <a:ext uri="{FF2B5EF4-FFF2-40B4-BE49-F238E27FC236}">
              <a16:creationId xmlns:a16="http://schemas.microsoft.com/office/drawing/2014/main" id="{00000000-0008-0000-0100-00004F010000}"/>
            </a:ext>
          </a:extLst>
        </xdr:cNvPr>
        <xdr:cNvSpPr txBox="1"/>
      </xdr:nvSpPr>
      <xdr:spPr>
        <a:xfrm>
          <a:off x="134372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63517</xdr:rowOff>
    </xdr:from>
    <xdr:ext cx="405111" cy="259045"/>
    <xdr:sp macro="" textlink="">
      <xdr:nvSpPr>
        <xdr:cNvPr id="336" name="n_2aveValue【認定こども園・幼稚園・保育所】&#10;有形固定資産減価償却率">
          <a:extLst>
            <a:ext uri="{FF2B5EF4-FFF2-40B4-BE49-F238E27FC236}">
              <a16:creationId xmlns:a16="http://schemas.microsoft.com/office/drawing/2014/main" id="{00000000-0008-0000-0100-000050010000}"/>
            </a:ext>
          </a:extLst>
        </xdr:cNvPr>
        <xdr:cNvSpPr txBox="1"/>
      </xdr:nvSpPr>
      <xdr:spPr>
        <a:xfrm>
          <a:off x="126752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7" name="正方形/長方形 336">
          <a:extLst>
            <a:ext uri="{FF2B5EF4-FFF2-40B4-BE49-F238E27FC236}">
              <a16:creationId xmlns:a16="http://schemas.microsoft.com/office/drawing/2014/main" id="{00000000-0008-0000-0100-000051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8" name="正方形/長方形 337">
          <a:extLst>
            <a:ext uri="{FF2B5EF4-FFF2-40B4-BE49-F238E27FC236}">
              <a16:creationId xmlns:a16="http://schemas.microsoft.com/office/drawing/2014/main" id="{00000000-0008-0000-0100-000052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7" name="【認定こども園・幼稚園・保育所】&#10;一人当たり面積グラフ枠">
          <a:extLst>
            <a:ext uri="{FF2B5EF4-FFF2-40B4-BE49-F238E27FC236}">
              <a16:creationId xmlns:a16="http://schemas.microsoft.com/office/drawing/2014/main" id="{00000000-0008-0000-0100-000065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51054</xdr:rowOff>
    </xdr:from>
    <xdr:to>
      <xdr:col>116</xdr:col>
      <xdr:colOff>62864</xdr:colOff>
      <xdr:row>41</xdr:row>
      <xdr:rowOff>69342</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flipV="1">
          <a:off x="19509104" y="5583174"/>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359" name="【認定こども園・幼稚園・保育所】&#10;一人当たり面積最小値テキスト">
          <a:extLst>
            <a:ext uri="{FF2B5EF4-FFF2-40B4-BE49-F238E27FC236}">
              <a16:creationId xmlns:a16="http://schemas.microsoft.com/office/drawing/2014/main" id="{00000000-0008-0000-0100-000067010000}"/>
            </a:ext>
          </a:extLst>
        </xdr:cNvPr>
        <xdr:cNvSpPr txBox="1"/>
      </xdr:nvSpPr>
      <xdr:spPr>
        <a:xfrm>
          <a:off x="19547840"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19443700" y="69425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169181</xdr:rowOff>
    </xdr:from>
    <xdr:ext cx="469744" cy="259045"/>
    <xdr:sp macro="" textlink="">
      <xdr:nvSpPr>
        <xdr:cNvPr id="361" name="【認定こども園・幼稚園・保育所】&#10;一人当たり面積最大値テキスト">
          <a:extLst>
            <a:ext uri="{FF2B5EF4-FFF2-40B4-BE49-F238E27FC236}">
              <a16:creationId xmlns:a16="http://schemas.microsoft.com/office/drawing/2014/main" id="{00000000-0008-0000-0100-000069010000}"/>
            </a:ext>
          </a:extLst>
        </xdr:cNvPr>
        <xdr:cNvSpPr txBox="1"/>
      </xdr:nvSpPr>
      <xdr:spPr>
        <a:xfrm>
          <a:off x="19547840" y="536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51054</xdr:rowOff>
    </xdr:from>
    <xdr:to>
      <xdr:col>116</xdr:col>
      <xdr:colOff>152400</xdr:colOff>
      <xdr:row>33</xdr:row>
      <xdr:rowOff>51054</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19443700" y="5583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119143</xdr:rowOff>
    </xdr:from>
    <xdr:ext cx="469744" cy="259045"/>
    <xdr:sp macro="" textlink="">
      <xdr:nvSpPr>
        <xdr:cNvPr id="363" name="【認定こども園・幼稚園・保育所】&#10;一人当たり面積平均値テキスト">
          <a:extLst>
            <a:ext uri="{FF2B5EF4-FFF2-40B4-BE49-F238E27FC236}">
              <a16:creationId xmlns:a16="http://schemas.microsoft.com/office/drawing/2014/main" id="{00000000-0008-0000-0100-00006B010000}"/>
            </a:ext>
          </a:extLst>
        </xdr:cNvPr>
        <xdr:cNvSpPr txBox="1"/>
      </xdr:nvSpPr>
      <xdr:spPr>
        <a:xfrm>
          <a:off x="19547840" y="6489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96266</xdr:rowOff>
    </xdr:from>
    <xdr:to>
      <xdr:col>116</xdr:col>
      <xdr:colOff>114300</xdr:colOff>
      <xdr:row>40</xdr:row>
      <xdr:rowOff>26416</xdr:rowOff>
    </xdr:to>
    <xdr:sp macro="" textlink="">
      <xdr:nvSpPr>
        <xdr:cNvPr id="364" name="フローチャート: 判断 363">
          <a:extLst>
            <a:ext uri="{FF2B5EF4-FFF2-40B4-BE49-F238E27FC236}">
              <a16:creationId xmlns:a16="http://schemas.microsoft.com/office/drawing/2014/main" id="{00000000-0008-0000-0100-00006C010000}"/>
            </a:ext>
          </a:extLst>
        </xdr:cNvPr>
        <xdr:cNvSpPr/>
      </xdr:nvSpPr>
      <xdr:spPr>
        <a:xfrm>
          <a:off x="19458940" y="663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365" name="フローチャート: 判断 364">
          <a:extLst>
            <a:ext uri="{FF2B5EF4-FFF2-40B4-BE49-F238E27FC236}">
              <a16:creationId xmlns:a16="http://schemas.microsoft.com/office/drawing/2014/main" id="{00000000-0008-0000-0100-00006D010000}"/>
            </a:ext>
          </a:extLst>
        </xdr:cNvPr>
        <xdr:cNvSpPr/>
      </xdr:nvSpPr>
      <xdr:spPr>
        <a:xfrm>
          <a:off x="18735040" y="66067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167132</xdr:rowOff>
    </xdr:from>
    <xdr:to>
      <xdr:col>107</xdr:col>
      <xdr:colOff>101600</xdr:colOff>
      <xdr:row>39</xdr:row>
      <xdr:rowOff>97282</xdr:rowOff>
    </xdr:to>
    <xdr:sp macro="" textlink="">
      <xdr:nvSpPr>
        <xdr:cNvPr id="366" name="フローチャート: 判断 365">
          <a:extLst>
            <a:ext uri="{FF2B5EF4-FFF2-40B4-BE49-F238E27FC236}">
              <a16:creationId xmlns:a16="http://schemas.microsoft.com/office/drawing/2014/main" id="{00000000-0008-0000-0100-00006E010000}"/>
            </a:ext>
          </a:extLst>
        </xdr:cNvPr>
        <xdr:cNvSpPr/>
      </xdr:nvSpPr>
      <xdr:spPr>
        <a:xfrm>
          <a:off x="17937480" y="65374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xdr:rowOff>
    </xdr:from>
    <xdr:to>
      <xdr:col>116</xdr:col>
      <xdr:colOff>114300</xdr:colOff>
      <xdr:row>40</xdr:row>
      <xdr:rowOff>117856</xdr:rowOff>
    </xdr:to>
    <xdr:sp macro="" textlink="">
      <xdr:nvSpPr>
        <xdr:cNvPr id="372" name="楕円 371">
          <a:extLst>
            <a:ext uri="{FF2B5EF4-FFF2-40B4-BE49-F238E27FC236}">
              <a16:creationId xmlns:a16="http://schemas.microsoft.com/office/drawing/2014/main" id="{00000000-0008-0000-0100-000074010000}"/>
            </a:ext>
          </a:extLst>
        </xdr:cNvPr>
        <xdr:cNvSpPr/>
      </xdr:nvSpPr>
      <xdr:spPr>
        <a:xfrm>
          <a:off x="1945894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166133</xdr:rowOff>
    </xdr:from>
    <xdr:ext cx="469744" cy="259045"/>
    <xdr:sp macro="" textlink="">
      <xdr:nvSpPr>
        <xdr:cNvPr id="373" name="【認定こども園・幼稚園・保育所】&#10;一人当たり面積該当値テキスト">
          <a:extLst>
            <a:ext uri="{FF2B5EF4-FFF2-40B4-BE49-F238E27FC236}">
              <a16:creationId xmlns:a16="http://schemas.microsoft.com/office/drawing/2014/main" id="{00000000-0008-0000-0100-000075010000}"/>
            </a:ext>
          </a:extLst>
        </xdr:cNvPr>
        <xdr:cNvSpPr txBox="1"/>
      </xdr:nvSpPr>
      <xdr:spPr>
        <a:xfrm>
          <a:off x="19547840"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15511</xdr:rowOff>
    </xdr:from>
    <xdr:ext cx="469744" cy="259045"/>
    <xdr:sp macro="" textlink="">
      <xdr:nvSpPr>
        <xdr:cNvPr id="374" name="n_1aveValue【認定こども園・幼稚園・保育所】&#10;一人当たり面積">
          <a:extLst>
            <a:ext uri="{FF2B5EF4-FFF2-40B4-BE49-F238E27FC236}">
              <a16:creationId xmlns:a16="http://schemas.microsoft.com/office/drawing/2014/main" id="{00000000-0008-0000-0100-000076010000}"/>
            </a:ext>
          </a:extLst>
        </xdr:cNvPr>
        <xdr:cNvSpPr txBox="1"/>
      </xdr:nvSpPr>
      <xdr:spPr>
        <a:xfrm>
          <a:off x="18561127" y="63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113809</xdr:rowOff>
    </xdr:from>
    <xdr:ext cx="469744" cy="259045"/>
    <xdr:sp macro="" textlink="">
      <xdr:nvSpPr>
        <xdr:cNvPr id="375" name="n_2aveValue【認定こども園・幼稚園・保育所】&#10;一人当たり面積">
          <a:extLst>
            <a:ext uri="{FF2B5EF4-FFF2-40B4-BE49-F238E27FC236}">
              <a16:creationId xmlns:a16="http://schemas.microsoft.com/office/drawing/2014/main" id="{00000000-0008-0000-0100-000077010000}"/>
            </a:ext>
          </a:extLst>
        </xdr:cNvPr>
        <xdr:cNvSpPr txBox="1"/>
      </xdr:nvSpPr>
      <xdr:spPr>
        <a:xfrm>
          <a:off x="17776267" y="63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7" name="【学校施設】&#10;有形固定資産減価償却率グラフ枠">
          <a:extLst>
            <a:ext uri="{FF2B5EF4-FFF2-40B4-BE49-F238E27FC236}">
              <a16:creationId xmlns:a16="http://schemas.microsoft.com/office/drawing/2014/main" id="{00000000-0008-0000-0100-00008D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89154</xdr:rowOff>
    </xdr:from>
    <xdr:to>
      <xdr:col>85</xdr:col>
      <xdr:colOff>126364</xdr:colOff>
      <xdr:row>63</xdr:row>
      <xdr:rowOff>70866</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flipV="1">
          <a:off x="14375764" y="9644634"/>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74693</xdr:rowOff>
    </xdr:from>
    <xdr:ext cx="405111" cy="259045"/>
    <xdr:sp macro="" textlink="">
      <xdr:nvSpPr>
        <xdr:cNvPr id="399" name="【学校施設】&#10;有形固定資産減価償却率最小値テキスト">
          <a:extLst>
            <a:ext uri="{FF2B5EF4-FFF2-40B4-BE49-F238E27FC236}">
              <a16:creationId xmlns:a16="http://schemas.microsoft.com/office/drawing/2014/main" id="{00000000-0008-0000-0100-00008F010000}"/>
            </a:ext>
          </a:extLst>
        </xdr:cNvPr>
        <xdr:cNvSpPr txBox="1"/>
      </xdr:nvSpPr>
      <xdr:spPr>
        <a:xfrm>
          <a:off x="14414500" y="1063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70866</xdr:rowOff>
    </xdr:from>
    <xdr:to>
      <xdr:col>86</xdr:col>
      <xdr:colOff>25400</xdr:colOff>
      <xdr:row>63</xdr:row>
      <xdr:rowOff>70866</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4287500" y="106321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35831</xdr:rowOff>
    </xdr:from>
    <xdr:ext cx="405111" cy="259045"/>
    <xdr:sp macro="" textlink="">
      <xdr:nvSpPr>
        <xdr:cNvPr id="401" name="【学校施設】&#10;有形固定資産減価償却率最大値テキスト">
          <a:extLst>
            <a:ext uri="{FF2B5EF4-FFF2-40B4-BE49-F238E27FC236}">
              <a16:creationId xmlns:a16="http://schemas.microsoft.com/office/drawing/2014/main" id="{00000000-0008-0000-0100-000091010000}"/>
            </a:ext>
          </a:extLst>
        </xdr:cNvPr>
        <xdr:cNvSpPr txBox="1"/>
      </xdr:nvSpPr>
      <xdr:spPr>
        <a:xfrm>
          <a:off x="14414500" y="942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89154</xdr:rowOff>
    </xdr:from>
    <xdr:to>
      <xdr:col>86</xdr:col>
      <xdr:colOff>25400</xdr:colOff>
      <xdr:row>57</xdr:row>
      <xdr:rowOff>89154</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4287500" y="9644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85361</xdr:rowOff>
    </xdr:from>
    <xdr:ext cx="405111" cy="259045"/>
    <xdr:sp macro="" textlink="">
      <xdr:nvSpPr>
        <xdr:cNvPr id="403" name="【学校施設】&#10;有形固定資産減価償却率平均値テキスト">
          <a:extLst>
            <a:ext uri="{FF2B5EF4-FFF2-40B4-BE49-F238E27FC236}">
              <a16:creationId xmlns:a16="http://schemas.microsoft.com/office/drawing/2014/main" id="{00000000-0008-0000-0100-000093010000}"/>
            </a:ext>
          </a:extLst>
        </xdr:cNvPr>
        <xdr:cNvSpPr txBox="1"/>
      </xdr:nvSpPr>
      <xdr:spPr>
        <a:xfrm>
          <a:off x="14414500" y="9976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14325600" y="999769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13578840" y="10015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49784</xdr:rowOff>
    </xdr:from>
    <xdr:to>
      <xdr:col>76</xdr:col>
      <xdr:colOff>165100</xdr:colOff>
      <xdr:row>60</xdr:row>
      <xdr:rowOff>151384</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1280414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90932</xdr:rowOff>
    </xdr:from>
    <xdr:to>
      <xdr:col>85</xdr:col>
      <xdr:colOff>177800</xdr:colOff>
      <xdr:row>59</xdr:row>
      <xdr:rowOff>21082</xdr:rowOff>
    </xdr:to>
    <xdr:sp macro="" textlink="">
      <xdr:nvSpPr>
        <xdr:cNvPr id="412" name="楕円 411">
          <a:extLst>
            <a:ext uri="{FF2B5EF4-FFF2-40B4-BE49-F238E27FC236}">
              <a16:creationId xmlns:a16="http://schemas.microsoft.com/office/drawing/2014/main" id="{00000000-0008-0000-0100-00009C010000}"/>
            </a:ext>
          </a:extLst>
        </xdr:cNvPr>
        <xdr:cNvSpPr/>
      </xdr:nvSpPr>
      <xdr:spPr>
        <a:xfrm>
          <a:off x="14325600" y="981405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113809</xdr:rowOff>
    </xdr:from>
    <xdr:ext cx="405111" cy="259045"/>
    <xdr:sp macro="" textlink="">
      <xdr:nvSpPr>
        <xdr:cNvPr id="413" name="【学校施設】&#10;有形固定資産減価償却率該当値テキスト">
          <a:extLst>
            <a:ext uri="{FF2B5EF4-FFF2-40B4-BE49-F238E27FC236}">
              <a16:creationId xmlns:a16="http://schemas.microsoft.com/office/drawing/2014/main" id="{00000000-0008-0000-0100-00009D010000}"/>
            </a:ext>
          </a:extLst>
        </xdr:cNvPr>
        <xdr:cNvSpPr txBox="1"/>
      </xdr:nvSpPr>
      <xdr:spPr>
        <a:xfrm>
          <a:off x="14414500" y="966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71899</xdr:rowOff>
    </xdr:from>
    <xdr:ext cx="405111" cy="259045"/>
    <xdr:sp macro="" textlink="">
      <xdr:nvSpPr>
        <xdr:cNvPr id="414" name="n_1aveValue【学校施設】&#10;有形固定資産減価償却率">
          <a:extLst>
            <a:ext uri="{FF2B5EF4-FFF2-40B4-BE49-F238E27FC236}">
              <a16:creationId xmlns:a16="http://schemas.microsoft.com/office/drawing/2014/main" id="{00000000-0008-0000-0100-00009E010000}"/>
            </a:ext>
          </a:extLst>
        </xdr:cNvPr>
        <xdr:cNvSpPr txBox="1"/>
      </xdr:nvSpPr>
      <xdr:spPr>
        <a:xfrm>
          <a:off x="13437244" y="979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167911</xdr:rowOff>
    </xdr:from>
    <xdr:ext cx="405111" cy="259045"/>
    <xdr:sp macro="" textlink="">
      <xdr:nvSpPr>
        <xdr:cNvPr id="415" name="n_2aveValue【学校施設】&#10;有形固定資産減価償却率">
          <a:extLst>
            <a:ext uri="{FF2B5EF4-FFF2-40B4-BE49-F238E27FC236}">
              <a16:creationId xmlns:a16="http://schemas.microsoft.com/office/drawing/2014/main" id="{00000000-0008-0000-0100-00009F010000}"/>
            </a:ext>
          </a:extLst>
        </xdr:cNvPr>
        <xdr:cNvSpPr txBox="1"/>
      </xdr:nvSpPr>
      <xdr:spPr>
        <a:xfrm>
          <a:off x="12675244" y="989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8" name="【学校施設】&#10;一人当たり面積グラフ枠">
          <a:extLst>
            <a:ext uri="{FF2B5EF4-FFF2-40B4-BE49-F238E27FC236}">
              <a16:creationId xmlns:a16="http://schemas.microsoft.com/office/drawing/2014/main" id="{00000000-0008-0000-0100-0000B6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62</xdr:row>
      <xdr:rowOff>169926</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flipV="1">
          <a:off x="19509104" y="9525000"/>
          <a:ext cx="0" cy="103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2303</xdr:rowOff>
    </xdr:from>
    <xdr:ext cx="469744" cy="259045"/>
    <xdr:sp macro="" textlink="">
      <xdr:nvSpPr>
        <xdr:cNvPr id="440" name="【学校施設】&#10;一人当たり面積最小値テキスト">
          <a:extLst>
            <a:ext uri="{FF2B5EF4-FFF2-40B4-BE49-F238E27FC236}">
              <a16:creationId xmlns:a16="http://schemas.microsoft.com/office/drawing/2014/main" id="{00000000-0008-0000-0100-0000B8010000}"/>
            </a:ext>
          </a:extLst>
        </xdr:cNvPr>
        <xdr:cNvSpPr txBox="1"/>
      </xdr:nvSpPr>
      <xdr:spPr>
        <a:xfrm>
          <a:off x="19547840" y="1056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169926</xdr:rowOff>
    </xdr:from>
    <xdr:to>
      <xdr:col>116</xdr:col>
      <xdr:colOff>152400</xdr:colOff>
      <xdr:row>62</xdr:row>
      <xdr:rowOff>169926</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9443700" y="10563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442" name="【学校施設】&#10;一人当たり面積最大値テキスト">
          <a:extLst>
            <a:ext uri="{FF2B5EF4-FFF2-40B4-BE49-F238E27FC236}">
              <a16:creationId xmlns:a16="http://schemas.microsoft.com/office/drawing/2014/main" id="{00000000-0008-0000-0100-0000BA010000}"/>
            </a:ext>
          </a:extLst>
        </xdr:cNvPr>
        <xdr:cNvSpPr txBox="1"/>
      </xdr:nvSpPr>
      <xdr:spPr>
        <a:xfrm>
          <a:off x="1954784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944370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93616</xdr:rowOff>
    </xdr:from>
    <xdr:ext cx="469744" cy="259045"/>
    <xdr:sp macro="" textlink="">
      <xdr:nvSpPr>
        <xdr:cNvPr id="444" name="【学校施設】&#10;一人当たり面積平均値テキスト">
          <a:extLst>
            <a:ext uri="{FF2B5EF4-FFF2-40B4-BE49-F238E27FC236}">
              <a16:creationId xmlns:a16="http://schemas.microsoft.com/office/drawing/2014/main" id="{00000000-0008-0000-0100-0000BC010000}"/>
            </a:ext>
          </a:extLst>
        </xdr:cNvPr>
        <xdr:cNvSpPr txBox="1"/>
      </xdr:nvSpPr>
      <xdr:spPr>
        <a:xfrm>
          <a:off x="19547840" y="1015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70739</xdr:rowOff>
    </xdr:from>
    <xdr:to>
      <xdr:col>116</xdr:col>
      <xdr:colOff>114300</xdr:colOff>
      <xdr:row>62</xdr:row>
      <xdr:rowOff>889</xdr:rowOff>
    </xdr:to>
    <xdr:sp macro="" textlink="">
      <xdr:nvSpPr>
        <xdr:cNvPr id="445" name="フローチャート: 判断 444">
          <a:extLst>
            <a:ext uri="{FF2B5EF4-FFF2-40B4-BE49-F238E27FC236}">
              <a16:creationId xmlns:a16="http://schemas.microsoft.com/office/drawing/2014/main" id="{00000000-0008-0000-0100-0000BD010000}"/>
            </a:ext>
          </a:extLst>
        </xdr:cNvPr>
        <xdr:cNvSpPr/>
      </xdr:nvSpPr>
      <xdr:spPr>
        <a:xfrm>
          <a:off x="19458940" y="10296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86741</xdr:rowOff>
    </xdr:from>
    <xdr:to>
      <xdr:col>112</xdr:col>
      <xdr:colOff>38100</xdr:colOff>
      <xdr:row>62</xdr:row>
      <xdr:rowOff>16891</xdr:rowOff>
    </xdr:to>
    <xdr:sp macro="" textlink="">
      <xdr:nvSpPr>
        <xdr:cNvPr id="446" name="フローチャート: 判断 445">
          <a:extLst>
            <a:ext uri="{FF2B5EF4-FFF2-40B4-BE49-F238E27FC236}">
              <a16:creationId xmlns:a16="http://schemas.microsoft.com/office/drawing/2014/main" id="{00000000-0008-0000-0100-0000BE010000}"/>
            </a:ext>
          </a:extLst>
        </xdr:cNvPr>
        <xdr:cNvSpPr/>
      </xdr:nvSpPr>
      <xdr:spPr>
        <a:xfrm>
          <a:off x="18735040" y="103127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91694</xdr:rowOff>
    </xdr:from>
    <xdr:to>
      <xdr:col>107</xdr:col>
      <xdr:colOff>101600</xdr:colOff>
      <xdr:row>62</xdr:row>
      <xdr:rowOff>21844</xdr:rowOff>
    </xdr:to>
    <xdr:sp macro="" textlink="">
      <xdr:nvSpPr>
        <xdr:cNvPr id="447" name="フローチャート: 判断 446">
          <a:extLst>
            <a:ext uri="{FF2B5EF4-FFF2-40B4-BE49-F238E27FC236}">
              <a16:creationId xmlns:a16="http://schemas.microsoft.com/office/drawing/2014/main" id="{00000000-0008-0000-0100-0000BF010000}"/>
            </a:ext>
          </a:extLst>
        </xdr:cNvPr>
        <xdr:cNvSpPr/>
      </xdr:nvSpPr>
      <xdr:spPr>
        <a:xfrm>
          <a:off x="17937480" y="10317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453" name="楕円 452">
          <a:extLst>
            <a:ext uri="{FF2B5EF4-FFF2-40B4-BE49-F238E27FC236}">
              <a16:creationId xmlns:a16="http://schemas.microsoft.com/office/drawing/2014/main" id="{00000000-0008-0000-0100-0000C5010000}"/>
            </a:ext>
          </a:extLst>
        </xdr:cNvPr>
        <xdr:cNvSpPr/>
      </xdr:nvSpPr>
      <xdr:spPr>
        <a:xfrm>
          <a:off x="19458940" y="103192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71645</xdr:rowOff>
    </xdr:from>
    <xdr:ext cx="469744" cy="259045"/>
    <xdr:sp macro="" textlink="">
      <xdr:nvSpPr>
        <xdr:cNvPr id="454" name="【学校施設】&#10;一人当たり面積該当値テキスト">
          <a:extLst>
            <a:ext uri="{FF2B5EF4-FFF2-40B4-BE49-F238E27FC236}">
              <a16:creationId xmlns:a16="http://schemas.microsoft.com/office/drawing/2014/main" id="{00000000-0008-0000-0100-0000C6010000}"/>
            </a:ext>
          </a:extLst>
        </xdr:cNvPr>
        <xdr:cNvSpPr txBox="1"/>
      </xdr:nvSpPr>
      <xdr:spPr>
        <a:xfrm>
          <a:off x="19547840" y="1029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33418</xdr:rowOff>
    </xdr:from>
    <xdr:ext cx="469744" cy="259045"/>
    <xdr:sp macro="" textlink="">
      <xdr:nvSpPr>
        <xdr:cNvPr id="455" name="n_1aveValue【学校施設】&#10;一人当たり面積">
          <a:extLst>
            <a:ext uri="{FF2B5EF4-FFF2-40B4-BE49-F238E27FC236}">
              <a16:creationId xmlns:a16="http://schemas.microsoft.com/office/drawing/2014/main" id="{00000000-0008-0000-0100-0000C7010000}"/>
            </a:ext>
          </a:extLst>
        </xdr:cNvPr>
        <xdr:cNvSpPr txBox="1"/>
      </xdr:nvSpPr>
      <xdr:spPr>
        <a:xfrm>
          <a:off x="18561127" y="1009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38371</xdr:rowOff>
    </xdr:from>
    <xdr:ext cx="469744" cy="259045"/>
    <xdr:sp macro="" textlink="">
      <xdr:nvSpPr>
        <xdr:cNvPr id="456" name="n_2aveValue【学校施設】&#10;一人当たり面積">
          <a:extLst>
            <a:ext uri="{FF2B5EF4-FFF2-40B4-BE49-F238E27FC236}">
              <a16:creationId xmlns:a16="http://schemas.microsoft.com/office/drawing/2014/main" id="{00000000-0008-0000-0100-0000C8010000}"/>
            </a:ext>
          </a:extLst>
        </xdr:cNvPr>
        <xdr:cNvSpPr txBox="1"/>
      </xdr:nvSpPr>
      <xdr:spPr>
        <a:xfrm>
          <a:off x="17776267"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2" name="【児童館】&#10;有形固定資産減価償却率グラフ枠">
          <a:extLst>
            <a:ext uri="{FF2B5EF4-FFF2-40B4-BE49-F238E27FC236}">
              <a16:creationId xmlns:a16="http://schemas.microsoft.com/office/drawing/2014/main" id="{00000000-0008-0000-0100-0000E201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118111</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flipV="1">
          <a:off x="14375764" y="12993732"/>
          <a:ext cx="0" cy="137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484" name="【児童館】&#10;有形固定資産減価償却率最小値テキスト">
          <a:extLst>
            <a:ext uri="{FF2B5EF4-FFF2-40B4-BE49-F238E27FC236}">
              <a16:creationId xmlns:a16="http://schemas.microsoft.com/office/drawing/2014/main" id="{00000000-0008-0000-0100-0000E4010000}"/>
            </a:ext>
          </a:extLst>
        </xdr:cNvPr>
        <xdr:cNvSpPr txBox="1"/>
      </xdr:nvSpPr>
      <xdr:spPr>
        <a:xfrm>
          <a:off x="1441450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428750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486" name="【児童館】&#10;有形固定資産減価償却率最大値テキスト">
          <a:extLst>
            <a:ext uri="{FF2B5EF4-FFF2-40B4-BE49-F238E27FC236}">
              <a16:creationId xmlns:a16="http://schemas.microsoft.com/office/drawing/2014/main" id="{00000000-0008-0000-0100-0000E6010000}"/>
            </a:ext>
          </a:extLst>
        </xdr:cNvPr>
        <xdr:cNvSpPr txBox="1"/>
      </xdr:nvSpPr>
      <xdr:spPr>
        <a:xfrm>
          <a:off x="14414500" y="12772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4287500" y="12993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163665</xdr:rowOff>
    </xdr:from>
    <xdr:ext cx="405111" cy="259045"/>
    <xdr:sp macro="" textlink="">
      <xdr:nvSpPr>
        <xdr:cNvPr id="488" name="【児童館】&#10;有形固定資産減価償却率平均値テキスト">
          <a:extLst>
            <a:ext uri="{FF2B5EF4-FFF2-40B4-BE49-F238E27FC236}">
              <a16:creationId xmlns:a16="http://schemas.microsoft.com/office/drawing/2014/main" id="{00000000-0008-0000-0100-0000E8010000}"/>
            </a:ext>
          </a:extLst>
        </xdr:cNvPr>
        <xdr:cNvSpPr txBox="1"/>
      </xdr:nvSpPr>
      <xdr:spPr>
        <a:xfrm>
          <a:off x="14414500" y="134072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140788</xdr:rowOff>
    </xdr:from>
    <xdr:to>
      <xdr:col>85</xdr:col>
      <xdr:colOff>177800</xdr:colOff>
      <xdr:row>81</xdr:row>
      <xdr:rowOff>70938</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14325600" y="1355198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490" name="フローチャート: 判断 489">
          <a:extLst>
            <a:ext uri="{FF2B5EF4-FFF2-40B4-BE49-F238E27FC236}">
              <a16:creationId xmlns:a16="http://schemas.microsoft.com/office/drawing/2014/main" id="{00000000-0008-0000-0100-0000EA010000}"/>
            </a:ext>
          </a:extLst>
        </xdr:cNvPr>
        <xdr:cNvSpPr/>
      </xdr:nvSpPr>
      <xdr:spPr>
        <a:xfrm>
          <a:off x="1357884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59145</xdr:rowOff>
    </xdr:from>
    <xdr:to>
      <xdr:col>76</xdr:col>
      <xdr:colOff>165100</xdr:colOff>
      <xdr:row>82</xdr:row>
      <xdr:rowOff>160745</xdr:rowOff>
    </xdr:to>
    <xdr:sp macro="" textlink="">
      <xdr:nvSpPr>
        <xdr:cNvPr id="491" name="フローチャート: 判断 490">
          <a:extLst>
            <a:ext uri="{FF2B5EF4-FFF2-40B4-BE49-F238E27FC236}">
              <a16:creationId xmlns:a16="http://schemas.microsoft.com/office/drawing/2014/main" id="{00000000-0008-0000-0100-0000EB010000}"/>
            </a:ext>
          </a:extLst>
        </xdr:cNvPr>
        <xdr:cNvSpPr/>
      </xdr:nvSpPr>
      <xdr:spPr>
        <a:xfrm>
          <a:off x="12804140" y="138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13426</xdr:rowOff>
    </xdr:from>
    <xdr:to>
      <xdr:col>85</xdr:col>
      <xdr:colOff>177800</xdr:colOff>
      <xdr:row>82</xdr:row>
      <xdr:rowOff>115026</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4325600" y="1375990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163303</xdr:rowOff>
    </xdr:from>
    <xdr:ext cx="405111" cy="259045"/>
    <xdr:sp macro="" textlink="">
      <xdr:nvSpPr>
        <xdr:cNvPr id="498" name="【児童館】&#10;有形固定資産減価償却率該当値テキスト">
          <a:extLst>
            <a:ext uri="{FF2B5EF4-FFF2-40B4-BE49-F238E27FC236}">
              <a16:creationId xmlns:a16="http://schemas.microsoft.com/office/drawing/2014/main" id="{00000000-0008-0000-0100-0000F2010000}"/>
            </a:ext>
          </a:extLst>
        </xdr:cNvPr>
        <xdr:cNvSpPr txBox="1"/>
      </xdr:nvSpPr>
      <xdr:spPr>
        <a:xfrm>
          <a:off x="14414500" y="13742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116857</xdr:rowOff>
    </xdr:from>
    <xdr:ext cx="405111" cy="259045"/>
    <xdr:sp macro="" textlink="">
      <xdr:nvSpPr>
        <xdr:cNvPr id="499" name="n_1aveValue【児童館】&#10;有形固定資産減価償却率">
          <a:extLst>
            <a:ext uri="{FF2B5EF4-FFF2-40B4-BE49-F238E27FC236}">
              <a16:creationId xmlns:a16="http://schemas.microsoft.com/office/drawing/2014/main" id="{00000000-0008-0000-0100-0000F3010000}"/>
            </a:ext>
          </a:extLst>
        </xdr:cNvPr>
        <xdr:cNvSpPr txBox="1"/>
      </xdr:nvSpPr>
      <xdr:spPr>
        <a:xfrm>
          <a:off x="13437244" y="1336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5822</xdr:rowOff>
    </xdr:from>
    <xdr:ext cx="405111" cy="259045"/>
    <xdr:sp macro="" textlink="">
      <xdr:nvSpPr>
        <xdr:cNvPr id="500" name="n_2aveValue【児童館】&#10;有形固定資産減価償却率">
          <a:extLst>
            <a:ext uri="{FF2B5EF4-FFF2-40B4-BE49-F238E27FC236}">
              <a16:creationId xmlns:a16="http://schemas.microsoft.com/office/drawing/2014/main" id="{00000000-0008-0000-0100-0000F4010000}"/>
            </a:ext>
          </a:extLst>
        </xdr:cNvPr>
        <xdr:cNvSpPr txBox="1"/>
      </xdr:nvSpPr>
      <xdr:spPr>
        <a:xfrm>
          <a:off x="12675244" y="135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1" name="【児童館】&#10;一人当たり面積グラフ枠">
          <a:extLst>
            <a:ext uri="{FF2B5EF4-FFF2-40B4-BE49-F238E27FC236}">
              <a16:creationId xmlns:a16="http://schemas.microsoft.com/office/drawing/2014/main" id="{00000000-0008-0000-0100-000009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163830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flipV="1">
          <a:off x="19509104" y="1307211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523" name="【児童館】&#10;一人当たり面積最小値テキスト">
          <a:extLst>
            <a:ext uri="{FF2B5EF4-FFF2-40B4-BE49-F238E27FC236}">
              <a16:creationId xmlns:a16="http://schemas.microsoft.com/office/drawing/2014/main" id="{00000000-0008-0000-0100-00000B020000}"/>
            </a:ext>
          </a:extLst>
        </xdr:cNvPr>
        <xdr:cNvSpPr txBox="1"/>
      </xdr:nvSpPr>
      <xdr:spPr>
        <a:xfrm>
          <a:off x="19547840"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944370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25" name="【児童館】&#10;一人当たり面積最大値テキスト">
          <a:extLst>
            <a:ext uri="{FF2B5EF4-FFF2-40B4-BE49-F238E27FC236}">
              <a16:creationId xmlns:a16="http://schemas.microsoft.com/office/drawing/2014/main" id="{00000000-0008-0000-0100-00000D020000}"/>
            </a:ext>
          </a:extLst>
        </xdr:cNvPr>
        <xdr:cNvSpPr txBox="1"/>
      </xdr:nvSpPr>
      <xdr:spPr>
        <a:xfrm>
          <a:off x="19547840"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944370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91457</xdr:rowOff>
    </xdr:from>
    <xdr:ext cx="469744" cy="259045"/>
    <xdr:sp macro="" textlink="">
      <xdr:nvSpPr>
        <xdr:cNvPr id="527" name="【児童館】&#10;一人当たり面積平均値テキスト">
          <a:extLst>
            <a:ext uri="{FF2B5EF4-FFF2-40B4-BE49-F238E27FC236}">
              <a16:creationId xmlns:a16="http://schemas.microsoft.com/office/drawing/2014/main" id="{00000000-0008-0000-0100-00000F020000}"/>
            </a:ext>
          </a:extLst>
        </xdr:cNvPr>
        <xdr:cNvSpPr txBox="1"/>
      </xdr:nvSpPr>
      <xdr:spPr>
        <a:xfrm>
          <a:off x="19547840" y="13670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113030</xdr:rowOff>
    </xdr:from>
    <xdr:to>
      <xdr:col>116</xdr:col>
      <xdr:colOff>114300</xdr:colOff>
      <xdr:row>82</xdr:row>
      <xdr:rowOff>43180</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9458940" y="1369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113030</xdr:rowOff>
    </xdr:from>
    <xdr:to>
      <xdr:col>112</xdr:col>
      <xdr:colOff>38100</xdr:colOff>
      <xdr:row>82</xdr:row>
      <xdr:rowOff>43180</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8735040" y="13691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1793748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9458940" y="13512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124477</xdr:rowOff>
    </xdr:from>
    <xdr:ext cx="469744" cy="259045"/>
    <xdr:sp macro="" textlink="">
      <xdr:nvSpPr>
        <xdr:cNvPr id="537" name="【児童館】&#10;一人当たり面積該当値テキスト">
          <a:extLst>
            <a:ext uri="{FF2B5EF4-FFF2-40B4-BE49-F238E27FC236}">
              <a16:creationId xmlns:a16="http://schemas.microsoft.com/office/drawing/2014/main" id="{00000000-0008-0000-0100-000019020000}"/>
            </a:ext>
          </a:extLst>
        </xdr:cNvPr>
        <xdr:cNvSpPr txBox="1"/>
      </xdr:nvSpPr>
      <xdr:spPr>
        <a:xfrm>
          <a:off x="19547840" y="1336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59707</xdr:rowOff>
    </xdr:from>
    <xdr:ext cx="469744" cy="259045"/>
    <xdr:sp macro="" textlink="">
      <xdr:nvSpPr>
        <xdr:cNvPr id="538" name="n_1aveValue【児童館】&#10;一人当たり面積">
          <a:extLst>
            <a:ext uri="{FF2B5EF4-FFF2-40B4-BE49-F238E27FC236}">
              <a16:creationId xmlns:a16="http://schemas.microsoft.com/office/drawing/2014/main" id="{00000000-0008-0000-0100-00001A020000}"/>
            </a:ext>
          </a:extLst>
        </xdr:cNvPr>
        <xdr:cNvSpPr txBox="1"/>
      </xdr:nvSpPr>
      <xdr:spPr>
        <a:xfrm>
          <a:off x="18561127" y="134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539" name="n_2aveValue【児童館】&#10;一人当たり面積">
          <a:extLst>
            <a:ext uri="{FF2B5EF4-FFF2-40B4-BE49-F238E27FC236}">
              <a16:creationId xmlns:a16="http://schemas.microsoft.com/office/drawing/2014/main" id="{00000000-0008-0000-0100-00001B020000}"/>
            </a:ext>
          </a:extLst>
        </xdr:cNvPr>
        <xdr:cNvSpPr txBox="1"/>
      </xdr:nvSpPr>
      <xdr:spPr>
        <a:xfrm>
          <a:off x="17776267" y="1360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公民館】&#10;有形固定資産減価償却率グラフ枠">
          <a:extLst>
            <a:ext uri="{FF2B5EF4-FFF2-40B4-BE49-F238E27FC236}">
              <a16:creationId xmlns:a16="http://schemas.microsoft.com/office/drawing/2014/main" id="{00000000-0008-0000-0100-000031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39624</xdr:rowOff>
    </xdr:from>
    <xdr:to>
      <xdr:col>85</xdr:col>
      <xdr:colOff>126364</xdr:colOff>
      <xdr:row>107</xdr:row>
      <xdr:rowOff>51054</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flipV="1">
          <a:off x="14375764" y="16803624"/>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54881</xdr:rowOff>
    </xdr:from>
    <xdr:ext cx="405111" cy="259045"/>
    <xdr:sp macro="" textlink="">
      <xdr:nvSpPr>
        <xdr:cNvPr id="563" name="【公民館】&#10;有形固定資産減価償却率最小値テキスト">
          <a:extLst>
            <a:ext uri="{FF2B5EF4-FFF2-40B4-BE49-F238E27FC236}">
              <a16:creationId xmlns:a16="http://schemas.microsoft.com/office/drawing/2014/main" id="{00000000-0008-0000-0100-000033020000}"/>
            </a:ext>
          </a:extLst>
        </xdr:cNvPr>
        <xdr:cNvSpPr txBox="1"/>
      </xdr:nvSpPr>
      <xdr:spPr>
        <a:xfrm>
          <a:off x="14414500" y="1799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51054</xdr:rowOff>
    </xdr:from>
    <xdr:to>
      <xdr:col>86</xdr:col>
      <xdr:colOff>25400</xdr:colOff>
      <xdr:row>107</xdr:row>
      <xdr:rowOff>51054</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4287500" y="179885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157751</xdr:rowOff>
    </xdr:from>
    <xdr:ext cx="405111" cy="259045"/>
    <xdr:sp macro="" textlink="">
      <xdr:nvSpPr>
        <xdr:cNvPr id="565" name="【公民館】&#10;有形固定資産減価償却率最大値テキスト">
          <a:extLst>
            <a:ext uri="{FF2B5EF4-FFF2-40B4-BE49-F238E27FC236}">
              <a16:creationId xmlns:a16="http://schemas.microsoft.com/office/drawing/2014/main" id="{00000000-0008-0000-0100-000035020000}"/>
            </a:ext>
          </a:extLst>
        </xdr:cNvPr>
        <xdr:cNvSpPr txBox="1"/>
      </xdr:nvSpPr>
      <xdr:spPr>
        <a:xfrm>
          <a:off x="14414500" y="16586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39624</xdr:rowOff>
    </xdr:from>
    <xdr:to>
      <xdr:col>86</xdr:col>
      <xdr:colOff>25400</xdr:colOff>
      <xdr:row>100</xdr:row>
      <xdr:rowOff>39624</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4287500" y="168036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40403</xdr:rowOff>
    </xdr:from>
    <xdr:ext cx="405111" cy="259045"/>
    <xdr:sp macro="" textlink="">
      <xdr:nvSpPr>
        <xdr:cNvPr id="567" name="【公民館】&#10;有形固定資産減価償却率平均値テキスト">
          <a:extLst>
            <a:ext uri="{FF2B5EF4-FFF2-40B4-BE49-F238E27FC236}">
              <a16:creationId xmlns:a16="http://schemas.microsoft.com/office/drawing/2014/main" id="{00000000-0008-0000-0100-000037020000}"/>
            </a:ext>
          </a:extLst>
        </xdr:cNvPr>
        <xdr:cNvSpPr txBox="1"/>
      </xdr:nvSpPr>
      <xdr:spPr>
        <a:xfrm>
          <a:off x="14414500" y="17474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61976</xdr:rowOff>
    </xdr:from>
    <xdr:to>
      <xdr:col>85</xdr:col>
      <xdr:colOff>177800</xdr:colOff>
      <xdr:row>104</xdr:row>
      <xdr:rowOff>163576</xdr:rowOff>
    </xdr:to>
    <xdr:sp macro="" textlink="">
      <xdr:nvSpPr>
        <xdr:cNvPr id="568" name="フローチャート: 判断 567">
          <a:extLst>
            <a:ext uri="{FF2B5EF4-FFF2-40B4-BE49-F238E27FC236}">
              <a16:creationId xmlns:a16="http://schemas.microsoft.com/office/drawing/2014/main" id="{00000000-0008-0000-0100-000038020000}"/>
            </a:ext>
          </a:extLst>
        </xdr:cNvPr>
        <xdr:cNvSpPr/>
      </xdr:nvSpPr>
      <xdr:spPr>
        <a:xfrm>
          <a:off x="14325600" y="1749653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569" name="フローチャート: 判断 568">
          <a:extLst>
            <a:ext uri="{FF2B5EF4-FFF2-40B4-BE49-F238E27FC236}">
              <a16:creationId xmlns:a16="http://schemas.microsoft.com/office/drawing/2014/main" id="{00000000-0008-0000-0100-000039020000}"/>
            </a:ext>
          </a:extLst>
        </xdr:cNvPr>
        <xdr:cNvSpPr/>
      </xdr:nvSpPr>
      <xdr:spPr>
        <a:xfrm>
          <a:off x="13578840" y="174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570" name="フローチャート: 判断 569">
          <a:extLst>
            <a:ext uri="{FF2B5EF4-FFF2-40B4-BE49-F238E27FC236}">
              <a16:creationId xmlns:a16="http://schemas.microsoft.com/office/drawing/2014/main" id="{00000000-0008-0000-0100-00003A020000}"/>
            </a:ext>
          </a:extLst>
        </xdr:cNvPr>
        <xdr:cNvSpPr/>
      </xdr:nvSpPr>
      <xdr:spPr>
        <a:xfrm>
          <a:off x="1280414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137413</xdr:rowOff>
    </xdr:from>
    <xdr:to>
      <xdr:col>85</xdr:col>
      <xdr:colOff>177800</xdr:colOff>
      <xdr:row>102</xdr:row>
      <xdr:rowOff>67563</xdr:rowOff>
    </xdr:to>
    <xdr:sp macro="" textlink="">
      <xdr:nvSpPr>
        <xdr:cNvPr id="576" name="楕円 575">
          <a:extLst>
            <a:ext uri="{FF2B5EF4-FFF2-40B4-BE49-F238E27FC236}">
              <a16:creationId xmlns:a16="http://schemas.microsoft.com/office/drawing/2014/main" id="{00000000-0008-0000-0100-000040020000}"/>
            </a:ext>
          </a:extLst>
        </xdr:cNvPr>
        <xdr:cNvSpPr/>
      </xdr:nvSpPr>
      <xdr:spPr>
        <a:xfrm>
          <a:off x="14325600" y="1706905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160290</xdr:rowOff>
    </xdr:from>
    <xdr:ext cx="405111" cy="259045"/>
    <xdr:sp macro="" textlink="">
      <xdr:nvSpPr>
        <xdr:cNvPr id="577" name="【公民館】&#10;有形固定資産減価償却率該当値テキスト">
          <a:extLst>
            <a:ext uri="{FF2B5EF4-FFF2-40B4-BE49-F238E27FC236}">
              <a16:creationId xmlns:a16="http://schemas.microsoft.com/office/drawing/2014/main" id="{00000000-0008-0000-0100-000041020000}"/>
            </a:ext>
          </a:extLst>
        </xdr:cNvPr>
        <xdr:cNvSpPr txBox="1"/>
      </xdr:nvSpPr>
      <xdr:spPr>
        <a:xfrm>
          <a:off x="14414500" y="1692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6366</xdr:rowOff>
    </xdr:from>
    <xdr:ext cx="405111" cy="259045"/>
    <xdr:sp macro="" textlink="">
      <xdr:nvSpPr>
        <xdr:cNvPr id="578" name="n_1aveValue【公民館】&#10;有形固定資産減価償却率">
          <a:extLst>
            <a:ext uri="{FF2B5EF4-FFF2-40B4-BE49-F238E27FC236}">
              <a16:creationId xmlns:a16="http://schemas.microsoft.com/office/drawing/2014/main" id="{00000000-0008-0000-0100-000042020000}"/>
            </a:ext>
          </a:extLst>
        </xdr:cNvPr>
        <xdr:cNvSpPr txBox="1"/>
      </xdr:nvSpPr>
      <xdr:spPr>
        <a:xfrm>
          <a:off x="13437244" y="1727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579" name="n_2aveValue【公民館】&#10;有形固定資産減価償却率">
          <a:extLst>
            <a:ext uri="{FF2B5EF4-FFF2-40B4-BE49-F238E27FC236}">
              <a16:creationId xmlns:a16="http://schemas.microsoft.com/office/drawing/2014/main" id="{00000000-0008-0000-0100-000043020000}"/>
            </a:ext>
          </a:extLst>
        </xdr:cNvPr>
        <xdr:cNvSpPr txBox="1"/>
      </xdr:nvSpPr>
      <xdr:spPr>
        <a:xfrm>
          <a:off x="1267524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4" name="【公民館】&#10;一人当たり面積グラフ枠">
          <a:extLst>
            <a:ext uri="{FF2B5EF4-FFF2-40B4-BE49-F238E27FC236}">
              <a16:creationId xmlns:a16="http://schemas.microsoft.com/office/drawing/2014/main" id="{00000000-0008-0000-0100-00005C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19050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flipV="1">
          <a:off x="19509104" y="16746039"/>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606" name="【公民館】&#10;一人当たり面積最小値テキスト">
          <a:extLst>
            <a:ext uri="{FF2B5EF4-FFF2-40B4-BE49-F238E27FC236}">
              <a16:creationId xmlns:a16="http://schemas.microsoft.com/office/drawing/2014/main" id="{00000000-0008-0000-0100-00005E020000}"/>
            </a:ext>
          </a:extLst>
        </xdr:cNvPr>
        <xdr:cNvSpPr txBox="1"/>
      </xdr:nvSpPr>
      <xdr:spPr>
        <a:xfrm>
          <a:off x="19547840" y="182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9443700" y="1829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608" name="【公民館】&#10;一人当たり面積最大値テキスト">
          <a:extLst>
            <a:ext uri="{FF2B5EF4-FFF2-40B4-BE49-F238E27FC236}">
              <a16:creationId xmlns:a16="http://schemas.microsoft.com/office/drawing/2014/main" id="{00000000-0008-0000-0100-000060020000}"/>
            </a:ext>
          </a:extLst>
        </xdr:cNvPr>
        <xdr:cNvSpPr txBox="1"/>
      </xdr:nvSpPr>
      <xdr:spPr>
        <a:xfrm>
          <a:off x="19547840" y="1652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94437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89098</xdr:rowOff>
    </xdr:from>
    <xdr:ext cx="469744" cy="259045"/>
    <xdr:sp macro="" textlink="">
      <xdr:nvSpPr>
        <xdr:cNvPr id="610" name="【公民館】&#10;一人当たり面積平均値テキスト">
          <a:extLst>
            <a:ext uri="{FF2B5EF4-FFF2-40B4-BE49-F238E27FC236}">
              <a16:creationId xmlns:a16="http://schemas.microsoft.com/office/drawing/2014/main" id="{00000000-0008-0000-0100-000062020000}"/>
            </a:ext>
          </a:extLst>
        </xdr:cNvPr>
        <xdr:cNvSpPr txBox="1"/>
      </xdr:nvSpPr>
      <xdr:spPr>
        <a:xfrm>
          <a:off x="19547840" y="17523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66221</xdr:rowOff>
    </xdr:from>
    <xdr:to>
      <xdr:col>116</xdr:col>
      <xdr:colOff>114300</xdr:colOff>
      <xdr:row>105</xdr:row>
      <xdr:rowOff>167821</xdr:rowOff>
    </xdr:to>
    <xdr:sp macro="" textlink="">
      <xdr:nvSpPr>
        <xdr:cNvPr id="611" name="フローチャート: 判断 610">
          <a:extLst>
            <a:ext uri="{FF2B5EF4-FFF2-40B4-BE49-F238E27FC236}">
              <a16:creationId xmlns:a16="http://schemas.microsoft.com/office/drawing/2014/main" id="{00000000-0008-0000-0100-000063020000}"/>
            </a:ext>
          </a:extLst>
        </xdr:cNvPr>
        <xdr:cNvSpPr/>
      </xdr:nvSpPr>
      <xdr:spPr>
        <a:xfrm>
          <a:off x="1945894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139700</xdr:rowOff>
    </xdr:from>
    <xdr:to>
      <xdr:col>112</xdr:col>
      <xdr:colOff>38100</xdr:colOff>
      <xdr:row>105</xdr:row>
      <xdr:rowOff>69850</xdr:rowOff>
    </xdr:to>
    <xdr:sp macro="" textlink="">
      <xdr:nvSpPr>
        <xdr:cNvPr id="612" name="フローチャート: 判断 611">
          <a:extLst>
            <a:ext uri="{FF2B5EF4-FFF2-40B4-BE49-F238E27FC236}">
              <a16:creationId xmlns:a16="http://schemas.microsoft.com/office/drawing/2014/main" id="{00000000-0008-0000-0100-000064020000}"/>
            </a:ext>
          </a:extLst>
        </xdr:cNvPr>
        <xdr:cNvSpPr/>
      </xdr:nvSpPr>
      <xdr:spPr>
        <a:xfrm>
          <a:off x="18735040" y="17574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156029</xdr:rowOff>
    </xdr:from>
    <xdr:to>
      <xdr:col>107</xdr:col>
      <xdr:colOff>101600</xdr:colOff>
      <xdr:row>105</xdr:row>
      <xdr:rowOff>86179</xdr:rowOff>
    </xdr:to>
    <xdr:sp macro="" textlink="">
      <xdr:nvSpPr>
        <xdr:cNvPr id="613" name="フローチャート: 判断 612">
          <a:extLst>
            <a:ext uri="{FF2B5EF4-FFF2-40B4-BE49-F238E27FC236}">
              <a16:creationId xmlns:a16="http://schemas.microsoft.com/office/drawing/2014/main" id="{00000000-0008-0000-0100-000065020000}"/>
            </a:ext>
          </a:extLst>
        </xdr:cNvPr>
        <xdr:cNvSpPr/>
      </xdr:nvSpPr>
      <xdr:spPr>
        <a:xfrm>
          <a:off x="17937480" y="17590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9071</xdr:rowOff>
    </xdr:from>
    <xdr:to>
      <xdr:col>116</xdr:col>
      <xdr:colOff>114300</xdr:colOff>
      <xdr:row>108</xdr:row>
      <xdr:rowOff>110671</xdr:rowOff>
    </xdr:to>
    <xdr:sp macro="" textlink="">
      <xdr:nvSpPr>
        <xdr:cNvPr id="619" name="楕円 618">
          <a:extLst>
            <a:ext uri="{FF2B5EF4-FFF2-40B4-BE49-F238E27FC236}">
              <a16:creationId xmlns:a16="http://schemas.microsoft.com/office/drawing/2014/main" id="{00000000-0008-0000-0100-00006B020000}"/>
            </a:ext>
          </a:extLst>
        </xdr:cNvPr>
        <xdr:cNvSpPr/>
      </xdr:nvSpPr>
      <xdr:spPr>
        <a:xfrm>
          <a:off x="19458940" y="1811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158948</xdr:rowOff>
    </xdr:from>
    <xdr:ext cx="469744" cy="259045"/>
    <xdr:sp macro="" textlink="">
      <xdr:nvSpPr>
        <xdr:cNvPr id="620" name="【公民館】&#10;一人当たり面積該当値テキスト">
          <a:extLst>
            <a:ext uri="{FF2B5EF4-FFF2-40B4-BE49-F238E27FC236}">
              <a16:creationId xmlns:a16="http://schemas.microsoft.com/office/drawing/2014/main" id="{00000000-0008-0000-0100-00006C020000}"/>
            </a:ext>
          </a:extLst>
        </xdr:cNvPr>
        <xdr:cNvSpPr txBox="1"/>
      </xdr:nvSpPr>
      <xdr:spPr>
        <a:xfrm>
          <a:off x="19547840" y="1809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86377</xdr:rowOff>
    </xdr:from>
    <xdr:ext cx="469744" cy="259045"/>
    <xdr:sp macro="" textlink="">
      <xdr:nvSpPr>
        <xdr:cNvPr id="621" name="n_1aveValue【公民館】&#10;一人当たり面積">
          <a:extLst>
            <a:ext uri="{FF2B5EF4-FFF2-40B4-BE49-F238E27FC236}">
              <a16:creationId xmlns:a16="http://schemas.microsoft.com/office/drawing/2014/main" id="{00000000-0008-0000-0100-00006D020000}"/>
            </a:ext>
          </a:extLst>
        </xdr:cNvPr>
        <xdr:cNvSpPr txBox="1"/>
      </xdr:nvSpPr>
      <xdr:spPr>
        <a:xfrm>
          <a:off x="185611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102706</xdr:rowOff>
    </xdr:from>
    <xdr:ext cx="469744" cy="259045"/>
    <xdr:sp macro="" textlink="">
      <xdr:nvSpPr>
        <xdr:cNvPr id="622" name="n_2aveValue【公民館】&#10;一人当たり面積">
          <a:extLst>
            <a:ext uri="{FF2B5EF4-FFF2-40B4-BE49-F238E27FC236}">
              <a16:creationId xmlns:a16="http://schemas.microsoft.com/office/drawing/2014/main" id="{00000000-0008-0000-0100-00006E020000}"/>
            </a:ext>
          </a:extLst>
        </xdr:cNvPr>
        <xdr:cNvSpPr txBox="1"/>
      </xdr:nvSpPr>
      <xdr:spPr>
        <a:xfrm>
          <a:off x="17776267" y="1736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本市の公共建築物は，昭和</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年代から</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年代にかけて集中的に整備されており，全体的に老朽化が進んでいる。本市では平成</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月に京都市公共施設マネジメント基本計画を策定し，</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公共施設の長寿命化や再編・再整備の取組を進めている。　</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類似団体と比較して特に有形固定資産減価償却率が高くなっている施設は，公営住宅（</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），橋梁・トンネル（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これらの施設については，高度成長期に整備したものが多くを占めており，老朽化が進んでいることを踏まえ，計画的な保全による長寿命化や施設保有量の最適化を図っていく。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1,415,775
1,371,493
827.83
764,305,222
761,875,901
359,884
402,633,179
1,321,248,326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200-00002B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200-00002F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200-000031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200-000033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200-000035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200-000037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106680</xdr:rowOff>
    </xdr:from>
    <xdr:to>
      <xdr:col>24</xdr:col>
      <xdr:colOff>62865</xdr:colOff>
      <xdr:row>42</xdr:row>
      <xdr:rowOff>87630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flipV="1">
          <a:off x="4086225" y="580644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7" name="【図書館】&#10;有形固定資産減価償却率最小値テキスト">
          <a:extLst>
            <a:ext uri="{FF2B5EF4-FFF2-40B4-BE49-F238E27FC236}">
              <a16:creationId xmlns:a16="http://schemas.microsoft.com/office/drawing/2014/main" id="{00000000-0008-0000-0200-000039000000}"/>
            </a:ext>
          </a:extLst>
        </xdr:cNvPr>
        <xdr:cNvSpPr txBox="1"/>
      </xdr:nvSpPr>
      <xdr:spPr>
        <a:xfrm>
          <a:off x="412496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020820" y="7128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53357</xdr:rowOff>
    </xdr:from>
    <xdr:ext cx="405111" cy="259045"/>
    <xdr:sp macro="" textlink="">
      <xdr:nvSpPr>
        <xdr:cNvPr id="59" name="【図書館】&#10;有形固定資産減価償却率最大値テキスト">
          <a:extLst>
            <a:ext uri="{FF2B5EF4-FFF2-40B4-BE49-F238E27FC236}">
              <a16:creationId xmlns:a16="http://schemas.microsoft.com/office/drawing/2014/main" id="{00000000-0008-0000-0200-00003B000000}"/>
            </a:ext>
          </a:extLst>
        </xdr:cNvPr>
        <xdr:cNvSpPr txBox="1"/>
      </xdr:nvSpPr>
      <xdr:spPr>
        <a:xfrm>
          <a:off x="412496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106680</xdr:rowOff>
    </xdr:from>
    <xdr:to>
      <xdr:col>24</xdr:col>
      <xdr:colOff>152400</xdr:colOff>
      <xdr:row>34</xdr:row>
      <xdr:rowOff>106680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020820" y="580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95267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200-00003D000000}"/>
            </a:ext>
          </a:extLst>
        </xdr:cNvPr>
        <xdr:cNvSpPr txBox="1"/>
      </xdr:nvSpPr>
      <xdr:spPr>
        <a:xfrm>
          <a:off x="412496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403606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135890</xdr:rowOff>
    </xdr:from>
    <xdr:to>
      <xdr:col>20</xdr:col>
      <xdr:colOff>38100</xdr:colOff>
      <xdr:row>39</xdr:row>
      <xdr:rowOff>66040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3312160" y="6506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25146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70" name="楕円 69">
          <a:extLst>
            <a:ext uri="{FF2B5EF4-FFF2-40B4-BE49-F238E27FC236}">
              <a16:creationId xmlns:a16="http://schemas.microsoft.com/office/drawing/2014/main" id="{00000000-0008-0000-0200-000046000000}"/>
            </a:ext>
          </a:extLst>
        </xdr:cNvPr>
        <xdr:cNvSpPr/>
      </xdr:nvSpPr>
      <xdr:spPr>
        <a:xfrm>
          <a:off x="4036060" y="6277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97807</xdr:rowOff>
    </xdr:from>
    <xdr:ext cx="405111" cy="259045"/>
    <xdr:sp macro="" textlink="">
      <xdr:nvSpPr>
        <xdr:cNvPr id="71" name="【図書館】&#10;有形固定資産減価償却率該当値テキスト">
          <a:extLst>
            <a:ext uri="{FF2B5EF4-FFF2-40B4-BE49-F238E27FC236}">
              <a16:creationId xmlns:a16="http://schemas.microsoft.com/office/drawing/2014/main" id="{00000000-0008-0000-0200-000047000000}"/>
            </a:ext>
          </a:extLst>
        </xdr:cNvPr>
        <xdr:cNvSpPr txBox="1"/>
      </xdr:nvSpPr>
      <xdr:spPr>
        <a:xfrm>
          <a:off x="4124960"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82567</xdr:rowOff>
    </xdr:from>
    <xdr:ext cx="405111" cy="259045"/>
    <xdr:sp macro="" textlink="">
      <xdr:nvSpPr>
        <xdr:cNvPr id="72" name="n_1aveValue【図書館】&#10;有形固定資産減価償却率">
          <a:extLst>
            <a:ext uri="{FF2B5EF4-FFF2-40B4-BE49-F238E27FC236}">
              <a16:creationId xmlns:a16="http://schemas.microsoft.com/office/drawing/2014/main" id="{00000000-0008-0000-0200-000048000000}"/>
            </a:ext>
          </a:extLst>
        </xdr:cNvPr>
        <xdr:cNvSpPr txBox="1"/>
      </xdr:nvSpPr>
      <xdr:spPr>
        <a:xfrm>
          <a:off x="317056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3" name="n_2aveValue【図書館】&#10;有形固定資産減価償却率">
          <a:extLst>
            <a:ext uri="{FF2B5EF4-FFF2-40B4-BE49-F238E27FC236}">
              <a16:creationId xmlns:a16="http://schemas.microsoft.com/office/drawing/2014/main" id="{00000000-0008-0000-0200-000049000000}"/>
            </a:ext>
          </a:extLst>
        </xdr:cNvPr>
        <xdr:cNvSpPr txBox="1"/>
      </xdr:nvSpPr>
      <xdr:spPr>
        <a:xfrm>
          <a:off x="238570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a:extLst>
            <a:ext uri="{FF2B5EF4-FFF2-40B4-BE49-F238E27FC236}">
              <a16:creationId xmlns:a16="http://schemas.microsoft.com/office/drawing/2014/main" id="{00000000-0008-0000-0200-000055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a:extLst>
            <a:ext uri="{FF2B5EF4-FFF2-40B4-BE49-F238E27FC236}">
              <a16:creationId xmlns:a16="http://schemas.microsoft.com/office/drawing/2014/main" id="{00000000-0008-0000-0200-000057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a:extLst>
            <a:ext uri="{FF2B5EF4-FFF2-40B4-BE49-F238E27FC236}">
              <a16:creationId xmlns:a16="http://schemas.microsoft.com/office/drawing/2014/main" id="{00000000-0008-0000-0200-000059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a:extLst>
            <a:ext uri="{FF2B5EF4-FFF2-40B4-BE49-F238E27FC236}">
              <a16:creationId xmlns:a16="http://schemas.microsoft.com/office/drawing/2014/main" id="{00000000-0008-0000-0200-00005F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flipV="1">
          <a:off x="9219565" y="557403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97" name="【図書館】&#10;一人当たり面積最小値テキスト">
          <a:extLst>
            <a:ext uri="{FF2B5EF4-FFF2-40B4-BE49-F238E27FC236}">
              <a16:creationId xmlns:a16="http://schemas.microsoft.com/office/drawing/2014/main" id="{00000000-0008-0000-0200-000061000000}"/>
            </a:ext>
          </a:extLst>
        </xdr:cNvPr>
        <xdr:cNvSpPr txBox="1"/>
      </xdr:nvSpPr>
      <xdr:spPr>
        <a:xfrm>
          <a:off x="9258300"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915416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99" name="【図書館】&#10;一人当たり面積最大値テキスト">
          <a:extLst>
            <a:ext uri="{FF2B5EF4-FFF2-40B4-BE49-F238E27FC236}">
              <a16:creationId xmlns:a16="http://schemas.microsoft.com/office/drawing/2014/main" id="{00000000-0008-0000-0200-000063000000}"/>
            </a:ext>
          </a:extLst>
        </xdr:cNvPr>
        <xdr:cNvSpPr txBox="1"/>
      </xdr:nvSpPr>
      <xdr:spPr>
        <a:xfrm>
          <a:off x="9258300" y="53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915416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36847</xdr:rowOff>
    </xdr:from>
    <xdr:ext cx="469744" cy="259045"/>
    <xdr:sp macro="" textlink="">
      <xdr:nvSpPr>
        <xdr:cNvPr id="101" name="【図書館】&#10;一人当たり面積平均値テキスト">
          <a:extLst>
            <a:ext uri="{FF2B5EF4-FFF2-40B4-BE49-F238E27FC236}">
              <a16:creationId xmlns:a16="http://schemas.microsoft.com/office/drawing/2014/main" id="{00000000-0008-0000-0200-000065000000}"/>
            </a:ext>
          </a:extLst>
        </xdr:cNvPr>
        <xdr:cNvSpPr txBox="1"/>
      </xdr:nvSpPr>
      <xdr:spPr>
        <a:xfrm>
          <a:off x="9258300" y="6407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02" name="フローチャート: 判断 101">
          <a:extLst>
            <a:ext uri="{FF2B5EF4-FFF2-40B4-BE49-F238E27FC236}">
              <a16:creationId xmlns:a16="http://schemas.microsoft.com/office/drawing/2014/main" id="{00000000-0008-0000-0200-000066000000}"/>
            </a:ext>
          </a:extLst>
        </xdr:cNvPr>
        <xdr:cNvSpPr/>
      </xdr:nvSpPr>
      <xdr:spPr>
        <a:xfrm>
          <a:off x="919226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03" name="フローチャート: 判断 102">
          <a:extLst>
            <a:ext uri="{FF2B5EF4-FFF2-40B4-BE49-F238E27FC236}">
              <a16:creationId xmlns:a16="http://schemas.microsoft.com/office/drawing/2014/main" id="{00000000-0008-0000-0200-000067000000}"/>
            </a:ext>
          </a:extLst>
        </xdr:cNvPr>
        <xdr:cNvSpPr/>
      </xdr:nvSpPr>
      <xdr:spPr>
        <a:xfrm>
          <a:off x="8445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04" name="フローチャート: 判断 103">
          <a:extLst>
            <a:ext uri="{FF2B5EF4-FFF2-40B4-BE49-F238E27FC236}">
              <a16:creationId xmlns:a16="http://schemas.microsoft.com/office/drawing/2014/main" id="{00000000-0008-0000-0200-000068000000}"/>
            </a:ext>
          </a:extLst>
        </xdr:cNvPr>
        <xdr:cNvSpPr/>
      </xdr:nvSpPr>
      <xdr:spPr>
        <a:xfrm>
          <a:off x="7670800" y="651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10" name="楕円 109">
          <a:extLst>
            <a:ext uri="{FF2B5EF4-FFF2-40B4-BE49-F238E27FC236}">
              <a16:creationId xmlns:a16="http://schemas.microsoft.com/office/drawing/2014/main" id="{00000000-0008-0000-0200-00006E000000}"/>
            </a:ext>
          </a:extLst>
        </xdr:cNvPr>
        <xdr:cNvSpPr/>
      </xdr:nvSpPr>
      <xdr:spPr>
        <a:xfrm>
          <a:off x="9192260" y="6776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49547</xdr:rowOff>
    </xdr:from>
    <xdr:ext cx="469744" cy="259045"/>
    <xdr:sp macro="" textlink="">
      <xdr:nvSpPr>
        <xdr:cNvPr id="111" name="【図書館】&#10;一人当たり面積該当値テキスト">
          <a:extLst>
            <a:ext uri="{FF2B5EF4-FFF2-40B4-BE49-F238E27FC236}">
              <a16:creationId xmlns:a16="http://schemas.microsoft.com/office/drawing/2014/main" id="{00000000-0008-0000-0200-00006F000000}"/>
            </a:ext>
          </a:extLst>
        </xdr:cNvPr>
        <xdr:cNvSpPr txBox="1"/>
      </xdr:nvSpPr>
      <xdr:spPr>
        <a:xfrm>
          <a:off x="9258300"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132097</xdr:rowOff>
    </xdr:from>
    <xdr:ext cx="469744" cy="259045"/>
    <xdr:sp macro="" textlink="">
      <xdr:nvSpPr>
        <xdr:cNvPr id="112" name="n_1aveValue【図書館】&#10;一人当たり面積">
          <a:extLst>
            <a:ext uri="{FF2B5EF4-FFF2-40B4-BE49-F238E27FC236}">
              <a16:creationId xmlns:a16="http://schemas.microsoft.com/office/drawing/2014/main" id="{00000000-0008-0000-0200-000070000000}"/>
            </a:ext>
          </a:extLst>
        </xdr:cNvPr>
        <xdr:cNvSpPr txBox="1"/>
      </xdr:nvSpPr>
      <xdr:spPr>
        <a:xfrm>
          <a:off x="827158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13" name="n_2aveValue【図書館】&#10;一人当たり面積">
          <a:extLst>
            <a:ext uri="{FF2B5EF4-FFF2-40B4-BE49-F238E27FC236}">
              <a16:creationId xmlns:a16="http://schemas.microsoft.com/office/drawing/2014/main" id="{00000000-0008-0000-0200-000071000000}"/>
            </a:ext>
          </a:extLst>
        </xdr:cNvPr>
        <xdr:cNvSpPr txBox="1"/>
      </xdr:nvSpPr>
      <xdr:spPr>
        <a:xfrm>
          <a:off x="750958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a:extLst>
            <a:ext uri="{FF2B5EF4-FFF2-40B4-BE49-F238E27FC236}">
              <a16:creationId xmlns:a16="http://schemas.microsoft.com/office/drawing/2014/main" id="{00000000-0008-0000-0200-000074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a:extLst>
            <a:ext uri="{FF2B5EF4-FFF2-40B4-BE49-F238E27FC236}">
              <a16:creationId xmlns:a16="http://schemas.microsoft.com/office/drawing/2014/main" id="{00000000-0008-0000-0200-000075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a:extLst>
            <a:ext uri="{FF2B5EF4-FFF2-40B4-BE49-F238E27FC236}">
              <a16:creationId xmlns:a16="http://schemas.microsoft.com/office/drawing/2014/main" id="{00000000-0008-0000-0200-000076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a:extLst>
            <a:ext uri="{FF2B5EF4-FFF2-40B4-BE49-F238E27FC236}">
              <a16:creationId xmlns:a16="http://schemas.microsoft.com/office/drawing/2014/main" id="{00000000-0008-0000-0200-000077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a:extLst>
            <a:ext uri="{FF2B5EF4-FFF2-40B4-BE49-F238E27FC236}">
              <a16:creationId xmlns:a16="http://schemas.microsoft.com/office/drawing/2014/main" id="{00000000-0008-0000-0200-000078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a:extLst>
            <a:ext uri="{FF2B5EF4-FFF2-40B4-BE49-F238E27FC236}">
              <a16:creationId xmlns:a16="http://schemas.microsoft.com/office/drawing/2014/main" id="{00000000-0008-0000-0200-000079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a:extLst>
            <a:ext uri="{FF2B5EF4-FFF2-40B4-BE49-F238E27FC236}">
              <a16:creationId xmlns:a16="http://schemas.microsoft.com/office/drawing/2014/main" id="{00000000-0008-0000-0200-000089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167640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4086225" y="9505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17</xdr:rowOff>
    </xdr:from>
    <xdr:ext cx="405111" cy="259045"/>
    <xdr:sp macro="" textlink="">
      <xdr:nvSpPr>
        <xdr:cNvPr id="139" name="【体育館・プール】&#10;有形固定資産減価償却率最小値テキスト">
          <a:extLst>
            <a:ext uri="{FF2B5EF4-FFF2-40B4-BE49-F238E27FC236}">
              <a16:creationId xmlns:a16="http://schemas.microsoft.com/office/drawing/2014/main" id="{00000000-0008-0000-0200-00008B000000}"/>
            </a:ext>
          </a:extLst>
        </xdr:cNvPr>
        <xdr:cNvSpPr txBox="1"/>
      </xdr:nvSpPr>
      <xdr:spPr>
        <a:xfrm>
          <a:off x="412496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167640</xdr:rowOff>
    </xdr:from>
    <xdr:to>
      <xdr:col>24</xdr:col>
      <xdr:colOff>152400</xdr:colOff>
      <xdr:row>64</xdr:row>
      <xdr:rowOff>167640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4020820" y="10896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41" name="【体育館・プール】&#10;有形固定資産減価償却率最大値テキスト">
          <a:extLst>
            <a:ext uri="{FF2B5EF4-FFF2-40B4-BE49-F238E27FC236}">
              <a16:creationId xmlns:a16="http://schemas.microsoft.com/office/drawing/2014/main" id="{00000000-0008-0000-0200-00008D000000}"/>
            </a:ext>
          </a:extLst>
        </xdr:cNvPr>
        <xdr:cNvSpPr txBox="1"/>
      </xdr:nvSpPr>
      <xdr:spPr>
        <a:xfrm>
          <a:off x="412496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4020820" y="950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167657</xdr:rowOff>
    </xdr:from>
    <xdr:ext cx="405111" cy="259045"/>
    <xdr:sp macro="" textlink="">
      <xdr:nvSpPr>
        <xdr:cNvPr id="143" name="【体育館・プール】&#10;有形固定資産減価償却率平均値テキスト">
          <a:extLst>
            <a:ext uri="{FF2B5EF4-FFF2-40B4-BE49-F238E27FC236}">
              <a16:creationId xmlns:a16="http://schemas.microsoft.com/office/drawing/2014/main" id="{00000000-0008-0000-0200-00008F000000}"/>
            </a:ext>
          </a:extLst>
        </xdr:cNvPr>
        <xdr:cNvSpPr txBox="1"/>
      </xdr:nvSpPr>
      <xdr:spPr>
        <a:xfrm>
          <a:off x="412496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44" name="フローチャート: 判断 143">
          <a:extLst>
            <a:ext uri="{FF2B5EF4-FFF2-40B4-BE49-F238E27FC236}">
              <a16:creationId xmlns:a16="http://schemas.microsoft.com/office/drawing/2014/main" id="{00000000-0008-0000-0200-000090000000}"/>
            </a:ext>
          </a:extLst>
        </xdr:cNvPr>
        <xdr:cNvSpPr/>
      </xdr:nvSpPr>
      <xdr:spPr>
        <a:xfrm>
          <a:off x="403606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36830</xdr:rowOff>
    </xdr:from>
    <xdr:to>
      <xdr:col>20</xdr:col>
      <xdr:colOff>38100</xdr:colOff>
      <xdr:row>61</xdr:row>
      <xdr:rowOff>138430</xdr:rowOff>
    </xdr:to>
    <xdr:sp macro="" textlink="">
      <xdr:nvSpPr>
        <xdr:cNvPr id="145" name="フローチャート: 判断 144">
          <a:extLst>
            <a:ext uri="{FF2B5EF4-FFF2-40B4-BE49-F238E27FC236}">
              <a16:creationId xmlns:a16="http://schemas.microsoft.com/office/drawing/2014/main" id="{00000000-0008-0000-0200-000091000000}"/>
            </a:ext>
          </a:extLst>
        </xdr:cNvPr>
        <xdr:cNvSpPr/>
      </xdr:nvSpPr>
      <xdr:spPr>
        <a:xfrm>
          <a:off x="3312160" y="102628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124460</xdr:rowOff>
    </xdr:from>
    <xdr:to>
      <xdr:col>15</xdr:col>
      <xdr:colOff>101600</xdr:colOff>
      <xdr:row>62</xdr:row>
      <xdr:rowOff>54610</xdr:rowOff>
    </xdr:to>
    <xdr:sp macro="" textlink="">
      <xdr:nvSpPr>
        <xdr:cNvPr id="146" name="フローチャート: 判断 145">
          <a:extLst>
            <a:ext uri="{FF2B5EF4-FFF2-40B4-BE49-F238E27FC236}">
              <a16:creationId xmlns:a16="http://schemas.microsoft.com/office/drawing/2014/main" id="{00000000-0008-0000-0200-000092000000}"/>
            </a:ext>
          </a:extLst>
        </xdr:cNvPr>
        <xdr:cNvSpPr/>
      </xdr:nvSpPr>
      <xdr:spPr>
        <a:xfrm>
          <a:off x="2514600" y="1035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71120</xdr:rowOff>
    </xdr:from>
    <xdr:to>
      <xdr:col>24</xdr:col>
      <xdr:colOff>114300</xdr:colOff>
      <xdr:row>61</xdr:row>
      <xdr:rowOff>1270</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4036060" y="10129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93997</xdr:rowOff>
    </xdr:from>
    <xdr:ext cx="405111" cy="259045"/>
    <xdr:sp macro="" textlink="">
      <xdr:nvSpPr>
        <xdr:cNvPr id="153" name="【体育館・プール】&#10;有形固定資産減価償却率該当値テキスト">
          <a:extLst>
            <a:ext uri="{FF2B5EF4-FFF2-40B4-BE49-F238E27FC236}">
              <a16:creationId xmlns:a16="http://schemas.microsoft.com/office/drawing/2014/main" id="{00000000-0008-0000-0200-000099000000}"/>
            </a:ext>
          </a:extLst>
        </xdr:cNvPr>
        <xdr:cNvSpPr txBox="1"/>
      </xdr:nvSpPr>
      <xdr:spPr>
        <a:xfrm>
          <a:off x="4124960"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154957</xdr:rowOff>
    </xdr:from>
    <xdr:ext cx="405111" cy="259045"/>
    <xdr:sp macro="" textlink="">
      <xdr:nvSpPr>
        <xdr:cNvPr id="154" name="n_1aveValue【体育館・プール】&#10;有形固定資産減価償却率">
          <a:extLst>
            <a:ext uri="{FF2B5EF4-FFF2-40B4-BE49-F238E27FC236}">
              <a16:creationId xmlns:a16="http://schemas.microsoft.com/office/drawing/2014/main" id="{00000000-0008-0000-0200-00009A000000}"/>
            </a:ext>
          </a:extLst>
        </xdr:cNvPr>
        <xdr:cNvSpPr txBox="1"/>
      </xdr:nvSpPr>
      <xdr:spPr>
        <a:xfrm>
          <a:off x="317056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71137</xdr:rowOff>
    </xdr:from>
    <xdr:ext cx="405111" cy="259045"/>
    <xdr:sp macro="" textlink="">
      <xdr:nvSpPr>
        <xdr:cNvPr id="155" name="n_2aveValue【体育館・プール】&#10;有形固定資産減価償却率">
          <a:extLst>
            <a:ext uri="{FF2B5EF4-FFF2-40B4-BE49-F238E27FC236}">
              <a16:creationId xmlns:a16="http://schemas.microsoft.com/office/drawing/2014/main" id="{00000000-0008-0000-0200-00009B000000}"/>
            </a:ext>
          </a:extLst>
        </xdr:cNvPr>
        <xdr:cNvSpPr txBox="1"/>
      </xdr:nvSpPr>
      <xdr:spPr>
        <a:xfrm>
          <a:off x="238570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体育館・プール】&#10;一人当たり面積グラフ枠">
          <a:extLst>
            <a:ext uri="{FF2B5EF4-FFF2-40B4-BE49-F238E27FC236}">
              <a16:creationId xmlns:a16="http://schemas.microsoft.com/office/drawing/2014/main" id="{00000000-0008-0000-0200-0000B5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117022</xdr:rowOff>
    </xdr:from>
    <xdr:to>
      <xdr:col>54</xdr:col>
      <xdr:colOff>189865</xdr:colOff>
      <xdr:row>64</xdr:row>
      <xdr:rowOff>21772</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flipV="1">
          <a:off x="9219565" y="9337222"/>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25599</xdr:rowOff>
    </xdr:from>
    <xdr:ext cx="469744" cy="259045"/>
    <xdr:sp macro="" textlink="">
      <xdr:nvSpPr>
        <xdr:cNvPr id="183" name="【体育館・プール】&#10;一人当たり面積最小値テキスト">
          <a:extLst>
            <a:ext uri="{FF2B5EF4-FFF2-40B4-BE49-F238E27FC236}">
              <a16:creationId xmlns:a16="http://schemas.microsoft.com/office/drawing/2014/main" id="{00000000-0008-0000-0200-0000B7000000}"/>
            </a:ext>
          </a:extLst>
        </xdr:cNvPr>
        <xdr:cNvSpPr txBox="1"/>
      </xdr:nvSpPr>
      <xdr:spPr>
        <a:xfrm>
          <a:off x="9258300" y="1075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21772</xdr:rowOff>
    </xdr:from>
    <xdr:to>
      <xdr:col>55</xdr:col>
      <xdr:colOff>88900</xdr:colOff>
      <xdr:row>64</xdr:row>
      <xdr:rowOff>21772</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9154160" y="10750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63699</xdr:rowOff>
    </xdr:from>
    <xdr:ext cx="469744" cy="259045"/>
    <xdr:sp macro="" textlink="">
      <xdr:nvSpPr>
        <xdr:cNvPr id="185" name="【体育館・プール】&#10;一人当たり面積最大値テキスト">
          <a:extLst>
            <a:ext uri="{FF2B5EF4-FFF2-40B4-BE49-F238E27FC236}">
              <a16:creationId xmlns:a16="http://schemas.microsoft.com/office/drawing/2014/main" id="{00000000-0008-0000-0200-0000B9000000}"/>
            </a:ext>
          </a:extLst>
        </xdr:cNvPr>
        <xdr:cNvSpPr txBox="1"/>
      </xdr:nvSpPr>
      <xdr:spPr>
        <a:xfrm>
          <a:off x="9258300" y="911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117022</xdr:rowOff>
    </xdr:from>
    <xdr:to>
      <xdr:col>55</xdr:col>
      <xdr:colOff>88900</xdr:colOff>
      <xdr:row>55</xdr:row>
      <xdr:rowOff>117022</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9154160" y="9337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21062</xdr:rowOff>
    </xdr:from>
    <xdr:ext cx="469744" cy="259045"/>
    <xdr:sp macro="" textlink="">
      <xdr:nvSpPr>
        <xdr:cNvPr id="187" name="【体育館・プール】&#10;一人当たり面積平均値テキスト">
          <a:extLst>
            <a:ext uri="{FF2B5EF4-FFF2-40B4-BE49-F238E27FC236}">
              <a16:creationId xmlns:a16="http://schemas.microsoft.com/office/drawing/2014/main" id="{00000000-0008-0000-0200-0000BB000000}"/>
            </a:ext>
          </a:extLst>
        </xdr:cNvPr>
        <xdr:cNvSpPr txBox="1"/>
      </xdr:nvSpPr>
      <xdr:spPr>
        <a:xfrm>
          <a:off x="9258300" y="10247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169635</xdr:rowOff>
    </xdr:from>
    <xdr:to>
      <xdr:col>55</xdr:col>
      <xdr:colOff>50800</xdr:colOff>
      <xdr:row>62</xdr:row>
      <xdr:rowOff>99785</xdr:rowOff>
    </xdr:to>
    <xdr:sp macro="" textlink="">
      <xdr:nvSpPr>
        <xdr:cNvPr id="188" name="フローチャート: 判断 187">
          <a:extLst>
            <a:ext uri="{FF2B5EF4-FFF2-40B4-BE49-F238E27FC236}">
              <a16:creationId xmlns:a16="http://schemas.microsoft.com/office/drawing/2014/main" id="{00000000-0008-0000-0200-0000BC000000}"/>
            </a:ext>
          </a:extLst>
        </xdr:cNvPr>
        <xdr:cNvSpPr/>
      </xdr:nvSpPr>
      <xdr:spPr>
        <a:xfrm>
          <a:off x="9192260" y="10395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189" name="フローチャート: 判断 188">
          <a:extLst>
            <a:ext uri="{FF2B5EF4-FFF2-40B4-BE49-F238E27FC236}">
              <a16:creationId xmlns:a16="http://schemas.microsoft.com/office/drawing/2014/main" id="{00000000-0008-0000-0200-0000BD000000}"/>
            </a:ext>
          </a:extLst>
        </xdr:cNvPr>
        <xdr:cNvSpPr/>
      </xdr:nvSpPr>
      <xdr:spPr>
        <a:xfrm>
          <a:off x="8445500" y="10373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190" name="フローチャート: 判断 189">
          <a:extLst>
            <a:ext uri="{FF2B5EF4-FFF2-40B4-BE49-F238E27FC236}">
              <a16:creationId xmlns:a16="http://schemas.microsoft.com/office/drawing/2014/main" id="{00000000-0008-0000-0200-0000BE000000}"/>
            </a:ext>
          </a:extLst>
        </xdr:cNvPr>
        <xdr:cNvSpPr/>
      </xdr:nvSpPr>
      <xdr:spPr>
        <a:xfrm>
          <a:off x="7670800" y="1030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142422</xdr:rowOff>
    </xdr:from>
    <xdr:to>
      <xdr:col>55</xdr:col>
      <xdr:colOff>50800</xdr:colOff>
      <xdr:row>64</xdr:row>
      <xdr:rowOff>72572</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9192260" y="107037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57349</xdr:rowOff>
    </xdr:from>
    <xdr:ext cx="469744" cy="259045"/>
    <xdr:sp macro="" textlink="">
      <xdr:nvSpPr>
        <xdr:cNvPr id="197" name="【体育館・プール】&#10;一人当たり面積該当値テキスト">
          <a:extLst>
            <a:ext uri="{FF2B5EF4-FFF2-40B4-BE49-F238E27FC236}">
              <a16:creationId xmlns:a16="http://schemas.microsoft.com/office/drawing/2014/main" id="{00000000-0008-0000-0200-0000C5000000}"/>
            </a:ext>
          </a:extLst>
        </xdr:cNvPr>
        <xdr:cNvSpPr txBox="1"/>
      </xdr:nvSpPr>
      <xdr:spPr>
        <a:xfrm>
          <a:off x="9258300" y="1061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94542</xdr:rowOff>
    </xdr:from>
    <xdr:ext cx="469744" cy="259045"/>
    <xdr:sp macro="" textlink="">
      <xdr:nvSpPr>
        <xdr:cNvPr id="198" name="n_1aveValue【体育館・プール】&#10;一人当たり面積">
          <a:extLst>
            <a:ext uri="{FF2B5EF4-FFF2-40B4-BE49-F238E27FC236}">
              <a16:creationId xmlns:a16="http://schemas.microsoft.com/office/drawing/2014/main" id="{00000000-0008-0000-0200-0000C6000000}"/>
            </a:ext>
          </a:extLst>
        </xdr:cNvPr>
        <xdr:cNvSpPr txBox="1"/>
      </xdr:nvSpPr>
      <xdr:spPr>
        <a:xfrm>
          <a:off x="8271587" y="101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199" name="n_2aveValue【体育館・プール】&#10;一人当たり面積">
          <a:extLst>
            <a:ext uri="{FF2B5EF4-FFF2-40B4-BE49-F238E27FC236}">
              <a16:creationId xmlns:a16="http://schemas.microsoft.com/office/drawing/2014/main" id="{00000000-0008-0000-0200-0000C7000000}"/>
            </a:ext>
          </a:extLst>
        </xdr:cNvPr>
        <xdr:cNvSpPr txBox="1"/>
      </xdr:nvSpPr>
      <xdr:spPr>
        <a:xfrm>
          <a:off x="750958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福祉施設】&#10;有形固定資産減価償却率グラフ枠">
          <a:extLst>
            <a:ext uri="{FF2B5EF4-FFF2-40B4-BE49-F238E27FC236}">
              <a16:creationId xmlns:a16="http://schemas.microsoft.com/office/drawing/2014/main" id="{00000000-0008-0000-0200-0000E100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67492</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flipV="1">
          <a:off x="4086225" y="13146677"/>
          <a:ext cx="0" cy="133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27" name="【福祉施設】&#10;有形固定資産減価償却率最小値テキスト">
          <a:extLst>
            <a:ext uri="{FF2B5EF4-FFF2-40B4-BE49-F238E27FC236}">
              <a16:creationId xmlns:a16="http://schemas.microsoft.com/office/drawing/2014/main" id="{00000000-0008-0000-0200-0000E3000000}"/>
            </a:ext>
          </a:extLst>
        </xdr:cNvPr>
        <xdr:cNvSpPr txBox="1"/>
      </xdr:nvSpPr>
      <xdr:spPr>
        <a:xfrm>
          <a:off x="4124960" y="14488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4020820" y="14484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29" name="【福祉施設】&#10;有形固定資産減価償却率最大値テキスト">
          <a:extLst>
            <a:ext uri="{FF2B5EF4-FFF2-40B4-BE49-F238E27FC236}">
              <a16:creationId xmlns:a16="http://schemas.microsoft.com/office/drawing/2014/main" id="{00000000-0008-0000-0200-0000E5000000}"/>
            </a:ext>
          </a:extLst>
        </xdr:cNvPr>
        <xdr:cNvSpPr txBox="1"/>
      </xdr:nvSpPr>
      <xdr:spPr>
        <a:xfrm>
          <a:off x="4124960" y="1292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4020820" y="13146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31" name="【福祉施設】&#10;有形固定資産減価償却率平均値テキスト">
          <a:extLst>
            <a:ext uri="{FF2B5EF4-FFF2-40B4-BE49-F238E27FC236}">
              <a16:creationId xmlns:a16="http://schemas.microsoft.com/office/drawing/2014/main" id="{00000000-0008-0000-0200-0000E7000000}"/>
            </a:ext>
          </a:extLst>
        </xdr:cNvPr>
        <xdr:cNvSpPr txBox="1"/>
      </xdr:nvSpPr>
      <xdr:spPr>
        <a:xfrm>
          <a:off x="4124960" y="13751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4036060" y="13900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1995</xdr:rowOff>
    </xdr:from>
    <xdr:to>
      <xdr:col>20</xdr:col>
      <xdr:colOff>38100</xdr:colOff>
      <xdr:row>83</xdr:row>
      <xdr:rowOff>103595</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3312160" y="139161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130992</xdr:rowOff>
    </xdr:from>
    <xdr:to>
      <xdr:col>15</xdr:col>
      <xdr:colOff>101600</xdr:colOff>
      <xdr:row>83</xdr:row>
      <xdr:rowOff>61142</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2514600" y="13877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60779</xdr:rowOff>
    </xdr:from>
    <xdr:to>
      <xdr:col>24</xdr:col>
      <xdr:colOff>114300</xdr:colOff>
      <xdr:row>83</xdr:row>
      <xdr:rowOff>162379</xdr:rowOff>
    </xdr:to>
    <xdr:sp macro="" textlink="">
      <xdr:nvSpPr>
        <xdr:cNvPr id="240" name="楕円 239">
          <a:extLst>
            <a:ext uri="{FF2B5EF4-FFF2-40B4-BE49-F238E27FC236}">
              <a16:creationId xmlns:a16="http://schemas.microsoft.com/office/drawing/2014/main" id="{00000000-0008-0000-0200-0000F0000000}"/>
            </a:ext>
          </a:extLst>
        </xdr:cNvPr>
        <xdr:cNvSpPr/>
      </xdr:nvSpPr>
      <xdr:spPr>
        <a:xfrm>
          <a:off x="4036060" y="139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39206</xdr:rowOff>
    </xdr:from>
    <xdr:ext cx="405111" cy="259045"/>
    <xdr:sp macro="" textlink="">
      <xdr:nvSpPr>
        <xdr:cNvPr id="241" name="【福祉施設】&#10;有形固定資産減価償却率該当値テキスト">
          <a:extLst>
            <a:ext uri="{FF2B5EF4-FFF2-40B4-BE49-F238E27FC236}">
              <a16:creationId xmlns:a16="http://schemas.microsoft.com/office/drawing/2014/main" id="{00000000-0008-0000-0200-0000F1000000}"/>
            </a:ext>
          </a:extLst>
        </xdr:cNvPr>
        <xdr:cNvSpPr txBox="1"/>
      </xdr:nvSpPr>
      <xdr:spPr>
        <a:xfrm>
          <a:off x="4124960" y="13953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120122</xdr:rowOff>
    </xdr:from>
    <xdr:ext cx="405111" cy="259045"/>
    <xdr:sp macro="" textlink="">
      <xdr:nvSpPr>
        <xdr:cNvPr id="242" name="n_1aveValue【福祉施設】&#10;有形固定資産減価償却率">
          <a:extLst>
            <a:ext uri="{FF2B5EF4-FFF2-40B4-BE49-F238E27FC236}">
              <a16:creationId xmlns:a16="http://schemas.microsoft.com/office/drawing/2014/main" id="{00000000-0008-0000-0200-0000F2000000}"/>
            </a:ext>
          </a:extLst>
        </xdr:cNvPr>
        <xdr:cNvSpPr txBox="1"/>
      </xdr:nvSpPr>
      <xdr:spPr>
        <a:xfrm>
          <a:off x="3170564" y="136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77669</xdr:rowOff>
    </xdr:from>
    <xdr:ext cx="405111" cy="259045"/>
    <xdr:sp macro="" textlink="">
      <xdr:nvSpPr>
        <xdr:cNvPr id="243" name="n_2aveValue【福祉施設】&#10;有形固定資産減価償却率">
          <a:extLst>
            <a:ext uri="{FF2B5EF4-FFF2-40B4-BE49-F238E27FC236}">
              <a16:creationId xmlns:a16="http://schemas.microsoft.com/office/drawing/2014/main" id="{00000000-0008-0000-0200-0000F3000000}"/>
            </a:ext>
          </a:extLst>
        </xdr:cNvPr>
        <xdr:cNvSpPr txBox="1"/>
      </xdr:nvSpPr>
      <xdr:spPr>
        <a:xfrm>
          <a:off x="2385704" y="1365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8" name="【福祉施設】&#10;一人当たり面積グラフ枠">
          <a:extLst>
            <a:ext uri="{FF2B5EF4-FFF2-40B4-BE49-F238E27FC236}">
              <a16:creationId xmlns:a16="http://schemas.microsoft.com/office/drawing/2014/main" id="{00000000-0008-0000-0200-00000C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5443</xdr:rowOff>
    </xdr:from>
    <xdr:to>
      <xdr:col>54</xdr:col>
      <xdr:colOff>189865</xdr:colOff>
      <xdr:row>86</xdr:row>
      <xdr:rowOff>38100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flipV="1">
          <a:off x="9219565" y="13081363"/>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270" name="【福祉施設】&#10;一人当たり面積最小値テキスト">
          <a:extLst>
            <a:ext uri="{FF2B5EF4-FFF2-40B4-BE49-F238E27FC236}">
              <a16:creationId xmlns:a16="http://schemas.microsoft.com/office/drawing/2014/main" id="{00000000-0008-0000-0200-00000E010000}"/>
            </a:ext>
          </a:extLst>
        </xdr:cNvPr>
        <xdr:cNvSpPr txBox="1"/>
      </xdr:nvSpPr>
      <xdr:spPr>
        <a:xfrm>
          <a:off x="92583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915416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123570</xdr:rowOff>
    </xdr:from>
    <xdr:ext cx="469744" cy="259045"/>
    <xdr:sp macro="" textlink="">
      <xdr:nvSpPr>
        <xdr:cNvPr id="272" name="【福祉施設】&#10;一人当たり面積最大値テキスト">
          <a:extLst>
            <a:ext uri="{FF2B5EF4-FFF2-40B4-BE49-F238E27FC236}">
              <a16:creationId xmlns:a16="http://schemas.microsoft.com/office/drawing/2014/main" id="{00000000-0008-0000-0200-000010010000}"/>
            </a:ext>
          </a:extLst>
        </xdr:cNvPr>
        <xdr:cNvSpPr txBox="1"/>
      </xdr:nvSpPr>
      <xdr:spPr>
        <a:xfrm>
          <a:off x="9258300" y="1286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5443</xdr:rowOff>
    </xdr:from>
    <xdr:to>
      <xdr:col>55</xdr:col>
      <xdr:colOff>88900</xdr:colOff>
      <xdr:row>78</xdr:row>
      <xdr:rowOff>5443</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9154160" y="13081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120848</xdr:rowOff>
    </xdr:from>
    <xdr:ext cx="469744" cy="259045"/>
    <xdr:sp macro="" textlink="">
      <xdr:nvSpPr>
        <xdr:cNvPr id="274" name="【福祉施設】&#10;一人当たり面積平均値テキスト">
          <a:extLst>
            <a:ext uri="{FF2B5EF4-FFF2-40B4-BE49-F238E27FC236}">
              <a16:creationId xmlns:a16="http://schemas.microsoft.com/office/drawing/2014/main" id="{00000000-0008-0000-0200-000012010000}"/>
            </a:ext>
          </a:extLst>
        </xdr:cNvPr>
        <xdr:cNvSpPr txBox="1"/>
      </xdr:nvSpPr>
      <xdr:spPr>
        <a:xfrm>
          <a:off x="9258300" y="1403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142421</xdr:rowOff>
    </xdr:from>
    <xdr:to>
      <xdr:col>55</xdr:col>
      <xdr:colOff>50800</xdr:colOff>
      <xdr:row>84</xdr:row>
      <xdr:rowOff>72571</xdr:rowOff>
    </xdr:to>
    <xdr:sp macro="" textlink="">
      <xdr:nvSpPr>
        <xdr:cNvPr id="275" name="フローチャート: 判断 274">
          <a:extLst>
            <a:ext uri="{FF2B5EF4-FFF2-40B4-BE49-F238E27FC236}">
              <a16:creationId xmlns:a16="http://schemas.microsoft.com/office/drawing/2014/main" id="{00000000-0008-0000-0200-000013010000}"/>
            </a:ext>
          </a:extLst>
        </xdr:cNvPr>
        <xdr:cNvSpPr/>
      </xdr:nvSpPr>
      <xdr:spPr>
        <a:xfrm>
          <a:off x="9192260" y="140565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3629</xdr:rowOff>
    </xdr:from>
    <xdr:to>
      <xdr:col>50</xdr:col>
      <xdr:colOff>165100</xdr:colOff>
      <xdr:row>84</xdr:row>
      <xdr:rowOff>105229</xdr:rowOff>
    </xdr:to>
    <xdr:sp macro="" textlink="">
      <xdr:nvSpPr>
        <xdr:cNvPr id="276" name="フローチャート: 判断 275">
          <a:extLst>
            <a:ext uri="{FF2B5EF4-FFF2-40B4-BE49-F238E27FC236}">
              <a16:creationId xmlns:a16="http://schemas.microsoft.com/office/drawing/2014/main" id="{00000000-0008-0000-0200-000014010000}"/>
            </a:ext>
          </a:extLst>
        </xdr:cNvPr>
        <xdr:cNvSpPr/>
      </xdr:nvSpPr>
      <xdr:spPr>
        <a:xfrm>
          <a:off x="8445500" y="140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3629</xdr:rowOff>
    </xdr:from>
    <xdr:to>
      <xdr:col>46</xdr:col>
      <xdr:colOff>38100</xdr:colOff>
      <xdr:row>84</xdr:row>
      <xdr:rowOff>105229</xdr:rowOff>
    </xdr:to>
    <xdr:sp macro="" textlink="">
      <xdr:nvSpPr>
        <xdr:cNvPr id="277" name="フローチャート: 判断 276">
          <a:extLst>
            <a:ext uri="{FF2B5EF4-FFF2-40B4-BE49-F238E27FC236}">
              <a16:creationId xmlns:a16="http://schemas.microsoft.com/office/drawing/2014/main" id="{00000000-0008-0000-0200-000015010000}"/>
            </a:ext>
          </a:extLst>
        </xdr:cNvPr>
        <xdr:cNvSpPr/>
      </xdr:nvSpPr>
      <xdr:spPr>
        <a:xfrm>
          <a:off x="7670800" y="14085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22679</xdr:rowOff>
    </xdr:from>
    <xdr:to>
      <xdr:col>55</xdr:col>
      <xdr:colOff>50800</xdr:colOff>
      <xdr:row>83</xdr:row>
      <xdr:rowOff>124279</xdr:rowOff>
    </xdr:to>
    <xdr:sp macro="" textlink="">
      <xdr:nvSpPr>
        <xdr:cNvPr id="283" name="楕円 282">
          <a:extLst>
            <a:ext uri="{FF2B5EF4-FFF2-40B4-BE49-F238E27FC236}">
              <a16:creationId xmlns:a16="http://schemas.microsoft.com/office/drawing/2014/main" id="{00000000-0008-0000-0200-00001B010000}"/>
            </a:ext>
          </a:extLst>
        </xdr:cNvPr>
        <xdr:cNvSpPr/>
      </xdr:nvSpPr>
      <xdr:spPr>
        <a:xfrm>
          <a:off x="9192260" y="139367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45556</xdr:rowOff>
    </xdr:from>
    <xdr:ext cx="469744" cy="259045"/>
    <xdr:sp macro="" textlink="">
      <xdr:nvSpPr>
        <xdr:cNvPr id="284" name="【福祉施設】&#10;一人当たり面積該当値テキスト">
          <a:extLst>
            <a:ext uri="{FF2B5EF4-FFF2-40B4-BE49-F238E27FC236}">
              <a16:creationId xmlns:a16="http://schemas.microsoft.com/office/drawing/2014/main" id="{00000000-0008-0000-0200-00001C010000}"/>
            </a:ext>
          </a:extLst>
        </xdr:cNvPr>
        <xdr:cNvSpPr txBox="1"/>
      </xdr:nvSpPr>
      <xdr:spPr>
        <a:xfrm>
          <a:off x="9258300" y="1379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121756</xdr:rowOff>
    </xdr:from>
    <xdr:ext cx="469744" cy="259045"/>
    <xdr:sp macro="" textlink="">
      <xdr:nvSpPr>
        <xdr:cNvPr id="285" name="n_1aveValue【福祉施設】&#10;一人当たり面積">
          <a:extLst>
            <a:ext uri="{FF2B5EF4-FFF2-40B4-BE49-F238E27FC236}">
              <a16:creationId xmlns:a16="http://schemas.microsoft.com/office/drawing/2014/main" id="{00000000-0008-0000-0200-00001D010000}"/>
            </a:ext>
          </a:extLst>
        </xdr:cNvPr>
        <xdr:cNvSpPr txBox="1"/>
      </xdr:nvSpPr>
      <xdr:spPr>
        <a:xfrm>
          <a:off x="8271587" y="1386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121756</xdr:rowOff>
    </xdr:from>
    <xdr:ext cx="469744" cy="259045"/>
    <xdr:sp macro="" textlink="">
      <xdr:nvSpPr>
        <xdr:cNvPr id="286" name="n_2aveValue【福祉施設】&#10;一人当たり面積">
          <a:extLst>
            <a:ext uri="{FF2B5EF4-FFF2-40B4-BE49-F238E27FC236}">
              <a16:creationId xmlns:a16="http://schemas.microsoft.com/office/drawing/2014/main" id="{00000000-0008-0000-0200-00001E010000}"/>
            </a:ext>
          </a:extLst>
        </xdr:cNvPr>
        <xdr:cNvSpPr txBox="1"/>
      </xdr:nvSpPr>
      <xdr:spPr>
        <a:xfrm>
          <a:off x="7509587" y="1386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0" name="【市民会館】&#10;有形固定資産減価償却率グラフ枠">
          <a:extLst>
            <a:ext uri="{FF2B5EF4-FFF2-40B4-BE49-F238E27FC236}">
              <a16:creationId xmlns:a16="http://schemas.microsoft.com/office/drawing/2014/main" id="{00000000-0008-0000-0200-000036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9525</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flipV="1">
          <a:off x="4086225" y="1676400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12" name="【市民会館】&#10;有形固定資産減価償却率最小値テキスト">
          <a:extLst>
            <a:ext uri="{FF2B5EF4-FFF2-40B4-BE49-F238E27FC236}">
              <a16:creationId xmlns:a16="http://schemas.microsoft.com/office/drawing/2014/main" id="{00000000-0008-0000-0200-000038010000}"/>
            </a:ext>
          </a:extLst>
        </xdr:cNvPr>
        <xdr:cNvSpPr txBox="1"/>
      </xdr:nvSpPr>
      <xdr:spPr>
        <a:xfrm>
          <a:off x="4124960"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4020820" y="18114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14" name="【市民会館】&#10;有形固定資産減価償却率最大値テキスト">
          <a:extLst>
            <a:ext uri="{FF2B5EF4-FFF2-40B4-BE49-F238E27FC236}">
              <a16:creationId xmlns:a16="http://schemas.microsoft.com/office/drawing/2014/main" id="{00000000-0008-0000-0200-00003A010000}"/>
            </a:ext>
          </a:extLst>
        </xdr:cNvPr>
        <xdr:cNvSpPr txBox="1"/>
      </xdr:nvSpPr>
      <xdr:spPr>
        <a:xfrm>
          <a:off x="412496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402082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93997</xdr:rowOff>
    </xdr:from>
    <xdr:ext cx="405111" cy="259045"/>
    <xdr:sp macro="" textlink="">
      <xdr:nvSpPr>
        <xdr:cNvPr id="316" name="【市民会館】&#10;有形固定資産減価償却率平均値テキスト">
          <a:extLst>
            <a:ext uri="{FF2B5EF4-FFF2-40B4-BE49-F238E27FC236}">
              <a16:creationId xmlns:a16="http://schemas.microsoft.com/office/drawing/2014/main" id="{00000000-0008-0000-0200-00003C010000}"/>
            </a:ext>
          </a:extLst>
        </xdr:cNvPr>
        <xdr:cNvSpPr txBox="1"/>
      </xdr:nvSpPr>
      <xdr:spPr>
        <a:xfrm>
          <a:off x="4124960" y="1752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71120</xdr:rowOff>
    </xdr:from>
    <xdr:to>
      <xdr:col>24</xdr:col>
      <xdr:colOff>114300</xdr:colOff>
      <xdr:row>106</xdr:row>
      <xdr:rowOff>1270</xdr:rowOff>
    </xdr:to>
    <xdr:sp macro="" textlink="">
      <xdr:nvSpPr>
        <xdr:cNvPr id="317" name="フローチャート: 判断 316">
          <a:extLst>
            <a:ext uri="{FF2B5EF4-FFF2-40B4-BE49-F238E27FC236}">
              <a16:creationId xmlns:a16="http://schemas.microsoft.com/office/drawing/2014/main" id="{00000000-0008-0000-0200-00003D010000}"/>
            </a:ext>
          </a:extLst>
        </xdr:cNvPr>
        <xdr:cNvSpPr/>
      </xdr:nvSpPr>
      <xdr:spPr>
        <a:xfrm>
          <a:off x="4036060" y="1767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53975</xdr:rowOff>
    </xdr:from>
    <xdr:to>
      <xdr:col>20</xdr:col>
      <xdr:colOff>38100</xdr:colOff>
      <xdr:row>105</xdr:row>
      <xdr:rowOff>155575</xdr:rowOff>
    </xdr:to>
    <xdr:sp macro="" textlink="">
      <xdr:nvSpPr>
        <xdr:cNvPr id="318" name="フローチャート: 判断 317">
          <a:extLst>
            <a:ext uri="{FF2B5EF4-FFF2-40B4-BE49-F238E27FC236}">
              <a16:creationId xmlns:a16="http://schemas.microsoft.com/office/drawing/2014/main" id="{00000000-0008-0000-0200-00003E010000}"/>
            </a:ext>
          </a:extLst>
        </xdr:cNvPr>
        <xdr:cNvSpPr/>
      </xdr:nvSpPr>
      <xdr:spPr>
        <a:xfrm>
          <a:off x="3312160" y="176561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19" name="フローチャート: 判断 318">
          <a:extLst>
            <a:ext uri="{FF2B5EF4-FFF2-40B4-BE49-F238E27FC236}">
              <a16:creationId xmlns:a16="http://schemas.microsoft.com/office/drawing/2014/main" id="{00000000-0008-0000-0200-00003F010000}"/>
            </a:ext>
          </a:extLst>
        </xdr:cNvPr>
        <xdr:cNvSpPr/>
      </xdr:nvSpPr>
      <xdr:spPr>
        <a:xfrm>
          <a:off x="25146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46355</xdr:rowOff>
    </xdr:from>
    <xdr:to>
      <xdr:col>24</xdr:col>
      <xdr:colOff>114300</xdr:colOff>
      <xdr:row>106</xdr:row>
      <xdr:rowOff>147955</xdr:rowOff>
    </xdr:to>
    <xdr:sp macro="" textlink="">
      <xdr:nvSpPr>
        <xdr:cNvPr id="325" name="楕円 324">
          <a:extLst>
            <a:ext uri="{FF2B5EF4-FFF2-40B4-BE49-F238E27FC236}">
              <a16:creationId xmlns:a16="http://schemas.microsoft.com/office/drawing/2014/main" id="{00000000-0008-0000-0200-000045010000}"/>
            </a:ext>
          </a:extLst>
        </xdr:cNvPr>
        <xdr:cNvSpPr/>
      </xdr:nvSpPr>
      <xdr:spPr>
        <a:xfrm>
          <a:off x="403606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24782</xdr:rowOff>
    </xdr:from>
    <xdr:ext cx="405111" cy="259045"/>
    <xdr:sp macro="" textlink="">
      <xdr:nvSpPr>
        <xdr:cNvPr id="326" name="【市民会館】&#10;有形固定資産減価償却率該当値テキスト">
          <a:extLst>
            <a:ext uri="{FF2B5EF4-FFF2-40B4-BE49-F238E27FC236}">
              <a16:creationId xmlns:a16="http://schemas.microsoft.com/office/drawing/2014/main" id="{00000000-0008-0000-0200-000046010000}"/>
            </a:ext>
          </a:extLst>
        </xdr:cNvPr>
        <xdr:cNvSpPr txBox="1"/>
      </xdr:nvSpPr>
      <xdr:spPr>
        <a:xfrm>
          <a:off x="4124960"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652</xdr:rowOff>
    </xdr:from>
    <xdr:ext cx="405111" cy="259045"/>
    <xdr:sp macro="" textlink="">
      <xdr:nvSpPr>
        <xdr:cNvPr id="327" name="n_1aveValue【市民会館】&#10;有形固定資産減価償却率">
          <a:extLst>
            <a:ext uri="{FF2B5EF4-FFF2-40B4-BE49-F238E27FC236}">
              <a16:creationId xmlns:a16="http://schemas.microsoft.com/office/drawing/2014/main" id="{00000000-0008-0000-0200-000047010000}"/>
            </a:ext>
          </a:extLst>
        </xdr:cNvPr>
        <xdr:cNvSpPr txBox="1"/>
      </xdr:nvSpPr>
      <xdr:spPr>
        <a:xfrm>
          <a:off x="3170564" y="174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122572</xdr:rowOff>
    </xdr:from>
    <xdr:ext cx="405111" cy="259045"/>
    <xdr:sp macro="" textlink="">
      <xdr:nvSpPr>
        <xdr:cNvPr id="328" name="n_2aveValue【市民会館】&#10;有形固定資産減価償却率">
          <a:extLst>
            <a:ext uri="{FF2B5EF4-FFF2-40B4-BE49-F238E27FC236}">
              <a16:creationId xmlns:a16="http://schemas.microsoft.com/office/drawing/2014/main" id="{00000000-0008-0000-0200-000048010000}"/>
            </a:ext>
          </a:extLst>
        </xdr:cNvPr>
        <xdr:cNvSpPr txBox="1"/>
      </xdr:nvSpPr>
      <xdr:spPr>
        <a:xfrm>
          <a:off x="2385704" y="1738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7" name="【市民会館】&#10;一人当たり面積グラフ枠">
          <a:extLst>
            <a:ext uri="{FF2B5EF4-FFF2-40B4-BE49-F238E27FC236}">
              <a16:creationId xmlns:a16="http://schemas.microsoft.com/office/drawing/2014/main" id="{00000000-0008-0000-0200-00005B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81914</xdr:rowOff>
    </xdr:from>
    <xdr:to>
      <xdr:col>54</xdr:col>
      <xdr:colOff>189865</xdr:colOff>
      <xdr:row>107</xdr:row>
      <xdr:rowOff>99061</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flipV="1">
          <a:off x="9219565" y="16845914"/>
          <a:ext cx="0" cy="119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349" name="【市民会館】&#10;一人当たり面積最小値テキスト">
          <a:extLst>
            <a:ext uri="{FF2B5EF4-FFF2-40B4-BE49-F238E27FC236}">
              <a16:creationId xmlns:a16="http://schemas.microsoft.com/office/drawing/2014/main" id="{00000000-0008-0000-0200-00005D010000}"/>
            </a:ext>
          </a:extLst>
        </xdr:cNvPr>
        <xdr:cNvSpPr txBox="1"/>
      </xdr:nvSpPr>
      <xdr:spPr>
        <a:xfrm>
          <a:off x="9258300" y="1804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9154160" y="18036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28591</xdr:rowOff>
    </xdr:from>
    <xdr:ext cx="469744" cy="259045"/>
    <xdr:sp macro="" textlink="">
      <xdr:nvSpPr>
        <xdr:cNvPr id="351" name="【市民会館】&#10;一人当たり面積最大値テキスト">
          <a:extLst>
            <a:ext uri="{FF2B5EF4-FFF2-40B4-BE49-F238E27FC236}">
              <a16:creationId xmlns:a16="http://schemas.microsoft.com/office/drawing/2014/main" id="{00000000-0008-0000-0200-00005F010000}"/>
            </a:ext>
          </a:extLst>
        </xdr:cNvPr>
        <xdr:cNvSpPr txBox="1"/>
      </xdr:nvSpPr>
      <xdr:spPr>
        <a:xfrm>
          <a:off x="9258300" y="1662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81914</xdr:rowOff>
    </xdr:from>
    <xdr:to>
      <xdr:col>55</xdr:col>
      <xdr:colOff>88900</xdr:colOff>
      <xdr:row>100</xdr:row>
      <xdr:rowOff>81914</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9154160" y="1684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53991</xdr:rowOff>
    </xdr:from>
    <xdr:ext cx="469744" cy="259045"/>
    <xdr:sp macro="" textlink="">
      <xdr:nvSpPr>
        <xdr:cNvPr id="353" name="【市民会館】&#10;一人当たり面積平均値テキスト">
          <a:extLst>
            <a:ext uri="{FF2B5EF4-FFF2-40B4-BE49-F238E27FC236}">
              <a16:creationId xmlns:a16="http://schemas.microsoft.com/office/drawing/2014/main" id="{00000000-0008-0000-0200-000061010000}"/>
            </a:ext>
          </a:extLst>
        </xdr:cNvPr>
        <xdr:cNvSpPr txBox="1"/>
      </xdr:nvSpPr>
      <xdr:spPr>
        <a:xfrm>
          <a:off x="9258300" y="17488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31114</xdr:rowOff>
    </xdr:from>
    <xdr:to>
      <xdr:col>55</xdr:col>
      <xdr:colOff>50800</xdr:colOff>
      <xdr:row>105</xdr:row>
      <xdr:rowOff>132714</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9192260" y="176333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168275</xdr:rowOff>
    </xdr:from>
    <xdr:to>
      <xdr:col>50</xdr:col>
      <xdr:colOff>165100</xdr:colOff>
      <xdr:row>105</xdr:row>
      <xdr:rowOff>98425</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8445500" y="1760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7670800" y="1763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9192260" y="17673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49547</xdr:rowOff>
    </xdr:from>
    <xdr:ext cx="469744" cy="259045"/>
    <xdr:sp macro="" textlink="">
      <xdr:nvSpPr>
        <xdr:cNvPr id="363" name="【市民会館】&#10;一人当たり面積該当値テキスト">
          <a:extLst>
            <a:ext uri="{FF2B5EF4-FFF2-40B4-BE49-F238E27FC236}">
              <a16:creationId xmlns:a16="http://schemas.microsoft.com/office/drawing/2014/main" id="{00000000-0008-0000-0200-00006B010000}"/>
            </a:ext>
          </a:extLst>
        </xdr:cNvPr>
        <xdr:cNvSpPr txBox="1"/>
      </xdr:nvSpPr>
      <xdr:spPr>
        <a:xfrm>
          <a:off x="9258300" y="176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114952</xdr:rowOff>
    </xdr:from>
    <xdr:ext cx="469744" cy="259045"/>
    <xdr:sp macro="" textlink="">
      <xdr:nvSpPr>
        <xdr:cNvPr id="364" name="n_1aveValue【市民会館】&#10;一人当たり面積">
          <a:extLst>
            <a:ext uri="{FF2B5EF4-FFF2-40B4-BE49-F238E27FC236}">
              <a16:creationId xmlns:a16="http://schemas.microsoft.com/office/drawing/2014/main" id="{00000000-0008-0000-0200-00006C010000}"/>
            </a:ext>
          </a:extLst>
        </xdr:cNvPr>
        <xdr:cNvSpPr txBox="1"/>
      </xdr:nvSpPr>
      <xdr:spPr>
        <a:xfrm>
          <a:off x="8271587" y="1738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365" name="n_2aveValue【市民会館】&#10;一人当たり面積">
          <a:extLst>
            <a:ext uri="{FF2B5EF4-FFF2-40B4-BE49-F238E27FC236}">
              <a16:creationId xmlns:a16="http://schemas.microsoft.com/office/drawing/2014/main" id="{00000000-0008-0000-0200-00006D010000}"/>
            </a:ext>
          </a:extLst>
        </xdr:cNvPr>
        <xdr:cNvSpPr txBox="1"/>
      </xdr:nvSpPr>
      <xdr:spPr>
        <a:xfrm>
          <a:off x="750958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1060276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060276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一般廃棄物処理施設】&#10;有形固定資産減価償却率グラフ枠">
          <a:extLst>
            <a:ext uri="{FF2B5EF4-FFF2-40B4-BE49-F238E27FC236}">
              <a16:creationId xmlns:a16="http://schemas.microsoft.com/office/drawing/2014/main" id="{00000000-0008-0000-0200-000087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84365</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flipV="1">
          <a:off x="14375764" y="5717177"/>
          <a:ext cx="0" cy="124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88192</xdr:rowOff>
    </xdr:from>
    <xdr:ext cx="405111" cy="259045"/>
    <xdr:sp macro="" textlink="">
      <xdr:nvSpPr>
        <xdr:cNvPr id="393" name="【一般廃棄物処理施設】&#10;有形固定資産減価償却率最小値テキスト">
          <a:extLst>
            <a:ext uri="{FF2B5EF4-FFF2-40B4-BE49-F238E27FC236}">
              <a16:creationId xmlns:a16="http://schemas.microsoft.com/office/drawing/2014/main" id="{00000000-0008-0000-0200-000089010000}"/>
            </a:ext>
          </a:extLst>
        </xdr:cNvPr>
        <xdr:cNvSpPr txBox="1"/>
      </xdr:nvSpPr>
      <xdr:spPr>
        <a:xfrm>
          <a:off x="14414500" y="69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84365</xdr:rowOff>
    </xdr:from>
    <xdr:to>
      <xdr:col>86</xdr:col>
      <xdr:colOff>25400</xdr:colOff>
      <xdr:row>41</xdr:row>
      <xdr:rowOff>84365</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4287500" y="695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395" name="【一般廃棄物処理施設】&#10;有形固定資産減価償却率最大値テキスト">
          <a:extLst>
            <a:ext uri="{FF2B5EF4-FFF2-40B4-BE49-F238E27FC236}">
              <a16:creationId xmlns:a16="http://schemas.microsoft.com/office/drawing/2014/main" id="{00000000-0008-0000-0200-00008B010000}"/>
            </a:ext>
          </a:extLst>
        </xdr:cNvPr>
        <xdr:cNvSpPr txBox="1"/>
      </xdr:nvSpPr>
      <xdr:spPr>
        <a:xfrm>
          <a:off x="14414500" y="5500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4287500" y="57171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397" name="【一般廃棄物処理施設】&#10;有形固定資産減価償却率平均値テキスト">
          <a:extLst>
            <a:ext uri="{FF2B5EF4-FFF2-40B4-BE49-F238E27FC236}">
              <a16:creationId xmlns:a16="http://schemas.microsoft.com/office/drawing/2014/main" id="{00000000-0008-0000-0200-00008D010000}"/>
            </a:ext>
          </a:extLst>
        </xdr:cNvPr>
        <xdr:cNvSpPr txBox="1"/>
      </xdr:nvSpPr>
      <xdr:spPr>
        <a:xfrm>
          <a:off x="14414500" y="5828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398" name="フローチャート: 判断 397">
          <a:extLst>
            <a:ext uri="{FF2B5EF4-FFF2-40B4-BE49-F238E27FC236}">
              <a16:creationId xmlns:a16="http://schemas.microsoft.com/office/drawing/2014/main" id="{00000000-0008-0000-0200-00008E010000}"/>
            </a:ext>
          </a:extLst>
        </xdr:cNvPr>
        <xdr:cNvSpPr/>
      </xdr:nvSpPr>
      <xdr:spPr>
        <a:xfrm>
          <a:off x="14325600" y="5972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9072</xdr:rowOff>
    </xdr:from>
    <xdr:to>
      <xdr:col>81</xdr:col>
      <xdr:colOff>101600</xdr:colOff>
      <xdr:row>36</xdr:row>
      <xdr:rowOff>110672</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13578840" y="604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31931</xdr:rowOff>
    </xdr:from>
    <xdr:to>
      <xdr:col>76</xdr:col>
      <xdr:colOff>165100</xdr:colOff>
      <xdr:row>36</xdr:row>
      <xdr:rowOff>133531</xdr:rowOff>
    </xdr:to>
    <xdr:sp macro="" textlink="">
      <xdr:nvSpPr>
        <xdr:cNvPr id="400" name="フローチャート: 判断 399">
          <a:extLst>
            <a:ext uri="{FF2B5EF4-FFF2-40B4-BE49-F238E27FC236}">
              <a16:creationId xmlns:a16="http://schemas.microsoft.com/office/drawing/2014/main" id="{00000000-0008-0000-0200-000090010000}"/>
            </a:ext>
          </a:extLst>
        </xdr:cNvPr>
        <xdr:cNvSpPr/>
      </xdr:nvSpPr>
      <xdr:spPr>
        <a:xfrm>
          <a:off x="12804140" y="606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33564</xdr:rowOff>
    </xdr:from>
    <xdr:to>
      <xdr:col>85</xdr:col>
      <xdr:colOff>177800</xdr:colOff>
      <xdr:row>37</xdr:row>
      <xdr:rowOff>135164</xdr:rowOff>
    </xdr:to>
    <xdr:sp macro="" textlink="">
      <xdr:nvSpPr>
        <xdr:cNvPr id="406" name="楕円 405">
          <a:extLst>
            <a:ext uri="{FF2B5EF4-FFF2-40B4-BE49-F238E27FC236}">
              <a16:creationId xmlns:a16="http://schemas.microsoft.com/office/drawing/2014/main" id="{00000000-0008-0000-0200-000096010000}"/>
            </a:ext>
          </a:extLst>
        </xdr:cNvPr>
        <xdr:cNvSpPr/>
      </xdr:nvSpPr>
      <xdr:spPr>
        <a:xfrm>
          <a:off x="14325600" y="623624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11991</xdr:rowOff>
    </xdr:from>
    <xdr:ext cx="405111" cy="259045"/>
    <xdr:sp macro="" textlink="">
      <xdr:nvSpPr>
        <xdr:cNvPr id="407" name="【一般廃棄物処理施設】&#10;有形固定資産減価償却率該当値テキスト">
          <a:extLst>
            <a:ext uri="{FF2B5EF4-FFF2-40B4-BE49-F238E27FC236}">
              <a16:creationId xmlns:a16="http://schemas.microsoft.com/office/drawing/2014/main" id="{00000000-0008-0000-0200-000097010000}"/>
            </a:ext>
          </a:extLst>
        </xdr:cNvPr>
        <xdr:cNvSpPr txBox="1"/>
      </xdr:nvSpPr>
      <xdr:spPr>
        <a:xfrm>
          <a:off x="14414500" y="6214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127199</xdr:rowOff>
    </xdr:from>
    <xdr:ext cx="405111" cy="259045"/>
    <xdr:sp macro="" textlink="">
      <xdr:nvSpPr>
        <xdr:cNvPr id="408" name="n_1aveValue【一般廃棄物処理施設】&#10;有形固定資産減価償却率">
          <a:extLst>
            <a:ext uri="{FF2B5EF4-FFF2-40B4-BE49-F238E27FC236}">
              <a16:creationId xmlns:a16="http://schemas.microsoft.com/office/drawing/2014/main" id="{00000000-0008-0000-0200-000098010000}"/>
            </a:ext>
          </a:extLst>
        </xdr:cNvPr>
        <xdr:cNvSpPr txBox="1"/>
      </xdr:nvSpPr>
      <xdr:spPr>
        <a:xfrm>
          <a:off x="13437244" y="5826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150058</xdr:rowOff>
    </xdr:from>
    <xdr:ext cx="405111" cy="259045"/>
    <xdr:sp macro="" textlink="">
      <xdr:nvSpPr>
        <xdr:cNvPr id="409" name="n_2aveValue【一般廃棄物処理施設】&#10;有形固定資産減価償却率">
          <a:extLst>
            <a:ext uri="{FF2B5EF4-FFF2-40B4-BE49-F238E27FC236}">
              <a16:creationId xmlns:a16="http://schemas.microsoft.com/office/drawing/2014/main" id="{00000000-0008-0000-0200-000099010000}"/>
            </a:ext>
          </a:extLst>
        </xdr:cNvPr>
        <xdr:cNvSpPr txBox="1"/>
      </xdr:nvSpPr>
      <xdr:spPr>
        <a:xfrm>
          <a:off x="12675244" y="584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5890374" y="73139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5630721" y="69405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563072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563072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一般廃棄物処理施設】&#10;一人当たり有形固定資産（償却資産）額グラフ枠">
          <a:extLst>
            <a:ext uri="{FF2B5EF4-FFF2-40B4-BE49-F238E27FC236}">
              <a16:creationId xmlns:a16="http://schemas.microsoft.com/office/drawing/2014/main" id="{00000000-0008-0000-0200-0000B1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90887</xdr:rowOff>
    </xdr:from>
    <xdr:to>
      <xdr:col>116</xdr:col>
      <xdr:colOff>62864</xdr:colOff>
      <xdr:row>42</xdr:row>
      <xdr:rowOff>28461</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flipV="1">
          <a:off x="19509104" y="5623007"/>
          <a:ext cx="0" cy="144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32288</xdr:rowOff>
    </xdr:from>
    <xdr:ext cx="534377" cy="259045"/>
    <xdr:sp macro="" textlink="">
      <xdr:nvSpPr>
        <xdr:cNvPr id="435" name="【一般廃棄物処理施設】&#10;一人当たり有形固定資産（償却資産）額最小値テキスト">
          <a:extLst>
            <a:ext uri="{FF2B5EF4-FFF2-40B4-BE49-F238E27FC236}">
              <a16:creationId xmlns:a16="http://schemas.microsoft.com/office/drawing/2014/main" id="{00000000-0008-0000-0200-0000B3010000}"/>
            </a:ext>
          </a:extLst>
        </xdr:cNvPr>
        <xdr:cNvSpPr txBox="1"/>
      </xdr:nvSpPr>
      <xdr:spPr>
        <a:xfrm>
          <a:off x="19547840" y="707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28461</xdr:rowOff>
    </xdr:from>
    <xdr:to>
      <xdr:col>116</xdr:col>
      <xdr:colOff>152400</xdr:colOff>
      <xdr:row>42</xdr:row>
      <xdr:rowOff>28461</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9443700" y="7069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37564</xdr:rowOff>
    </xdr:from>
    <xdr:ext cx="534377" cy="259045"/>
    <xdr:sp macro="" textlink="">
      <xdr:nvSpPr>
        <xdr:cNvPr id="437" name="【一般廃棄物処理施設】&#10;一人当たり有形固定資産（償却資産）額最大値テキスト">
          <a:extLst>
            <a:ext uri="{FF2B5EF4-FFF2-40B4-BE49-F238E27FC236}">
              <a16:creationId xmlns:a16="http://schemas.microsoft.com/office/drawing/2014/main" id="{00000000-0008-0000-0200-0000B5010000}"/>
            </a:ext>
          </a:extLst>
        </xdr:cNvPr>
        <xdr:cNvSpPr txBox="1"/>
      </xdr:nvSpPr>
      <xdr:spPr>
        <a:xfrm>
          <a:off x="19547840" y="540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90887</xdr:rowOff>
    </xdr:from>
    <xdr:to>
      <xdr:col>116</xdr:col>
      <xdr:colOff>152400</xdr:colOff>
      <xdr:row>33</xdr:row>
      <xdr:rowOff>90887</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9443700" y="5623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115200</xdr:rowOff>
    </xdr:from>
    <xdr:ext cx="534377" cy="259045"/>
    <xdr:sp macro="" textlink="">
      <xdr:nvSpPr>
        <xdr:cNvPr id="439" name="【一般廃棄物処理施設】&#10;一人当たり有形固定資産（償却資産）額平均値テキスト">
          <a:extLst>
            <a:ext uri="{FF2B5EF4-FFF2-40B4-BE49-F238E27FC236}">
              <a16:creationId xmlns:a16="http://schemas.microsoft.com/office/drawing/2014/main" id="{00000000-0008-0000-0200-0000B7010000}"/>
            </a:ext>
          </a:extLst>
        </xdr:cNvPr>
        <xdr:cNvSpPr txBox="1"/>
      </xdr:nvSpPr>
      <xdr:spPr>
        <a:xfrm>
          <a:off x="19547840" y="6150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92323</xdr:rowOff>
    </xdr:from>
    <xdr:to>
      <xdr:col>116</xdr:col>
      <xdr:colOff>114300</xdr:colOff>
      <xdr:row>38</xdr:row>
      <xdr:rowOff>22473</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19458940" y="6295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87160</xdr:rowOff>
    </xdr:from>
    <xdr:to>
      <xdr:col>112</xdr:col>
      <xdr:colOff>38100</xdr:colOff>
      <xdr:row>38</xdr:row>
      <xdr:rowOff>17311</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18735040" y="6289840"/>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141910</xdr:rowOff>
    </xdr:from>
    <xdr:to>
      <xdr:col>107</xdr:col>
      <xdr:colOff>101600</xdr:colOff>
      <xdr:row>37</xdr:row>
      <xdr:rowOff>72060</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17937480" y="6176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122707</xdr:rowOff>
    </xdr:from>
    <xdr:to>
      <xdr:col>116</xdr:col>
      <xdr:colOff>114300</xdr:colOff>
      <xdr:row>39</xdr:row>
      <xdr:rowOff>52857</xdr:rowOff>
    </xdr:to>
    <xdr:sp macro="" textlink="">
      <xdr:nvSpPr>
        <xdr:cNvPr id="448" name="楕円 447">
          <a:extLst>
            <a:ext uri="{FF2B5EF4-FFF2-40B4-BE49-F238E27FC236}">
              <a16:creationId xmlns:a16="http://schemas.microsoft.com/office/drawing/2014/main" id="{00000000-0008-0000-0200-0000C0010000}"/>
            </a:ext>
          </a:extLst>
        </xdr:cNvPr>
        <xdr:cNvSpPr/>
      </xdr:nvSpPr>
      <xdr:spPr>
        <a:xfrm>
          <a:off x="19458940" y="64930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101134</xdr:rowOff>
    </xdr:from>
    <xdr:ext cx="534377" cy="259045"/>
    <xdr:sp macro="" textlink="">
      <xdr:nvSpPr>
        <xdr:cNvPr id="449" name="【一般廃棄物処理施設】&#10;一人当たり有形固定資産（償却資産）額該当値テキスト">
          <a:extLst>
            <a:ext uri="{FF2B5EF4-FFF2-40B4-BE49-F238E27FC236}">
              <a16:creationId xmlns:a16="http://schemas.microsoft.com/office/drawing/2014/main" id="{00000000-0008-0000-0200-0000C1010000}"/>
            </a:ext>
          </a:extLst>
        </xdr:cNvPr>
        <xdr:cNvSpPr txBox="1"/>
      </xdr:nvSpPr>
      <xdr:spPr>
        <a:xfrm>
          <a:off x="19547840" y="647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33837</xdr:rowOff>
    </xdr:from>
    <xdr:ext cx="534377" cy="259045"/>
    <xdr:sp macro="" textlink="">
      <xdr:nvSpPr>
        <xdr:cNvPr id="450" name="n_1aveValue【一般廃棄物処理施設】&#10;一人当たり有形固定資産（償却資産）額">
          <a:extLst>
            <a:ext uri="{FF2B5EF4-FFF2-40B4-BE49-F238E27FC236}">
              <a16:creationId xmlns:a16="http://schemas.microsoft.com/office/drawing/2014/main" id="{00000000-0008-0000-0200-0000C2010000}"/>
            </a:ext>
          </a:extLst>
        </xdr:cNvPr>
        <xdr:cNvSpPr txBox="1"/>
      </xdr:nvSpPr>
      <xdr:spPr>
        <a:xfrm>
          <a:off x="18528811" y="606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88587</xdr:rowOff>
    </xdr:from>
    <xdr:ext cx="534377" cy="259045"/>
    <xdr:sp macro="" textlink="">
      <xdr:nvSpPr>
        <xdr:cNvPr id="451" name="n_2aveValue【一般廃棄物処理施設】&#10;一人当たり有形固定資産（償却資産）額">
          <a:extLst>
            <a:ext uri="{FF2B5EF4-FFF2-40B4-BE49-F238E27FC236}">
              <a16:creationId xmlns:a16="http://schemas.microsoft.com/office/drawing/2014/main" id="{00000000-0008-0000-0200-0000C3010000}"/>
            </a:ext>
          </a:extLst>
        </xdr:cNvPr>
        <xdr:cNvSpPr txBox="1"/>
      </xdr:nvSpPr>
      <xdr:spPr>
        <a:xfrm>
          <a:off x="17766811" y="595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5" name="【保健センター・保健所】&#10;有形固定資産減価償却率グラフ枠">
          <a:extLst>
            <a:ext uri="{FF2B5EF4-FFF2-40B4-BE49-F238E27FC236}">
              <a16:creationId xmlns:a16="http://schemas.microsoft.com/office/drawing/2014/main" id="{00000000-0008-0000-0200-0000DB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83820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flipV="1">
          <a:off x="14375764" y="9357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87647</xdr:rowOff>
    </xdr:from>
    <xdr:ext cx="405111" cy="259045"/>
    <xdr:sp macro="" textlink="">
      <xdr:nvSpPr>
        <xdr:cNvPr id="477" name="【保健センター・保健所】&#10;有形固定資産減価償却率最小値テキスト">
          <a:extLst>
            <a:ext uri="{FF2B5EF4-FFF2-40B4-BE49-F238E27FC236}">
              <a16:creationId xmlns:a16="http://schemas.microsoft.com/office/drawing/2014/main" id="{00000000-0008-0000-0200-0000DD010000}"/>
            </a:ext>
          </a:extLst>
        </xdr:cNvPr>
        <xdr:cNvSpPr txBox="1"/>
      </xdr:nvSpPr>
      <xdr:spPr>
        <a:xfrm>
          <a:off x="1441450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83820</xdr:rowOff>
    </xdr:from>
    <xdr:to>
      <xdr:col>86</xdr:col>
      <xdr:colOff>25400</xdr:colOff>
      <xdr:row>63</xdr:row>
      <xdr:rowOff>83820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4287500" y="1064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79" name="【保健センター・保健所】&#10;有形固定資産減価償却率最大値テキスト">
          <a:extLst>
            <a:ext uri="{FF2B5EF4-FFF2-40B4-BE49-F238E27FC236}">
              <a16:creationId xmlns:a16="http://schemas.microsoft.com/office/drawing/2014/main" id="{00000000-0008-0000-0200-0000DF010000}"/>
            </a:ext>
          </a:extLst>
        </xdr:cNvPr>
        <xdr:cNvSpPr txBox="1"/>
      </xdr:nvSpPr>
      <xdr:spPr>
        <a:xfrm>
          <a:off x="14414500" y="913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4287500" y="9357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83837</xdr:rowOff>
    </xdr:from>
    <xdr:ext cx="405111" cy="259045"/>
    <xdr:sp macro="" textlink="">
      <xdr:nvSpPr>
        <xdr:cNvPr id="481" name="【保健センター・保健所】&#10;有形固定資産減価償却率平均値テキスト">
          <a:extLst>
            <a:ext uri="{FF2B5EF4-FFF2-40B4-BE49-F238E27FC236}">
              <a16:creationId xmlns:a16="http://schemas.microsoft.com/office/drawing/2014/main" id="{00000000-0008-0000-0200-0000E1010000}"/>
            </a:ext>
          </a:extLst>
        </xdr:cNvPr>
        <xdr:cNvSpPr txBox="1"/>
      </xdr:nvSpPr>
      <xdr:spPr>
        <a:xfrm>
          <a:off x="14414500" y="1014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4325600" y="10163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170180</xdr:rowOff>
    </xdr:from>
    <xdr:to>
      <xdr:col>81</xdr:col>
      <xdr:colOff>101600</xdr:colOff>
      <xdr:row>61</xdr:row>
      <xdr:rowOff>100330</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3578840" y="10228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12804140" y="999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14325600" y="100990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63517</xdr:rowOff>
    </xdr:from>
    <xdr:ext cx="405111" cy="259045"/>
    <xdr:sp macro="" textlink="">
      <xdr:nvSpPr>
        <xdr:cNvPr id="491" name="【保健センター・保健所】&#10;有形固定資産減価償却率該当値テキスト">
          <a:extLst>
            <a:ext uri="{FF2B5EF4-FFF2-40B4-BE49-F238E27FC236}">
              <a16:creationId xmlns:a16="http://schemas.microsoft.com/office/drawing/2014/main" id="{00000000-0008-0000-0200-0000EB010000}"/>
            </a:ext>
          </a:extLst>
        </xdr:cNvPr>
        <xdr:cNvSpPr txBox="1"/>
      </xdr:nvSpPr>
      <xdr:spPr>
        <a:xfrm>
          <a:off x="14414500"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116857</xdr:rowOff>
    </xdr:from>
    <xdr:ext cx="405111" cy="259045"/>
    <xdr:sp macro="" textlink="">
      <xdr:nvSpPr>
        <xdr:cNvPr id="492" name="n_1aveValue【保健センター・保健所】&#10;有形固定資産減価償却率">
          <a:extLst>
            <a:ext uri="{FF2B5EF4-FFF2-40B4-BE49-F238E27FC236}">
              <a16:creationId xmlns:a16="http://schemas.microsoft.com/office/drawing/2014/main" id="{00000000-0008-0000-0200-0000EC010000}"/>
            </a:ext>
          </a:extLst>
        </xdr:cNvPr>
        <xdr:cNvSpPr txBox="1"/>
      </xdr:nvSpPr>
      <xdr:spPr>
        <a:xfrm>
          <a:off x="134372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493" name="n_2aveValue【保健センター・保健所】&#10;有形固定資産減価償却率">
          <a:extLst>
            <a:ext uri="{FF2B5EF4-FFF2-40B4-BE49-F238E27FC236}">
              <a16:creationId xmlns:a16="http://schemas.microsoft.com/office/drawing/2014/main" id="{00000000-0008-0000-0200-0000ED010000}"/>
            </a:ext>
          </a:extLst>
        </xdr:cNvPr>
        <xdr:cNvSpPr txBox="1"/>
      </xdr:nvSpPr>
      <xdr:spPr>
        <a:xfrm>
          <a:off x="126752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保健センター・保健所】&#10;一人当たり面積グラフ枠">
          <a:extLst>
            <a:ext uri="{FF2B5EF4-FFF2-40B4-BE49-F238E27FC236}">
              <a16:creationId xmlns:a16="http://schemas.microsoft.com/office/drawing/2014/main" id="{00000000-0008-0000-0200-000004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flipV="1">
          <a:off x="19509104" y="93535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18" name="【保健センター・保健所】&#10;一人当たり面積最小値テキスト">
          <a:extLst>
            <a:ext uri="{FF2B5EF4-FFF2-40B4-BE49-F238E27FC236}">
              <a16:creationId xmlns:a16="http://schemas.microsoft.com/office/drawing/2014/main" id="{00000000-0008-0000-0200-000006020000}"/>
            </a:ext>
          </a:extLst>
        </xdr:cNvPr>
        <xdr:cNvSpPr txBox="1"/>
      </xdr:nvSpPr>
      <xdr:spPr>
        <a:xfrm>
          <a:off x="1954784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9443700" y="1069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520" name="【保健センター・保健所】&#10;一人当たり面積最大値テキスト">
          <a:extLst>
            <a:ext uri="{FF2B5EF4-FFF2-40B4-BE49-F238E27FC236}">
              <a16:creationId xmlns:a16="http://schemas.microsoft.com/office/drawing/2014/main" id="{00000000-0008-0000-0200-000008020000}"/>
            </a:ext>
          </a:extLst>
        </xdr:cNvPr>
        <xdr:cNvSpPr txBox="1"/>
      </xdr:nvSpPr>
      <xdr:spPr>
        <a:xfrm>
          <a:off x="19547840" y="913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9443700" y="9353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80027</xdr:rowOff>
    </xdr:from>
    <xdr:ext cx="469744" cy="259045"/>
    <xdr:sp macro="" textlink="">
      <xdr:nvSpPr>
        <xdr:cNvPr id="522" name="【保健センター・保健所】&#10;一人当たり面積平均値テキスト">
          <a:extLst>
            <a:ext uri="{FF2B5EF4-FFF2-40B4-BE49-F238E27FC236}">
              <a16:creationId xmlns:a16="http://schemas.microsoft.com/office/drawing/2014/main" id="{00000000-0008-0000-0200-00000A020000}"/>
            </a:ext>
          </a:extLst>
        </xdr:cNvPr>
        <xdr:cNvSpPr txBox="1"/>
      </xdr:nvSpPr>
      <xdr:spPr>
        <a:xfrm>
          <a:off x="19547840" y="1013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945894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8735040" y="10232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793748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82550</xdr:rowOff>
    </xdr:from>
    <xdr:to>
      <xdr:col>116</xdr:col>
      <xdr:colOff>114300</xdr:colOff>
      <xdr:row>56</xdr:row>
      <xdr:rowOff>12700</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9458940" y="9302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35577</xdr:rowOff>
    </xdr:from>
    <xdr:ext cx="469744" cy="259045"/>
    <xdr:sp macro="" textlink="">
      <xdr:nvSpPr>
        <xdr:cNvPr id="532" name="【保健センター・保健所】&#10;一人当たり面積該当値テキスト">
          <a:extLst>
            <a:ext uri="{FF2B5EF4-FFF2-40B4-BE49-F238E27FC236}">
              <a16:creationId xmlns:a16="http://schemas.microsoft.com/office/drawing/2014/main" id="{00000000-0008-0000-0200-000014020000}"/>
            </a:ext>
          </a:extLst>
        </xdr:cNvPr>
        <xdr:cNvSpPr txBox="1"/>
      </xdr:nvSpPr>
      <xdr:spPr>
        <a:xfrm>
          <a:off x="19547840" y="925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124477</xdr:rowOff>
    </xdr:from>
    <xdr:ext cx="469744" cy="259045"/>
    <xdr:sp macro="" textlink="">
      <xdr:nvSpPr>
        <xdr:cNvPr id="533" name="n_1aveValue【保健センター・保健所】&#10;一人当たり面積">
          <a:extLst>
            <a:ext uri="{FF2B5EF4-FFF2-40B4-BE49-F238E27FC236}">
              <a16:creationId xmlns:a16="http://schemas.microsoft.com/office/drawing/2014/main" id="{00000000-0008-0000-0200-000015020000}"/>
            </a:ext>
          </a:extLst>
        </xdr:cNvPr>
        <xdr:cNvSpPr txBox="1"/>
      </xdr:nvSpPr>
      <xdr:spPr>
        <a:xfrm>
          <a:off x="1856112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48277</xdr:rowOff>
    </xdr:from>
    <xdr:ext cx="469744" cy="259045"/>
    <xdr:sp macro="" textlink="">
      <xdr:nvSpPr>
        <xdr:cNvPr id="534" name="n_2aveValue【保健センター・保健所】&#10;一人当たり面積">
          <a:extLst>
            <a:ext uri="{FF2B5EF4-FFF2-40B4-BE49-F238E27FC236}">
              <a16:creationId xmlns:a16="http://schemas.microsoft.com/office/drawing/2014/main" id="{00000000-0008-0000-0200-000016020000}"/>
            </a:ext>
          </a:extLst>
        </xdr:cNvPr>
        <xdr:cNvSpPr txBox="1"/>
      </xdr:nvSpPr>
      <xdr:spPr>
        <a:xfrm>
          <a:off x="17776267" y="993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8" name="正方形/長方形 537">
          <a:extLst>
            <a:ext uri="{FF2B5EF4-FFF2-40B4-BE49-F238E27FC236}">
              <a16:creationId xmlns:a16="http://schemas.microsoft.com/office/drawing/2014/main" id="{00000000-0008-0000-0200-00001A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8" name="【消防施設】&#10;有形固定資産減価償却率グラフ枠">
          <a:extLst>
            <a:ext uri="{FF2B5EF4-FFF2-40B4-BE49-F238E27FC236}">
              <a16:creationId xmlns:a16="http://schemas.microsoft.com/office/drawing/2014/main" id="{00000000-0008-0000-0200-00002E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144780</xdr:rowOff>
    </xdr:from>
    <xdr:to>
      <xdr:col>85</xdr:col>
      <xdr:colOff>126364</xdr:colOff>
      <xdr:row>85</xdr:row>
      <xdr:rowOff>148589</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flipV="1">
          <a:off x="14375764" y="13053060"/>
          <a:ext cx="0" cy="1344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152416</xdr:rowOff>
    </xdr:from>
    <xdr:ext cx="405111" cy="259045"/>
    <xdr:sp macro="" textlink="">
      <xdr:nvSpPr>
        <xdr:cNvPr id="560" name="【消防施設】&#10;有形固定資産減価償却率最小値テキスト">
          <a:extLst>
            <a:ext uri="{FF2B5EF4-FFF2-40B4-BE49-F238E27FC236}">
              <a16:creationId xmlns:a16="http://schemas.microsoft.com/office/drawing/2014/main" id="{00000000-0008-0000-0200-000030020000}"/>
            </a:ext>
          </a:extLst>
        </xdr:cNvPr>
        <xdr:cNvSpPr txBox="1"/>
      </xdr:nvSpPr>
      <xdr:spPr>
        <a:xfrm>
          <a:off x="144145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148589</xdr:rowOff>
    </xdr:from>
    <xdr:to>
      <xdr:col>86</xdr:col>
      <xdr:colOff>25400</xdr:colOff>
      <xdr:row>85</xdr:row>
      <xdr:rowOff>148589</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4287500" y="14397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91457</xdr:rowOff>
    </xdr:from>
    <xdr:ext cx="405111" cy="259045"/>
    <xdr:sp macro="" textlink="">
      <xdr:nvSpPr>
        <xdr:cNvPr id="562" name="【消防施設】&#10;有形固定資産減価償却率最大値テキスト">
          <a:extLst>
            <a:ext uri="{FF2B5EF4-FFF2-40B4-BE49-F238E27FC236}">
              <a16:creationId xmlns:a16="http://schemas.microsoft.com/office/drawing/2014/main" id="{00000000-0008-0000-0200-000032020000}"/>
            </a:ext>
          </a:extLst>
        </xdr:cNvPr>
        <xdr:cNvSpPr txBox="1"/>
      </xdr:nvSpPr>
      <xdr:spPr>
        <a:xfrm>
          <a:off x="14414500" y="1283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144780</xdr:rowOff>
    </xdr:from>
    <xdr:to>
      <xdr:col>86</xdr:col>
      <xdr:colOff>25400</xdr:colOff>
      <xdr:row>77</xdr:row>
      <xdr:rowOff>144780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4287500" y="1305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74947</xdr:rowOff>
    </xdr:from>
    <xdr:ext cx="405111" cy="259045"/>
    <xdr:sp macro="" textlink="">
      <xdr:nvSpPr>
        <xdr:cNvPr id="564" name="【消防施設】&#10;有形固定資産減価償却率平均値テキスト">
          <a:extLst>
            <a:ext uri="{FF2B5EF4-FFF2-40B4-BE49-F238E27FC236}">
              <a16:creationId xmlns:a16="http://schemas.microsoft.com/office/drawing/2014/main" id="{00000000-0008-0000-0200-000034020000}"/>
            </a:ext>
          </a:extLst>
        </xdr:cNvPr>
        <xdr:cNvSpPr txBox="1"/>
      </xdr:nvSpPr>
      <xdr:spPr>
        <a:xfrm>
          <a:off x="14414500" y="13486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52070</xdr:rowOff>
    </xdr:from>
    <xdr:to>
      <xdr:col>85</xdr:col>
      <xdr:colOff>177800</xdr:colOff>
      <xdr:row>81</xdr:row>
      <xdr:rowOff>153670</xdr:rowOff>
    </xdr:to>
    <xdr:sp macro="" textlink="">
      <xdr:nvSpPr>
        <xdr:cNvPr id="565" name="フローチャート: 判断 564">
          <a:extLst>
            <a:ext uri="{FF2B5EF4-FFF2-40B4-BE49-F238E27FC236}">
              <a16:creationId xmlns:a16="http://schemas.microsoft.com/office/drawing/2014/main" id="{00000000-0008-0000-0200-000035020000}"/>
            </a:ext>
          </a:extLst>
        </xdr:cNvPr>
        <xdr:cNvSpPr/>
      </xdr:nvSpPr>
      <xdr:spPr>
        <a:xfrm>
          <a:off x="14325600" y="136309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566" name="フローチャート: 判断 565">
          <a:extLst>
            <a:ext uri="{FF2B5EF4-FFF2-40B4-BE49-F238E27FC236}">
              <a16:creationId xmlns:a16="http://schemas.microsoft.com/office/drawing/2014/main" id="{00000000-0008-0000-0200-000036020000}"/>
            </a:ext>
          </a:extLst>
        </xdr:cNvPr>
        <xdr:cNvSpPr/>
      </xdr:nvSpPr>
      <xdr:spPr>
        <a:xfrm>
          <a:off x="1357884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67" name="フローチャート: 判断 566">
          <a:extLst>
            <a:ext uri="{FF2B5EF4-FFF2-40B4-BE49-F238E27FC236}">
              <a16:creationId xmlns:a16="http://schemas.microsoft.com/office/drawing/2014/main" id="{00000000-0008-0000-0200-000037020000}"/>
            </a:ext>
          </a:extLst>
        </xdr:cNvPr>
        <xdr:cNvSpPr/>
      </xdr:nvSpPr>
      <xdr:spPr>
        <a:xfrm>
          <a:off x="1280414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143511</xdr:rowOff>
    </xdr:from>
    <xdr:to>
      <xdr:col>85</xdr:col>
      <xdr:colOff>177800</xdr:colOff>
      <xdr:row>83</xdr:row>
      <xdr:rowOff>73661</xdr:rowOff>
    </xdr:to>
    <xdr:sp macro="" textlink="">
      <xdr:nvSpPr>
        <xdr:cNvPr id="573" name="楕円 572">
          <a:extLst>
            <a:ext uri="{FF2B5EF4-FFF2-40B4-BE49-F238E27FC236}">
              <a16:creationId xmlns:a16="http://schemas.microsoft.com/office/drawing/2014/main" id="{00000000-0008-0000-0200-00003D020000}"/>
            </a:ext>
          </a:extLst>
        </xdr:cNvPr>
        <xdr:cNvSpPr/>
      </xdr:nvSpPr>
      <xdr:spPr>
        <a:xfrm>
          <a:off x="14325600" y="1388999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121938</xdr:rowOff>
    </xdr:from>
    <xdr:ext cx="405111" cy="259045"/>
    <xdr:sp macro="" textlink="">
      <xdr:nvSpPr>
        <xdr:cNvPr id="574" name="【消防施設】&#10;有形固定資産減価償却率該当値テキスト">
          <a:extLst>
            <a:ext uri="{FF2B5EF4-FFF2-40B4-BE49-F238E27FC236}">
              <a16:creationId xmlns:a16="http://schemas.microsoft.com/office/drawing/2014/main" id="{00000000-0008-0000-0200-00003E020000}"/>
            </a:ext>
          </a:extLst>
        </xdr:cNvPr>
        <xdr:cNvSpPr txBox="1"/>
      </xdr:nvSpPr>
      <xdr:spPr>
        <a:xfrm>
          <a:off x="14414500" y="13868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132097</xdr:rowOff>
    </xdr:from>
    <xdr:ext cx="405111" cy="259045"/>
    <xdr:sp macro="" textlink="">
      <xdr:nvSpPr>
        <xdr:cNvPr id="575" name="n_1aveValue【消防施設】&#10;有形固定資産減価償却率">
          <a:extLst>
            <a:ext uri="{FF2B5EF4-FFF2-40B4-BE49-F238E27FC236}">
              <a16:creationId xmlns:a16="http://schemas.microsoft.com/office/drawing/2014/main" id="{00000000-0008-0000-0200-00003F020000}"/>
            </a:ext>
          </a:extLst>
        </xdr:cNvPr>
        <xdr:cNvSpPr txBox="1"/>
      </xdr:nvSpPr>
      <xdr:spPr>
        <a:xfrm>
          <a:off x="134372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576" name="n_2aveValue【消防施設】&#10;有形固定資産減価償却率">
          <a:extLst>
            <a:ext uri="{FF2B5EF4-FFF2-40B4-BE49-F238E27FC236}">
              <a16:creationId xmlns:a16="http://schemas.microsoft.com/office/drawing/2014/main" id="{00000000-0008-0000-0200-000040020000}"/>
            </a:ext>
          </a:extLst>
        </xdr:cNvPr>
        <xdr:cNvSpPr txBox="1"/>
      </xdr:nvSpPr>
      <xdr:spPr>
        <a:xfrm>
          <a:off x="126752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消防施設】&#10;一人当たり面積グラフ枠">
          <a:extLst>
            <a:ext uri="{FF2B5EF4-FFF2-40B4-BE49-F238E27FC236}">
              <a16:creationId xmlns:a16="http://schemas.microsoft.com/office/drawing/2014/main" id="{00000000-0008-0000-0200-000058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158750</xdr:rowOff>
    </xdr:from>
    <xdr:to>
      <xdr:col>116</xdr:col>
      <xdr:colOff>62864</xdr:colOff>
      <xdr:row>87</xdr:row>
      <xdr:rowOff>6350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19509104" y="130670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10177</xdr:rowOff>
    </xdr:from>
    <xdr:ext cx="469744" cy="259045"/>
    <xdr:sp macro="" textlink="">
      <xdr:nvSpPr>
        <xdr:cNvPr id="602" name="【消防施設】&#10;一人当たり面積最小値テキスト">
          <a:extLst>
            <a:ext uri="{FF2B5EF4-FFF2-40B4-BE49-F238E27FC236}">
              <a16:creationId xmlns:a16="http://schemas.microsoft.com/office/drawing/2014/main" id="{00000000-0008-0000-0200-00005A020000}"/>
            </a:ext>
          </a:extLst>
        </xdr:cNvPr>
        <xdr:cNvSpPr txBox="1"/>
      </xdr:nvSpPr>
      <xdr:spPr>
        <a:xfrm>
          <a:off x="19547840" y="1459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6350</xdr:rowOff>
    </xdr:from>
    <xdr:to>
      <xdr:col>116</xdr:col>
      <xdr:colOff>152400</xdr:colOff>
      <xdr:row>87</xdr:row>
      <xdr:rowOff>6350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9443700" y="14591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105427</xdr:rowOff>
    </xdr:from>
    <xdr:ext cx="469744" cy="259045"/>
    <xdr:sp macro="" textlink="">
      <xdr:nvSpPr>
        <xdr:cNvPr id="604" name="【消防施設】&#10;一人当たり面積最大値テキスト">
          <a:extLst>
            <a:ext uri="{FF2B5EF4-FFF2-40B4-BE49-F238E27FC236}">
              <a16:creationId xmlns:a16="http://schemas.microsoft.com/office/drawing/2014/main" id="{00000000-0008-0000-0200-00005C020000}"/>
            </a:ext>
          </a:extLst>
        </xdr:cNvPr>
        <xdr:cNvSpPr txBox="1"/>
      </xdr:nvSpPr>
      <xdr:spPr>
        <a:xfrm>
          <a:off x="19547840" y="128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158750</xdr:rowOff>
    </xdr:from>
    <xdr:to>
      <xdr:col>116</xdr:col>
      <xdr:colOff>152400</xdr:colOff>
      <xdr:row>77</xdr:row>
      <xdr:rowOff>158750</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9443700" y="13067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48277</xdr:rowOff>
    </xdr:from>
    <xdr:ext cx="469744" cy="259045"/>
    <xdr:sp macro="" textlink="">
      <xdr:nvSpPr>
        <xdr:cNvPr id="606" name="【消防施設】&#10;一人当たり面積平均値テキスト">
          <a:extLst>
            <a:ext uri="{FF2B5EF4-FFF2-40B4-BE49-F238E27FC236}">
              <a16:creationId xmlns:a16="http://schemas.microsoft.com/office/drawing/2014/main" id="{00000000-0008-0000-0200-00005E020000}"/>
            </a:ext>
          </a:extLst>
        </xdr:cNvPr>
        <xdr:cNvSpPr txBox="1"/>
      </xdr:nvSpPr>
      <xdr:spPr>
        <a:xfrm>
          <a:off x="19547840" y="1429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69850</xdr:rowOff>
    </xdr:from>
    <xdr:to>
      <xdr:col>116</xdr:col>
      <xdr:colOff>114300</xdr:colOff>
      <xdr:row>86</xdr:row>
      <xdr:rowOff>0</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19458940" y="14319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18735040" y="14331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57150</xdr:rowOff>
    </xdr:from>
    <xdr:to>
      <xdr:col>107</xdr:col>
      <xdr:colOff>101600</xdr:colOff>
      <xdr:row>85</xdr:row>
      <xdr:rowOff>158750</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17937480" y="1430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76200</xdr:rowOff>
    </xdr:from>
    <xdr:to>
      <xdr:col>116</xdr:col>
      <xdr:colOff>114300</xdr:colOff>
      <xdr:row>85</xdr:row>
      <xdr:rowOff>6350</xdr:rowOff>
    </xdr:to>
    <xdr:sp macro="" textlink="">
      <xdr:nvSpPr>
        <xdr:cNvPr id="615" name="楕円 614">
          <a:extLst>
            <a:ext uri="{FF2B5EF4-FFF2-40B4-BE49-F238E27FC236}">
              <a16:creationId xmlns:a16="http://schemas.microsoft.com/office/drawing/2014/main" id="{00000000-0008-0000-0200-000067020000}"/>
            </a:ext>
          </a:extLst>
        </xdr:cNvPr>
        <xdr:cNvSpPr/>
      </xdr:nvSpPr>
      <xdr:spPr>
        <a:xfrm>
          <a:off x="19458940" y="14157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616" name="【消防施設】&#10;一人当たり面積該当値テキスト">
          <a:extLst>
            <a:ext uri="{FF2B5EF4-FFF2-40B4-BE49-F238E27FC236}">
              <a16:creationId xmlns:a16="http://schemas.microsoft.com/office/drawing/2014/main" id="{00000000-0008-0000-0200-000068020000}"/>
            </a:ext>
          </a:extLst>
        </xdr:cNvPr>
        <xdr:cNvSpPr txBox="1"/>
      </xdr:nvSpPr>
      <xdr:spPr>
        <a:xfrm>
          <a:off x="19547840"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29227</xdr:rowOff>
    </xdr:from>
    <xdr:ext cx="469744" cy="259045"/>
    <xdr:sp macro="" textlink="">
      <xdr:nvSpPr>
        <xdr:cNvPr id="617" name="n_1aveValue【消防施設】&#10;一人当たり面積">
          <a:extLst>
            <a:ext uri="{FF2B5EF4-FFF2-40B4-BE49-F238E27FC236}">
              <a16:creationId xmlns:a16="http://schemas.microsoft.com/office/drawing/2014/main" id="{00000000-0008-0000-0200-000069020000}"/>
            </a:ext>
          </a:extLst>
        </xdr:cNvPr>
        <xdr:cNvSpPr txBox="1"/>
      </xdr:nvSpPr>
      <xdr:spPr>
        <a:xfrm>
          <a:off x="18561127" y="1411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618" name="n_2aveValue【消防施設】&#10;一人当たり面積">
          <a:extLst>
            <a:ext uri="{FF2B5EF4-FFF2-40B4-BE49-F238E27FC236}">
              <a16:creationId xmlns:a16="http://schemas.microsoft.com/office/drawing/2014/main" id="{00000000-0008-0000-0200-00006A020000}"/>
            </a:ext>
          </a:extLst>
        </xdr:cNvPr>
        <xdr:cNvSpPr txBox="1"/>
      </xdr:nvSpPr>
      <xdr:spPr>
        <a:xfrm>
          <a:off x="17776267"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庁舎】&#10;有形固定資産減価償却率グラフ枠">
          <a:extLst>
            <a:ext uri="{FF2B5EF4-FFF2-40B4-BE49-F238E27FC236}">
              <a16:creationId xmlns:a16="http://schemas.microsoft.com/office/drawing/2014/main" id="{00000000-0008-0000-0200-000080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108</xdr:row>
      <xdr:rowOff>35052</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flipV="1">
          <a:off x="14375764" y="16885920"/>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38879</xdr:rowOff>
    </xdr:from>
    <xdr:ext cx="405111" cy="259045"/>
    <xdr:sp macro="" textlink="">
      <xdr:nvSpPr>
        <xdr:cNvPr id="642" name="【庁舎】&#10;有形固定資産減価償却率最小値テキスト">
          <a:extLst>
            <a:ext uri="{FF2B5EF4-FFF2-40B4-BE49-F238E27FC236}">
              <a16:creationId xmlns:a16="http://schemas.microsoft.com/office/drawing/2014/main" id="{00000000-0008-0000-0200-000082020000}"/>
            </a:ext>
          </a:extLst>
        </xdr:cNvPr>
        <xdr:cNvSpPr txBox="1"/>
      </xdr:nvSpPr>
      <xdr:spPr>
        <a:xfrm>
          <a:off x="14414500" y="1814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35052</xdr:rowOff>
    </xdr:from>
    <xdr:to>
      <xdr:col>86</xdr:col>
      <xdr:colOff>25400</xdr:colOff>
      <xdr:row>108</xdr:row>
      <xdr:rowOff>35052</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42875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644" name="【庁舎】&#10;有形固定資産減価償却率最大値テキスト">
          <a:extLst>
            <a:ext uri="{FF2B5EF4-FFF2-40B4-BE49-F238E27FC236}">
              <a16:creationId xmlns:a16="http://schemas.microsoft.com/office/drawing/2014/main" id="{00000000-0008-0000-0200-000084020000}"/>
            </a:ext>
          </a:extLst>
        </xdr:cNvPr>
        <xdr:cNvSpPr txBox="1"/>
      </xdr:nvSpPr>
      <xdr:spPr>
        <a:xfrm>
          <a:off x="14414500" y="1666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42875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161562</xdr:rowOff>
    </xdr:from>
    <xdr:ext cx="405111" cy="259045"/>
    <xdr:sp macro="" textlink="">
      <xdr:nvSpPr>
        <xdr:cNvPr id="646" name="【庁舎】&#10;有形固定資産減価償却率平均値テキスト">
          <a:extLst>
            <a:ext uri="{FF2B5EF4-FFF2-40B4-BE49-F238E27FC236}">
              <a16:creationId xmlns:a16="http://schemas.microsoft.com/office/drawing/2014/main" id="{00000000-0008-0000-0200-000086020000}"/>
            </a:ext>
          </a:extLst>
        </xdr:cNvPr>
        <xdr:cNvSpPr txBox="1"/>
      </xdr:nvSpPr>
      <xdr:spPr>
        <a:xfrm>
          <a:off x="14414500" y="1742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4325600" y="174462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107696</xdr:rowOff>
    </xdr:from>
    <xdr:to>
      <xdr:col>81</xdr:col>
      <xdr:colOff>101600</xdr:colOff>
      <xdr:row>105</xdr:row>
      <xdr:rowOff>37846</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13578840" y="175422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89408</xdr:rowOff>
    </xdr:from>
    <xdr:to>
      <xdr:col>76</xdr:col>
      <xdr:colOff>165100</xdr:colOff>
      <xdr:row>103</xdr:row>
      <xdr:rowOff>19558</xdr:rowOff>
    </xdr:to>
    <xdr:sp macro="" textlink="">
      <xdr:nvSpPr>
        <xdr:cNvPr id="649" name="フローチャート: 判断 648">
          <a:extLst>
            <a:ext uri="{FF2B5EF4-FFF2-40B4-BE49-F238E27FC236}">
              <a16:creationId xmlns:a16="http://schemas.microsoft.com/office/drawing/2014/main" id="{00000000-0008-0000-0200-000089020000}"/>
            </a:ext>
          </a:extLst>
        </xdr:cNvPr>
        <xdr:cNvSpPr/>
      </xdr:nvSpPr>
      <xdr:spPr>
        <a:xfrm>
          <a:off x="12804140" y="17188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82550</xdr:rowOff>
    </xdr:from>
    <xdr:to>
      <xdr:col>85</xdr:col>
      <xdr:colOff>177800</xdr:colOff>
      <xdr:row>102</xdr:row>
      <xdr:rowOff>12700</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4325600" y="170141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105427</xdr:rowOff>
    </xdr:from>
    <xdr:ext cx="405111" cy="259045"/>
    <xdr:sp macro="" textlink="">
      <xdr:nvSpPr>
        <xdr:cNvPr id="656" name="【庁舎】&#10;有形固定資産減価償却率該当値テキスト">
          <a:extLst>
            <a:ext uri="{FF2B5EF4-FFF2-40B4-BE49-F238E27FC236}">
              <a16:creationId xmlns:a16="http://schemas.microsoft.com/office/drawing/2014/main" id="{00000000-0008-0000-0200-000090020000}"/>
            </a:ext>
          </a:extLst>
        </xdr:cNvPr>
        <xdr:cNvSpPr txBox="1"/>
      </xdr:nvSpPr>
      <xdr:spPr>
        <a:xfrm>
          <a:off x="14414500" y="1686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54373</xdr:rowOff>
    </xdr:from>
    <xdr:ext cx="405111" cy="259045"/>
    <xdr:sp macro="" textlink="">
      <xdr:nvSpPr>
        <xdr:cNvPr id="657" name="n_1aveValue【庁舎】&#10;有形固定資産減価償却率">
          <a:extLst>
            <a:ext uri="{FF2B5EF4-FFF2-40B4-BE49-F238E27FC236}">
              <a16:creationId xmlns:a16="http://schemas.microsoft.com/office/drawing/2014/main" id="{00000000-0008-0000-0200-000091020000}"/>
            </a:ext>
          </a:extLst>
        </xdr:cNvPr>
        <xdr:cNvSpPr txBox="1"/>
      </xdr:nvSpPr>
      <xdr:spPr>
        <a:xfrm>
          <a:off x="13437244" y="17321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36085</xdr:rowOff>
    </xdr:from>
    <xdr:ext cx="405111" cy="259045"/>
    <xdr:sp macro="" textlink="">
      <xdr:nvSpPr>
        <xdr:cNvPr id="658" name="n_2aveValue【庁舎】&#10;有形固定資産減価償却率">
          <a:extLst>
            <a:ext uri="{FF2B5EF4-FFF2-40B4-BE49-F238E27FC236}">
              <a16:creationId xmlns:a16="http://schemas.microsoft.com/office/drawing/2014/main" id="{00000000-0008-0000-0200-000092020000}"/>
            </a:ext>
          </a:extLst>
        </xdr:cNvPr>
        <xdr:cNvSpPr txBox="1"/>
      </xdr:nvSpPr>
      <xdr:spPr>
        <a:xfrm>
          <a:off x="12675244" y="16967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9" name="【庁舎】&#10;一人当たり面積グラフ枠">
          <a:extLst>
            <a:ext uri="{FF2B5EF4-FFF2-40B4-BE49-F238E27FC236}">
              <a16:creationId xmlns:a16="http://schemas.microsoft.com/office/drawing/2014/main" id="{00000000-0008-0000-0200-0000A7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106</xdr:row>
      <xdr:rowOff>144780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flipV="1">
          <a:off x="19509104" y="16922496"/>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148607</xdr:rowOff>
    </xdr:from>
    <xdr:ext cx="469744" cy="259045"/>
    <xdr:sp macro="" textlink="">
      <xdr:nvSpPr>
        <xdr:cNvPr id="681" name="【庁舎】&#10;一人当たり面積最小値テキスト">
          <a:extLst>
            <a:ext uri="{FF2B5EF4-FFF2-40B4-BE49-F238E27FC236}">
              <a16:creationId xmlns:a16="http://schemas.microsoft.com/office/drawing/2014/main" id="{00000000-0008-0000-0200-0000A9020000}"/>
            </a:ext>
          </a:extLst>
        </xdr:cNvPr>
        <xdr:cNvSpPr txBox="1"/>
      </xdr:nvSpPr>
      <xdr:spPr>
        <a:xfrm>
          <a:off x="19547840"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144780</xdr:rowOff>
    </xdr:from>
    <xdr:to>
      <xdr:col>116</xdr:col>
      <xdr:colOff>152400</xdr:colOff>
      <xdr:row>106</xdr:row>
      <xdr:rowOff>144780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9443700" y="17914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683" name="【庁舎】&#10;一人当たり面積最大値テキスト">
          <a:extLst>
            <a:ext uri="{FF2B5EF4-FFF2-40B4-BE49-F238E27FC236}">
              <a16:creationId xmlns:a16="http://schemas.microsoft.com/office/drawing/2014/main" id="{00000000-0008-0000-0200-0000AB020000}"/>
            </a:ext>
          </a:extLst>
        </xdr:cNvPr>
        <xdr:cNvSpPr txBox="1"/>
      </xdr:nvSpPr>
      <xdr:spPr>
        <a:xfrm>
          <a:off x="19547840" y="1670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9443700" y="16922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685" name="【庁舎】&#10;一人当たり面積平均値テキスト">
          <a:extLst>
            <a:ext uri="{FF2B5EF4-FFF2-40B4-BE49-F238E27FC236}">
              <a16:creationId xmlns:a16="http://schemas.microsoft.com/office/drawing/2014/main" id="{00000000-0008-0000-0200-0000AD020000}"/>
            </a:ext>
          </a:extLst>
        </xdr:cNvPr>
        <xdr:cNvSpPr txBox="1"/>
      </xdr:nvSpPr>
      <xdr:spPr>
        <a:xfrm>
          <a:off x="19547840" y="1753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19458940" y="175559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157987</xdr:rowOff>
    </xdr:from>
    <xdr:to>
      <xdr:col>112</xdr:col>
      <xdr:colOff>38100</xdr:colOff>
      <xdr:row>105</xdr:row>
      <xdr:rowOff>88137</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18735040" y="175925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130556</xdr:rowOff>
    </xdr:from>
    <xdr:to>
      <xdr:col>107</xdr:col>
      <xdr:colOff>101600</xdr:colOff>
      <xdr:row>105</xdr:row>
      <xdr:rowOff>60706</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17937480" y="175651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107696</xdr:rowOff>
    </xdr:from>
    <xdr:to>
      <xdr:col>116</xdr:col>
      <xdr:colOff>114300</xdr:colOff>
      <xdr:row>101</xdr:row>
      <xdr:rowOff>37846</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19458940" y="168716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60723</xdr:rowOff>
    </xdr:from>
    <xdr:ext cx="469744" cy="259045"/>
    <xdr:sp macro="" textlink="">
      <xdr:nvSpPr>
        <xdr:cNvPr id="695" name="【庁舎】&#10;一人当たり面積該当値テキスト">
          <a:extLst>
            <a:ext uri="{FF2B5EF4-FFF2-40B4-BE49-F238E27FC236}">
              <a16:creationId xmlns:a16="http://schemas.microsoft.com/office/drawing/2014/main" id="{00000000-0008-0000-0200-0000B7020000}"/>
            </a:ext>
          </a:extLst>
        </xdr:cNvPr>
        <xdr:cNvSpPr txBox="1"/>
      </xdr:nvSpPr>
      <xdr:spPr>
        <a:xfrm>
          <a:off x="19547840" y="1682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104664</xdr:rowOff>
    </xdr:from>
    <xdr:ext cx="469744" cy="259045"/>
    <xdr:sp macro="" textlink="">
      <xdr:nvSpPr>
        <xdr:cNvPr id="696" name="n_1aveValue【庁舎】&#10;一人当たり面積">
          <a:extLst>
            <a:ext uri="{FF2B5EF4-FFF2-40B4-BE49-F238E27FC236}">
              <a16:creationId xmlns:a16="http://schemas.microsoft.com/office/drawing/2014/main" id="{00000000-0008-0000-0200-0000B8020000}"/>
            </a:ext>
          </a:extLst>
        </xdr:cNvPr>
        <xdr:cNvSpPr txBox="1"/>
      </xdr:nvSpPr>
      <xdr:spPr>
        <a:xfrm>
          <a:off x="18561127" y="1737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77233</xdr:rowOff>
    </xdr:from>
    <xdr:ext cx="469744" cy="259045"/>
    <xdr:sp macro="" textlink="">
      <xdr:nvSpPr>
        <xdr:cNvPr id="697" name="n_2aveValue【庁舎】&#10;一人当たり面積">
          <a:extLst>
            <a:ext uri="{FF2B5EF4-FFF2-40B4-BE49-F238E27FC236}">
              <a16:creationId xmlns:a16="http://schemas.microsoft.com/office/drawing/2014/main" id="{00000000-0008-0000-0200-0000B9020000}"/>
            </a:ext>
          </a:extLst>
        </xdr:cNvPr>
        <xdr:cNvSpPr txBox="1"/>
      </xdr:nvSpPr>
      <xdr:spPr>
        <a:xfrm>
          <a:off x="17776267" y="1734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65.0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56.8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庁舎については，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本市では，特に本庁舎が老朽化しており，耐震性能が不足するなどの課題があったため，平成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月に市庁舎整備基本計画を策定し，防災拠点としても機能する効率的・効果的な庁舎の実現を目指すこととなった。平成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年度以降，再整備事業に着手している。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その他の施設についても京都市公共施設マネジメント基本計画に基づき，適正な施設管理に取り組んでいる。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1,415,775
1,371,493
827.83
764,305,222
761,875,901
359,884
402,633,179
1,321,248,326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大学生が多く納税者の割合が低いことや，古い木造家屋・低層の建物が多く固定資産税が少ないことなどの特性により，財政基盤が構造的に脆弱であるため，類似団体の平均値を下回っている。都市の成長戦略と行財政改革を一体的に推進し，経済を活性化させることで，市民所得の向上や中小企業活性化につなげ，税収増にもつなげ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148590</xdr:rowOff>
    </xdr:from>
    <xdr:to>
      <xdr:col>23</xdr:col>
      <xdr:colOff>133350</xdr:colOff>
      <xdr:row>41</xdr:row>
      <xdr:rowOff>148590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7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167657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151130</xdr:rowOff>
    </xdr:from>
    <xdr:to>
      <xdr:col>23</xdr:col>
      <xdr:colOff>184150</xdr:colOff>
      <xdr:row>40</xdr:row>
      <xdr:rowOff>81280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148590</xdr:rowOff>
    </xdr:from>
    <xdr:to>
      <xdr:col>19</xdr:col>
      <xdr:colOff>133350</xdr:colOff>
      <xdr:row>42</xdr:row>
      <xdr:rowOff>73660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1780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73660</xdr:rowOff>
    </xdr:from>
    <xdr:to>
      <xdr:col>15</xdr:col>
      <xdr:colOff>82550</xdr:colOff>
      <xdr:row>42</xdr:row>
      <xdr:rowOff>170180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2745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170180</xdr:rowOff>
    </xdr:from>
    <xdr:to>
      <xdr:col>11</xdr:col>
      <xdr:colOff>31750</xdr:colOff>
      <xdr:row>43</xdr:row>
      <xdr:rowOff>46990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3710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97790</xdr:rowOff>
    </xdr:from>
    <xdr:to>
      <xdr:col>23</xdr:col>
      <xdr:colOff>184150</xdr:colOff>
      <xdr:row>42</xdr:row>
      <xdr:rowOff>27940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69867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97790</xdr:rowOff>
    </xdr:from>
    <xdr:to>
      <xdr:col>19</xdr:col>
      <xdr:colOff>184150</xdr:colOff>
      <xdr:row>42</xdr:row>
      <xdr:rowOff>27940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12717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22860</xdr:rowOff>
    </xdr:from>
    <xdr:to>
      <xdr:col>15</xdr:col>
      <xdr:colOff>133350</xdr:colOff>
      <xdr:row>42</xdr:row>
      <xdr:rowOff>124460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109237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119380</xdr:rowOff>
    </xdr:from>
    <xdr:to>
      <xdr:col>11</xdr:col>
      <xdr:colOff>82550</xdr:colOff>
      <xdr:row>43</xdr:row>
      <xdr:rowOff>49530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34307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200"/>
            </a:lnSpc>
          </a:pPr>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総人件費の削減に取り組んでいるものの，依然として人件費，扶助費といった義務的経費の比率が高いことから，</a:t>
          </a:r>
          <a:r>
            <a:rPr lang="ja-JP" altLang="ja-JP" sz="1100" b="0" i="0" baseline="0">
              <a:solidFill>
                <a:schemeClr val="dk1"/>
              </a:solidFill>
              <a:effectLst/>
              <a:latin typeface="+mn-lt"/>
              <a:ea typeface="+mn-ea"/>
              <a:cs typeface="+mn-cs"/>
            </a:rPr>
            <a:t>高い水準で推移している。</a:t>
          </a:r>
          <a:endParaRPr lang="ja-JP" altLang="ja-JP" sz="1400">
            <a:effectLst/>
          </a:endParaRPr>
        </a:p>
        <a:p>
          <a:pPr rtl="0">
            <a:lnSpc>
              <a:spcPts val="1200"/>
            </a:lnSpc>
          </a:pPr>
          <a:r>
            <a:rPr lang="ja-JP" altLang="ja-JP" sz="1100">
              <a:solidFill>
                <a:schemeClr val="dk1"/>
              </a:solidFill>
              <a:effectLst/>
              <a:latin typeface="+mn-lt"/>
              <a:ea typeface="+mn-ea"/>
              <a:cs typeface="+mn-cs"/>
            </a:rPr>
            <a:t>　人件費の比率が高い要因は，市域が広大である，文化財・木造家屋が多いといった都市特性を有すること，これまで福祉，教育，消防等の分野において，京都市独自の重要政策の推進に取り組んできたことなどで，人口千人当たりの職員数が多いことによるものである。また，扶助費については，障害者福祉費にかかる扶助費が多いこと及び保育所数に占める民間設置箇所数の割合が高く保育所運営費にかかる扶助費が多いことによるものである。</a:t>
          </a:r>
          <a:r>
            <a:rPr lang="ja-JP" altLang="ja-JP" sz="1100" b="0" i="0" baseline="0">
              <a:solidFill>
                <a:schemeClr val="dk1"/>
              </a:solidFill>
              <a:effectLst/>
              <a:latin typeface="+mn-lt"/>
              <a:ea typeface="+mn-ea"/>
              <a:cs typeface="+mn-cs"/>
            </a:rPr>
            <a:t>　</a:t>
          </a:r>
          <a:endParaRPr lang="ja-JP" altLang="ja-JP" sz="1400">
            <a:effectLst/>
          </a:endParaRPr>
        </a:p>
        <a:p>
          <a:pPr rtl="0">
            <a:lnSpc>
              <a:spcPts val="1200"/>
            </a:lnSpc>
          </a:pPr>
          <a:r>
            <a:rPr lang="ja-JP" altLang="ja-JP" sz="1100" b="0" i="0" baseline="0">
              <a:solidFill>
                <a:schemeClr val="dk1"/>
              </a:solidFill>
              <a:effectLst/>
              <a:latin typeface="+mn-lt"/>
              <a:ea typeface="+mn-ea"/>
              <a:cs typeface="+mn-cs"/>
            </a:rPr>
            <a:t>　今後も障害者福祉費や医療費などの社会福祉関連経費の増加が見込まれるため，「はばたけ未来へ</a:t>
          </a:r>
          <a:r>
            <a:rPr lang="ja-JP" altLang="ja-JP" sz="1100" b="0" i="1"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　京プラン」後期実施計画（</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年度）に掲げる自主財源の確保や総人件費の削減など，財政構造の転換を図る取組を進めていく。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66</xdr:row>
      <xdr:rowOff>82550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89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143933</xdr:rowOff>
    </xdr:from>
    <xdr:to>
      <xdr:col>23</xdr:col>
      <xdr:colOff>133350</xdr:colOff>
      <xdr:row>66</xdr:row>
      <xdr:rowOff>82550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16733"/>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52917</xdr:rowOff>
    </xdr:from>
    <xdr:to>
      <xdr:col>19</xdr:col>
      <xdr:colOff>133350</xdr:colOff>
      <xdr:row>66</xdr:row>
      <xdr:rowOff>82550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1971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157339</xdr:rowOff>
    </xdr:from>
    <xdr:to>
      <xdr:col>19</xdr:col>
      <xdr:colOff>184150</xdr:colOff>
      <xdr:row>64</xdr:row>
      <xdr:rowOff>87489</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97666</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2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52917</xdr:rowOff>
    </xdr:from>
    <xdr:to>
      <xdr:col>15</xdr:col>
      <xdr:colOff>82550</xdr:colOff>
      <xdr:row>65</xdr:row>
      <xdr:rowOff>160161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197167"/>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33867</xdr:rowOff>
    </xdr:from>
    <xdr:to>
      <xdr:col>15</xdr:col>
      <xdr:colOff>133350</xdr:colOff>
      <xdr:row>62</xdr:row>
      <xdr:rowOff>135467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145644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160161</xdr:rowOff>
    </xdr:from>
    <xdr:to>
      <xdr:col>11</xdr:col>
      <xdr:colOff>31750</xdr:colOff>
      <xdr:row>66</xdr:row>
      <xdr:rowOff>55739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3044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23283</xdr:rowOff>
    </xdr:from>
    <xdr:to>
      <xdr:col>11</xdr:col>
      <xdr:colOff>82550</xdr:colOff>
      <xdr:row>63</xdr:row>
      <xdr:rowOff>124883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135060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65210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31750</xdr:rowOff>
    </xdr:from>
    <xdr:to>
      <xdr:col>19</xdr:col>
      <xdr:colOff>184150</xdr:colOff>
      <xdr:row>66</xdr:row>
      <xdr:rowOff>133350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118127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3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2117</xdr:rowOff>
    </xdr:from>
    <xdr:to>
      <xdr:col>15</xdr:col>
      <xdr:colOff>133350</xdr:colOff>
      <xdr:row>65</xdr:row>
      <xdr:rowOff>103717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88494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109361</xdr:rowOff>
    </xdr:from>
    <xdr:to>
      <xdr:col>11</xdr:col>
      <xdr:colOff>82550</xdr:colOff>
      <xdr:row>66</xdr:row>
      <xdr:rowOff>39511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24288</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4939</xdr:rowOff>
    </xdr:from>
    <xdr:to>
      <xdr:col>7</xdr:col>
      <xdr:colOff>31750</xdr:colOff>
      <xdr:row>66</xdr:row>
      <xdr:rowOff>106539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2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91316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0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游ゴシック" panose="020B0400000000000000" pitchFamily="50" charset="-128"/>
              <a:ea typeface="游ゴシック" panose="020B0400000000000000" pitchFamily="50" charset="-128"/>
            </a:rPr>
            <a:t>　「はばたけ未来へ！　京プラン」実施計画（</a:t>
          </a:r>
          <a:r>
            <a:rPr kumimoji="1" lang="en-US" altLang="ja-JP" sz="1100">
              <a:latin typeface="游ゴシック" panose="020B0400000000000000" pitchFamily="50" charset="-128"/>
              <a:ea typeface="游ゴシック" panose="020B0400000000000000" pitchFamily="50" charset="-128"/>
            </a:rPr>
            <a:t>24</a:t>
          </a:r>
          <a:r>
            <a:rPr kumimoji="1" lang="ja-JP" altLang="en-US" sz="1100">
              <a:latin typeface="游ゴシック" panose="020B0400000000000000" pitchFamily="50" charset="-128"/>
              <a:ea typeface="游ゴシック" panose="020B0400000000000000" pitchFamily="50" charset="-128"/>
            </a:rPr>
            <a:t>年度～</a:t>
          </a:r>
          <a:r>
            <a:rPr kumimoji="1" lang="en-US" altLang="ja-JP" sz="1100">
              <a:latin typeface="游ゴシック" panose="020B0400000000000000" pitchFamily="50" charset="-128"/>
              <a:ea typeface="游ゴシック" panose="020B0400000000000000" pitchFamily="50" charset="-128"/>
            </a:rPr>
            <a:t>27</a:t>
          </a:r>
          <a:r>
            <a:rPr kumimoji="1" lang="ja-JP" altLang="en-US" sz="1100">
              <a:latin typeface="游ゴシック" panose="020B0400000000000000" pitchFamily="50" charset="-128"/>
              <a:ea typeface="游ゴシック" panose="020B0400000000000000" pitchFamily="50" charset="-128"/>
            </a:rPr>
            <a:t>年度）に基づいた職員数の削減などにより，人口１人当たり人件費・物件費等の減少に努めているが，依然として高い状況にあり，類似団体平均値も上回っている。</a:t>
          </a:r>
        </a:p>
        <a:p>
          <a:r>
            <a:rPr kumimoji="1" lang="ja-JP" altLang="en-US" sz="1100">
              <a:latin typeface="游ゴシック" panose="020B0400000000000000" pitchFamily="50" charset="-128"/>
              <a:ea typeface="游ゴシック" panose="020B0400000000000000" pitchFamily="50" charset="-128"/>
            </a:rPr>
            <a:t>　今後も，「はばたけ未来へ！　京プラン」後期実施計画（</a:t>
          </a:r>
          <a:r>
            <a:rPr kumimoji="1" lang="en-US" altLang="ja-JP" sz="1100">
              <a:latin typeface="游ゴシック" panose="020B0400000000000000" pitchFamily="50" charset="-128"/>
              <a:ea typeface="游ゴシック" panose="020B0400000000000000" pitchFamily="50" charset="-128"/>
            </a:rPr>
            <a:t>28</a:t>
          </a:r>
          <a:r>
            <a:rPr kumimoji="1" lang="ja-JP" altLang="en-US" sz="1100">
              <a:latin typeface="游ゴシック" panose="020B0400000000000000" pitchFamily="50" charset="-128"/>
              <a:ea typeface="游ゴシック" panose="020B0400000000000000" pitchFamily="50" charset="-128"/>
            </a:rPr>
            <a:t>年度～</a:t>
          </a:r>
          <a:r>
            <a:rPr kumimoji="1" lang="en-US" altLang="ja-JP" sz="1100">
              <a:latin typeface="游ゴシック" panose="020B0400000000000000" pitchFamily="50" charset="-128"/>
              <a:ea typeface="游ゴシック" panose="020B0400000000000000" pitchFamily="50" charset="-128"/>
            </a:rPr>
            <a:t>32</a:t>
          </a:r>
          <a:r>
            <a:rPr kumimoji="1" lang="ja-JP" altLang="en-US" sz="1100">
              <a:latin typeface="游ゴシック" panose="020B0400000000000000" pitchFamily="50" charset="-128"/>
              <a:ea typeface="游ゴシック" panose="020B0400000000000000" pitchFamily="50" charset="-128"/>
            </a:rPr>
            <a:t>年度）に基づき，効率的で効果的な人員配置による職員数の削減，時間外勤務の縮減等を行い，更なる総人件費の削減に努めていくとともに，物件費等についても引き続き抑制に努めていく。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139991</xdr:rowOff>
    </xdr:from>
    <xdr:to>
      <xdr:col>23</xdr:col>
      <xdr:colOff>133350</xdr:colOff>
      <xdr:row>89</xdr:row>
      <xdr:rowOff>29990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198891"/>
          <a:ext cx="0" cy="10901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29990</xdr:rowOff>
    </xdr:from>
    <xdr:to>
      <xdr:col>24</xdr:col>
      <xdr:colOff>12700</xdr:colOff>
      <xdr:row>89</xdr:row>
      <xdr:rowOff>29990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8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54918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94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139991</xdr:rowOff>
    </xdr:from>
    <xdr:to>
      <xdr:col>24</xdr:col>
      <xdr:colOff>12700</xdr:colOff>
      <xdr:row>82</xdr:row>
      <xdr:rowOff>139991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198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40900</xdr:rowOff>
    </xdr:from>
    <xdr:to>
      <xdr:col>23</xdr:col>
      <xdr:colOff>133350</xdr:colOff>
      <xdr:row>84</xdr:row>
      <xdr:rowOff>97344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28350"/>
          <a:ext cx="838200" cy="57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28114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58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11587</xdr:rowOff>
    </xdr:from>
    <xdr:to>
      <xdr:col>23</xdr:col>
      <xdr:colOff>184150</xdr:colOff>
      <xdr:row>84</xdr:row>
      <xdr:rowOff>113187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40900</xdr:rowOff>
    </xdr:from>
    <xdr:to>
      <xdr:col>19</xdr:col>
      <xdr:colOff>133350</xdr:colOff>
      <xdr:row>81</xdr:row>
      <xdr:rowOff>65196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3928350"/>
          <a:ext cx="8890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124058</xdr:rowOff>
    </xdr:from>
    <xdr:to>
      <xdr:col>19</xdr:col>
      <xdr:colOff>184150</xdr:colOff>
      <xdr:row>81</xdr:row>
      <xdr:rowOff>54208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84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64385</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60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42030</xdr:rowOff>
    </xdr:from>
    <xdr:to>
      <xdr:col>15</xdr:col>
      <xdr:colOff>82550</xdr:colOff>
      <xdr:row>81</xdr:row>
      <xdr:rowOff>65196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29480"/>
          <a:ext cx="8890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101481</xdr:rowOff>
    </xdr:from>
    <xdr:to>
      <xdr:col>15</xdr:col>
      <xdr:colOff>133350</xdr:colOff>
      <xdr:row>81</xdr:row>
      <xdr:rowOff>31631</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17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41808</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58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159776</xdr:rowOff>
    </xdr:from>
    <xdr:to>
      <xdr:col>11</xdr:col>
      <xdr:colOff>31750</xdr:colOff>
      <xdr:row>81</xdr:row>
      <xdr:rowOff>42030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75776"/>
          <a:ext cx="889000" cy="5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94980</xdr:rowOff>
    </xdr:from>
    <xdr:to>
      <xdr:col>11</xdr:col>
      <xdr:colOff>82550</xdr:colOff>
      <xdr:row>81</xdr:row>
      <xdr:rowOff>25130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1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35307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57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38441</xdr:rowOff>
    </xdr:from>
    <xdr:to>
      <xdr:col>7</xdr:col>
      <xdr:colOff>31750</xdr:colOff>
      <xdr:row>80</xdr:row>
      <xdr:rowOff>140041</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75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150218</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52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46544</xdr:rowOff>
    </xdr:from>
    <xdr:to>
      <xdr:col>23</xdr:col>
      <xdr:colOff>184150</xdr:colOff>
      <xdr:row>84</xdr:row>
      <xdr:rowOff>148144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4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18621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2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161550</xdr:rowOff>
    </xdr:from>
    <xdr:to>
      <xdr:col>19</xdr:col>
      <xdr:colOff>184150</xdr:colOff>
      <xdr:row>81</xdr:row>
      <xdr:rowOff>91700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7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76477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6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14396</xdr:rowOff>
    </xdr:from>
    <xdr:to>
      <xdr:col>15</xdr:col>
      <xdr:colOff>133350</xdr:colOff>
      <xdr:row>81</xdr:row>
      <xdr:rowOff>115996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0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100773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98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162680</xdr:rowOff>
    </xdr:from>
    <xdr:to>
      <xdr:col>11</xdr:col>
      <xdr:colOff>82550</xdr:colOff>
      <xdr:row>81</xdr:row>
      <xdr:rowOff>92830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7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77607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96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108976</xdr:rowOff>
    </xdr:from>
    <xdr:to>
      <xdr:col>7</xdr:col>
      <xdr:colOff>31750</xdr:colOff>
      <xdr:row>81</xdr:row>
      <xdr:rowOff>39126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2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23903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91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游ゴシック" panose="020B0400000000000000" pitchFamily="50" charset="-128"/>
              <a:ea typeface="游ゴシック" panose="020B0400000000000000" pitchFamily="50" charset="-128"/>
            </a:rPr>
            <a:t>平成</a:t>
          </a:r>
          <a:r>
            <a:rPr kumimoji="1" lang="en-US" altLang="ja-JP" sz="1300">
              <a:latin typeface="游ゴシック" panose="020B0400000000000000" pitchFamily="50" charset="-128"/>
              <a:ea typeface="游ゴシック" panose="020B0400000000000000" pitchFamily="50" charset="-128"/>
            </a:rPr>
            <a:t>28</a:t>
          </a:r>
          <a:r>
            <a:rPr kumimoji="1" lang="ja-JP" altLang="en-US" sz="1300">
              <a:latin typeface="游ゴシック" panose="020B0400000000000000" pitchFamily="50" charset="-128"/>
              <a:ea typeface="游ゴシック" panose="020B0400000000000000" pitchFamily="50" charset="-128"/>
            </a:rPr>
            <a:t>年度（平成</a:t>
          </a:r>
          <a:r>
            <a:rPr kumimoji="1" lang="en-US" altLang="ja-JP" sz="1300">
              <a:latin typeface="游ゴシック" panose="020B0400000000000000" pitchFamily="50" charset="-128"/>
              <a:ea typeface="游ゴシック" panose="020B0400000000000000" pitchFamily="50" charset="-128"/>
            </a:rPr>
            <a:t>29</a:t>
          </a:r>
          <a:r>
            <a:rPr kumimoji="1" lang="ja-JP" altLang="en-US" sz="1300">
              <a:latin typeface="游ゴシック" panose="020B0400000000000000" pitchFamily="50" charset="-128"/>
              <a:ea typeface="游ゴシック" panose="020B0400000000000000" pitchFamily="50" charset="-128"/>
            </a:rPr>
            <a:t>年</a:t>
          </a:r>
          <a:r>
            <a:rPr kumimoji="1" lang="en-US" altLang="ja-JP" sz="1300">
              <a:latin typeface="游ゴシック" panose="020B0400000000000000" pitchFamily="50" charset="-128"/>
              <a:ea typeface="游ゴシック" panose="020B0400000000000000" pitchFamily="50" charset="-128"/>
            </a:rPr>
            <a:t>4</a:t>
          </a:r>
          <a:r>
            <a:rPr kumimoji="1" lang="ja-JP" altLang="en-US" sz="1300">
              <a:latin typeface="游ゴシック" panose="020B0400000000000000" pitchFamily="50" charset="-128"/>
              <a:ea typeface="游ゴシック" panose="020B0400000000000000" pitchFamily="50" charset="-128"/>
            </a:rPr>
            <a:t>月</a:t>
          </a:r>
          <a:r>
            <a:rPr kumimoji="1" lang="en-US" altLang="ja-JP" sz="1300">
              <a:latin typeface="游ゴシック" panose="020B0400000000000000" pitchFamily="50" charset="-128"/>
              <a:ea typeface="游ゴシック" panose="020B0400000000000000" pitchFamily="50" charset="-128"/>
            </a:rPr>
            <a:t>1</a:t>
          </a:r>
          <a:r>
            <a:rPr kumimoji="1" lang="ja-JP" altLang="en-US" sz="1300">
              <a:latin typeface="游ゴシック" panose="020B0400000000000000" pitchFamily="50" charset="-128"/>
              <a:ea typeface="游ゴシック" panose="020B0400000000000000" pitchFamily="50" charset="-128"/>
            </a:rPr>
            <a:t>日時点）の指数は，本市における給与制度の総合的見直しの影響等により，前年度の値を下回った。</a:t>
          </a:r>
        </a:p>
        <a:p>
          <a:r>
            <a:rPr kumimoji="1" lang="ja-JP" altLang="en-US" sz="1300">
              <a:latin typeface="游ゴシック" panose="020B0400000000000000" pitchFamily="50" charset="-128"/>
              <a:ea typeface="游ゴシック" panose="020B0400000000000000" pitchFamily="50" charset="-128"/>
            </a:rPr>
            <a:t>　今後も引き続き，本市の人事委員会からの勧告及び報告を踏まえて，適宜給与の改定を行い，市内民間企業における給与水準との均衡を図っていく。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7768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137886</xdr:rowOff>
    </xdr:from>
    <xdr:to>
      <xdr:col>81</xdr:col>
      <xdr:colOff>44450</xdr:colOff>
      <xdr:row>88</xdr:row>
      <xdr:rowOff>137886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225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152598</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54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137886</xdr:rowOff>
    </xdr:from>
    <xdr:to>
      <xdr:col>77</xdr:col>
      <xdr:colOff>44450</xdr:colOff>
      <xdr:row>89</xdr:row>
      <xdr:rowOff>87086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22548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87086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20825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88</xdr:row>
      <xdr:rowOff>120650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1393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87086</xdr:rowOff>
    </xdr:from>
    <xdr:to>
      <xdr:col>81</xdr:col>
      <xdr:colOff>95250</xdr:colOff>
      <xdr:row>89</xdr:row>
      <xdr:rowOff>17236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59163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14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87086</xdr:rowOff>
    </xdr:from>
    <xdr:to>
      <xdr:col>77</xdr:col>
      <xdr:colOff>95250</xdr:colOff>
      <xdr:row>89</xdr:row>
      <xdr:rowOff>17236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2013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2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36286</xdr:rowOff>
    </xdr:from>
    <xdr:to>
      <xdr:col>73</xdr:col>
      <xdr:colOff>44450</xdr:colOff>
      <xdr:row>89</xdr:row>
      <xdr:rowOff>137886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122663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100"/>
            </a:lnSpc>
          </a:pPr>
          <a:r>
            <a:rPr kumimoji="1" lang="ja-JP" altLang="en-US" sz="900">
              <a:latin typeface="游ゴシック" panose="020B0400000000000000" pitchFamily="50" charset="-128"/>
              <a:ea typeface="游ゴシック" panose="020B0400000000000000" pitchFamily="50" charset="-128"/>
            </a:rPr>
            <a:t>市域が広大である，文化財・木造家屋が多いといった都市特性を有すること，これまで福祉，教育，消防等の分野において，京都市独自の重要政策の推進に取り組んできたことなどにより類似団体平均に比べ高くなっているが，平成</a:t>
          </a:r>
          <a:r>
            <a:rPr kumimoji="1" lang="en-US" altLang="ja-JP" sz="900">
              <a:latin typeface="游ゴシック" panose="020B0400000000000000" pitchFamily="50" charset="-128"/>
              <a:ea typeface="游ゴシック" panose="020B0400000000000000" pitchFamily="50" charset="-128"/>
            </a:rPr>
            <a:t>23</a:t>
          </a:r>
          <a:r>
            <a:rPr kumimoji="1" lang="ja-JP" altLang="en-US" sz="900">
              <a:latin typeface="游ゴシック" panose="020B0400000000000000" pitchFamily="50" charset="-128"/>
              <a:ea typeface="游ゴシック" panose="020B0400000000000000" pitchFamily="50" charset="-128"/>
            </a:rPr>
            <a:t>年度に策定した部門別定員管理計画に基づき，平成</a:t>
          </a:r>
          <a:r>
            <a:rPr kumimoji="1" lang="en-US" altLang="ja-JP" sz="900">
              <a:latin typeface="游ゴシック" panose="020B0400000000000000" pitchFamily="50" charset="-128"/>
              <a:ea typeface="游ゴシック" panose="020B0400000000000000" pitchFamily="50" charset="-128"/>
            </a:rPr>
            <a:t>24</a:t>
          </a:r>
          <a:r>
            <a:rPr kumimoji="1" lang="ja-JP" altLang="en-US" sz="900">
              <a:latin typeface="游ゴシック" panose="020B0400000000000000" pitchFamily="50" charset="-128"/>
              <a:ea typeface="游ゴシック" panose="020B0400000000000000" pitchFamily="50" charset="-128"/>
            </a:rPr>
            <a:t>年度から，都市特性を踏まえた職員の配置など，これまでの経緯を考慮しつつ，政令指定都市に共通する事務事業については，全国で最も効率的な執行体制をめざすなど，平成</a:t>
          </a:r>
          <a:r>
            <a:rPr kumimoji="1" lang="en-US" altLang="ja-JP" sz="900">
              <a:latin typeface="游ゴシック" panose="020B0400000000000000" pitchFamily="50" charset="-128"/>
              <a:ea typeface="游ゴシック" panose="020B0400000000000000" pitchFamily="50" charset="-128"/>
            </a:rPr>
            <a:t>24</a:t>
          </a:r>
          <a:r>
            <a:rPr kumimoji="1" lang="ja-JP" altLang="en-US" sz="900">
              <a:latin typeface="游ゴシック" panose="020B0400000000000000" pitchFamily="50" charset="-128"/>
              <a:ea typeface="游ゴシック" panose="020B0400000000000000" pitchFamily="50" charset="-128"/>
            </a:rPr>
            <a:t>年度からの</a:t>
          </a:r>
          <a:r>
            <a:rPr kumimoji="1" lang="en-US" altLang="ja-JP" sz="900">
              <a:latin typeface="游ゴシック" panose="020B0400000000000000" pitchFamily="50" charset="-128"/>
              <a:ea typeface="游ゴシック" panose="020B0400000000000000" pitchFamily="50" charset="-128"/>
            </a:rPr>
            <a:t>10</a:t>
          </a:r>
          <a:r>
            <a:rPr kumimoji="1" lang="ja-JP" altLang="en-US" sz="900">
              <a:latin typeface="游ゴシック" panose="020B0400000000000000" pitchFamily="50" charset="-128"/>
              <a:ea typeface="游ゴシック" panose="020B0400000000000000" pitchFamily="50" charset="-128"/>
            </a:rPr>
            <a:t>年間に一般会計等で約</a:t>
          </a:r>
          <a:r>
            <a:rPr kumimoji="1" lang="en-US" altLang="ja-JP" sz="900">
              <a:latin typeface="游ゴシック" panose="020B0400000000000000" pitchFamily="50" charset="-128"/>
              <a:ea typeface="游ゴシック" panose="020B0400000000000000" pitchFamily="50" charset="-128"/>
            </a:rPr>
            <a:t>1,400</a:t>
          </a:r>
          <a:r>
            <a:rPr kumimoji="1" lang="ja-JP" altLang="en-US" sz="900">
              <a:latin typeface="游ゴシック" panose="020B0400000000000000" pitchFamily="50" charset="-128"/>
              <a:ea typeface="游ゴシック" panose="020B0400000000000000" pitchFamily="50" charset="-128"/>
            </a:rPr>
            <a:t>人の削減を目指している。</a:t>
          </a:r>
        </a:p>
        <a:p>
          <a:pPr>
            <a:lnSpc>
              <a:spcPts val="1100"/>
            </a:lnSpc>
          </a:pPr>
          <a:r>
            <a:rPr kumimoji="1" lang="ja-JP" altLang="en-US" sz="900">
              <a:latin typeface="游ゴシック" panose="020B0400000000000000" pitchFamily="50" charset="-128"/>
              <a:ea typeface="游ゴシック" panose="020B0400000000000000" pitchFamily="50" charset="-128"/>
            </a:rPr>
            <a:t>　このうち，平成</a:t>
          </a:r>
          <a:r>
            <a:rPr kumimoji="1" lang="en-US" altLang="ja-JP" sz="900">
              <a:latin typeface="游ゴシック" panose="020B0400000000000000" pitchFamily="50" charset="-128"/>
              <a:ea typeface="游ゴシック" panose="020B0400000000000000" pitchFamily="50" charset="-128"/>
            </a:rPr>
            <a:t>27</a:t>
          </a:r>
          <a:r>
            <a:rPr kumimoji="1" lang="ja-JP" altLang="en-US" sz="900">
              <a:latin typeface="游ゴシック" panose="020B0400000000000000" pitchFamily="50" charset="-128"/>
              <a:ea typeface="游ゴシック" panose="020B0400000000000000" pitchFamily="50" charset="-128"/>
            </a:rPr>
            <a:t>年度までの</a:t>
          </a:r>
          <a:r>
            <a:rPr kumimoji="1" lang="en-US" altLang="ja-JP" sz="900">
              <a:latin typeface="游ゴシック" panose="020B0400000000000000" pitchFamily="50" charset="-128"/>
              <a:ea typeface="游ゴシック" panose="020B0400000000000000" pitchFamily="50" charset="-128"/>
            </a:rPr>
            <a:t>4</a:t>
          </a:r>
          <a:r>
            <a:rPr kumimoji="1" lang="ja-JP" altLang="en-US" sz="900">
              <a:latin typeface="游ゴシック" panose="020B0400000000000000" pitchFamily="50" charset="-128"/>
              <a:ea typeface="游ゴシック" panose="020B0400000000000000" pitchFamily="50" charset="-128"/>
            </a:rPr>
            <a:t>年間については，京都市の都市特性を踏まえた水準の高い行政サービスを維持しつつも，公民の役割分担の見直しや，効率的な執行体制の構築などにより，一般会計等で</a:t>
          </a:r>
          <a:r>
            <a:rPr kumimoji="1" lang="en-US" altLang="ja-JP" sz="900">
              <a:latin typeface="游ゴシック" panose="020B0400000000000000" pitchFamily="50" charset="-128"/>
              <a:ea typeface="游ゴシック" panose="020B0400000000000000" pitchFamily="50" charset="-128"/>
            </a:rPr>
            <a:t>721</a:t>
          </a:r>
          <a:r>
            <a:rPr kumimoji="1" lang="ja-JP" altLang="en-US" sz="900">
              <a:latin typeface="游ゴシック" panose="020B0400000000000000" pitchFamily="50" charset="-128"/>
              <a:ea typeface="游ゴシック" panose="020B0400000000000000" pitchFamily="50" charset="-128"/>
            </a:rPr>
            <a:t>人の職員を削減した。</a:t>
          </a:r>
        </a:p>
        <a:p>
          <a:pPr>
            <a:lnSpc>
              <a:spcPts val="1100"/>
            </a:lnSpc>
          </a:pPr>
          <a:r>
            <a:rPr kumimoji="1" lang="ja-JP" altLang="en-US" sz="900">
              <a:latin typeface="游ゴシック" panose="020B0400000000000000" pitchFamily="50" charset="-128"/>
              <a:ea typeface="游ゴシック" panose="020B0400000000000000" pitchFamily="50" charset="-128"/>
            </a:rPr>
            <a:t>　今後も，「はばたけ未来へ！　京プラン」実施計画第２ステージ（</a:t>
          </a:r>
          <a:r>
            <a:rPr kumimoji="1" lang="en-US" altLang="ja-JP" sz="900">
              <a:latin typeface="游ゴシック" panose="020B0400000000000000" pitchFamily="50" charset="-128"/>
              <a:ea typeface="游ゴシック" panose="020B0400000000000000" pitchFamily="50" charset="-128"/>
            </a:rPr>
            <a:t>28</a:t>
          </a:r>
          <a:r>
            <a:rPr kumimoji="1" lang="ja-JP" altLang="en-US" sz="900">
              <a:latin typeface="游ゴシック" panose="020B0400000000000000" pitchFamily="50" charset="-128"/>
              <a:ea typeface="游ゴシック" panose="020B0400000000000000" pitchFamily="50" charset="-128"/>
            </a:rPr>
            <a:t>年度～</a:t>
          </a:r>
          <a:r>
            <a:rPr kumimoji="1" lang="en-US" altLang="ja-JP" sz="900">
              <a:latin typeface="游ゴシック" panose="020B0400000000000000" pitchFamily="50" charset="-128"/>
              <a:ea typeface="游ゴシック" panose="020B0400000000000000" pitchFamily="50" charset="-128"/>
            </a:rPr>
            <a:t>32</a:t>
          </a:r>
          <a:r>
            <a:rPr kumimoji="1" lang="ja-JP" altLang="en-US" sz="900">
              <a:latin typeface="游ゴシック" panose="020B0400000000000000" pitchFamily="50" charset="-128"/>
              <a:ea typeface="游ゴシック" panose="020B0400000000000000" pitchFamily="50" charset="-128"/>
            </a:rPr>
            <a:t>年度）に基づき，新たに策定した部門別定員管理計画を着実に推進し，特に本市が他都市より突出して職員数の多い部門を中心に，抜本的な業務執行体制の見直しを行うなど，</a:t>
          </a:r>
          <a:r>
            <a:rPr kumimoji="1" lang="en-US" altLang="ja-JP" sz="900">
              <a:latin typeface="游ゴシック" panose="020B0400000000000000" pitchFamily="50" charset="-128"/>
              <a:ea typeface="游ゴシック" panose="020B0400000000000000" pitchFamily="50" charset="-128"/>
            </a:rPr>
            <a:t>28</a:t>
          </a:r>
          <a:r>
            <a:rPr kumimoji="1" lang="ja-JP" altLang="en-US" sz="900">
              <a:latin typeface="游ゴシック" panose="020B0400000000000000" pitchFamily="50" charset="-128"/>
              <a:ea typeface="游ゴシック" panose="020B0400000000000000" pitchFamily="50" charset="-128"/>
            </a:rPr>
            <a:t>年度から</a:t>
          </a:r>
          <a:r>
            <a:rPr kumimoji="1" lang="en-US" altLang="ja-JP" sz="900">
              <a:latin typeface="游ゴシック" panose="020B0400000000000000" pitchFamily="50" charset="-128"/>
              <a:ea typeface="游ゴシック" panose="020B0400000000000000" pitchFamily="50" charset="-128"/>
            </a:rPr>
            <a:t>32</a:t>
          </a:r>
          <a:r>
            <a:rPr kumimoji="1" lang="ja-JP" altLang="en-US" sz="900">
              <a:latin typeface="游ゴシック" panose="020B0400000000000000" pitchFamily="50" charset="-128"/>
              <a:ea typeface="游ゴシック" panose="020B0400000000000000" pitchFamily="50" charset="-128"/>
            </a:rPr>
            <a:t>年度までの</a:t>
          </a:r>
          <a:r>
            <a:rPr kumimoji="1" lang="en-US" altLang="ja-JP" sz="900">
              <a:latin typeface="游ゴシック" panose="020B0400000000000000" pitchFamily="50" charset="-128"/>
              <a:ea typeface="游ゴシック" panose="020B0400000000000000" pitchFamily="50" charset="-128"/>
            </a:rPr>
            <a:t>5</a:t>
          </a:r>
          <a:r>
            <a:rPr kumimoji="1" lang="ja-JP" altLang="en-US" sz="900">
              <a:latin typeface="游ゴシック" panose="020B0400000000000000" pitchFamily="50" charset="-128"/>
              <a:ea typeface="游ゴシック" panose="020B0400000000000000" pitchFamily="50" charset="-128"/>
            </a:rPr>
            <a:t>年間に一般会計等で当初の目標を上回る</a:t>
          </a:r>
          <a:r>
            <a:rPr kumimoji="1" lang="en-US" altLang="ja-JP" sz="900">
              <a:latin typeface="游ゴシック" panose="020B0400000000000000" pitchFamily="50" charset="-128"/>
              <a:ea typeface="游ゴシック" panose="020B0400000000000000" pitchFamily="50" charset="-128"/>
            </a:rPr>
            <a:t>800</a:t>
          </a:r>
          <a:r>
            <a:rPr kumimoji="1" lang="ja-JP" altLang="en-US" sz="900">
              <a:latin typeface="游ゴシック" panose="020B0400000000000000" pitchFamily="50" charset="-128"/>
              <a:ea typeface="游ゴシック" panose="020B0400000000000000" pitchFamily="50" charset="-128"/>
            </a:rPr>
            <a:t>人以上の削減を目指す。</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92583</xdr:rowOff>
    </xdr:from>
    <xdr:to>
      <xdr:col>81</xdr:col>
      <xdr:colOff>44450</xdr:colOff>
      <xdr:row>67</xdr:row>
      <xdr:rowOff>96901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893933"/>
          <a:ext cx="0" cy="6901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68978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96901</xdr:rowOff>
    </xdr:from>
    <xdr:to>
      <xdr:col>81</xdr:col>
      <xdr:colOff>133350</xdr:colOff>
      <xdr:row>67</xdr:row>
      <xdr:rowOff>96901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7510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63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92583</xdr:rowOff>
    </xdr:from>
    <xdr:to>
      <xdr:col>81</xdr:col>
      <xdr:colOff>133350</xdr:colOff>
      <xdr:row>63</xdr:row>
      <xdr:rowOff>92583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89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157353</xdr:rowOff>
    </xdr:from>
    <xdr:to>
      <xdr:col>81</xdr:col>
      <xdr:colOff>44450</xdr:colOff>
      <xdr:row>66</xdr:row>
      <xdr:rowOff>162179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473053"/>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33926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100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17399</xdr:rowOff>
    </xdr:from>
    <xdr:to>
      <xdr:col>81</xdr:col>
      <xdr:colOff>95250</xdr:colOff>
      <xdr:row>65</xdr:row>
      <xdr:rowOff>118999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116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8382</xdr:rowOff>
    </xdr:from>
    <xdr:to>
      <xdr:col>77</xdr:col>
      <xdr:colOff>44450</xdr:colOff>
      <xdr:row>66</xdr:row>
      <xdr:rowOff>157353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66832"/>
          <a:ext cx="889000" cy="100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22225</xdr:rowOff>
    </xdr:from>
    <xdr:to>
      <xdr:col>77</xdr:col>
      <xdr:colOff>95250</xdr:colOff>
      <xdr:row>65</xdr:row>
      <xdr:rowOff>123825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134002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93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8382</xdr:rowOff>
    </xdr:from>
    <xdr:to>
      <xdr:col>72</xdr:col>
      <xdr:colOff>203200</xdr:colOff>
      <xdr:row>61</xdr:row>
      <xdr:rowOff>8382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668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35052</xdr:rowOff>
    </xdr:from>
    <xdr:to>
      <xdr:col>73</xdr:col>
      <xdr:colOff>44450</xdr:colOff>
      <xdr:row>59</xdr:row>
      <xdr:rowOff>136652</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146829</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8382</xdr:rowOff>
    </xdr:from>
    <xdr:to>
      <xdr:col>68</xdr:col>
      <xdr:colOff>152400</xdr:colOff>
      <xdr:row>61</xdr:row>
      <xdr:rowOff>20447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46683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37465</xdr:rowOff>
    </xdr:from>
    <xdr:to>
      <xdr:col>68</xdr:col>
      <xdr:colOff>203200</xdr:colOff>
      <xdr:row>59</xdr:row>
      <xdr:rowOff>139065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149242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47117</xdr:rowOff>
    </xdr:from>
    <xdr:to>
      <xdr:col>64</xdr:col>
      <xdr:colOff>152400</xdr:colOff>
      <xdr:row>59</xdr:row>
      <xdr:rowOff>148717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158894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993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111379</xdr:rowOff>
    </xdr:from>
    <xdr:to>
      <xdr:col>81</xdr:col>
      <xdr:colOff>95250</xdr:colOff>
      <xdr:row>67</xdr:row>
      <xdr:rowOff>41529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4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7256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32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106553</xdr:rowOff>
    </xdr:from>
    <xdr:to>
      <xdr:col>77</xdr:col>
      <xdr:colOff>95250</xdr:colOff>
      <xdr:row>67</xdr:row>
      <xdr:rowOff>36703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42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21480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508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129032</xdr:rowOff>
    </xdr:from>
    <xdr:to>
      <xdr:col>73</xdr:col>
      <xdr:colOff>44450</xdr:colOff>
      <xdr:row>61</xdr:row>
      <xdr:rowOff>59182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43959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0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129032</xdr:rowOff>
    </xdr:from>
    <xdr:to>
      <xdr:col>68</xdr:col>
      <xdr:colOff>203200</xdr:colOff>
      <xdr:row>61</xdr:row>
      <xdr:rowOff>59182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43959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0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141097</xdr:rowOff>
    </xdr:from>
    <xdr:to>
      <xdr:col>64</xdr:col>
      <xdr:colOff>152400</xdr:colOff>
      <xdr:row>61</xdr:row>
      <xdr:rowOff>71247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56024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1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lang="ja-JP" altLang="ja-JP" sz="1100">
              <a:solidFill>
                <a:schemeClr val="dk1"/>
              </a:solidFill>
              <a:effectLst/>
              <a:latin typeface="+mn-lt"/>
              <a:ea typeface="+mn-ea"/>
              <a:cs typeface="+mn-cs"/>
            </a:rPr>
            <a:t>教職員給与費移管に伴う財源移譲により標準財政規模が大幅に増加したことに加え，償還を迎える満期一括債の減少により元利償還金が減少したため，実質公債費比率は減少したものの，地下鉄事業への経営健全化出資債，退職手当債，行政改革推進債など地方交付税措置のない特例的な市債の発行や公債償還基金の取崩しにより，類似団体平均値を上回っている。</a:t>
          </a:r>
        </a:p>
        <a:p>
          <a:pPr>
            <a:lnSpc>
              <a:spcPts val="1300"/>
            </a:lnSpc>
          </a:pPr>
          <a:r>
            <a:rPr lang="ja-JP" altLang="ja-JP" sz="1100">
              <a:solidFill>
                <a:schemeClr val="dk1"/>
              </a:solidFill>
              <a:effectLst/>
              <a:latin typeface="+mn-lt"/>
              <a:ea typeface="+mn-ea"/>
              <a:cs typeface="+mn-cs"/>
            </a:rPr>
            <a:t>　　「はばたけ未来へ</a:t>
          </a:r>
          <a:r>
            <a:rPr lang="ja-JP" altLang="ja-JP" sz="1100" i="1">
              <a:solidFill>
                <a:schemeClr val="dk1"/>
              </a:solidFill>
              <a:effectLst/>
              <a:latin typeface="+mn-lt"/>
              <a:ea typeface="+mn-ea"/>
              <a:cs typeface="+mn-cs"/>
            </a:rPr>
            <a:t>！</a:t>
          </a:r>
          <a:r>
            <a:rPr lang="ja-JP" altLang="ja-JP" sz="1100">
              <a:solidFill>
                <a:schemeClr val="dk1"/>
              </a:solidFill>
              <a:effectLst/>
              <a:latin typeface="+mn-lt"/>
              <a:ea typeface="+mn-ea"/>
              <a:cs typeface="+mn-cs"/>
            </a:rPr>
            <a:t>　京プラン」実施計画第２ステージ（</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年度）に基づき，市債残高の適切なコントロールに取り組んでおり，引き続き比率の改善に努めていく。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50195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100233"/>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48381</xdr:rowOff>
    </xdr:from>
    <xdr:to>
      <xdr:col>81</xdr:col>
      <xdr:colOff>44450</xdr:colOff>
      <xdr:row>43</xdr:row>
      <xdr:rowOff>152702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249281"/>
          <a:ext cx="8382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91820</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60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152702</xdr:rowOff>
    </xdr:from>
    <xdr:to>
      <xdr:col>77</xdr:col>
      <xdr:colOff>44450</xdr:colOff>
      <xdr:row>43</xdr:row>
      <xdr:rowOff>152702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129722</xdr:rowOff>
    </xdr:from>
    <xdr:to>
      <xdr:col>72</xdr:col>
      <xdr:colOff>203200</xdr:colOff>
      <xdr:row>43</xdr:row>
      <xdr:rowOff>152702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5020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122162</xdr:rowOff>
    </xdr:from>
    <xdr:to>
      <xdr:col>73</xdr:col>
      <xdr:colOff>44450</xdr:colOff>
      <xdr:row>41</xdr:row>
      <xdr:rowOff>52312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62489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129722</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38716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169031</xdr:rowOff>
    </xdr:from>
    <xdr:to>
      <xdr:col>81</xdr:col>
      <xdr:colOff>95250</xdr:colOff>
      <xdr:row>42</xdr:row>
      <xdr:rowOff>99181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141108</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17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101902</xdr:rowOff>
    </xdr:from>
    <xdr:to>
      <xdr:col>77</xdr:col>
      <xdr:colOff>95250</xdr:colOff>
      <xdr:row>44</xdr:row>
      <xdr:rowOff>32052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16829</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101902</xdr:rowOff>
    </xdr:from>
    <xdr:to>
      <xdr:col>73</xdr:col>
      <xdr:colOff>44450</xdr:colOff>
      <xdr:row>44</xdr:row>
      <xdr:rowOff>32052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16829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78922</xdr:rowOff>
    </xdr:from>
    <xdr:to>
      <xdr:col>68</xdr:col>
      <xdr:colOff>203200</xdr:colOff>
      <xdr:row>44</xdr:row>
      <xdr:rowOff>9072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165299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教職員給与費移管に伴う財源移譲により標準財政規模が大幅に増加したことに加え，市債残高の縮減や，ごみ処理施設整備の損害賠償請求に係る和解金を公債償還基金等に積み立てたことにより，将来負担額が減少したものの，地下鉄事業への経営健全化出資債，退職手当債，行政改革推進債など地方交付税措置のない特例的な市債の発行や公債償還基金の取崩しにより，類似団体平均値を上回っている。</a:t>
          </a:r>
        </a:p>
        <a:p>
          <a:pPr>
            <a:lnSpc>
              <a:spcPts val="1300"/>
            </a:lnSpc>
          </a:pPr>
          <a:r>
            <a:rPr lang="ja-JP" altLang="ja-JP" sz="1100">
              <a:solidFill>
                <a:schemeClr val="dk1"/>
              </a:solidFill>
              <a:effectLst/>
              <a:latin typeface="+mn-lt"/>
              <a:ea typeface="+mn-ea"/>
              <a:cs typeface="+mn-cs"/>
            </a:rPr>
            <a:t>　「はばたけ未来へ</a:t>
          </a:r>
          <a:r>
            <a:rPr lang="ja-JP" altLang="ja-JP" sz="1100" i="1">
              <a:solidFill>
                <a:schemeClr val="dk1"/>
              </a:solidFill>
              <a:effectLst/>
              <a:latin typeface="+mn-lt"/>
              <a:ea typeface="+mn-ea"/>
              <a:cs typeface="+mn-cs"/>
            </a:rPr>
            <a:t>！</a:t>
          </a:r>
          <a:r>
            <a:rPr lang="ja-JP" altLang="ja-JP" sz="1100">
              <a:solidFill>
                <a:schemeClr val="dk1"/>
              </a:solidFill>
              <a:effectLst/>
              <a:latin typeface="+mn-lt"/>
              <a:ea typeface="+mn-ea"/>
              <a:cs typeface="+mn-cs"/>
            </a:rPr>
            <a:t>　京プラン」実施計画第２ステージ（</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年度）に基づき，市債残高の適切なコントロールや職員数の更なる適正化などに取り組んでおり，引き続き比率の改善に努めていく。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19</xdr:row>
      <xdr:rowOff>156819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451100"/>
          <a:ext cx="0" cy="963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128896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38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156819</xdr:rowOff>
    </xdr:from>
    <xdr:to>
      <xdr:col>81</xdr:col>
      <xdr:colOff>133350</xdr:colOff>
      <xdr:row>19</xdr:row>
      <xdr:rowOff>156819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41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146202</xdr:rowOff>
    </xdr:from>
    <xdr:to>
      <xdr:col>81</xdr:col>
      <xdr:colOff>44450</xdr:colOff>
      <xdr:row>20</xdr:row>
      <xdr:rowOff>113741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403752"/>
          <a:ext cx="838200" cy="1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13733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756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168656</xdr:rowOff>
    </xdr:from>
    <xdr:to>
      <xdr:col>81</xdr:col>
      <xdr:colOff>95250</xdr:colOff>
      <xdr:row>17</xdr:row>
      <xdr:rowOff>98806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91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113741</xdr:rowOff>
    </xdr:from>
    <xdr:to>
      <xdr:col>77</xdr:col>
      <xdr:colOff>44450</xdr:colOff>
      <xdr:row>20</xdr:row>
      <xdr:rowOff>130149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542741"/>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44018</xdr:rowOff>
    </xdr:from>
    <xdr:to>
      <xdr:col>77</xdr:col>
      <xdr:colOff>95250</xdr:colOff>
      <xdr:row>17</xdr:row>
      <xdr:rowOff>145618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95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155795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727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126771</xdr:rowOff>
    </xdr:from>
    <xdr:to>
      <xdr:col>72</xdr:col>
      <xdr:colOff>203200</xdr:colOff>
      <xdr:row>20</xdr:row>
      <xdr:rowOff>130149</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3555771"/>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85039</xdr:rowOff>
    </xdr:from>
    <xdr:to>
      <xdr:col>73</xdr:col>
      <xdr:colOff>44450</xdr:colOff>
      <xdr:row>18</xdr:row>
      <xdr:rowOff>15189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25366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76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126771</xdr:rowOff>
    </xdr:from>
    <xdr:to>
      <xdr:col>68</xdr:col>
      <xdr:colOff>152400</xdr:colOff>
      <xdr:row>20</xdr:row>
      <xdr:rowOff>133045</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555771"/>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124612</xdr:rowOff>
    </xdr:from>
    <xdr:to>
      <xdr:col>68</xdr:col>
      <xdr:colOff>203200</xdr:colOff>
      <xdr:row>18</xdr:row>
      <xdr:rowOff>54762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64939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80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156464</xdr:rowOff>
    </xdr:from>
    <xdr:to>
      <xdr:col>64</xdr:col>
      <xdr:colOff>152400</xdr:colOff>
      <xdr:row>18</xdr:row>
      <xdr:rowOff>86614</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96791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83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95402</xdr:rowOff>
    </xdr:from>
    <xdr:to>
      <xdr:col>81</xdr:col>
      <xdr:colOff>95250</xdr:colOff>
      <xdr:row>20</xdr:row>
      <xdr:rowOff>25552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3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162729</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24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62941</xdr:rowOff>
    </xdr:from>
    <xdr:to>
      <xdr:col>77</xdr:col>
      <xdr:colOff>95250</xdr:colOff>
      <xdr:row>20</xdr:row>
      <xdr:rowOff>164541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4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149318</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578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79349</xdr:rowOff>
    </xdr:from>
    <xdr:to>
      <xdr:col>73</xdr:col>
      <xdr:colOff>44450</xdr:colOff>
      <xdr:row>21</xdr:row>
      <xdr:rowOff>9499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50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165726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594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75971</xdr:rowOff>
    </xdr:from>
    <xdr:to>
      <xdr:col>68</xdr:col>
      <xdr:colOff>203200</xdr:colOff>
      <xdr:row>21</xdr:row>
      <xdr:rowOff>6121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5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162348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59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82245</xdr:rowOff>
    </xdr:from>
    <xdr:to>
      <xdr:col>64</xdr:col>
      <xdr:colOff>152400</xdr:colOff>
      <xdr:row>21</xdr:row>
      <xdr:rowOff>12395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5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168622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59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1,415,775
1,371,493
827.83
764,305,222
761,875,901
359,884
402,633,179
1,321,248,326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200"/>
            </a:lnSpc>
          </a:pPr>
          <a:r>
            <a:rPr kumimoji="1" lang="ja-JP" altLang="en-US" sz="1100">
              <a:latin typeface="+mn-ea"/>
              <a:ea typeface="+mn-ea"/>
            </a:rPr>
            <a:t>　「はばたけ未来へ！　京プラン」実施計画（</a:t>
          </a:r>
          <a:r>
            <a:rPr kumimoji="1" lang="en-US" altLang="ja-JP" sz="1100">
              <a:latin typeface="+mn-ea"/>
              <a:ea typeface="+mn-ea"/>
            </a:rPr>
            <a:t>24</a:t>
          </a:r>
          <a:r>
            <a:rPr kumimoji="1" lang="ja-JP" altLang="en-US" sz="1100">
              <a:latin typeface="+mn-ea"/>
              <a:ea typeface="+mn-ea"/>
            </a:rPr>
            <a:t>年度～</a:t>
          </a:r>
          <a:r>
            <a:rPr kumimoji="1" lang="en-US" altLang="ja-JP" sz="1100">
              <a:latin typeface="+mn-ea"/>
              <a:ea typeface="+mn-ea"/>
            </a:rPr>
            <a:t>27</a:t>
          </a:r>
          <a:r>
            <a:rPr kumimoji="1" lang="ja-JP" altLang="en-US" sz="1100">
              <a:latin typeface="+mn-ea"/>
              <a:ea typeface="+mn-ea"/>
            </a:rPr>
            <a:t>年度）に基づいた職員数の削減などにより，人件費の経常収支比率の減少を図っているが，依然として類似団体平均を上回っている。これは，市域が広大である，文化財・木造家屋が多いといった都市特性を有すること，これまで福祉，教育，消防等の分野において，京都市独自の重要政策の推進に取り組んできたことなどによるものである。</a:t>
          </a:r>
        </a:p>
        <a:p>
          <a:pPr>
            <a:lnSpc>
              <a:spcPts val="1200"/>
            </a:lnSpc>
          </a:pPr>
          <a:r>
            <a:rPr kumimoji="1" lang="ja-JP" altLang="en-US" sz="1100">
              <a:latin typeface="+mn-ea"/>
              <a:ea typeface="+mn-ea"/>
            </a:rPr>
            <a:t>　今後も，「はばたけ未来へ！　京プラン」後期実施計画（</a:t>
          </a:r>
          <a:r>
            <a:rPr kumimoji="1" lang="en-US" altLang="ja-JP" sz="1100">
              <a:latin typeface="+mn-ea"/>
              <a:ea typeface="+mn-ea"/>
            </a:rPr>
            <a:t>28</a:t>
          </a:r>
          <a:r>
            <a:rPr kumimoji="1" lang="ja-JP" altLang="en-US" sz="1100">
              <a:latin typeface="+mn-ea"/>
              <a:ea typeface="+mn-ea"/>
            </a:rPr>
            <a:t>年度～</a:t>
          </a:r>
          <a:r>
            <a:rPr kumimoji="1" lang="en-US" altLang="ja-JP" sz="1100">
              <a:latin typeface="+mn-ea"/>
              <a:ea typeface="+mn-ea"/>
            </a:rPr>
            <a:t>32</a:t>
          </a:r>
          <a:r>
            <a:rPr kumimoji="1" lang="ja-JP" altLang="en-US" sz="1100">
              <a:latin typeface="+mn-ea"/>
              <a:ea typeface="+mn-ea"/>
            </a:rPr>
            <a:t>年度）に基づき，効率的で効果的な人員配置による職員数の削減，時間外勤務の縮減等を行い，更なる総人件費の削減に努めていく。</a:t>
          </a:r>
        </a:p>
        <a:p>
          <a:pPr>
            <a:lnSpc>
              <a:spcPts val="1200"/>
            </a:lnSpc>
          </a:pPr>
          <a:endParaRPr kumimoji="1" lang="ja-JP" altLang="en-US" sz="1100">
            <a:latin typeface="+mn-ea"/>
            <a:ea typeface="+mn-ea"/>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88900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9182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88900</xdr:rowOff>
    </xdr:from>
    <xdr:to>
      <xdr:col>24</xdr:col>
      <xdr:colOff>114300</xdr:colOff>
      <xdr:row>34</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91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139700</xdr:rowOff>
    </xdr:from>
    <xdr:to>
      <xdr:col>24</xdr:col>
      <xdr:colOff>25400</xdr:colOff>
      <xdr:row>41</xdr:row>
      <xdr:rowOff>133350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11900"/>
          <a:ext cx="838200" cy="85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50800</xdr:rowOff>
    </xdr:from>
    <xdr:to>
      <xdr:col>24</xdr:col>
      <xdr:colOff>76200</xdr:colOff>
      <xdr:row>38</xdr:row>
      <xdr:rowOff>152400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25400</xdr:rowOff>
    </xdr:from>
    <xdr:to>
      <xdr:col>19</xdr:col>
      <xdr:colOff>187325</xdr:colOff>
      <xdr:row>36</xdr:row>
      <xdr:rowOff>139700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97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32</xdr:row>
      <xdr:rowOff>63500</xdr:rowOff>
    </xdr:from>
    <xdr:to>
      <xdr:col>20</xdr:col>
      <xdr:colOff>38100</xdr:colOff>
      <xdr:row>32</xdr:row>
      <xdr:rowOff>165100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3827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31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25400</xdr:rowOff>
    </xdr:from>
    <xdr:to>
      <xdr:col>15</xdr:col>
      <xdr:colOff>98425</xdr:colOff>
      <xdr:row>36</xdr:row>
      <xdr:rowOff>38100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9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12700</xdr:rowOff>
    </xdr:from>
    <xdr:to>
      <xdr:col>15</xdr:col>
      <xdr:colOff>149225</xdr:colOff>
      <xdr:row>32</xdr:row>
      <xdr:rowOff>114300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124477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38100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84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50800</xdr:rowOff>
    </xdr:from>
    <xdr:to>
      <xdr:col>6</xdr:col>
      <xdr:colOff>171450</xdr:colOff>
      <xdr:row>32</xdr:row>
      <xdr:rowOff>152400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5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162577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82550</xdr:rowOff>
    </xdr:from>
    <xdr:to>
      <xdr:col>24</xdr:col>
      <xdr:colOff>76200</xdr:colOff>
      <xdr:row>42</xdr:row>
      <xdr:rowOff>12700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88900</xdr:rowOff>
    </xdr:from>
    <xdr:to>
      <xdr:col>20</xdr:col>
      <xdr:colOff>38100</xdr:colOff>
      <xdr:row>37</xdr:row>
      <xdr:rowOff>19050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4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146050</xdr:rowOff>
    </xdr:from>
    <xdr:to>
      <xdr:col>15</xdr:col>
      <xdr:colOff>149225</xdr:colOff>
      <xdr:row>36</xdr:row>
      <xdr:rowOff>76200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60977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158750</xdr:rowOff>
    </xdr:from>
    <xdr:to>
      <xdr:col>11</xdr:col>
      <xdr:colOff>60325</xdr:colOff>
      <xdr:row>36</xdr:row>
      <xdr:rowOff>88900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本市では，保育所数に占める民間設置箇所数の割合が高く，保育所運営費にかかる所要額を扶助費で計上していることから物件費が低いことや，これまでから保育所等の民営化推進，委託料の適正化等に取り組んできたことにより，類似団体平均を下回っ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今後も「はばたけ未来へ</a:t>
          </a:r>
          <a:r>
            <a:rPr lang="ja-JP" altLang="ja-JP" sz="1100" i="1">
              <a:solidFill>
                <a:schemeClr val="dk1"/>
              </a:solidFill>
              <a:effectLst/>
              <a:latin typeface="+mn-lt"/>
              <a:ea typeface="+mn-ea"/>
              <a:cs typeface="+mn-cs"/>
            </a:rPr>
            <a:t>！</a:t>
          </a:r>
          <a:r>
            <a:rPr lang="ja-JP" altLang="ja-JP" sz="1100">
              <a:solidFill>
                <a:schemeClr val="dk1"/>
              </a:solidFill>
              <a:effectLst/>
              <a:latin typeface="+mn-lt"/>
              <a:ea typeface="+mn-ea"/>
              <a:cs typeface="+mn-cs"/>
            </a:rPr>
            <a:t>　京プラン」後期実施計画（</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年度）に掲げる改革を徹底することで，抑制に努めていく。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25400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38100</xdr:rowOff>
    </xdr:from>
    <xdr:to>
      <xdr:col>82</xdr:col>
      <xdr:colOff>107950</xdr:colOff>
      <xdr:row>15</xdr:row>
      <xdr:rowOff>107950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384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6350</xdr:rowOff>
    </xdr:from>
    <xdr:to>
      <xdr:col>78</xdr:col>
      <xdr:colOff>69850</xdr:colOff>
      <xdr:row>15</xdr:row>
      <xdr:rowOff>107950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578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0</xdr:rowOff>
    </xdr:from>
    <xdr:to>
      <xdr:col>78</xdr:col>
      <xdr:colOff>120650</xdr:colOff>
      <xdr:row>18</xdr:row>
      <xdr:rowOff>101600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139700</xdr:rowOff>
    </xdr:from>
    <xdr:to>
      <xdr:col>73</xdr:col>
      <xdr:colOff>180975</xdr:colOff>
      <xdr:row>15</xdr:row>
      <xdr:rowOff>6350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40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35577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139700</xdr:rowOff>
    </xdr:from>
    <xdr:to>
      <xdr:col>69</xdr:col>
      <xdr:colOff>92075</xdr:colOff>
      <xdr:row>14</xdr:row>
      <xdr:rowOff>165100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54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158750</xdr:rowOff>
    </xdr:from>
    <xdr:to>
      <xdr:col>82</xdr:col>
      <xdr:colOff>158750</xdr:colOff>
      <xdr:row>14</xdr:row>
      <xdr:rowOff>88900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67327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127000</xdr:rowOff>
    </xdr:from>
    <xdr:to>
      <xdr:col>74</xdr:col>
      <xdr:colOff>31750</xdr:colOff>
      <xdr:row>15</xdr:row>
      <xdr:rowOff>57150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67327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88900</xdr:rowOff>
    </xdr:from>
    <xdr:to>
      <xdr:col>69</xdr:col>
      <xdr:colOff>142875</xdr:colOff>
      <xdr:row>15</xdr:row>
      <xdr:rowOff>19050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障害者福祉費にかかる扶助費が多いこと及び保育所数に占める民間設置箇所数の割合が高く保育所運営費にかかる扶助費が多いことなどから，類似団体平均を上回っている。</a:t>
          </a:r>
          <a:endParaRPr lang="ja-JP" altLang="ja-JP" sz="1400">
            <a:effectLst/>
          </a:endParaRPr>
        </a:p>
        <a:p>
          <a:r>
            <a:rPr lang="ja-JP" altLang="ja-JP" sz="1100">
              <a:solidFill>
                <a:schemeClr val="dk1"/>
              </a:solidFill>
              <a:effectLst/>
              <a:latin typeface="+mn-lt"/>
              <a:ea typeface="+mn-ea"/>
              <a:cs typeface="+mn-cs"/>
            </a:rPr>
            <a:t>　主に国制度に基づく事業が多いため，見直しには限界があるが，今後も，運用面における課題がないか点検を行っていく。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107950</xdr:rowOff>
    </xdr:from>
    <xdr:to>
      <xdr:col>24</xdr:col>
      <xdr:colOff>25400</xdr:colOff>
      <xdr:row>61</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2235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165100</xdr:rowOff>
    </xdr:from>
    <xdr:to>
      <xdr:col>19</xdr:col>
      <xdr:colOff>187325</xdr:colOff>
      <xdr:row>61</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45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60</xdr:row>
      <xdr:rowOff>95250</xdr:rowOff>
    </xdr:from>
    <xdr:to>
      <xdr:col>20</xdr:col>
      <xdr:colOff>38100</xdr:colOff>
      <xdr:row>61</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35577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165100</xdr:rowOff>
    </xdr:from>
    <xdr:to>
      <xdr:col>15</xdr:col>
      <xdr:colOff>98425</xdr:colOff>
      <xdr:row>61</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452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114300</xdr:rowOff>
    </xdr:from>
    <xdr:to>
      <xdr:col>15</xdr:col>
      <xdr:colOff>149225</xdr:colOff>
      <xdr:row>60</xdr:row>
      <xdr:rowOff>44450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54627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107950</xdr:rowOff>
    </xdr:from>
    <xdr:to>
      <xdr:col>11</xdr:col>
      <xdr:colOff>9525</xdr:colOff>
      <xdr:row>61</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566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60</xdr:row>
      <xdr:rowOff>19050</xdr:rowOff>
    </xdr:from>
    <xdr:to>
      <xdr:col>11</xdr:col>
      <xdr:colOff>60325</xdr:colOff>
      <xdr:row>60</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07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96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57150</xdr:rowOff>
    </xdr:from>
    <xdr:to>
      <xdr:col>24</xdr:col>
      <xdr:colOff>76200</xdr:colOff>
      <xdr:row>59</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29227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114300</xdr:rowOff>
    </xdr:from>
    <xdr:to>
      <xdr:col>15</xdr:col>
      <xdr:colOff>149225</xdr:colOff>
      <xdr:row>61</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57150</xdr:rowOff>
    </xdr:from>
    <xdr:to>
      <xdr:col>11</xdr:col>
      <xdr:colOff>60325</xdr:colOff>
      <xdr:row>61</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114300</xdr:rowOff>
    </xdr:from>
    <xdr:to>
      <xdr:col>6</xdr:col>
      <xdr:colOff>171450</xdr:colOff>
      <xdr:row>62</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5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高齢化率が</a:t>
          </a:r>
          <a:r>
            <a:rPr kumimoji="1" lang="en-US" altLang="ja-JP" sz="1100">
              <a:solidFill>
                <a:schemeClr val="dk1"/>
              </a:solidFill>
              <a:effectLst/>
              <a:latin typeface="+mn-lt"/>
              <a:ea typeface="+mn-ea"/>
              <a:cs typeface="+mn-cs"/>
            </a:rPr>
            <a:t>26.7</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年度国勢調査時点） と進展しており，後期高齢者医療特別会計や介護保険事業特別会計への繰出金が多くなっていることから，類似団体平均値を上回る状況にある。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146050</xdr:rowOff>
    </xdr:from>
    <xdr:to>
      <xdr:col>82</xdr:col>
      <xdr:colOff>107950</xdr:colOff>
      <xdr:row>61</xdr:row>
      <xdr:rowOff>12700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60977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146050</xdr:rowOff>
    </xdr:from>
    <xdr:to>
      <xdr:col>82</xdr:col>
      <xdr:colOff>196850</xdr:colOff>
      <xdr:row>52</xdr:row>
      <xdr:rowOff>146050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58</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282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111777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58</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xdr:rowOff>
    </xdr:from>
    <xdr:to>
      <xdr:col>73</xdr:col>
      <xdr:colOff>180975</xdr:colOff>
      <xdr:row>57</xdr:row>
      <xdr:rowOff>69850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85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95250</xdr:rowOff>
    </xdr:from>
    <xdr:to>
      <xdr:col>74</xdr:col>
      <xdr:colOff>31750</xdr:colOff>
      <xdr:row>57</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35577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146050</xdr:rowOff>
    </xdr:from>
    <xdr:to>
      <xdr:col>69</xdr:col>
      <xdr:colOff>92075</xdr:colOff>
      <xdr:row>57</xdr:row>
      <xdr:rowOff>12700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133350</xdr:rowOff>
    </xdr:from>
    <xdr:to>
      <xdr:col>69</xdr:col>
      <xdr:colOff>142875</xdr:colOff>
      <xdr:row>57</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48277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300"/>
            </a:lnSpc>
          </a:pPr>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本市では，平成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決算から「京都市補助金等の交付等に関する条例」に基づき，交付状況を公開するなど市民目線に立った適正化の取組を進めていることに加え，事務事業評価を活用した見直しや外郭団体のあり方を検討する中で，補助費等は減少傾向にある。</a:t>
          </a:r>
          <a:endParaRPr lang="ja-JP" altLang="ja-JP" sz="1400">
            <a:effectLst/>
          </a:endParaRPr>
        </a:p>
        <a:p>
          <a:pPr rtl="0" eaLnBrk="1" fontAlgn="auto" latinLnBrk="0" hangingPunct="1">
            <a:lnSpc>
              <a:spcPts val="1300"/>
            </a:lnSpc>
          </a:pPr>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年度は，京都市産業技術研究所（地場産業，伝統産業振興のための技術支援機関）の地方独立行政法人化（直営から交付金による運営に変更）により増加した。</a:t>
          </a:r>
          <a:endParaRPr lang="ja-JP" altLang="ja-JP" sz="1400">
            <a:effectLst/>
          </a:endParaRPr>
        </a:p>
        <a:p>
          <a:pPr rtl="0" eaLnBrk="1" fontAlgn="auto" latinLnBrk="0" hangingPunct="1">
            <a:lnSpc>
              <a:spcPts val="1300"/>
            </a:lnSpc>
          </a:pPr>
          <a:r>
            <a:rPr lang="ja-JP" altLang="ja-JP" sz="1100">
              <a:solidFill>
                <a:schemeClr val="dk1"/>
              </a:solidFill>
              <a:effectLst/>
              <a:latin typeface="+mn-lt"/>
              <a:ea typeface="+mn-ea"/>
              <a:cs typeface="+mn-cs"/>
            </a:rPr>
            <a:t>　今後も「はばたけ未来へ</a:t>
          </a:r>
          <a:r>
            <a:rPr lang="ja-JP" altLang="ja-JP" sz="1100" i="1">
              <a:solidFill>
                <a:schemeClr val="dk1"/>
              </a:solidFill>
              <a:effectLst/>
              <a:latin typeface="+mn-lt"/>
              <a:ea typeface="+mn-ea"/>
              <a:cs typeface="+mn-cs"/>
            </a:rPr>
            <a:t>！</a:t>
          </a:r>
          <a:r>
            <a:rPr lang="ja-JP" altLang="ja-JP" sz="1100">
              <a:solidFill>
                <a:schemeClr val="dk1"/>
              </a:solidFill>
              <a:effectLst/>
              <a:latin typeface="+mn-lt"/>
              <a:ea typeface="+mn-ea"/>
              <a:cs typeface="+mn-cs"/>
            </a:rPr>
            <a:t>　京プラン」後期実施計画（</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年度）に掲げる本市外郭団体の改革等を行うなど，補助金等の見直しに引き続き取り組んでいく。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146050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08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118127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146050</xdr:rowOff>
    </xdr:from>
    <xdr:to>
      <xdr:col>82</xdr:col>
      <xdr:colOff>196850</xdr:colOff>
      <xdr:row>41</xdr:row>
      <xdr:rowOff>146050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31750</xdr:rowOff>
    </xdr:from>
    <xdr:to>
      <xdr:col>82</xdr:col>
      <xdr:colOff>107950</xdr:colOff>
      <xdr:row>39</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54685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130827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114300</xdr:rowOff>
    </xdr:from>
    <xdr:to>
      <xdr:col>82</xdr:col>
      <xdr:colOff>158750</xdr:colOff>
      <xdr:row>38</xdr:row>
      <xdr:rowOff>44450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127000</xdr:rowOff>
    </xdr:from>
    <xdr:to>
      <xdr:col>78</xdr:col>
      <xdr:colOff>69850</xdr:colOff>
      <xdr:row>40</xdr:row>
      <xdr:rowOff>31750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813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0</xdr:rowOff>
    </xdr:from>
    <xdr:to>
      <xdr:col>78</xdr:col>
      <xdr:colOff>120650</xdr:colOff>
      <xdr:row>39</xdr:row>
      <xdr:rowOff>101600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111777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45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31750</xdr:rowOff>
    </xdr:from>
    <xdr:to>
      <xdr:col>73</xdr:col>
      <xdr:colOff>180975</xdr:colOff>
      <xdr:row>40</xdr:row>
      <xdr:rowOff>88900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889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152400</xdr:rowOff>
    </xdr:from>
    <xdr:to>
      <xdr:col>74</xdr:col>
      <xdr:colOff>31750</xdr:colOff>
      <xdr:row>39</xdr:row>
      <xdr:rowOff>82550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92727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127000</xdr:rowOff>
    </xdr:from>
    <xdr:to>
      <xdr:col>69</xdr:col>
      <xdr:colOff>92075</xdr:colOff>
      <xdr:row>40</xdr:row>
      <xdr:rowOff>88900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813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38100</xdr:rowOff>
    </xdr:from>
    <xdr:to>
      <xdr:col>69</xdr:col>
      <xdr:colOff>142875</xdr:colOff>
      <xdr:row>39</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49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49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152400</xdr:rowOff>
    </xdr:from>
    <xdr:to>
      <xdr:col>82</xdr:col>
      <xdr:colOff>158750</xdr:colOff>
      <xdr:row>38</xdr:row>
      <xdr:rowOff>82550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124477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76200</xdr:rowOff>
    </xdr:from>
    <xdr:to>
      <xdr:col>78</xdr:col>
      <xdr:colOff>120650</xdr:colOff>
      <xdr:row>40</xdr:row>
      <xdr:rowOff>6350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162577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84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152400</xdr:rowOff>
    </xdr:from>
    <xdr:to>
      <xdr:col>74</xdr:col>
      <xdr:colOff>31750</xdr:colOff>
      <xdr:row>40</xdr:row>
      <xdr:rowOff>82550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67327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9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38100</xdr:rowOff>
    </xdr:from>
    <xdr:to>
      <xdr:col>69</xdr:col>
      <xdr:colOff>142875</xdr:colOff>
      <xdr:row>40</xdr:row>
      <xdr:rowOff>139700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124477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76200</xdr:rowOff>
    </xdr:from>
    <xdr:to>
      <xdr:col>65</xdr:col>
      <xdr:colOff>53975</xdr:colOff>
      <xdr:row>40</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162577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地下鉄事業への経営健全化出資債，退職手当債などの市債の償還が減少し，類似団体平均値を下回っている。 </a:t>
          </a:r>
          <a:endParaRPr lang="ja-JP" altLang="ja-JP" sz="1400">
            <a:effectLst/>
          </a:endParaRPr>
        </a:p>
        <a:p>
          <a:r>
            <a:rPr kumimoji="1" lang="ja-JP" altLang="ja-JP" sz="1100">
              <a:solidFill>
                <a:schemeClr val="dk1"/>
              </a:solidFill>
              <a:effectLst/>
              <a:latin typeface="+mn-lt"/>
              <a:ea typeface="+mn-ea"/>
              <a:cs typeface="+mn-cs"/>
            </a:rPr>
            <a:t>　今後も，「はばたけ未来へ</a:t>
          </a:r>
          <a:r>
            <a:rPr kumimoji="1" lang="ja-JP" altLang="ja-JP" sz="1100" i="1">
              <a:solidFill>
                <a:schemeClr val="dk1"/>
              </a:solidFill>
              <a:effectLst/>
              <a:latin typeface="+mn-lt"/>
              <a:ea typeface="+mn-ea"/>
              <a:cs typeface="+mn-cs"/>
            </a:rPr>
            <a:t>！</a:t>
          </a:r>
          <a:r>
            <a:rPr kumimoji="1" lang="ja-JP" altLang="ja-JP" sz="1100">
              <a:solidFill>
                <a:schemeClr val="dk1"/>
              </a:solidFill>
              <a:effectLst/>
              <a:latin typeface="+mn-lt"/>
              <a:ea typeface="+mn-ea"/>
              <a:cs typeface="+mn-cs"/>
            </a:rPr>
            <a:t>　京プラン」後期実施計画（</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年度）で掲げる市債残高の適切なコントロールにより，比率の改善に努めていく。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101600</xdr:rowOff>
    </xdr:from>
    <xdr:to>
      <xdr:col>24</xdr:col>
      <xdr:colOff>25400</xdr:colOff>
      <xdr:row>80</xdr:row>
      <xdr:rowOff>152400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446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124477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152400</xdr:rowOff>
    </xdr:from>
    <xdr:to>
      <xdr:col>24</xdr:col>
      <xdr:colOff>114300</xdr:colOff>
      <xdr:row>80</xdr:row>
      <xdr:rowOff>152400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101600</xdr:rowOff>
    </xdr:from>
    <xdr:to>
      <xdr:col>24</xdr:col>
      <xdr:colOff>114300</xdr:colOff>
      <xdr:row>72</xdr:row>
      <xdr:rowOff>101600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120650</xdr:rowOff>
    </xdr:from>
    <xdr:to>
      <xdr:col>24</xdr:col>
      <xdr:colOff>25400</xdr:colOff>
      <xdr:row>77</xdr:row>
      <xdr:rowOff>120650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9794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120650</xdr:rowOff>
    </xdr:from>
    <xdr:to>
      <xdr:col>24</xdr:col>
      <xdr:colOff>76200</xdr:colOff>
      <xdr:row>76</xdr:row>
      <xdr:rowOff>50800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120650</xdr:rowOff>
    </xdr:from>
    <xdr:to>
      <xdr:col>19</xdr:col>
      <xdr:colOff>187325</xdr:colOff>
      <xdr:row>78</xdr:row>
      <xdr:rowOff>50800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322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158750</xdr:rowOff>
    </xdr:from>
    <xdr:to>
      <xdr:col>20</xdr:col>
      <xdr:colOff>38100</xdr:colOff>
      <xdr:row>78</xdr:row>
      <xdr:rowOff>88900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73677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44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50800</xdr:rowOff>
    </xdr:from>
    <xdr:to>
      <xdr:col>15</xdr:col>
      <xdr:colOff>98425</xdr:colOff>
      <xdr:row>78</xdr:row>
      <xdr:rowOff>101600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42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146050</xdr:rowOff>
    </xdr:from>
    <xdr:to>
      <xdr:col>15</xdr:col>
      <xdr:colOff>149225</xdr:colOff>
      <xdr:row>78</xdr:row>
      <xdr:rowOff>76200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86377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101600</xdr:rowOff>
    </xdr:from>
    <xdr:to>
      <xdr:col>11</xdr:col>
      <xdr:colOff>9525</xdr:colOff>
      <xdr:row>79</xdr:row>
      <xdr:rowOff>69850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474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12700</xdr:rowOff>
    </xdr:from>
    <xdr:to>
      <xdr:col>11</xdr:col>
      <xdr:colOff>60325</xdr:colOff>
      <xdr:row>78</xdr:row>
      <xdr:rowOff>114300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124477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16527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69850</xdr:rowOff>
    </xdr:from>
    <xdr:to>
      <xdr:col>24</xdr:col>
      <xdr:colOff>76200</xdr:colOff>
      <xdr:row>76</xdr:row>
      <xdr:rowOff>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86377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7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69850</xdr:rowOff>
    </xdr:from>
    <xdr:to>
      <xdr:col>20</xdr:col>
      <xdr:colOff>38100</xdr:colOff>
      <xdr:row>78</xdr:row>
      <xdr:rowOff>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10177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04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0</xdr:rowOff>
    </xdr:from>
    <xdr:to>
      <xdr:col>15</xdr:col>
      <xdr:colOff>149225</xdr:colOff>
      <xdr:row>78</xdr:row>
      <xdr:rowOff>101600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50800</xdr:rowOff>
    </xdr:from>
    <xdr:to>
      <xdr:col>11</xdr:col>
      <xdr:colOff>60325</xdr:colOff>
      <xdr:row>78</xdr:row>
      <xdr:rowOff>152400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137177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105427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総人件費を削減しているものの，依然として民間保育所運営措置費をはじめとした社会福祉関連経費等は増大しており，義務的経費である人件費及び扶助費の比率が他都市を上回っているため，全体的に見ても財政の硬直度合いは，類似団体平均値を上回る状況に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18143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619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161670</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18143</xdr:rowOff>
    </xdr:from>
    <xdr:to>
      <xdr:col>82</xdr:col>
      <xdr:colOff>196850</xdr:colOff>
      <xdr:row>82</xdr:row>
      <xdr:rowOff>18143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9979</xdr:rowOff>
    </xdr:from>
    <xdr:to>
      <xdr:col>82</xdr:col>
      <xdr:colOff>107950</xdr:colOff>
      <xdr:row>79</xdr:row>
      <xdr:rowOff>75293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5545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5641</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207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160564</xdr:rowOff>
    </xdr:from>
    <xdr:to>
      <xdr:col>82</xdr:col>
      <xdr:colOff>158750</xdr:colOff>
      <xdr:row>78</xdr:row>
      <xdr:rowOff>90714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102507</xdr:rowOff>
    </xdr:from>
    <xdr:to>
      <xdr:col>78</xdr:col>
      <xdr:colOff>69850</xdr:colOff>
      <xdr:row>79</xdr:row>
      <xdr:rowOff>9979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304157"/>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81643</xdr:rowOff>
    </xdr:from>
    <xdr:to>
      <xdr:col>78</xdr:col>
      <xdr:colOff>120650</xdr:colOff>
      <xdr:row>77</xdr:row>
      <xdr:rowOff>11793</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21970</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88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102507</xdr:rowOff>
    </xdr:from>
    <xdr:to>
      <xdr:col>73</xdr:col>
      <xdr:colOff>180975</xdr:colOff>
      <xdr:row>77</xdr:row>
      <xdr:rowOff>146050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304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24493</xdr:rowOff>
    </xdr:from>
    <xdr:to>
      <xdr:col>74</xdr:col>
      <xdr:colOff>31750</xdr:colOff>
      <xdr:row>75</xdr:row>
      <xdr:rowOff>126093</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136270</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80736</xdr:rowOff>
    </xdr:from>
    <xdr:to>
      <xdr:col>69</xdr:col>
      <xdr:colOff>92075</xdr:colOff>
      <xdr:row>77</xdr:row>
      <xdr:rowOff>146050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282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122465</xdr:rowOff>
    </xdr:from>
    <xdr:to>
      <xdr:col>69</xdr:col>
      <xdr:colOff>142875</xdr:colOff>
      <xdr:row>76</xdr:row>
      <xdr:rowOff>52614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62792</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108857</xdr:rowOff>
    </xdr:from>
    <xdr:to>
      <xdr:col>65</xdr:col>
      <xdr:colOff>53975</xdr:colOff>
      <xdr:row>75</xdr:row>
      <xdr:rowOff>39007</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7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49184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24493</xdr:rowOff>
    </xdr:from>
    <xdr:to>
      <xdr:col>82</xdr:col>
      <xdr:colOff>158750</xdr:colOff>
      <xdr:row>79</xdr:row>
      <xdr:rowOff>126093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168020</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130629</xdr:rowOff>
    </xdr:from>
    <xdr:to>
      <xdr:col>78</xdr:col>
      <xdr:colOff>120650</xdr:colOff>
      <xdr:row>79</xdr:row>
      <xdr:rowOff>60779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45556</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590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51707</xdr:rowOff>
    </xdr:from>
    <xdr:to>
      <xdr:col>74</xdr:col>
      <xdr:colOff>31750</xdr:colOff>
      <xdr:row>77</xdr:row>
      <xdr:rowOff>153307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138084</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29936</xdr:rowOff>
    </xdr:from>
    <xdr:to>
      <xdr:col>65</xdr:col>
      <xdr:colOff>53975</xdr:colOff>
      <xdr:row>77</xdr:row>
      <xdr:rowOff>131536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116313</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京都府京都市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66497</xdr:rowOff>
    </xdr:from>
    <xdr:to>
      <xdr:col>29</xdr:col>
      <xdr:colOff>127000</xdr:colOff>
      <xdr:row>17</xdr:row>
      <xdr:rowOff>14354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71522"/>
          <a:ext cx="0" cy="8051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157881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4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14354</xdr:rowOff>
    </xdr:from>
    <xdr:to>
      <xdr:col>30</xdr:col>
      <xdr:colOff>25400</xdr:colOff>
      <xdr:row>17</xdr:row>
      <xdr:rowOff>14354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766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152874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1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66497</xdr:rowOff>
    </xdr:from>
    <xdr:to>
      <xdr:col>30</xdr:col>
      <xdr:colOff>25400</xdr:colOff>
      <xdr:row>12</xdr:row>
      <xdr:rowOff>66497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7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106113</xdr:rowOff>
    </xdr:from>
    <xdr:to>
      <xdr:col>29</xdr:col>
      <xdr:colOff>127000</xdr:colOff>
      <xdr:row>17</xdr:row>
      <xdr:rowOff>117064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211138"/>
          <a:ext cx="647700" cy="868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15846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4637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43769</xdr:rowOff>
    </xdr:from>
    <xdr:to>
      <xdr:col>29</xdr:col>
      <xdr:colOff>177800</xdr:colOff>
      <xdr:row>14</xdr:row>
      <xdr:rowOff>145369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110114</xdr:rowOff>
    </xdr:from>
    <xdr:to>
      <xdr:col>26</xdr:col>
      <xdr:colOff>50800</xdr:colOff>
      <xdr:row>17</xdr:row>
      <xdr:rowOff>117064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072389"/>
          <a:ext cx="698500" cy="6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42763</xdr:rowOff>
    </xdr:from>
    <xdr:to>
      <xdr:col>26</xdr:col>
      <xdr:colOff>101600</xdr:colOff>
      <xdr:row>19</xdr:row>
      <xdr:rowOff>144363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129140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434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110114</xdr:rowOff>
    </xdr:from>
    <xdr:to>
      <xdr:col>22</xdr:col>
      <xdr:colOff>114300</xdr:colOff>
      <xdr:row>17</xdr:row>
      <xdr:rowOff>111920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72389"/>
          <a:ext cx="698500" cy="1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34877</xdr:rowOff>
    </xdr:from>
    <xdr:to>
      <xdr:col>22</xdr:col>
      <xdr:colOff>165100</xdr:colOff>
      <xdr:row>19</xdr:row>
      <xdr:rowOff>136477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121254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111920</xdr:rowOff>
    </xdr:from>
    <xdr:to>
      <xdr:col>18</xdr:col>
      <xdr:colOff>177800</xdr:colOff>
      <xdr:row>17</xdr:row>
      <xdr:rowOff>135717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74195"/>
          <a:ext cx="698500" cy="23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42604</xdr:rowOff>
    </xdr:from>
    <xdr:to>
      <xdr:col>19</xdr:col>
      <xdr:colOff>38100</xdr:colOff>
      <xdr:row>19</xdr:row>
      <xdr:rowOff>144204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128981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3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69007</xdr:rowOff>
    </xdr:from>
    <xdr:to>
      <xdr:col>15</xdr:col>
      <xdr:colOff>101600</xdr:colOff>
      <xdr:row>19</xdr:row>
      <xdr:rowOff>170607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74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155384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6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55313</xdr:rowOff>
    </xdr:from>
    <xdr:to>
      <xdr:col>29</xdr:col>
      <xdr:colOff>177800</xdr:colOff>
      <xdr:row>12</xdr:row>
      <xdr:rowOff>156913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160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135340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06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66264</xdr:rowOff>
    </xdr:from>
    <xdr:to>
      <xdr:col>26</xdr:col>
      <xdr:colOff>101600</xdr:colOff>
      <xdr:row>17</xdr:row>
      <xdr:rowOff>167864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28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6591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97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59314</xdr:rowOff>
    </xdr:from>
    <xdr:to>
      <xdr:col>22</xdr:col>
      <xdr:colOff>165100</xdr:colOff>
      <xdr:row>17</xdr:row>
      <xdr:rowOff>160914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21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171091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9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61120</xdr:rowOff>
    </xdr:from>
    <xdr:to>
      <xdr:col>19</xdr:col>
      <xdr:colOff>38100</xdr:colOff>
      <xdr:row>17</xdr:row>
      <xdr:rowOff>162720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2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9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84917</xdr:rowOff>
    </xdr:from>
    <xdr:to>
      <xdr:col>15</xdr:col>
      <xdr:colOff>101600</xdr:colOff>
      <xdr:row>18</xdr:row>
      <xdr:rowOff>15067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47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25244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114313</xdr:rowOff>
    </xdr:from>
    <xdr:to>
      <xdr:col>29</xdr:col>
      <xdr:colOff>127000</xdr:colOff>
      <xdr:row>37</xdr:row>
      <xdr:rowOff>274104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81763"/>
          <a:ext cx="0" cy="10170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246181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274104</xdr:rowOff>
    </xdr:from>
    <xdr:to>
      <xdr:col>30</xdr:col>
      <xdr:colOff>25400</xdr:colOff>
      <xdr:row>37</xdr:row>
      <xdr:rowOff>274104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398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200690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1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114313</xdr:rowOff>
    </xdr:from>
    <xdr:to>
      <xdr:col>30</xdr:col>
      <xdr:colOff>25400</xdr:colOff>
      <xdr:row>34</xdr:row>
      <xdr:rowOff>114313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81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157556</xdr:rowOff>
    </xdr:from>
    <xdr:to>
      <xdr:col>29</xdr:col>
      <xdr:colOff>127000</xdr:colOff>
      <xdr:row>35</xdr:row>
      <xdr:rowOff>108445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425006"/>
          <a:ext cx="647700" cy="293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224871</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352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252794</xdr:rowOff>
    </xdr:from>
    <xdr:to>
      <xdr:col>29</xdr:col>
      <xdr:colOff>177800</xdr:colOff>
      <xdr:row>36</xdr:row>
      <xdr:rowOff>11494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63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86004</xdr:rowOff>
    </xdr:from>
    <xdr:to>
      <xdr:col>26</xdr:col>
      <xdr:colOff>50800</xdr:colOff>
      <xdr:row>34</xdr:row>
      <xdr:rowOff>157556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353454"/>
          <a:ext cx="698500" cy="71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170574</xdr:rowOff>
    </xdr:from>
    <xdr:to>
      <xdr:col>26</xdr:col>
      <xdr:colOff>101600</xdr:colOff>
      <xdr:row>35</xdr:row>
      <xdr:rowOff>272174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0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256951</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341084</xdr:rowOff>
    </xdr:from>
    <xdr:to>
      <xdr:col>22</xdr:col>
      <xdr:colOff>114300</xdr:colOff>
      <xdr:row>34</xdr:row>
      <xdr:rowOff>86004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265634"/>
          <a:ext cx="698500" cy="87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106032</xdr:rowOff>
    </xdr:from>
    <xdr:to>
      <xdr:col>22</xdr:col>
      <xdr:colOff>165100</xdr:colOff>
      <xdr:row>35</xdr:row>
      <xdr:rowOff>207632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16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192409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0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341084</xdr:rowOff>
    </xdr:from>
    <xdr:to>
      <xdr:col>18</xdr:col>
      <xdr:colOff>177800</xdr:colOff>
      <xdr:row>34</xdr:row>
      <xdr:rowOff>162166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265634"/>
          <a:ext cx="698500" cy="16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40501</xdr:rowOff>
    </xdr:from>
    <xdr:to>
      <xdr:col>19</xdr:col>
      <xdr:colOff>38100</xdr:colOff>
      <xdr:row>35</xdr:row>
      <xdr:rowOff>142101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126878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3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56312</xdr:rowOff>
    </xdr:from>
    <xdr:to>
      <xdr:col>15</xdr:col>
      <xdr:colOff>101600</xdr:colOff>
      <xdr:row>35</xdr:row>
      <xdr:rowOff>157912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142689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53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57645</xdr:rowOff>
    </xdr:from>
    <xdr:to>
      <xdr:col>29</xdr:col>
      <xdr:colOff>177800</xdr:colOff>
      <xdr:row>35</xdr:row>
      <xdr:rowOff>159245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67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245622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1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106756</xdr:rowOff>
    </xdr:from>
    <xdr:to>
      <xdr:col>26</xdr:col>
      <xdr:colOff>101600</xdr:colOff>
      <xdr:row>34</xdr:row>
      <xdr:rowOff>208356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374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218533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35204</xdr:rowOff>
    </xdr:from>
    <xdr:to>
      <xdr:col>22</xdr:col>
      <xdr:colOff>165100</xdr:colOff>
      <xdr:row>34</xdr:row>
      <xdr:rowOff>136804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302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146981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07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290284</xdr:rowOff>
    </xdr:from>
    <xdr:to>
      <xdr:col>19</xdr:col>
      <xdr:colOff>38100</xdr:colOff>
      <xdr:row>34</xdr:row>
      <xdr:rowOff>48984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214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59161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598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111366</xdr:rowOff>
    </xdr:from>
    <xdr:to>
      <xdr:col>15</xdr:col>
      <xdr:colOff>101600</xdr:colOff>
      <xdr:row>34</xdr:row>
      <xdr:rowOff>212966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378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223143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14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1,415,775
1,371,493
827.83
764,305,222
761,875,901
359,884
402,633,179
1,321,248,326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134374</xdr:rowOff>
    </xdr:from>
    <xdr:to>
      <xdr:col>24</xdr:col>
      <xdr:colOff>62865</xdr:colOff>
      <xdr:row>35</xdr:row>
      <xdr:rowOff>108359</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77874"/>
          <a:ext cx="1270" cy="831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112186</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11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108359</xdr:rowOff>
    </xdr:from>
    <xdr:to>
      <xdr:col>24</xdr:col>
      <xdr:colOff>152400</xdr:colOff>
      <xdr:row>35</xdr:row>
      <xdr:rowOff>108359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10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81051</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5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134374</xdr:rowOff>
    </xdr:from>
    <xdr:to>
      <xdr:col>24</xdr:col>
      <xdr:colOff>152400</xdr:colOff>
      <xdr:row>30</xdr:row>
      <xdr:rowOff>134374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155679</xdr:rowOff>
    </xdr:from>
    <xdr:to>
      <xdr:col>24</xdr:col>
      <xdr:colOff>63500</xdr:colOff>
      <xdr:row>36</xdr:row>
      <xdr:rowOff>75623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299179"/>
          <a:ext cx="838200" cy="94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107583</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93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129156</xdr:rowOff>
    </xdr:from>
    <xdr:to>
      <xdr:col>24</xdr:col>
      <xdr:colOff>114300</xdr:colOff>
      <xdr:row>33</xdr:row>
      <xdr:rowOff>59306</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65542</xdr:rowOff>
    </xdr:from>
    <xdr:to>
      <xdr:col>19</xdr:col>
      <xdr:colOff>177800</xdr:colOff>
      <xdr:row>36</xdr:row>
      <xdr:rowOff>75623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237742"/>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32848</xdr:rowOff>
    </xdr:from>
    <xdr:to>
      <xdr:col>20</xdr:col>
      <xdr:colOff>38100</xdr:colOff>
      <xdr:row>38</xdr:row>
      <xdr:rowOff>134448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125575</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65542</xdr:rowOff>
    </xdr:from>
    <xdr:to>
      <xdr:col>15</xdr:col>
      <xdr:colOff>50800</xdr:colOff>
      <xdr:row>36</xdr:row>
      <xdr:rowOff>71623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37742"/>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14560</xdr:rowOff>
    </xdr:from>
    <xdr:to>
      <xdr:col>15</xdr:col>
      <xdr:colOff>101600</xdr:colOff>
      <xdr:row>38</xdr:row>
      <xdr:rowOff>116160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107287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71623</xdr:rowOff>
    </xdr:from>
    <xdr:to>
      <xdr:col>10</xdr:col>
      <xdr:colOff>114300</xdr:colOff>
      <xdr:row>36</xdr:row>
      <xdr:rowOff>78824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243823"/>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17874</xdr:rowOff>
    </xdr:from>
    <xdr:to>
      <xdr:col>10</xdr:col>
      <xdr:colOff>165100</xdr:colOff>
      <xdr:row>38</xdr:row>
      <xdr:rowOff>119474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110601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6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34127</xdr:rowOff>
    </xdr:from>
    <xdr:to>
      <xdr:col>6</xdr:col>
      <xdr:colOff>38100</xdr:colOff>
      <xdr:row>38</xdr:row>
      <xdr:rowOff>135727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126854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6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104879</xdr:rowOff>
    </xdr:from>
    <xdr:to>
      <xdr:col>24</xdr:col>
      <xdr:colOff>114300</xdr:colOff>
      <xdr:row>31</xdr:row>
      <xdr:rowOff>35029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24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36600</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18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24823</xdr:rowOff>
    </xdr:from>
    <xdr:to>
      <xdr:col>20</xdr:col>
      <xdr:colOff>38100</xdr:colOff>
      <xdr:row>36</xdr:row>
      <xdr:rowOff>126423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142950</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9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14742</xdr:rowOff>
    </xdr:from>
    <xdr:to>
      <xdr:col>15</xdr:col>
      <xdr:colOff>101600</xdr:colOff>
      <xdr:row>36</xdr:row>
      <xdr:rowOff>116342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8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132869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96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20823</xdr:rowOff>
    </xdr:from>
    <xdr:to>
      <xdr:col>10</xdr:col>
      <xdr:colOff>165100</xdr:colOff>
      <xdr:row>36</xdr:row>
      <xdr:rowOff>122423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9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138950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96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28024</xdr:rowOff>
    </xdr:from>
    <xdr:to>
      <xdr:col>6</xdr:col>
      <xdr:colOff>38100</xdr:colOff>
      <xdr:row>36</xdr:row>
      <xdr:rowOff>129624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0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146151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97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112040</xdr:rowOff>
    </xdr:from>
    <xdr:to>
      <xdr:col>24</xdr:col>
      <xdr:colOff>62865</xdr:colOff>
      <xdr:row>59</xdr:row>
      <xdr:rowOff>40648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84540"/>
          <a:ext cx="1270" cy="147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44475</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1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40648</xdr:rowOff>
    </xdr:from>
    <xdr:to>
      <xdr:col>24</xdr:col>
      <xdr:colOff>152400</xdr:colOff>
      <xdr:row>59</xdr:row>
      <xdr:rowOff>40648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1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58717</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5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112040</xdr:rowOff>
    </xdr:from>
    <xdr:to>
      <xdr:col>24</xdr:col>
      <xdr:colOff>152400</xdr:colOff>
      <xdr:row>50</xdr:row>
      <xdr:rowOff>112040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8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27343</xdr:rowOff>
    </xdr:from>
    <xdr:to>
      <xdr:col>24</xdr:col>
      <xdr:colOff>63500</xdr:colOff>
      <xdr:row>59</xdr:row>
      <xdr:rowOff>40648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10142893"/>
          <a:ext cx="8382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106382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07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83505</xdr:rowOff>
    </xdr:from>
    <xdr:to>
      <xdr:col>24</xdr:col>
      <xdr:colOff>114300</xdr:colOff>
      <xdr:row>58</xdr:row>
      <xdr:rowOff>13655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85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170561</xdr:rowOff>
    </xdr:from>
    <xdr:to>
      <xdr:col>19</xdr:col>
      <xdr:colOff>177800</xdr:colOff>
      <xdr:row>59</xdr:row>
      <xdr:rowOff>27343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10114661"/>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89883</xdr:rowOff>
    </xdr:from>
    <xdr:to>
      <xdr:col>20</xdr:col>
      <xdr:colOff>38100</xdr:colOff>
      <xdr:row>58</xdr:row>
      <xdr:rowOff>20033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36560</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63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170561</xdr:rowOff>
    </xdr:from>
    <xdr:to>
      <xdr:col>15</xdr:col>
      <xdr:colOff>50800</xdr:colOff>
      <xdr:row>59</xdr:row>
      <xdr:rowOff>37881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10114661"/>
          <a:ext cx="889000" cy="3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127602</xdr:rowOff>
    </xdr:from>
    <xdr:to>
      <xdr:col>15</xdr:col>
      <xdr:colOff>101600</xdr:colOff>
      <xdr:row>58</xdr:row>
      <xdr:rowOff>57752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74279</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6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37881</xdr:rowOff>
    </xdr:from>
    <xdr:to>
      <xdr:col>10</xdr:col>
      <xdr:colOff>114300</xdr:colOff>
      <xdr:row>59</xdr:row>
      <xdr:rowOff>81773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10153431"/>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139238</xdr:rowOff>
    </xdr:from>
    <xdr:to>
      <xdr:col>10</xdr:col>
      <xdr:colOff>165100</xdr:colOff>
      <xdr:row>58</xdr:row>
      <xdr:rowOff>69388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85915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68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18811</xdr:rowOff>
    </xdr:from>
    <xdr:to>
      <xdr:col>6</xdr:col>
      <xdr:colOff>38100</xdr:colOff>
      <xdr:row>58</xdr:row>
      <xdr:rowOff>120411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136938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7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161298</xdr:rowOff>
    </xdr:from>
    <xdr:to>
      <xdr:col>24</xdr:col>
      <xdr:colOff>114300</xdr:colOff>
      <xdr:row>59</xdr:row>
      <xdr:rowOff>91448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101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76225</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1002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147993</xdr:rowOff>
    </xdr:from>
    <xdr:to>
      <xdr:col>20</xdr:col>
      <xdr:colOff>38100</xdr:colOff>
      <xdr:row>59</xdr:row>
      <xdr:rowOff>78143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100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69270</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101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119761</xdr:rowOff>
    </xdr:from>
    <xdr:to>
      <xdr:col>15</xdr:col>
      <xdr:colOff>101600</xdr:colOff>
      <xdr:row>59</xdr:row>
      <xdr:rowOff>49911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1006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41038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1015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158531</xdr:rowOff>
    </xdr:from>
    <xdr:to>
      <xdr:col>10</xdr:col>
      <xdr:colOff>165100</xdr:colOff>
      <xdr:row>59</xdr:row>
      <xdr:rowOff>88681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1010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79808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1019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30973</xdr:rowOff>
    </xdr:from>
    <xdr:to>
      <xdr:col>6</xdr:col>
      <xdr:colOff>38100</xdr:colOff>
      <xdr:row>59</xdr:row>
      <xdr:rowOff>132573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1014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123700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1023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145891</xdr:rowOff>
    </xdr:from>
    <xdr:to>
      <xdr:col>24</xdr:col>
      <xdr:colOff>62865</xdr:colOff>
      <xdr:row>78</xdr:row>
      <xdr:rowOff>112364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47391"/>
          <a:ext cx="1270" cy="133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116191</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112364</xdr:rowOff>
    </xdr:from>
    <xdr:to>
      <xdr:col>24</xdr:col>
      <xdr:colOff>152400</xdr:colOff>
      <xdr:row>78</xdr:row>
      <xdr:rowOff>112364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8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92568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145891</xdr:rowOff>
    </xdr:from>
    <xdr:to>
      <xdr:col>24</xdr:col>
      <xdr:colOff>152400</xdr:colOff>
      <xdr:row>70</xdr:row>
      <xdr:rowOff>145891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47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67500</xdr:rowOff>
    </xdr:from>
    <xdr:to>
      <xdr:col>24</xdr:col>
      <xdr:colOff>63500</xdr:colOff>
      <xdr:row>76</xdr:row>
      <xdr:rowOff>80454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097700"/>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158164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4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135287</xdr:rowOff>
    </xdr:from>
    <xdr:to>
      <xdr:col>24</xdr:col>
      <xdr:colOff>114300</xdr:colOff>
      <xdr:row>76</xdr:row>
      <xdr:rowOff>65438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9940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80454</xdr:rowOff>
    </xdr:from>
    <xdr:to>
      <xdr:col>19</xdr:col>
      <xdr:colOff>177800</xdr:colOff>
      <xdr:row>76</xdr:row>
      <xdr:rowOff>103981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10654"/>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161385</xdr:rowOff>
    </xdr:from>
    <xdr:to>
      <xdr:col>20</xdr:col>
      <xdr:colOff>38100</xdr:colOff>
      <xdr:row>76</xdr:row>
      <xdr:rowOff>91535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108062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9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79311</xdr:rowOff>
    </xdr:from>
    <xdr:to>
      <xdr:col>15</xdr:col>
      <xdr:colOff>50800</xdr:colOff>
      <xdr:row>76</xdr:row>
      <xdr:rowOff>103981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09511"/>
          <a:ext cx="889000" cy="2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3747</xdr:rowOff>
    </xdr:from>
    <xdr:to>
      <xdr:col>15</xdr:col>
      <xdr:colOff>101600</xdr:colOff>
      <xdr:row>76</xdr:row>
      <xdr:rowOff>105347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121873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79311</xdr:rowOff>
    </xdr:from>
    <xdr:to>
      <xdr:col>10</xdr:col>
      <xdr:colOff>114300</xdr:colOff>
      <xdr:row>76</xdr:row>
      <xdr:rowOff>99600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09511"/>
          <a:ext cx="889000" cy="2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149194</xdr:rowOff>
    </xdr:from>
    <xdr:to>
      <xdr:col>10</xdr:col>
      <xdr:colOff>165100</xdr:colOff>
      <xdr:row>76</xdr:row>
      <xdr:rowOff>79344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95870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7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166719</xdr:rowOff>
    </xdr:from>
    <xdr:to>
      <xdr:col>6</xdr:col>
      <xdr:colOff>38100</xdr:colOff>
      <xdr:row>76</xdr:row>
      <xdr:rowOff>96869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113396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16700</xdr:rowOff>
    </xdr:from>
    <xdr:to>
      <xdr:col>24</xdr:col>
      <xdr:colOff>114300</xdr:colOff>
      <xdr:row>76</xdr:row>
      <xdr:rowOff>118300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166577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29654</xdr:rowOff>
    </xdr:from>
    <xdr:to>
      <xdr:col>20</xdr:col>
      <xdr:colOff>38100</xdr:colOff>
      <xdr:row>76</xdr:row>
      <xdr:rowOff>131254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5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122381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15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53181</xdr:rowOff>
    </xdr:from>
    <xdr:to>
      <xdr:col>15</xdr:col>
      <xdr:colOff>101600</xdr:colOff>
      <xdr:row>76</xdr:row>
      <xdr:rowOff>154781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8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145908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7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28511</xdr:rowOff>
    </xdr:from>
    <xdr:to>
      <xdr:col>10</xdr:col>
      <xdr:colOff>165100</xdr:colOff>
      <xdr:row>76</xdr:row>
      <xdr:rowOff>130111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121238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15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48800</xdr:rowOff>
    </xdr:from>
    <xdr:to>
      <xdr:col>6</xdr:col>
      <xdr:colOff>38100</xdr:colOff>
      <xdr:row>76</xdr:row>
      <xdr:rowOff>150400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141527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1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133871</xdr:rowOff>
    </xdr:from>
    <xdr:to>
      <xdr:col>24</xdr:col>
      <xdr:colOff>62865</xdr:colOff>
      <xdr:row>99</xdr:row>
      <xdr:rowOff>126949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64371"/>
          <a:ext cx="1270" cy="1536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130776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10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126949</xdr:rowOff>
    </xdr:from>
    <xdr:to>
      <xdr:col>24</xdr:col>
      <xdr:colOff>152400</xdr:colOff>
      <xdr:row>99</xdr:row>
      <xdr:rowOff>126949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10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80548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3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133871</xdr:rowOff>
    </xdr:from>
    <xdr:to>
      <xdr:col>24</xdr:col>
      <xdr:colOff>152400</xdr:colOff>
      <xdr:row>90</xdr:row>
      <xdr:rowOff>133871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6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7035</xdr:rowOff>
    </xdr:from>
    <xdr:to>
      <xdr:col>24</xdr:col>
      <xdr:colOff>63500</xdr:colOff>
      <xdr:row>95</xdr:row>
      <xdr:rowOff>19202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294785"/>
          <a:ext cx="838200" cy="1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133405</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21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154978</xdr:rowOff>
    </xdr:from>
    <xdr:to>
      <xdr:col>24</xdr:col>
      <xdr:colOff>114300</xdr:colOff>
      <xdr:row>96</xdr:row>
      <xdr:rowOff>85128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19202</xdr:rowOff>
    </xdr:from>
    <xdr:to>
      <xdr:col>19</xdr:col>
      <xdr:colOff>177800</xdr:colOff>
      <xdr:row>95</xdr:row>
      <xdr:rowOff>95148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06952"/>
          <a:ext cx="88900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15811</xdr:rowOff>
    </xdr:from>
    <xdr:to>
      <xdr:col>20</xdr:col>
      <xdr:colOff>38100</xdr:colOff>
      <xdr:row>96</xdr:row>
      <xdr:rowOff>117411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108538</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95148</xdr:rowOff>
    </xdr:from>
    <xdr:to>
      <xdr:col>15</xdr:col>
      <xdr:colOff>50800</xdr:colOff>
      <xdr:row>95</xdr:row>
      <xdr:rowOff>130594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82898"/>
          <a:ext cx="889000" cy="3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82677</xdr:rowOff>
    </xdr:from>
    <xdr:to>
      <xdr:col>15</xdr:col>
      <xdr:colOff>101600</xdr:colOff>
      <xdr:row>97</xdr:row>
      <xdr:rowOff>12827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3954</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6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130594</xdr:rowOff>
    </xdr:from>
    <xdr:to>
      <xdr:col>10</xdr:col>
      <xdr:colOff>114300</xdr:colOff>
      <xdr:row>96</xdr:row>
      <xdr:rowOff>35979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18344"/>
          <a:ext cx="889000" cy="7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130670</xdr:rowOff>
    </xdr:from>
    <xdr:to>
      <xdr:col>10</xdr:col>
      <xdr:colOff>165100</xdr:colOff>
      <xdr:row>97</xdr:row>
      <xdr:rowOff>60820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51947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68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35420</xdr:rowOff>
    </xdr:from>
    <xdr:to>
      <xdr:col>6</xdr:col>
      <xdr:colOff>38100</xdr:colOff>
      <xdr:row>97</xdr:row>
      <xdr:rowOff>137020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128147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127685</xdr:rowOff>
    </xdr:from>
    <xdr:to>
      <xdr:col>24</xdr:col>
      <xdr:colOff>114300</xdr:colOff>
      <xdr:row>95</xdr:row>
      <xdr:rowOff>57835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150562</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95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139852</xdr:rowOff>
    </xdr:from>
    <xdr:to>
      <xdr:col>20</xdr:col>
      <xdr:colOff>38100</xdr:colOff>
      <xdr:row>95</xdr:row>
      <xdr:rowOff>70002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5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86529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03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44348</xdr:rowOff>
    </xdr:from>
    <xdr:to>
      <xdr:col>15</xdr:col>
      <xdr:colOff>101600</xdr:colOff>
      <xdr:row>95</xdr:row>
      <xdr:rowOff>145948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162475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10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79794</xdr:rowOff>
    </xdr:from>
    <xdr:to>
      <xdr:col>10</xdr:col>
      <xdr:colOff>165100</xdr:colOff>
      <xdr:row>96</xdr:row>
      <xdr:rowOff>9944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6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26471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14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156629</xdr:rowOff>
    </xdr:from>
    <xdr:to>
      <xdr:col>6</xdr:col>
      <xdr:colOff>38100</xdr:colOff>
      <xdr:row>96</xdr:row>
      <xdr:rowOff>86779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4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103306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21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108953</xdr:rowOff>
    </xdr:from>
    <xdr:to>
      <xdr:col>54</xdr:col>
      <xdr:colOff>189865</xdr:colOff>
      <xdr:row>37</xdr:row>
      <xdr:rowOff>129794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23903"/>
          <a:ext cx="1270" cy="104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133621</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129794</xdr:rowOff>
    </xdr:from>
    <xdr:to>
      <xdr:col>55</xdr:col>
      <xdr:colOff>88900</xdr:colOff>
      <xdr:row>37</xdr:row>
      <xdr:rowOff>129794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47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55630</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9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108953</xdr:rowOff>
    </xdr:from>
    <xdr:to>
      <xdr:col>55</xdr:col>
      <xdr:colOff>88900</xdr:colOff>
      <xdr:row>31</xdr:row>
      <xdr:rowOff>108953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23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159436</xdr:rowOff>
    </xdr:from>
    <xdr:to>
      <xdr:col>55</xdr:col>
      <xdr:colOff>0</xdr:colOff>
      <xdr:row>32</xdr:row>
      <xdr:rowOff>163741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645836"/>
          <a:ext cx="8382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49382</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707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70955</xdr:rowOff>
    </xdr:from>
    <xdr:to>
      <xdr:col>55</xdr:col>
      <xdr:colOff>50800</xdr:colOff>
      <xdr:row>34</xdr:row>
      <xdr:rowOff>1105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143358</xdr:rowOff>
    </xdr:from>
    <xdr:to>
      <xdr:col>50</xdr:col>
      <xdr:colOff>114300</xdr:colOff>
      <xdr:row>32</xdr:row>
      <xdr:rowOff>159436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629758"/>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59068</xdr:rowOff>
    </xdr:from>
    <xdr:to>
      <xdr:col>50</xdr:col>
      <xdr:colOff>165100</xdr:colOff>
      <xdr:row>33</xdr:row>
      <xdr:rowOff>160668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151795</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80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136042</xdr:rowOff>
    </xdr:from>
    <xdr:to>
      <xdr:col>45</xdr:col>
      <xdr:colOff>177800</xdr:colOff>
      <xdr:row>32</xdr:row>
      <xdr:rowOff>143358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5622442"/>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36169</xdr:rowOff>
    </xdr:from>
    <xdr:to>
      <xdr:col>46</xdr:col>
      <xdr:colOff>38100</xdr:colOff>
      <xdr:row>33</xdr:row>
      <xdr:rowOff>137769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128896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57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136042</xdr:rowOff>
    </xdr:from>
    <xdr:to>
      <xdr:col>41</xdr:col>
      <xdr:colOff>50800</xdr:colOff>
      <xdr:row>33</xdr:row>
      <xdr:rowOff>13170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5622442"/>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63335</xdr:rowOff>
    </xdr:from>
    <xdr:to>
      <xdr:col>41</xdr:col>
      <xdr:colOff>101600</xdr:colOff>
      <xdr:row>33</xdr:row>
      <xdr:rowOff>164935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156062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81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1346</xdr:rowOff>
    </xdr:from>
    <xdr:to>
      <xdr:col>36</xdr:col>
      <xdr:colOff>165100</xdr:colOff>
      <xdr:row>32</xdr:row>
      <xdr:rowOff>102946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119473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112941</xdr:rowOff>
    </xdr:from>
    <xdr:to>
      <xdr:col>55</xdr:col>
      <xdr:colOff>50800</xdr:colOff>
      <xdr:row>33</xdr:row>
      <xdr:rowOff>43091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59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135818</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45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108636</xdr:rowOff>
    </xdr:from>
    <xdr:to>
      <xdr:col>50</xdr:col>
      <xdr:colOff>165100</xdr:colOff>
      <xdr:row>33</xdr:row>
      <xdr:rowOff>38786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59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55313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537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92558</xdr:rowOff>
    </xdr:from>
    <xdr:to>
      <xdr:col>46</xdr:col>
      <xdr:colOff>38100</xdr:colOff>
      <xdr:row>33</xdr:row>
      <xdr:rowOff>22708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57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39235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535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85242</xdr:rowOff>
    </xdr:from>
    <xdr:to>
      <xdr:col>41</xdr:col>
      <xdr:colOff>101600</xdr:colOff>
      <xdr:row>33</xdr:row>
      <xdr:rowOff>15392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557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31919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534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133820</xdr:rowOff>
    </xdr:from>
    <xdr:to>
      <xdr:col>36</xdr:col>
      <xdr:colOff>165100</xdr:colOff>
      <xdr:row>33</xdr:row>
      <xdr:rowOff>63970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562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55097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571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134703</xdr:rowOff>
    </xdr:from>
    <xdr:to>
      <xdr:col>54</xdr:col>
      <xdr:colOff>189865</xdr:colOff>
      <xdr:row>58</xdr:row>
      <xdr:rowOff>47313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5753"/>
          <a:ext cx="1270" cy="1455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51140</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47313</xdr:rowOff>
    </xdr:from>
    <xdr:to>
      <xdr:col>55</xdr:col>
      <xdr:colOff>88900</xdr:colOff>
      <xdr:row>58</xdr:row>
      <xdr:rowOff>47313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81380</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1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134703</xdr:rowOff>
    </xdr:from>
    <xdr:to>
      <xdr:col>55</xdr:col>
      <xdr:colOff>88900</xdr:colOff>
      <xdr:row>49</xdr:row>
      <xdr:rowOff>134703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5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22330</xdr:rowOff>
    </xdr:from>
    <xdr:to>
      <xdr:col>55</xdr:col>
      <xdr:colOff>0</xdr:colOff>
      <xdr:row>55</xdr:row>
      <xdr:rowOff>66908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452080"/>
          <a:ext cx="838200" cy="4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25333</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8940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2456</xdr:rowOff>
    </xdr:from>
    <xdr:to>
      <xdr:col>55</xdr:col>
      <xdr:colOff>50800</xdr:colOff>
      <xdr:row>53</xdr:row>
      <xdr:rowOff>104056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08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85913</xdr:rowOff>
    </xdr:from>
    <xdr:to>
      <xdr:col>50</xdr:col>
      <xdr:colOff>114300</xdr:colOff>
      <xdr:row>55</xdr:row>
      <xdr:rowOff>66908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344213"/>
          <a:ext cx="889000" cy="15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42070</xdr:rowOff>
    </xdr:from>
    <xdr:to>
      <xdr:col>50</xdr:col>
      <xdr:colOff>165100</xdr:colOff>
      <xdr:row>53</xdr:row>
      <xdr:rowOff>143670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1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160197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89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85913</xdr:rowOff>
    </xdr:from>
    <xdr:to>
      <xdr:col>45</xdr:col>
      <xdr:colOff>177800</xdr:colOff>
      <xdr:row>55</xdr:row>
      <xdr:rowOff>75464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344213"/>
          <a:ext cx="889000" cy="16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35081</xdr:rowOff>
    </xdr:from>
    <xdr:to>
      <xdr:col>46</xdr:col>
      <xdr:colOff>38100</xdr:colOff>
      <xdr:row>53</xdr:row>
      <xdr:rowOff>136681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1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153208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88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75464</xdr:rowOff>
    </xdr:from>
    <xdr:to>
      <xdr:col>41</xdr:col>
      <xdr:colOff>50800</xdr:colOff>
      <xdr:row>56</xdr:row>
      <xdr:rowOff>96299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505214"/>
          <a:ext cx="889000" cy="19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151863</xdr:rowOff>
    </xdr:from>
    <xdr:to>
      <xdr:col>41</xdr:col>
      <xdr:colOff>101600</xdr:colOff>
      <xdr:row>53</xdr:row>
      <xdr:rowOff>82013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0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98540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884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69371</xdr:rowOff>
    </xdr:from>
    <xdr:to>
      <xdr:col>36</xdr:col>
      <xdr:colOff>165100</xdr:colOff>
      <xdr:row>53</xdr:row>
      <xdr:rowOff>170971</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1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16048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89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142980</xdr:rowOff>
    </xdr:from>
    <xdr:to>
      <xdr:col>55</xdr:col>
      <xdr:colOff>50800</xdr:colOff>
      <xdr:row>55</xdr:row>
      <xdr:rowOff>73130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40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121407</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3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16108</xdr:rowOff>
    </xdr:from>
    <xdr:to>
      <xdr:col>50</xdr:col>
      <xdr:colOff>165100</xdr:colOff>
      <xdr:row>55</xdr:row>
      <xdr:rowOff>117708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44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108835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53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35113</xdr:rowOff>
    </xdr:from>
    <xdr:to>
      <xdr:col>46</xdr:col>
      <xdr:colOff>38100</xdr:colOff>
      <xdr:row>54</xdr:row>
      <xdr:rowOff>136713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29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127840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38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24664</xdr:rowOff>
    </xdr:from>
    <xdr:to>
      <xdr:col>41</xdr:col>
      <xdr:colOff>101600</xdr:colOff>
      <xdr:row>55</xdr:row>
      <xdr:rowOff>126264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117391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54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45499</xdr:rowOff>
    </xdr:from>
    <xdr:to>
      <xdr:col>36</xdr:col>
      <xdr:colOff>165100</xdr:colOff>
      <xdr:row>56</xdr:row>
      <xdr:rowOff>147099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4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138226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7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124155</xdr:rowOff>
    </xdr:from>
    <xdr:to>
      <xdr:col>54</xdr:col>
      <xdr:colOff>189865</xdr:colOff>
      <xdr:row>77</xdr:row>
      <xdr:rowOff>15159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25655"/>
          <a:ext cx="1270" cy="1091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18986</xdr:rowOff>
    </xdr:from>
    <xdr:ext cx="469744"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22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15159</xdr:rowOff>
    </xdr:from>
    <xdr:to>
      <xdr:col>55</xdr:col>
      <xdr:colOff>88900</xdr:colOff>
      <xdr:row>77</xdr:row>
      <xdr:rowOff>15159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21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70832</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0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124155</xdr:rowOff>
    </xdr:from>
    <xdr:to>
      <xdr:col>55</xdr:col>
      <xdr:colOff>88900</xdr:colOff>
      <xdr:row>70</xdr:row>
      <xdr:rowOff>124155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2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89226</xdr:rowOff>
    </xdr:from>
    <xdr:to>
      <xdr:col>55</xdr:col>
      <xdr:colOff>0</xdr:colOff>
      <xdr:row>76</xdr:row>
      <xdr:rowOff>122600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119426"/>
          <a:ext cx="838200" cy="3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17822</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2533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166395</xdr:rowOff>
    </xdr:from>
    <xdr:to>
      <xdr:col>55</xdr:col>
      <xdr:colOff>50800</xdr:colOff>
      <xdr:row>74</xdr:row>
      <xdr:rowOff>96545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56352</xdr:rowOff>
    </xdr:from>
    <xdr:to>
      <xdr:col>50</xdr:col>
      <xdr:colOff>114300</xdr:colOff>
      <xdr:row>76</xdr:row>
      <xdr:rowOff>122600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2572202"/>
          <a:ext cx="889000" cy="58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61194</xdr:rowOff>
    </xdr:from>
    <xdr:to>
      <xdr:col>50</xdr:col>
      <xdr:colOff>165100</xdr:colOff>
      <xdr:row>74</xdr:row>
      <xdr:rowOff>162794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7871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56352</xdr:rowOff>
    </xdr:from>
    <xdr:to>
      <xdr:col>45</xdr:col>
      <xdr:colOff>177800</xdr:colOff>
      <xdr:row>74</xdr:row>
      <xdr:rowOff>111216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2572202"/>
          <a:ext cx="889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167493</xdr:rowOff>
    </xdr:from>
    <xdr:to>
      <xdr:col>46</xdr:col>
      <xdr:colOff>38100</xdr:colOff>
      <xdr:row>73</xdr:row>
      <xdr:rowOff>97643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51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114170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2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130048</xdr:rowOff>
    </xdr:from>
    <xdr:to>
      <xdr:col>41</xdr:col>
      <xdr:colOff>101600</xdr:colOff>
      <xdr:row>73</xdr:row>
      <xdr:rowOff>60198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24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76725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2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38426</xdr:rowOff>
    </xdr:from>
    <xdr:to>
      <xdr:col>55</xdr:col>
      <xdr:colOff>50800</xdr:colOff>
      <xdr:row>76</xdr:row>
      <xdr:rowOff>140026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06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124803</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98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71800</xdr:rowOff>
    </xdr:from>
    <xdr:to>
      <xdr:col>50</xdr:col>
      <xdr:colOff>165100</xdr:colOff>
      <xdr:row>77</xdr:row>
      <xdr:rowOff>1950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1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164527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19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5552</xdr:rowOff>
    </xdr:from>
    <xdr:to>
      <xdr:col>46</xdr:col>
      <xdr:colOff>38100</xdr:colOff>
      <xdr:row>73</xdr:row>
      <xdr:rowOff>107152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52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98279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26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60416</xdr:rowOff>
    </xdr:from>
    <xdr:to>
      <xdr:col>41</xdr:col>
      <xdr:colOff>101600</xdr:colOff>
      <xdr:row>74</xdr:row>
      <xdr:rowOff>162016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74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153143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84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17971</xdr:rowOff>
    </xdr:from>
    <xdr:to>
      <xdr:col>54</xdr:col>
      <xdr:colOff>189865</xdr:colOff>
      <xdr:row>97</xdr:row>
      <xdr:rowOff>113754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19921"/>
          <a:ext cx="1270" cy="112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117581</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7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113754</xdr:rowOff>
    </xdr:from>
    <xdr:to>
      <xdr:col>55</xdr:col>
      <xdr:colOff>88900</xdr:colOff>
      <xdr:row>97</xdr:row>
      <xdr:rowOff>113754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74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136098</xdr:rowOff>
    </xdr:from>
    <xdr:ext cx="534377"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9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17971</xdr:rowOff>
    </xdr:from>
    <xdr:to>
      <xdr:col>55</xdr:col>
      <xdr:colOff>88900</xdr:colOff>
      <xdr:row>91</xdr:row>
      <xdr:rowOff>17971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1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68568</xdr:rowOff>
    </xdr:from>
    <xdr:to>
      <xdr:col>55</xdr:col>
      <xdr:colOff>0</xdr:colOff>
      <xdr:row>93</xdr:row>
      <xdr:rowOff>129947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013418"/>
          <a:ext cx="838200" cy="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106494</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051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128067</xdr:rowOff>
    </xdr:from>
    <xdr:to>
      <xdr:col>55</xdr:col>
      <xdr:colOff>50800</xdr:colOff>
      <xdr:row>94</xdr:row>
      <xdr:rowOff>58217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0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129947</xdr:rowOff>
    </xdr:from>
    <xdr:to>
      <xdr:col>50</xdr:col>
      <xdr:colOff>114300</xdr:colOff>
      <xdr:row>95</xdr:row>
      <xdr:rowOff>96532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074797"/>
          <a:ext cx="889000" cy="30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161023</xdr:rowOff>
    </xdr:from>
    <xdr:to>
      <xdr:col>50</xdr:col>
      <xdr:colOff>165100</xdr:colOff>
      <xdr:row>94</xdr:row>
      <xdr:rowOff>91173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10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82300</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1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56604</xdr:rowOff>
    </xdr:from>
    <xdr:to>
      <xdr:col>45</xdr:col>
      <xdr:colOff>177800</xdr:colOff>
      <xdr:row>95</xdr:row>
      <xdr:rowOff>96532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344354"/>
          <a:ext cx="889000" cy="3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142126</xdr:rowOff>
    </xdr:from>
    <xdr:to>
      <xdr:col>46</xdr:col>
      <xdr:colOff>38100</xdr:colOff>
      <xdr:row>95</xdr:row>
      <xdr:rowOff>72276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25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88803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03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130544</xdr:rowOff>
    </xdr:from>
    <xdr:to>
      <xdr:col>41</xdr:col>
      <xdr:colOff>101600</xdr:colOff>
      <xdr:row>95</xdr:row>
      <xdr:rowOff>60694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24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77221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02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17768</xdr:rowOff>
    </xdr:from>
    <xdr:to>
      <xdr:col>55</xdr:col>
      <xdr:colOff>50800</xdr:colOff>
      <xdr:row>93</xdr:row>
      <xdr:rowOff>119368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596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40645</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581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79147</xdr:rowOff>
    </xdr:from>
    <xdr:to>
      <xdr:col>50</xdr:col>
      <xdr:colOff>165100</xdr:colOff>
      <xdr:row>94</xdr:row>
      <xdr:rowOff>9297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02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25824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579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45732</xdr:rowOff>
    </xdr:from>
    <xdr:to>
      <xdr:col>46</xdr:col>
      <xdr:colOff>38100</xdr:colOff>
      <xdr:row>95</xdr:row>
      <xdr:rowOff>147332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3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138459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2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5804</xdr:rowOff>
    </xdr:from>
    <xdr:to>
      <xdr:col>41</xdr:col>
      <xdr:colOff>101600</xdr:colOff>
      <xdr:row>95</xdr:row>
      <xdr:rowOff>107404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29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98531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38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19514</xdr:rowOff>
    </xdr:from>
    <xdr:to>
      <xdr:col>85</xdr:col>
      <xdr:colOff>126364</xdr:colOff>
      <xdr:row>38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334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33564</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548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137641</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1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19514</xdr:rowOff>
    </xdr:from>
    <xdr:to>
      <xdr:col>86</xdr:col>
      <xdr:colOff>25400</xdr:colOff>
      <xdr:row>31</xdr:row>
      <xdr:rowOff>19514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3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12541</xdr:rowOff>
    </xdr:from>
    <xdr:to>
      <xdr:col>85</xdr:col>
      <xdr:colOff>127000</xdr:colOff>
      <xdr:row>38</xdr:row>
      <xdr:rowOff>16428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527641"/>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122464</xdr:rowOff>
    </xdr:from>
    <xdr:ext cx="378565"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2946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99587</xdr:rowOff>
    </xdr:from>
    <xdr:to>
      <xdr:col>85</xdr:col>
      <xdr:colOff>177800</xdr:colOff>
      <xdr:row>38</xdr:row>
      <xdr:rowOff>29737</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121583</xdr:rowOff>
    </xdr:from>
    <xdr:to>
      <xdr:col>81</xdr:col>
      <xdr:colOff>50800</xdr:colOff>
      <xdr:row>38</xdr:row>
      <xdr:rowOff>12541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465233"/>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99816</xdr:rowOff>
    </xdr:from>
    <xdr:to>
      <xdr:col>81</xdr:col>
      <xdr:colOff>101600</xdr:colOff>
      <xdr:row>38</xdr:row>
      <xdr:rowOff>29966</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4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46493</xdr:rowOff>
    </xdr:from>
    <xdr:ext cx="378565"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92017" y="6218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121583</xdr:rowOff>
    </xdr:from>
    <xdr:to>
      <xdr:col>76</xdr:col>
      <xdr:colOff>114300</xdr:colOff>
      <xdr:row>37</xdr:row>
      <xdr:rowOff>128213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465233"/>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112388</xdr:rowOff>
    </xdr:from>
    <xdr:to>
      <xdr:col>76</xdr:col>
      <xdr:colOff>165100</xdr:colOff>
      <xdr:row>38</xdr:row>
      <xdr:rowOff>42538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33665</xdr:rowOff>
    </xdr:from>
    <xdr:ext cx="378565"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403017" y="654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128213</xdr:rowOff>
    </xdr:from>
    <xdr:to>
      <xdr:col>71</xdr:col>
      <xdr:colOff>177800</xdr:colOff>
      <xdr:row>37</xdr:row>
      <xdr:rowOff>141929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47186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106045</xdr:rowOff>
    </xdr:from>
    <xdr:to>
      <xdr:col>72</xdr:col>
      <xdr:colOff>38100</xdr:colOff>
      <xdr:row>38</xdr:row>
      <xdr:rowOff>36195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27322</xdr:rowOff>
    </xdr:from>
    <xdr:ext cx="378565"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514017" y="65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71641</xdr:rowOff>
    </xdr:from>
    <xdr:to>
      <xdr:col>67</xdr:col>
      <xdr:colOff>101600</xdr:colOff>
      <xdr:row>38</xdr:row>
      <xdr:rowOff>1791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18318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19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137077</xdr:rowOff>
    </xdr:from>
    <xdr:to>
      <xdr:col>85</xdr:col>
      <xdr:colOff>177800</xdr:colOff>
      <xdr:row>38</xdr:row>
      <xdr:rowOff>67227</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4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78014</xdr:rowOff>
    </xdr:from>
    <xdr:ext cx="378565"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421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133191</xdr:rowOff>
    </xdr:from>
    <xdr:to>
      <xdr:col>81</xdr:col>
      <xdr:colOff>101600</xdr:colOff>
      <xdr:row>38</xdr:row>
      <xdr:rowOff>63341</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47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54468</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2017" y="6569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70783</xdr:rowOff>
    </xdr:from>
    <xdr:to>
      <xdr:col>76</xdr:col>
      <xdr:colOff>165100</xdr:colOff>
      <xdr:row>38</xdr:row>
      <xdr:rowOff>933</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41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17460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18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77413</xdr:rowOff>
    </xdr:from>
    <xdr:to>
      <xdr:col>72</xdr:col>
      <xdr:colOff>38100</xdr:colOff>
      <xdr:row>38</xdr:row>
      <xdr:rowOff>7562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4210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24090</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19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91129</xdr:rowOff>
    </xdr:from>
    <xdr:to>
      <xdr:col>67</xdr:col>
      <xdr:colOff>101600</xdr:colOff>
      <xdr:row>38</xdr:row>
      <xdr:rowOff>21279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43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12406</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5017" y="6527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29697</xdr:rowOff>
    </xdr:from>
    <xdr:to>
      <xdr:col>85</xdr:col>
      <xdr:colOff>126364</xdr:colOff>
      <xdr:row>79</xdr:row>
      <xdr:rowOff>73794</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202647"/>
          <a:ext cx="1269" cy="141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77621</xdr:rowOff>
    </xdr:from>
    <xdr:ext cx="534377"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6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73794</xdr:rowOff>
    </xdr:from>
    <xdr:to>
      <xdr:col>86</xdr:col>
      <xdr:colOff>25400</xdr:colOff>
      <xdr:row>79</xdr:row>
      <xdr:rowOff>73794</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61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147824</xdr:rowOff>
    </xdr:from>
    <xdr:ext cx="534377"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19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29697</xdr:rowOff>
    </xdr:from>
    <xdr:to>
      <xdr:col>86</xdr:col>
      <xdr:colOff>25400</xdr:colOff>
      <xdr:row>71</xdr:row>
      <xdr:rowOff>29697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20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81590</xdr:rowOff>
    </xdr:from>
    <xdr:to>
      <xdr:col>85</xdr:col>
      <xdr:colOff>127000</xdr:colOff>
      <xdr:row>76</xdr:row>
      <xdr:rowOff>86094</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5481300" y="12940340"/>
          <a:ext cx="838200" cy="17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170471</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3029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20594</xdr:rowOff>
    </xdr:from>
    <xdr:to>
      <xdr:col>85</xdr:col>
      <xdr:colOff>177800</xdr:colOff>
      <xdr:row>76</xdr:row>
      <xdr:rowOff>122194</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305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2448</xdr:rowOff>
    </xdr:from>
    <xdr:to>
      <xdr:col>81</xdr:col>
      <xdr:colOff>50800</xdr:colOff>
      <xdr:row>76</xdr:row>
      <xdr:rowOff>86094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4592300" y="13032648"/>
          <a:ext cx="889000" cy="8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5896</xdr:rowOff>
    </xdr:from>
    <xdr:to>
      <xdr:col>81</xdr:col>
      <xdr:colOff>101600</xdr:colOff>
      <xdr:row>76</xdr:row>
      <xdr:rowOff>107496</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303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124022</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281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2448</xdr:rowOff>
    </xdr:from>
    <xdr:to>
      <xdr:col>76</xdr:col>
      <xdr:colOff>114300</xdr:colOff>
      <xdr:row>76</xdr:row>
      <xdr:rowOff>12255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3703300" y="13032648"/>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164726</xdr:rowOff>
    </xdr:from>
    <xdr:to>
      <xdr:col>76</xdr:col>
      <xdr:colOff>165100</xdr:colOff>
      <xdr:row>76</xdr:row>
      <xdr:rowOff>94876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30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86003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311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132224</xdr:rowOff>
    </xdr:from>
    <xdr:to>
      <xdr:col>71</xdr:col>
      <xdr:colOff>177800</xdr:colOff>
      <xdr:row>76</xdr:row>
      <xdr:rowOff>12255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814300" y="12990974"/>
          <a:ext cx="889000" cy="5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1118</xdr:rowOff>
    </xdr:from>
    <xdr:to>
      <xdr:col>72</xdr:col>
      <xdr:colOff>38100</xdr:colOff>
      <xdr:row>76</xdr:row>
      <xdr:rowOff>102718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303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93845</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31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149822</xdr:rowOff>
    </xdr:from>
    <xdr:to>
      <xdr:col>67</xdr:col>
      <xdr:colOff>101600</xdr:colOff>
      <xdr:row>76</xdr:row>
      <xdr:rowOff>79972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30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71099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31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30790</xdr:rowOff>
    </xdr:from>
    <xdr:to>
      <xdr:col>85</xdr:col>
      <xdr:colOff>177800</xdr:colOff>
      <xdr:row>75</xdr:row>
      <xdr:rowOff>132390</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28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53667</xdr:rowOff>
    </xdr:from>
    <xdr:ext cx="534377"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27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35294</xdr:rowOff>
    </xdr:from>
    <xdr:to>
      <xdr:col>81</xdr:col>
      <xdr:colOff>101600</xdr:colOff>
      <xdr:row>76</xdr:row>
      <xdr:rowOff>136894</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30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128021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123099</xdr:rowOff>
    </xdr:from>
    <xdr:to>
      <xdr:col>76</xdr:col>
      <xdr:colOff>165100</xdr:colOff>
      <xdr:row>76</xdr:row>
      <xdr:rowOff>53249</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29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69776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75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132906</xdr:rowOff>
    </xdr:from>
    <xdr:to>
      <xdr:col>72</xdr:col>
      <xdr:colOff>38100</xdr:colOff>
      <xdr:row>76</xdr:row>
      <xdr:rowOff>63057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29916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79583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76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81424</xdr:rowOff>
    </xdr:from>
    <xdr:to>
      <xdr:col>67</xdr:col>
      <xdr:colOff>101600</xdr:colOff>
      <xdr:row>76</xdr:row>
      <xdr:rowOff>11574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294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28101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71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126746</xdr:rowOff>
    </xdr:from>
    <xdr:to>
      <xdr:col>85</xdr:col>
      <xdr:colOff>126364</xdr:colOff>
      <xdr:row>99</xdr:row>
      <xdr:rowOff>43078</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728696"/>
          <a:ext cx="1269"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46905</xdr:rowOff>
    </xdr:from>
    <xdr:ext cx="313932"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20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43078</xdr:rowOff>
    </xdr:from>
    <xdr:to>
      <xdr:col>86</xdr:col>
      <xdr:colOff>25400</xdr:colOff>
      <xdr:row>99</xdr:row>
      <xdr:rowOff>43078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73423</xdr:rowOff>
    </xdr:from>
    <xdr:ext cx="534377"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5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126746</xdr:rowOff>
    </xdr:from>
    <xdr:to>
      <xdr:col>86</xdr:col>
      <xdr:colOff>25400</xdr:colOff>
      <xdr:row>91</xdr:row>
      <xdr:rowOff>126746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7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128575</xdr:rowOff>
    </xdr:from>
    <xdr:to>
      <xdr:col>85</xdr:col>
      <xdr:colOff>127000</xdr:colOff>
      <xdr:row>98</xdr:row>
      <xdr:rowOff>100000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5481300" y="16587775"/>
          <a:ext cx="8382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92194</xdr:rowOff>
    </xdr:from>
    <xdr:ext cx="469744"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37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69317</xdr:rowOff>
    </xdr:from>
    <xdr:to>
      <xdr:col>85</xdr:col>
      <xdr:colOff>177800</xdr:colOff>
      <xdr:row>96</xdr:row>
      <xdr:rowOff>170917</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52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39726</xdr:rowOff>
    </xdr:from>
    <xdr:to>
      <xdr:col>81</xdr:col>
      <xdr:colOff>50800</xdr:colOff>
      <xdr:row>98</xdr:row>
      <xdr:rowOff>100000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4592300" y="16670376"/>
          <a:ext cx="889000" cy="23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35255</xdr:rowOff>
    </xdr:from>
    <xdr:to>
      <xdr:col>81</xdr:col>
      <xdr:colOff>101600</xdr:colOff>
      <xdr:row>97</xdr:row>
      <xdr:rowOff>136855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153382</xdr:rowOff>
    </xdr:from>
    <xdr:ext cx="469744"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46428" y="1644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39726</xdr:rowOff>
    </xdr:from>
    <xdr:to>
      <xdr:col>76</xdr:col>
      <xdr:colOff>114300</xdr:colOff>
      <xdr:row>98</xdr:row>
      <xdr:rowOff>107392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3703300" y="16670376"/>
          <a:ext cx="889000" cy="2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143763</xdr:rowOff>
    </xdr:from>
    <xdr:to>
      <xdr:col>76</xdr:col>
      <xdr:colOff>165100</xdr:colOff>
      <xdr:row>97</xdr:row>
      <xdr:rowOff>73913</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90440</xdr:rowOff>
    </xdr:from>
    <xdr:ext cx="469744"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57428"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62357</xdr:rowOff>
    </xdr:from>
    <xdr:to>
      <xdr:col>71</xdr:col>
      <xdr:colOff>177800</xdr:colOff>
      <xdr:row>98</xdr:row>
      <xdr:rowOff>107392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14300" y="16693007"/>
          <a:ext cx="889000" cy="21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119151</xdr:rowOff>
    </xdr:from>
    <xdr:to>
      <xdr:col>72</xdr:col>
      <xdr:colOff>38100</xdr:colOff>
      <xdr:row>97</xdr:row>
      <xdr:rowOff>49301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65828</xdr:rowOff>
    </xdr:from>
    <xdr:ext cx="469744"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68428" y="1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63678</xdr:rowOff>
    </xdr:from>
    <xdr:to>
      <xdr:col>67</xdr:col>
      <xdr:colOff>101600</xdr:colOff>
      <xdr:row>95</xdr:row>
      <xdr:rowOff>165278</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10355</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79428"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77775</xdr:rowOff>
    </xdr:from>
    <xdr:to>
      <xdr:col>85</xdr:col>
      <xdr:colOff>177800</xdr:colOff>
      <xdr:row>97</xdr:row>
      <xdr:rowOff>7925</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5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56202</xdr:rowOff>
    </xdr:from>
    <xdr:ext cx="469744"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51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49200</xdr:rowOff>
    </xdr:from>
    <xdr:to>
      <xdr:col>81</xdr:col>
      <xdr:colOff>101600</xdr:colOff>
      <xdr:row>98</xdr:row>
      <xdr:rowOff>150800</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8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141927</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9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160376</xdr:rowOff>
    </xdr:from>
    <xdr:to>
      <xdr:col>76</xdr:col>
      <xdr:colOff>165100</xdr:colOff>
      <xdr:row>97</xdr:row>
      <xdr:rowOff>90526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61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81653</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671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56592</xdr:rowOff>
    </xdr:from>
    <xdr:to>
      <xdr:col>72</xdr:col>
      <xdr:colOff>38100</xdr:colOff>
      <xdr:row>98</xdr:row>
      <xdr:rowOff>158192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85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149319</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95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11557</xdr:rowOff>
    </xdr:from>
    <xdr:to>
      <xdr:col>67</xdr:col>
      <xdr:colOff>101600</xdr:colOff>
      <xdr:row>97</xdr:row>
      <xdr:rowOff>113157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64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104284</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73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68018</xdr:rowOff>
    </xdr:from>
    <xdr:to>
      <xdr:col>116</xdr:col>
      <xdr:colOff>62864</xdr:colOff>
      <xdr:row>39</xdr:row>
      <xdr:rowOff>97736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554418"/>
          <a:ext cx="1269"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101563</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881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97736</xdr:rowOff>
    </xdr:from>
    <xdr:to>
      <xdr:col>116</xdr:col>
      <xdr:colOff>152400</xdr:colOff>
      <xdr:row>39</xdr:row>
      <xdr:rowOff>97736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84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14695</xdr:rowOff>
    </xdr:from>
    <xdr:ext cx="469744"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32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68018</xdr:rowOff>
    </xdr:from>
    <xdr:to>
      <xdr:col>116</xdr:col>
      <xdr:colOff>152400</xdr:colOff>
      <xdr:row>32</xdr:row>
      <xdr:rowOff>68018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55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68018</xdr:rowOff>
    </xdr:from>
    <xdr:to>
      <xdr:col>116</xdr:col>
      <xdr:colOff>63500</xdr:colOff>
      <xdr:row>32</xdr:row>
      <xdr:rowOff>101165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5554418"/>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5442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49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27015</xdr:rowOff>
    </xdr:from>
    <xdr:to>
      <xdr:col>116</xdr:col>
      <xdr:colOff>114300</xdr:colOff>
      <xdr:row>37</xdr:row>
      <xdr:rowOff>128615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37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3520</xdr:rowOff>
    </xdr:from>
    <xdr:to>
      <xdr:col>111</xdr:col>
      <xdr:colOff>177800</xdr:colOff>
      <xdr:row>32</xdr:row>
      <xdr:rowOff>101165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5318470"/>
          <a:ext cx="889000" cy="26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169237</xdr:rowOff>
    </xdr:from>
    <xdr:to>
      <xdr:col>112</xdr:col>
      <xdr:colOff>38100</xdr:colOff>
      <xdr:row>37</xdr:row>
      <xdr:rowOff>99387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341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90514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43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3520</xdr:rowOff>
    </xdr:from>
    <xdr:to>
      <xdr:col>107</xdr:col>
      <xdr:colOff>50800</xdr:colOff>
      <xdr:row>31</xdr:row>
      <xdr:rowOff>112921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5318470"/>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99677</xdr:rowOff>
    </xdr:from>
    <xdr:to>
      <xdr:col>107</xdr:col>
      <xdr:colOff>101600</xdr:colOff>
      <xdr:row>37</xdr:row>
      <xdr:rowOff>29827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2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20954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6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112921</xdr:rowOff>
    </xdr:from>
    <xdr:to>
      <xdr:col>102</xdr:col>
      <xdr:colOff>114300</xdr:colOff>
      <xdr:row>33</xdr:row>
      <xdr:rowOff>22951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5427871"/>
          <a:ext cx="889000" cy="25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135763</xdr:rowOff>
    </xdr:from>
    <xdr:to>
      <xdr:col>102</xdr:col>
      <xdr:colOff>165100</xdr:colOff>
      <xdr:row>36</xdr:row>
      <xdr:rowOff>65913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13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57040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22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77470</xdr:rowOff>
    </xdr:from>
    <xdr:to>
      <xdr:col>98</xdr:col>
      <xdr:colOff>38100</xdr:colOff>
      <xdr:row>37</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170197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17218</xdr:rowOff>
    </xdr:from>
    <xdr:to>
      <xdr:col>116</xdr:col>
      <xdr:colOff>114300</xdr:colOff>
      <xdr:row>32</xdr:row>
      <xdr:rowOff>118818</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550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141695</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545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50365</xdr:rowOff>
    </xdr:from>
    <xdr:to>
      <xdr:col>112</xdr:col>
      <xdr:colOff>38100</xdr:colOff>
      <xdr:row>32</xdr:row>
      <xdr:rowOff>151965</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55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168492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531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124170</xdr:rowOff>
    </xdr:from>
    <xdr:to>
      <xdr:col>107</xdr:col>
      <xdr:colOff>101600</xdr:colOff>
      <xdr:row>31</xdr:row>
      <xdr:rowOff>54320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52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70847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50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62121</xdr:rowOff>
    </xdr:from>
    <xdr:to>
      <xdr:col>102</xdr:col>
      <xdr:colOff>165100</xdr:colOff>
      <xdr:row>31</xdr:row>
      <xdr:rowOff>163721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537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8798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515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143601</xdr:rowOff>
    </xdr:from>
    <xdr:to>
      <xdr:col>98</xdr:col>
      <xdr:colOff>38100</xdr:colOff>
      <xdr:row>33</xdr:row>
      <xdr:rowOff>73751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56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90278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540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83007</xdr:rowOff>
    </xdr:from>
    <xdr:to>
      <xdr:col>116</xdr:col>
      <xdr:colOff>62864</xdr:colOff>
      <xdr:row>59</xdr:row>
      <xdr:rowOff>37040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998407"/>
          <a:ext cx="1269" cy="115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40867</xdr:rowOff>
    </xdr:from>
    <xdr:ext cx="378565"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56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37040</xdr:rowOff>
    </xdr:from>
    <xdr:to>
      <xdr:col>116</xdr:col>
      <xdr:colOff>152400</xdr:colOff>
      <xdr:row>59</xdr:row>
      <xdr:rowOff>37040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5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29684</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77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83007</xdr:rowOff>
    </xdr:from>
    <xdr:to>
      <xdr:col>116</xdr:col>
      <xdr:colOff>152400</xdr:colOff>
      <xdr:row>52</xdr:row>
      <xdr:rowOff>83007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998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32715</xdr:rowOff>
    </xdr:from>
    <xdr:to>
      <xdr:col>116</xdr:col>
      <xdr:colOff>63500</xdr:colOff>
      <xdr:row>56</xdr:row>
      <xdr:rowOff>15018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9462465"/>
          <a:ext cx="838200" cy="15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46105</xdr:rowOff>
    </xdr:from>
    <xdr:ext cx="534377"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647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67678</xdr:rowOff>
    </xdr:from>
    <xdr:to>
      <xdr:col>116</xdr:col>
      <xdr:colOff>114300</xdr:colOff>
      <xdr:row>56</xdr:row>
      <xdr:rowOff>169278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66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163265</xdr:rowOff>
    </xdr:from>
    <xdr:to>
      <xdr:col>111</xdr:col>
      <xdr:colOff>177800</xdr:colOff>
      <xdr:row>55</xdr:row>
      <xdr:rowOff>32715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9250115"/>
          <a:ext cx="889000" cy="21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42990</xdr:rowOff>
    </xdr:from>
    <xdr:to>
      <xdr:col>112</xdr:col>
      <xdr:colOff>38100</xdr:colOff>
      <xdr:row>56</xdr:row>
      <xdr:rowOff>144590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6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135717</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56111" y="973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64</xdr:rowOff>
    </xdr:from>
    <xdr:to>
      <xdr:col>107</xdr:col>
      <xdr:colOff>50800</xdr:colOff>
      <xdr:row>53</xdr:row>
      <xdr:rowOff>163265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9086914"/>
          <a:ext cx="889000" cy="16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11081</xdr:rowOff>
    </xdr:from>
    <xdr:to>
      <xdr:col>107</xdr:col>
      <xdr:colOff>101600</xdr:colOff>
      <xdr:row>56</xdr:row>
      <xdr:rowOff>112681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6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103808</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70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152977</xdr:rowOff>
    </xdr:from>
    <xdr:to>
      <xdr:col>102</xdr:col>
      <xdr:colOff>114300</xdr:colOff>
      <xdr:row>53</xdr:row>
      <xdr:rowOff>64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8896927"/>
          <a:ext cx="889000" cy="18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131896</xdr:rowOff>
    </xdr:from>
    <xdr:to>
      <xdr:col>102</xdr:col>
      <xdr:colOff>165100</xdr:colOff>
      <xdr:row>56</xdr:row>
      <xdr:rowOff>62046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56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53173</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65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84919</xdr:rowOff>
    </xdr:from>
    <xdr:to>
      <xdr:col>98</xdr:col>
      <xdr:colOff>38100</xdr:colOff>
      <xdr:row>56</xdr:row>
      <xdr:rowOff>15069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514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6196</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6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135668</xdr:rowOff>
    </xdr:from>
    <xdr:to>
      <xdr:col>116</xdr:col>
      <xdr:colOff>114300</xdr:colOff>
      <xdr:row>56</xdr:row>
      <xdr:rowOff>65818</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56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158545</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4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153365</xdr:rowOff>
    </xdr:from>
    <xdr:to>
      <xdr:col>112</xdr:col>
      <xdr:colOff>38100</xdr:colOff>
      <xdr:row>55</xdr:row>
      <xdr:rowOff>83515</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4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100042</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18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112465</xdr:rowOff>
    </xdr:from>
    <xdr:to>
      <xdr:col>107</xdr:col>
      <xdr:colOff>101600</xdr:colOff>
      <xdr:row>54</xdr:row>
      <xdr:rowOff>42615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19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59142</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897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120714</xdr:rowOff>
    </xdr:from>
    <xdr:to>
      <xdr:col>102</xdr:col>
      <xdr:colOff>165100</xdr:colOff>
      <xdr:row>53</xdr:row>
      <xdr:rowOff>50864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03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67391</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881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102177</xdr:rowOff>
    </xdr:from>
    <xdr:to>
      <xdr:col>98</xdr:col>
      <xdr:colOff>38100</xdr:colOff>
      <xdr:row>52</xdr:row>
      <xdr:rowOff>32327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884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48854</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862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65634</xdr:rowOff>
    </xdr:from>
    <xdr:to>
      <xdr:col>116</xdr:col>
      <xdr:colOff>62864</xdr:colOff>
      <xdr:row>77</xdr:row>
      <xdr:rowOff>111170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38584"/>
          <a:ext cx="1269" cy="1074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114997</xdr:rowOff>
    </xdr:from>
    <xdr:ext cx="534377"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31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111170</xdr:rowOff>
    </xdr:from>
    <xdr:to>
      <xdr:col>116</xdr:col>
      <xdr:colOff>152400</xdr:colOff>
      <xdr:row>77</xdr:row>
      <xdr:rowOff>111170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31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12311</xdr:rowOff>
    </xdr:from>
    <xdr:ext cx="534377"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20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65634</xdr:rowOff>
    </xdr:from>
    <xdr:to>
      <xdr:col>116</xdr:col>
      <xdr:colOff>152400</xdr:colOff>
      <xdr:row>71</xdr:row>
      <xdr:rowOff>65634</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51003</xdr:rowOff>
    </xdr:from>
    <xdr:to>
      <xdr:col>116</xdr:col>
      <xdr:colOff>63500</xdr:colOff>
      <xdr:row>73</xdr:row>
      <xdr:rowOff>70982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1323300" y="12566853"/>
          <a:ext cx="838200" cy="1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78483</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65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100056</xdr:rowOff>
    </xdr:from>
    <xdr:to>
      <xdr:col>116</xdr:col>
      <xdr:colOff>114300</xdr:colOff>
      <xdr:row>75</xdr:row>
      <xdr:rowOff>30206</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51003</xdr:rowOff>
    </xdr:from>
    <xdr:to>
      <xdr:col>111</xdr:col>
      <xdr:colOff>177800</xdr:colOff>
      <xdr:row>73</xdr:row>
      <xdr:rowOff>68194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566853"/>
          <a:ext cx="8890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112217</xdr:rowOff>
    </xdr:from>
    <xdr:to>
      <xdr:col>112</xdr:col>
      <xdr:colOff>38100</xdr:colOff>
      <xdr:row>75</xdr:row>
      <xdr:rowOff>42367</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33494</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28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68194</xdr:rowOff>
    </xdr:from>
    <xdr:to>
      <xdr:col>107</xdr:col>
      <xdr:colOff>50800</xdr:colOff>
      <xdr:row>73</xdr:row>
      <xdr:rowOff>158674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2584044"/>
          <a:ext cx="889000" cy="9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156291</xdr:rowOff>
    </xdr:from>
    <xdr:to>
      <xdr:col>107</xdr:col>
      <xdr:colOff>101600</xdr:colOff>
      <xdr:row>74</xdr:row>
      <xdr:rowOff>86441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77568</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276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158674</xdr:rowOff>
    </xdr:from>
    <xdr:to>
      <xdr:col>102</xdr:col>
      <xdr:colOff>114300</xdr:colOff>
      <xdr:row>74</xdr:row>
      <xdr:rowOff>41402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674524"/>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170602</xdr:rowOff>
    </xdr:from>
    <xdr:to>
      <xdr:col>102</xdr:col>
      <xdr:colOff>165100</xdr:colOff>
      <xdr:row>75</xdr:row>
      <xdr:rowOff>100752</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91879</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295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58039</xdr:rowOff>
    </xdr:from>
    <xdr:to>
      <xdr:col>98</xdr:col>
      <xdr:colOff>38100</xdr:colOff>
      <xdr:row>75</xdr:row>
      <xdr:rowOff>159640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150765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300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20182</xdr:rowOff>
    </xdr:from>
    <xdr:to>
      <xdr:col>116</xdr:col>
      <xdr:colOff>114300</xdr:colOff>
      <xdr:row>73</xdr:row>
      <xdr:rowOff>121782</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53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43059</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38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203</xdr:rowOff>
    </xdr:from>
    <xdr:to>
      <xdr:col>112</xdr:col>
      <xdr:colOff>38100</xdr:colOff>
      <xdr:row>73</xdr:row>
      <xdr:rowOff>101803</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51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118330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29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17394</xdr:rowOff>
    </xdr:from>
    <xdr:to>
      <xdr:col>107</xdr:col>
      <xdr:colOff>101600</xdr:colOff>
      <xdr:row>73</xdr:row>
      <xdr:rowOff>118994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53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135521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30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107874</xdr:rowOff>
    </xdr:from>
    <xdr:to>
      <xdr:col>102</xdr:col>
      <xdr:colOff>165100</xdr:colOff>
      <xdr:row>74</xdr:row>
      <xdr:rowOff>38024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62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54551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39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162052</xdr:rowOff>
    </xdr:from>
    <xdr:to>
      <xdr:col>98</xdr:col>
      <xdr:colOff>38100</xdr:colOff>
      <xdr:row>74</xdr:row>
      <xdr:rowOff>92202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6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108729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45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200"/>
            </a:lnSpc>
          </a:pPr>
          <a:r>
            <a:rPr kumimoji="1" lang="ja-JP" altLang="ja-JP" sz="1000">
              <a:solidFill>
                <a:schemeClr val="dk1"/>
              </a:solidFill>
              <a:effectLst/>
              <a:latin typeface="+mn-lt"/>
              <a:ea typeface="+mn-ea"/>
              <a:cs typeface="+mn-cs"/>
            </a:rPr>
            <a:t>　性質別に見た住民一人当たりコストについては，類似団体と比較した場合，「人件費」（</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位），「扶助費」（</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位），「投資及び出資金」（</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位）が特に高く，逆に「物件費」（</a:t>
          </a:r>
          <a:r>
            <a:rPr kumimoji="1" lang="en-US" altLang="ja-JP" sz="1000">
              <a:solidFill>
                <a:schemeClr val="dk1"/>
              </a:solidFill>
              <a:effectLst/>
              <a:latin typeface="+mn-lt"/>
              <a:ea typeface="+mn-ea"/>
              <a:cs typeface="+mn-cs"/>
            </a:rPr>
            <a:t>20</a:t>
          </a:r>
          <a:r>
            <a:rPr kumimoji="1" lang="ja-JP" altLang="ja-JP" sz="1000">
              <a:solidFill>
                <a:schemeClr val="dk1"/>
              </a:solidFill>
              <a:effectLst/>
              <a:latin typeface="+mn-lt"/>
              <a:ea typeface="+mn-ea"/>
              <a:cs typeface="+mn-cs"/>
            </a:rPr>
            <a:t>位），「普通建設事業費」（</a:t>
          </a:r>
          <a:r>
            <a:rPr kumimoji="1" lang="en-US" altLang="ja-JP" sz="1000">
              <a:solidFill>
                <a:schemeClr val="dk1"/>
              </a:solidFill>
              <a:effectLst/>
              <a:latin typeface="+mn-lt"/>
              <a:ea typeface="+mn-ea"/>
              <a:cs typeface="+mn-cs"/>
            </a:rPr>
            <a:t>16</a:t>
          </a:r>
          <a:r>
            <a:rPr kumimoji="1" lang="ja-JP" altLang="ja-JP" sz="1000">
              <a:solidFill>
                <a:schemeClr val="dk1"/>
              </a:solidFill>
              <a:effectLst/>
              <a:latin typeface="+mn-lt"/>
              <a:ea typeface="+mn-ea"/>
              <a:cs typeface="+mn-cs"/>
            </a:rPr>
            <a:t>位）が低くなっていることが特徴として挙げられる。これらの項目の主な理由は以下のとおり。</a:t>
          </a:r>
          <a:endParaRPr lang="ja-JP" altLang="ja-JP" sz="1100">
            <a:effectLst/>
          </a:endParaRPr>
        </a:p>
        <a:p>
          <a:pPr>
            <a:lnSpc>
              <a:spcPts val="1200"/>
            </a:lnSpc>
          </a:pPr>
          <a:r>
            <a:rPr kumimoji="1" lang="ja-JP" altLang="ja-JP" sz="1000">
              <a:solidFill>
                <a:schemeClr val="dk1"/>
              </a:solidFill>
              <a:effectLst/>
              <a:latin typeface="+mn-lt"/>
              <a:ea typeface="+mn-ea"/>
              <a:cs typeface="+mn-cs"/>
            </a:rPr>
            <a:t>＜高いもの＞　</a:t>
          </a:r>
          <a:endParaRPr lang="ja-JP" altLang="ja-JP" sz="1100">
            <a:effectLst/>
          </a:endParaRPr>
        </a:p>
        <a:p>
          <a:pPr>
            <a:lnSpc>
              <a:spcPts val="1200"/>
            </a:lnSpc>
          </a:pPr>
          <a:r>
            <a:rPr kumimoji="1" lang="ja-JP" altLang="ja-JP" sz="1000">
              <a:solidFill>
                <a:schemeClr val="dk1"/>
              </a:solidFill>
              <a:effectLst/>
              <a:latin typeface="+mn-lt"/>
              <a:ea typeface="+mn-ea"/>
              <a:cs typeface="+mn-cs"/>
            </a:rPr>
            <a:t>　◆人件費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市域が広大であることや文化財・木造家屋が多いといった都市特性から，教育（文化），消防等の分野において職員の配置を充実させていることによる</a:t>
          </a:r>
          <a:endParaRPr lang="ja-JP" altLang="ja-JP" sz="1100">
            <a:effectLst/>
          </a:endParaRPr>
        </a:p>
        <a:p>
          <a:pPr>
            <a:lnSpc>
              <a:spcPts val="1200"/>
            </a:lnSpc>
          </a:pPr>
          <a:r>
            <a:rPr kumimoji="1" lang="ja-JP" altLang="ja-JP" sz="1000">
              <a:solidFill>
                <a:schemeClr val="dk1"/>
              </a:solidFill>
              <a:effectLst/>
              <a:latin typeface="+mn-lt"/>
              <a:ea typeface="+mn-ea"/>
              <a:cs typeface="+mn-cs"/>
            </a:rPr>
            <a:t>　◆扶助費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総合的な障害者施策の推進や切れ目のないきめ細やかな子育て支援の充実に取り組んでいることによる（特に保育所は全体に占める民営保育所の割合が高いことも主な要因）</a:t>
          </a:r>
          <a:endParaRPr lang="ja-JP" altLang="ja-JP" sz="1100">
            <a:effectLst/>
          </a:endParaRPr>
        </a:p>
        <a:p>
          <a:pPr>
            <a:lnSpc>
              <a:spcPts val="1200"/>
            </a:lnSpc>
          </a:pPr>
          <a:r>
            <a:rPr kumimoji="1" lang="ja-JP" altLang="ja-JP" sz="1000">
              <a:solidFill>
                <a:schemeClr val="dk1"/>
              </a:solidFill>
              <a:effectLst/>
              <a:latin typeface="+mn-lt"/>
              <a:ea typeface="+mn-ea"/>
              <a:cs typeface="+mn-cs"/>
            </a:rPr>
            <a:t>　◆投資及び出資金</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地下鉄事業に対して経営健全化計画に基づき，多額の健全化出資金を繰り出していることによる</a:t>
          </a:r>
          <a:endParaRPr kumimoji="1" lang="en-US" altLang="ja-JP" sz="1000">
            <a:solidFill>
              <a:schemeClr val="dk1"/>
            </a:solidFill>
            <a:effectLst/>
            <a:latin typeface="+mn-lt"/>
            <a:ea typeface="+mn-ea"/>
            <a:cs typeface="+mn-cs"/>
          </a:endParaRPr>
        </a:p>
        <a:p>
          <a:pPr>
            <a:lnSpc>
              <a:spcPts val="1200"/>
            </a:lnSpc>
          </a:pPr>
          <a:r>
            <a:rPr kumimoji="1" lang="ja-JP" altLang="ja-JP" sz="1000">
              <a:solidFill>
                <a:schemeClr val="dk1"/>
              </a:solidFill>
              <a:effectLst/>
              <a:latin typeface="+mn-lt"/>
              <a:ea typeface="+mn-ea"/>
              <a:cs typeface="+mn-cs"/>
            </a:rPr>
            <a:t>＜低いもの＞</a:t>
          </a:r>
          <a:endParaRPr lang="ja-JP" altLang="ja-JP" sz="1100">
            <a:effectLst/>
          </a:endParaRPr>
        </a:p>
        <a:p>
          <a:pPr>
            <a:lnSpc>
              <a:spcPts val="1200"/>
            </a:lnSpc>
          </a:pPr>
          <a:r>
            <a:rPr kumimoji="1" lang="ja-JP" altLang="ja-JP" sz="1000">
              <a:solidFill>
                <a:schemeClr val="dk1"/>
              </a:solidFill>
              <a:effectLst/>
              <a:latin typeface="+mn-lt"/>
              <a:ea typeface="+mn-ea"/>
              <a:cs typeface="+mn-cs"/>
            </a:rPr>
            <a:t>　◆物件費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保育所に占める民営保育所の割合が高いことや，公設施設の民営化を進めていることなどによる</a:t>
          </a:r>
          <a:endParaRPr lang="ja-JP" altLang="ja-JP" sz="1100">
            <a:effectLst/>
          </a:endParaRPr>
        </a:p>
        <a:p>
          <a:pPr>
            <a:lnSpc>
              <a:spcPts val="1200"/>
            </a:lnSpc>
          </a:pPr>
          <a:r>
            <a:rPr kumimoji="1" lang="ja-JP" altLang="ja-JP" sz="1000">
              <a:solidFill>
                <a:schemeClr val="dk1"/>
              </a:solidFill>
              <a:effectLst/>
              <a:latin typeface="+mn-lt"/>
              <a:ea typeface="+mn-ea"/>
              <a:cs typeface="+mn-cs"/>
            </a:rPr>
            <a:t>　◆普通建設事業費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市債残高の縮減に向けて投資的経費の規模を的確にコントロールしていることによる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1,415,775
1,371,493
827.83
764,305,222
761,875,901
359,884
402,633,179
1,321,248,326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39</xdr:row>
      <xdr:rowOff>90715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35451"/>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94542</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90715</xdr:rowOff>
    </xdr:from>
    <xdr:to>
      <xdr:col>24</xdr:col>
      <xdr:colOff>152400</xdr:colOff>
      <xdr:row>39</xdr:row>
      <xdr:rowOff>90715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38463</xdr:rowOff>
    </xdr:from>
    <xdr:to>
      <xdr:col>24</xdr:col>
      <xdr:colOff>63500</xdr:colOff>
      <xdr:row>33</xdr:row>
      <xdr:rowOff>40096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9631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106516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07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128089</xdr:rowOff>
    </xdr:from>
    <xdr:to>
      <xdr:col>24</xdr:col>
      <xdr:colOff>114300</xdr:colOff>
      <xdr:row>36</xdr:row>
      <xdr:rowOff>58239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95613</xdr:rowOff>
    </xdr:from>
    <xdr:to>
      <xdr:col>19</xdr:col>
      <xdr:colOff>177800</xdr:colOff>
      <xdr:row>33</xdr:row>
      <xdr:rowOff>40096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582013"/>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118292</xdr:rowOff>
    </xdr:from>
    <xdr:to>
      <xdr:col>20</xdr:col>
      <xdr:colOff>38100</xdr:colOff>
      <xdr:row>36</xdr:row>
      <xdr:rowOff>48442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39569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95613</xdr:rowOff>
    </xdr:from>
    <xdr:to>
      <xdr:col>15</xdr:col>
      <xdr:colOff>50800</xdr:colOff>
      <xdr:row>33</xdr:row>
      <xdr:rowOff>12337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58201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39914</xdr:rowOff>
    </xdr:from>
    <xdr:to>
      <xdr:col>15</xdr:col>
      <xdr:colOff>101600</xdr:colOff>
      <xdr:row>35</xdr:row>
      <xdr:rowOff>141514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132641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12337</xdr:rowOff>
    </xdr:from>
    <xdr:to>
      <xdr:col>10</xdr:col>
      <xdr:colOff>114300</xdr:colOff>
      <xdr:row>33</xdr:row>
      <xdr:rowOff>43361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67018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95431</xdr:rowOff>
    </xdr:from>
    <xdr:to>
      <xdr:col>10</xdr:col>
      <xdr:colOff>165100</xdr:colOff>
      <xdr:row>36</xdr:row>
      <xdr:rowOff>25581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16708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123190</xdr:rowOff>
    </xdr:from>
    <xdr:to>
      <xdr:col>6</xdr:col>
      <xdr:colOff>38100</xdr:colOff>
      <xdr:row>36</xdr:row>
      <xdr:rowOff>53340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44467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159113</xdr:rowOff>
    </xdr:from>
    <xdr:to>
      <xdr:col>24</xdr:col>
      <xdr:colOff>114300</xdr:colOff>
      <xdr:row>33</xdr:row>
      <xdr:rowOff>89263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10540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9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160746</xdr:rowOff>
    </xdr:from>
    <xdr:to>
      <xdr:col>20</xdr:col>
      <xdr:colOff>38100</xdr:colOff>
      <xdr:row>33</xdr:row>
      <xdr:rowOff>90896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107423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44813</xdr:rowOff>
    </xdr:from>
    <xdr:to>
      <xdr:col>15</xdr:col>
      <xdr:colOff>101600</xdr:colOff>
      <xdr:row>32</xdr:row>
      <xdr:rowOff>146413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3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162940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132987</xdr:rowOff>
    </xdr:from>
    <xdr:to>
      <xdr:col>10</xdr:col>
      <xdr:colOff>165100</xdr:colOff>
      <xdr:row>33</xdr:row>
      <xdr:rowOff>63137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1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79664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39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164011</xdr:rowOff>
    </xdr:from>
    <xdr:to>
      <xdr:col>6</xdr:col>
      <xdr:colOff>38100</xdr:colOff>
      <xdr:row>33</xdr:row>
      <xdr:rowOff>94161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110688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113457</xdr:rowOff>
    </xdr:from>
    <xdr:to>
      <xdr:col>24</xdr:col>
      <xdr:colOff>62865</xdr:colOff>
      <xdr:row>58</xdr:row>
      <xdr:rowOff>15067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9028857"/>
          <a:ext cx="1270" cy="93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18894</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96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15067</xdr:rowOff>
    </xdr:from>
    <xdr:to>
      <xdr:col>24</xdr:col>
      <xdr:colOff>152400</xdr:colOff>
      <xdr:row>58</xdr:row>
      <xdr:rowOff>15067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95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60134</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80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113457</xdr:rowOff>
    </xdr:from>
    <xdr:to>
      <xdr:col>24</xdr:col>
      <xdr:colOff>152400</xdr:colOff>
      <xdr:row>52</xdr:row>
      <xdr:rowOff>113457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02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36602</xdr:rowOff>
    </xdr:from>
    <xdr:to>
      <xdr:col>24</xdr:col>
      <xdr:colOff>63500</xdr:colOff>
      <xdr:row>55</xdr:row>
      <xdr:rowOff>58730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466352"/>
          <a:ext cx="83820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68516</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98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90089</xdr:rowOff>
    </xdr:from>
    <xdr:to>
      <xdr:col>24</xdr:col>
      <xdr:colOff>114300</xdr:colOff>
      <xdr:row>56</xdr:row>
      <xdr:rowOff>20239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151998</xdr:rowOff>
    </xdr:from>
    <xdr:to>
      <xdr:col>19</xdr:col>
      <xdr:colOff>177800</xdr:colOff>
      <xdr:row>55</xdr:row>
      <xdr:rowOff>58730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410298"/>
          <a:ext cx="889000" cy="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118756</xdr:rowOff>
    </xdr:from>
    <xdr:to>
      <xdr:col>20</xdr:col>
      <xdr:colOff>38100</xdr:colOff>
      <xdr:row>56</xdr:row>
      <xdr:rowOff>48906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40033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6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151998</xdr:rowOff>
    </xdr:from>
    <xdr:to>
      <xdr:col>15</xdr:col>
      <xdr:colOff>50800</xdr:colOff>
      <xdr:row>55</xdr:row>
      <xdr:rowOff>140889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410298"/>
          <a:ext cx="889000" cy="16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21737</xdr:rowOff>
    </xdr:from>
    <xdr:to>
      <xdr:col>15</xdr:col>
      <xdr:colOff>101600</xdr:colOff>
      <xdr:row>55</xdr:row>
      <xdr:rowOff>123337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114464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5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116154</xdr:rowOff>
    </xdr:from>
    <xdr:to>
      <xdr:col>10</xdr:col>
      <xdr:colOff>114300</xdr:colOff>
      <xdr:row>55</xdr:row>
      <xdr:rowOff>140889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545904"/>
          <a:ext cx="8890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53101</xdr:rowOff>
    </xdr:from>
    <xdr:to>
      <xdr:col>10</xdr:col>
      <xdr:colOff>165100</xdr:colOff>
      <xdr:row>55</xdr:row>
      <xdr:rowOff>154701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171228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103713</xdr:rowOff>
    </xdr:from>
    <xdr:to>
      <xdr:col>6</xdr:col>
      <xdr:colOff>38100</xdr:colOff>
      <xdr:row>54</xdr:row>
      <xdr:rowOff>33863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50390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157252</xdr:rowOff>
    </xdr:from>
    <xdr:to>
      <xdr:col>24</xdr:col>
      <xdr:colOff>114300</xdr:colOff>
      <xdr:row>55</xdr:row>
      <xdr:rowOff>87402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4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8679</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26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7930</xdr:rowOff>
    </xdr:from>
    <xdr:to>
      <xdr:col>20</xdr:col>
      <xdr:colOff>38100</xdr:colOff>
      <xdr:row>55</xdr:row>
      <xdr:rowOff>109530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4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126057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21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101198</xdr:rowOff>
    </xdr:from>
    <xdr:to>
      <xdr:col>15</xdr:col>
      <xdr:colOff>101600</xdr:colOff>
      <xdr:row>55</xdr:row>
      <xdr:rowOff>31348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35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47875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13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90089</xdr:rowOff>
    </xdr:from>
    <xdr:to>
      <xdr:col>10</xdr:col>
      <xdr:colOff>165100</xdr:colOff>
      <xdr:row>56</xdr:row>
      <xdr:rowOff>20239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51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11366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61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65354</xdr:rowOff>
    </xdr:from>
    <xdr:to>
      <xdr:col>6</xdr:col>
      <xdr:colOff>38100</xdr:colOff>
      <xdr:row>55</xdr:row>
      <xdr:rowOff>166954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4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158081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58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143390</xdr:rowOff>
    </xdr:from>
    <xdr:to>
      <xdr:col>24</xdr:col>
      <xdr:colOff>62865</xdr:colOff>
      <xdr:row>79</xdr:row>
      <xdr:rowOff>30048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1973440"/>
          <a:ext cx="1270" cy="160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33875</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7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30048</xdr:rowOff>
    </xdr:from>
    <xdr:to>
      <xdr:col>24</xdr:col>
      <xdr:colOff>152400</xdr:colOff>
      <xdr:row>79</xdr:row>
      <xdr:rowOff>30048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7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90067</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74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143390</xdr:rowOff>
    </xdr:from>
    <xdr:to>
      <xdr:col>24</xdr:col>
      <xdr:colOff>152400</xdr:colOff>
      <xdr:row>69</xdr:row>
      <xdr:rowOff>143390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197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84281</xdr:rowOff>
    </xdr:from>
    <xdr:to>
      <xdr:col>24</xdr:col>
      <xdr:colOff>63500</xdr:colOff>
      <xdr:row>73</xdr:row>
      <xdr:rowOff>99478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600131"/>
          <a:ext cx="838200" cy="1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146640</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339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168213</xdr:rowOff>
    </xdr:from>
    <xdr:to>
      <xdr:col>24</xdr:col>
      <xdr:colOff>114300</xdr:colOff>
      <xdr:row>75</xdr:row>
      <xdr:rowOff>98363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99478</xdr:rowOff>
    </xdr:from>
    <xdr:to>
      <xdr:col>19</xdr:col>
      <xdr:colOff>177800</xdr:colOff>
      <xdr:row>74</xdr:row>
      <xdr:rowOff>11140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615328"/>
          <a:ext cx="889000" cy="8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27831</xdr:rowOff>
    </xdr:from>
    <xdr:to>
      <xdr:col>20</xdr:col>
      <xdr:colOff>38100</xdr:colOff>
      <xdr:row>75</xdr:row>
      <xdr:rowOff>129431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120558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11140</xdr:rowOff>
    </xdr:from>
    <xdr:to>
      <xdr:col>15</xdr:col>
      <xdr:colOff>50800</xdr:colOff>
      <xdr:row>74</xdr:row>
      <xdr:rowOff>58754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698440"/>
          <a:ext cx="8890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97761</xdr:rowOff>
    </xdr:from>
    <xdr:to>
      <xdr:col>15</xdr:col>
      <xdr:colOff>101600</xdr:colOff>
      <xdr:row>76</xdr:row>
      <xdr:rowOff>27911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19038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0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58754</xdr:rowOff>
    </xdr:from>
    <xdr:to>
      <xdr:col>10</xdr:col>
      <xdr:colOff>114300</xdr:colOff>
      <xdr:row>74</xdr:row>
      <xdr:rowOff>162212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746054"/>
          <a:ext cx="889000" cy="10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147650</xdr:rowOff>
    </xdr:from>
    <xdr:to>
      <xdr:col>10</xdr:col>
      <xdr:colOff>165100</xdr:colOff>
      <xdr:row>76</xdr:row>
      <xdr:rowOff>77800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68927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74346</xdr:rowOff>
    </xdr:from>
    <xdr:to>
      <xdr:col>6</xdr:col>
      <xdr:colOff>38100</xdr:colOff>
      <xdr:row>77</xdr:row>
      <xdr:rowOff>4496</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167073</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19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33481</xdr:rowOff>
    </xdr:from>
    <xdr:to>
      <xdr:col>24</xdr:col>
      <xdr:colOff>114300</xdr:colOff>
      <xdr:row>73</xdr:row>
      <xdr:rowOff>135081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5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56358</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40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48678</xdr:rowOff>
    </xdr:from>
    <xdr:to>
      <xdr:col>20</xdr:col>
      <xdr:colOff>38100</xdr:colOff>
      <xdr:row>73</xdr:row>
      <xdr:rowOff>150278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5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166805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33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131790</xdr:rowOff>
    </xdr:from>
    <xdr:to>
      <xdr:col>15</xdr:col>
      <xdr:colOff>101600</xdr:colOff>
      <xdr:row>74</xdr:row>
      <xdr:rowOff>61940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6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78467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42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7954</xdr:rowOff>
    </xdr:from>
    <xdr:to>
      <xdr:col>10</xdr:col>
      <xdr:colOff>165100</xdr:colOff>
      <xdr:row>74</xdr:row>
      <xdr:rowOff>109554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69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126081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47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111412</xdr:rowOff>
    </xdr:from>
    <xdr:to>
      <xdr:col>6</xdr:col>
      <xdr:colOff>38100</xdr:colOff>
      <xdr:row>75</xdr:row>
      <xdr:rowOff>41562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79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58089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57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60082</xdr:rowOff>
    </xdr:from>
    <xdr:to>
      <xdr:col>24</xdr:col>
      <xdr:colOff>62865</xdr:colOff>
      <xdr:row>98</xdr:row>
      <xdr:rowOff>136663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662032"/>
          <a:ext cx="1270" cy="127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140490</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136663</xdr:rowOff>
    </xdr:from>
    <xdr:to>
      <xdr:col>24</xdr:col>
      <xdr:colOff>152400</xdr:colOff>
      <xdr:row>98</xdr:row>
      <xdr:rowOff>136663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6759</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4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60082</xdr:rowOff>
    </xdr:from>
    <xdr:to>
      <xdr:col>24</xdr:col>
      <xdr:colOff>152400</xdr:colOff>
      <xdr:row>91</xdr:row>
      <xdr:rowOff>60082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66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50448</xdr:rowOff>
    </xdr:from>
    <xdr:to>
      <xdr:col>24</xdr:col>
      <xdr:colOff>63500</xdr:colOff>
      <xdr:row>97</xdr:row>
      <xdr:rowOff>40880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509648"/>
          <a:ext cx="838200" cy="16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96097</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5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117670</xdr:rowOff>
    </xdr:from>
    <xdr:to>
      <xdr:col>24</xdr:col>
      <xdr:colOff>114300</xdr:colOff>
      <xdr:row>97</xdr:row>
      <xdr:rowOff>47820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40880</xdr:rowOff>
    </xdr:from>
    <xdr:to>
      <xdr:col>19</xdr:col>
      <xdr:colOff>177800</xdr:colOff>
      <xdr:row>97</xdr:row>
      <xdr:rowOff>134573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671530"/>
          <a:ext cx="889000" cy="9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146638</xdr:rowOff>
    </xdr:from>
    <xdr:to>
      <xdr:col>20</xdr:col>
      <xdr:colOff>38100</xdr:colOff>
      <xdr:row>97</xdr:row>
      <xdr:rowOff>76788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93315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3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120400</xdr:rowOff>
    </xdr:from>
    <xdr:to>
      <xdr:col>15</xdr:col>
      <xdr:colOff>50800</xdr:colOff>
      <xdr:row>97</xdr:row>
      <xdr:rowOff>134573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751050"/>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151732</xdr:rowOff>
    </xdr:from>
    <xdr:to>
      <xdr:col>15</xdr:col>
      <xdr:colOff>101600</xdr:colOff>
      <xdr:row>97</xdr:row>
      <xdr:rowOff>81882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98409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120400</xdr:rowOff>
    </xdr:from>
    <xdr:to>
      <xdr:col>10</xdr:col>
      <xdr:colOff>114300</xdr:colOff>
      <xdr:row>98</xdr:row>
      <xdr:rowOff>5773</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751050"/>
          <a:ext cx="889000"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123811</xdr:rowOff>
    </xdr:from>
    <xdr:to>
      <xdr:col>10</xdr:col>
      <xdr:colOff>165100</xdr:colOff>
      <xdr:row>97</xdr:row>
      <xdr:rowOff>53961</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8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70488</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5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12483</xdr:rowOff>
    </xdr:from>
    <xdr:to>
      <xdr:col>6</xdr:col>
      <xdr:colOff>38100</xdr:colOff>
      <xdr:row>97</xdr:row>
      <xdr:rowOff>114083</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130610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41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171098</xdr:rowOff>
    </xdr:from>
    <xdr:to>
      <xdr:col>24</xdr:col>
      <xdr:colOff>114300</xdr:colOff>
      <xdr:row>96</xdr:row>
      <xdr:rowOff>101248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4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22525</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31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161530</xdr:rowOff>
    </xdr:from>
    <xdr:to>
      <xdr:col>20</xdr:col>
      <xdr:colOff>38100</xdr:colOff>
      <xdr:row>97</xdr:row>
      <xdr:rowOff>91680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62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82807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71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83773</xdr:rowOff>
    </xdr:from>
    <xdr:to>
      <xdr:col>15</xdr:col>
      <xdr:colOff>101600</xdr:colOff>
      <xdr:row>98</xdr:row>
      <xdr:rowOff>13923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5050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69600</xdr:rowOff>
    </xdr:from>
    <xdr:to>
      <xdr:col>10</xdr:col>
      <xdr:colOff>165100</xdr:colOff>
      <xdr:row>97</xdr:row>
      <xdr:rowOff>171200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162327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79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126423</xdr:rowOff>
    </xdr:from>
    <xdr:to>
      <xdr:col>6</xdr:col>
      <xdr:colOff>38100</xdr:colOff>
      <xdr:row>98</xdr:row>
      <xdr:rowOff>56573</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47700</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84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39</xdr:row>
      <xdr:rowOff>14732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7500"/>
          <a:ext cx="1270" cy="1303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18559</xdr:rowOff>
    </xdr:from>
    <xdr:ext cx="313932"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05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14732</xdr:rowOff>
    </xdr:from>
    <xdr:to>
      <xdr:col>55</xdr:col>
      <xdr:colOff>88900</xdr:colOff>
      <xdr:row>39</xdr:row>
      <xdr:rowOff>14732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01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10922</xdr:rowOff>
    </xdr:from>
    <xdr:to>
      <xdr:col>55</xdr:col>
      <xdr:colOff>0</xdr:colOff>
      <xdr:row>39</xdr:row>
      <xdr:rowOff>14732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69747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55389</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27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32512</xdr:rowOff>
    </xdr:from>
    <xdr:to>
      <xdr:col>55</xdr:col>
      <xdr:colOff>50800</xdr:colOff>
      <xdr:row>37</xdr:row>
      <xdr:rowOff>134112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75692</xdr:rowOff>
    </xdr:from>
    <xdr:to>
      <xdr:col>50</xdr:col>
      <xdr:colOff>114300</xdr:colOff>
      <xdr:row>39</xdr:row>
      <xdr:rowOff>10922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419342"/>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43180</xdr:rowOff>
    </xdr:from>
    <xdr:to>
      <xdr:col>50</xdr:col>
      <xdr:colOff>165100</xdr:colOff>
      <xdr:row>37</xdr:row>
      <xdr:rowOff>144780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161307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4064</xdr:rowOff>
    </xdr:from>
    <xdr:to>
      <xdr:col>45</xdr:col>
      <xdr:colOff>177800</xdr:colOff>
      <xdr:row>37</xdr:row>
      <xdr:rowOff>75692</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176264"/>
          <a:ext cx="889000" cy="24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109474</xdr:rowOff>
    </xdr:from>
    <xdr:to>
      <xdr:col>46</xdr:col>
      <xdr:colOff>38100</xdr:colOff>
      <xdr:row>37</xdr:row>
      <xdr:rowOff>39624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56151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84836</xdr:rowOff>
    </xdr:from>
    <xdr:to>
      <xdr:col>41</xdr:col>
      <xdr:colOff>50800</xdr:colOff>
      <xdr:row>36</xdr:row>
      <xdr:rowOff>4064</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085586"/>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70612</xdr:rowOff>
    </xdr:from>
    <xdr:to>
      <xdr:col>41</xdr:col>
      <xdr:colOff>101600</xdr:colOff>
      <xdr:row>36</xdr:row>
      <xdr:rowOff>762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17289</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25654</xdr:rowOff>
    </xdr:from>
    <xdr:to>
      <xdr:col>36</xdr:col>
      <xdr:colOff>165100</xdr:colOff>
      <xdr:row>35</xdr:row>
      <xdr:rowOff>127254</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143781</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135382</xdr:rowOff>
    </xdr:from>
    <xdr:to>
      <xdr:col>55</xdr:col>
      <xdr:colOff>50800</xdr:colOff>
      <xdr:row>39</xdr:row>
      <xdr:rowOff>65532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50309</xdr:rowOff>
    </xdr:from>
    <xdr:ext cx="313932"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565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131572</xdr:rowOff>
    </xdr:from>
    <xdr:to>
      <xdr:col>50</xdr:col>
      <xdr:colOff>165100</xdr:colOff>
      <xdr:row>39</xdr:row>
      <xdr:rowOff>61722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6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52849</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82333" y="67393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24892</xdr:rowOff>
    </xdr:from>
    <xdr:to>
      <xdr:col>46</xdr:col>
      <xdr:colOff>38100</xdr:colOff>
      <xdr:row>37</xdr:row>
      <xdr:rowOff>126492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117619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4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124714</xdr:rowOff>
    </xdr:from>
    <xdr:to>
      <xdr:col>41</xdr:col>
      <xdr:colOff>101600</xdr:colOff>
      <xdr:row>36</xdr:row>
      <xdr:rowOff>54864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1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45991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218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34036</xdr:rowOff>
    </xdr:from>
    <xdr:to>
      <xdr:col>36</xdr:col>
      <xdr:colOff>165100</xdr:colOff>
      <xdr:row>35</xdr:row>
      <xdr:rowOff>135636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126763</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1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128270</xdr:rowOff>
    </xdr:from>
    <xdr:to>
      <xdr:col>54</xdr:col>
      <xdr:colOff>189865</xdr:colOff>
      <xdr:row>59</xdr:row>
      <xdr:rowOff>40132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529320"/>
          <a:ext cx="1270" cy="162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43959</xdr:rowOff>
    </xdr:from>
    <xdr:ext cx="313932"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5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40132</xdr:rowOff>
    </xdr:from>
    <xdr:to>
      <xdr:col>55</xdr:col>
      <xdr:colOff>88900</xdr:colOff>
      <xdr:row>59</xdr:row>
      <xdr:rowOff>40132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74947</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30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128270</xdr:rowOff>
    </xdr:from>
    <xdr:to>
      <xdr:col>55</xdr:col>
      <xdr:colOff>88900</xdr:colOff>
      <xdr:row>49</xdr:row>
      <xdr:rowOff>128270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5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31115</xdr:rowOff>
    </xdr:from>
    <xdr:to>
      <xdr:col>55</xdr:col>
      <xdr:colOff>0</xdr:colOff>
      <xdr:row>58</xdr:row>
      <xdr:rowOff>53213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975215"/>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72534</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673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49657</xdr:rowOff>
    </xdr:from>
    <xdr:to>
      <xdr:col>55</xdr:col>
      <xdr:colOff>50800</xdr:colOff>
      <xdr:row>57</xdr:row>
      <xdr:rowOff>151257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24130</xdr:rowOff>
    </xdr:from>
    <xdr:to>
      <xdr:col>50</xdr:col>
      <xdr:colOff>114300</xdr:colOff>
      <xdr:row>58</xdr:row>
      <xdr:rowOff>31115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968230"/>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46736</xdr:rowOff>
    </xdr:from>
    <xdr:to>
      <xdr:col>50</xdr:col>
      <xdr:colOff>165100</xdr:colOff>
      <xdr:row>57</xdr:row>
      <xdr:rowOff>148336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164863</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5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24130</xdr:rowOff>
    </xdr:from>
    <xdr:to>
      <xdr:col>45</xdr:col>
      <xdr:colOff>177800</xdr:colOff>
      <xdr:row>58</xdr:row>
      <xdr:rowOff>54229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968230"/>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59944</xdr:rowOff>
    </xdr:from>
    <xdr:to>
      <xdr:col>46</xdr:col>
      <xdr:colOff>38100</xdr:colOff>
      <xdr:row>57</xdr:row>
      <xdr:rowOff>161544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6621</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54229</xdr:rowOff>
    </xdr:from>
    <xdr:to>
      <xdr:col>41</xdr:col>
      <xdr:colOff>50800</xdr:colOff>
      <xdr:row>58</xdr:row>
      <xdr:rowOff>65786</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998329"/>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43307</xdr:rowOff>
    </xdr:from>
    <xdr:to>
      <xdr:col>41</xdr:col>
      <xdr:colOff>101600</xdr:colOff>
      <xdr:row>57</xdr:row>
      <xdr:rowOff>144907</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161434</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5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14097</xdr:rowOff>
    </xdr:from>
    <xdr:to>
      <xdr:col>36</xdr:col>
      <xdr:colOff>165100</xdr:colOff>
      <xdr:row>57</xdr:row>
      <xdr:rowOff>115697</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132224</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56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2413</xdr:rowOff>
    </xdr:from>
    <xdr:to>
      <xdr:col>55</xdr:col>
      <xdr:colOff>50800</xdr:colOff>
      <xdr:row>58</xdr:row>
      <xdr:rowOff>104013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94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152290</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2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151765</xdr:rowOff>
    </xdr:from>
    <xdr:to>
      <xdr:col>50</xdr:col>
      <xdr:colOff>165100</xdr:colOff>
      <xdr:row>58</xdr:row>
      <xdr:rowOff>81915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9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73042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1001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144780</xdr:rowOff>
    </xdr:from>
    <xdr:to>
      <xdr:col>46</xdr:col>
      <xdr:colOff>38100</xdr:colOff>
      <xdr:row>58</xdr:row>
      <xdr:rowOff>74930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66057</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1001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3429</xdr:rowOff>
    </xdr:from>
    <xdr:to>
      <xdr:col>41</xdr:col>
      <xdr:colOff>101600</xdr:colOff>
      <xdr:row>58</xdr:row>
      <xdr:rowOff>105029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94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96156</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1004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14986</xdr:rowOff>
    </xdr:from>
    <xdr:to>
      <xdr:col>36</xdr:col>
      <xdr:colOff>165100</xdr:colOff>
      <xdr:row>58</xdr:row>
      <xdr:rowOff>116586</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5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107713</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1005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159645</xdr:rowOff>
    </xdr:from>
    <xdr:to>
      <xdr:col>54</xdr:col>
      <xdr:colOff>189865</xdr:colOff>
      <xdr:row>79</xdr:row>
      <xdr:rowOff>464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504045"/>
          <a:ext cx="1270" cy="1040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4291</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4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464</xdr:rowOff>
    </xdr:from>
    <xdr:to>
      <xdr:col>55</xdr:col>
      <xdr:colOff>88900</xdr:colOff>
      <xdr:row>79</xdr:row>
      <xdr:rowOff>464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4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106322</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227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159645</xdr:rowOff>
    </xdr:from>
    <xdr:to>
      <xdr:col>55</xdr:col>
      <xdr:colOff>88900</xdr:colOff>
      <xdr:row>72</xdr:row>
      <xdr:rowOff>159645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145244</xdr:rowOff>
    </xdr:from>
    <xdr:to>
      <xdr:col>55</xdr:col>
      <xdr:colOff>0</xdr:colOff>
      <xdr:row>75</xdr:row>
      <xdr:rowOff>124975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2832544"/>
          <a:ext cx="838200" cy="15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36180</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066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57753</xdr:rowOff>
    </xdr:from>
    <xdr:to>
      <xdr:col>55</xdr:col>
      <xdr:colOff>50800</xdr:colOff>
      <xdr:row>76</xdr:row>
      <xdr:rowOff>159353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08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93561</xdr:rowOff>
    </xdr:from>
    <xdr:to>
      <xdr:col>50</xdr:col>
      <xdr:colOff>114300</xdr:colOff>
      <xdr:row>74</xdr:row>
      <xdr:rowOff>145244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8750300" y="12609411"/>
          <a:ext cx="889000" cy="22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28721</xdr:rowOff>
    </xdr:from>
    <xdr:to>
      <xdr:col>50</xdr:col>
      <xdr:colOff>165100</xdr:colOff>
      <xdr:row>76</xdr:row>
      <xdr:rowOff>130321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05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121448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15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129318</xdr:rowOff>
    </xdr:from>
    <xdr:to>
      <xdr:col>45</xdr:col>
      <xdr:colOff>177800</xdr:colOff>
      <xdr:row>73</xdr:row>
      <xdr:rowOff>93561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7861300" y="12473718"/>
          <a:ext cx="889000" cy="13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154318</xdr:rowOff>
    </xdr:from>
    <xdr:to>
      <xdr:col>46</xdr:col>
      <xdr:colOff>38100</xdr:colOff>
      <xdr:row>76</xdr:row>
      <xdr:rowOff>84468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0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75595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1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117621</xdr:rowOff>
    </xdr:from>
    <xdr:to>
      <xdr:col>41</xdr:col>
      <xdr:colOff>50800</xdr:colOff>
      <xdr:row>72</xdr:row>
      <xdr:rowOff>129318</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6972300" y="12290571"/>
          <a:ext cx="889000" cy="18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134201</xdr:rowOff>
    </xdr:from>
    <xdr:to>
      <xdr:col>41</xdr:col>
      <xdr:colOff>101600</xdr:colOff>
      <xdr:row>76</xdr:row>
      <xdr:rowOff>64351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29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55478</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08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76918</xdr:rowOff>
    </xdr:from>
    <xdr:to>
      <xdr:col>36</xdr:col>
      <xdr:colOff>165100</xdr:colOff>
      <xdr:row>76</xdr:row>
      <xdr:rowOff>7068</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29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169645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02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74175</xdr:rowOff>
    </xdr:from>
    <xdr:to>
      <xdr:col>55</xdr:col>
      <xdr:colOff>50800</xdr:colOff>
      <xdr:row>76</xdr:row>
      <xdr:rowOff>4325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293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97052</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278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94444</xdr:rowOff>
    </xdr:from>
    <xdr:to>
      <xdr:col>50</xdr:col>
      <xdr:colOff>165100</xdr:colOff>
      <xdr:row>75</xdr:row>
      <xdr:rowOff>24594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278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41121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255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42761</xdr:rowOff>
    </xdr:from>
    <xdr:to>
      <xdr:col>46</xdr:col>
      <xdr:colOff>38100</xdr:colOff>
      <xdr:row>73</xdr:row>
      <xdr:rowOff>144361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25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160888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233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78518</xdr:rowOff>
    </xdr:from>
    <xdr:to>
      <xdr:col>41</xdr:col>
      <xdr:colOff>101600</xdr:colOff>
      <xdr:row>73</xdr:row>
      <xdr:rowOff>8668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242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25195</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219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66821</xdr:rowOff>
    </xdr:from>
    <xdr:to>
      <xdr:col>36</xdr:col>
      <xdr:colOff>165100</xdr:colOff>
      <xdr:row>71</xdr:row>
      <xdr:rowOff>168421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22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13498</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201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151975</xdr:rowOff>
    </xdr:from>
    <xdr:to>
      <xdr:col>54</xdr:col>
      <xdr:colOff>189865</xdr:colOff>
      <xdr:row>99</xdr:row>
      <xdr:rowOff>56375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82475"/>
          <a:ext cx="1270" cy="144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60202</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56375</xdr:rowOff>
    </xdr:from>
    <xdr:to>
      <xdr:col>55</xdr:col>
      <xdr:colOff>88900</xdr:colOff>
      <xdr:row>99</xdr:row>
      <xdr:rowOff>56375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151975</xdr:rowOff>
    </xdr:from>
    <xdr:to>
      <xdr:col>55</xdr:col>
      <xdr:colOff>88900</xdr:colOff>
      <xdr:row>90</xdr:row>
      <xdr:rowOff>151975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8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99124</xdr:rowOff>
    </xdr:from>
    <xdr:to>
      <xdr:col>55</xdr:col>
      <xdr:colOff>0</xdr:colOff>
      <xdr:row>97</xdr:row>
      <xdr:rowOff>159245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729774"/>
          <a:ext cx="838200" cy="6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96324</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212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73447</xdr:rowOff>
    </xdr:from>
    <xdr:to>
      <xdr:col>55</xdr:col>
      <xdr:colOff>50800</xdr:colOff>
      <xdr:row>96</xdr:row>
      <xdr:rowOff>3597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36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38567</xdr:rowOff>
    </xdr:from>
    <xdr:to>
      <xdr:col>50</xdr:col>
      <xdr:colOff>114300</xdr:colOff>
      <xdr:row>97</xdr:row>
      <xdr:rowOff>99124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669217"/>
          <a:ext cx="889000" cy="6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84992</xdr:rowOff>
    </xdr:from>
    <xdr:to>
      <xdr:col>50</xdr:col>
      <xdr:colOff>165100</xdr:colOff>
      <xdr:row>96</xdr:row>
      <xdr:rowOff>15142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31669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1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38567</xdr:rowOff>
    </xdr:from>
    <xdr:to>
      <xdr:col>45</xdr:col>
      <xdr:colOff>177800</xdr:colOff>
      <xdr:row>97</xdr:row>
      <xdr:rowOff>74230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669217"/>
          <a:ext cx="889000" cy="3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40436</xdr:rowOff>
    </xdr:from>
    <xdr:to>
      <xdr:col>46</xdr:col>
      <xdr:colOff>38100</xdr:colOff>
      <xdr:row>95</xdr:row>
      <xdr:rowOff>142036</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158563</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74230</xdr:rowOff>
    </xdr:from>
    <xdr:to>
      <xdr:col>41</xdr:col>
      <xdr:colOff>50800</xdr:colOff>
      <xdr:row>97</xdr:row>
      <xdr:rowOff>84928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704880"/>
          <a:ext cx="8890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56142</xdr:rowOff>
    </xdr:from>
    <xdr:to>
      <xdr:col>41</xdr:col>
      <xdr:colOff>101600</xdr:colOff>
      <xdr:row>95</xdr:row>
      <xdr:rowOff>157742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2819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16914</xdr:rowOff>
    </xdr:from>
    <xdr:to>
      <xdr:col>36</xdr:col>
      <xdr:colOff>165100</xdr:colOff>
      <xdr:row>95</xdr:row>
      <xdr:rowOff>118514</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135041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0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108445</xdr:rowOff>
    </xdr:from>
    <xdr:to>
      <xdr:col>55</xdr:col>
      <xdr:colOff>50800</xdr:colOff>
      <xdr:row>98</xdr:row>
      <xdr:rowOff>38595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7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86872</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71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48324</xdr:rowOff>
    </xdr:from>
    <xdr:to>
      <xdr:col>50</xdr:col>
      <xdr:colOff>165100</xdr:colOff>
      <xdr:row>97</xdr:row>
      <xdr:rowOff>149924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141051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77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159217</xdr:rowOff>
    </xdr:from>
    <xdr:to>
      <xdr:col>46</xdr:col>
      <xdr:colOff>38100</xdr:colOff>
      <xdr:row>97</xdr:row>
      <xdr:rowOff>89367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61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80494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71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23430</xdr:rowOff>
    </xdr:from>
    <xdr:to>
      <xdr:col>41</xdr:col>
      <xdr:colOff>101600</xdr:colOff>
      <xdr:row>97</xdr:row>
      <xdr:rowOff>125030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65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116157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7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34128</xdr:rowOff>
    </xdr:from>
    <xdr:to>
      <xdr:col>36</xdr:col>
      <xdr:colOff>165100</xdr:colOff>
      <xdr:row>97</xdr:row>
      <xdr:rowOff>135728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66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126855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75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85326</xdr:rowOff>
    </xdr:from>
    <xdr:to>
      <xdr:col>85</xdr:col>
      <xdr:colOff>126364</xdr:colOff>
      <xdr:row>38</xdr:row>
      <xdr:rowOff>47280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228826"/>
          <a:ext cx="1269" cy="1333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51107</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47280</xdr:rowOff>
    </xdr:from>
    <xdr:to>
      <xdr:col>86</xdr:col>
      <xdr:colOff>25400</xdr:colOff>
      <xdr:row>38</xdr:row>
      <xdr:rowOff>47280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6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32003</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0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85326</xdr:rowOff>
    </xdr:from>
    <xdr:to>
      <xdr:col>86</xdr:col>
      <xdr:colOff>25400</xdr:colOff>
      <xdr:row>30</xdr:row>
      <xdr:rowOff>85326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22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167785</xdr:rowOff>
    </xdr:from>
    <xdr:to>
      <xdr:col>85</xdr:col>
      <xdr:colOff>127000</xdr:colOff>
      <xdr:row>34</xdr:row>
      <xdr:rowOff>9561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5825635"/>
          <a:ext cx="8382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12137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33710</xdr:rowOff>
    </xdr:from>
    <xdr:to>
      <xdr:col>85</xdr:col>
      <xdr:colOff>177800</xdr:colOff>
      <xdr:row>35</xdr:row>
      <xdr:rowOff>135310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89408</xdr:rowOff>
    </xdr:from>
    <xdr:to>
      <xdr:col>81</xdr:col>
      <xdr:colOff>50800</xdr:colOff>
      <xdr:row>34</xdr:row>
      <xdr:rowOff>9561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5747258"/>
          <a:ext cx="889000" cy="9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82042</xdr:rowOff>
    </xdr:from>
    <xdr:to>
      <xdr:col>81</xdr:col>
      <xdr:colOff>101600</xdr:colOff>
      <xdr:row>36</xdr:row>
      <xdr:rowOff>12192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3319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1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127127</xdr:rowOff>
    </xdr:from>
    <xdr:to>
      <xdr:col>76</xdr:col>
      <xdr:colOff>114300</xdr:colOff>
      <xdr:row>33</xdr:row>
      <xdr:rowOff>89408</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5613527"/>
          <a:ext cx="8890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92819</xdr:rowOff>
    </xdr:from>
    <xdr:to>
      <xdr:col>76</xdr:col>
      <xdr:colOff>165100</xdr:colOff>
      <xdr:row>35</xdr:row>
      <xdr:rowOff>22969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14096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0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127127</xdr:rowOff>
    </xdr:from>
    <xdr:to>
      <xdr:col>71</xdr:col>
      <xdr:colOff>177800</xdr:colOff>
      <xdr:row>33</xdr:row>
      <xdr:rowOff>36504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5613527"/>
          <a:ext cx="889000" cy="8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167114</xdr:rowOff>
    </xdr:from>
    <xdr:to>
      <xdr:col>72</xdr:col>
      <xdr:colOff>38100</xdr:colOff>
      <xdr:row>35</xdr:row>
      <xdr:rowOff>97264</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88391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0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130211</xdr:rowOff>
    </xdr:from>
    <xdr:to>
      <xdr:col>67</xdr:col>
      <xdr:colOff>101600</xdr:colOff>
      <xdr:row>36</xdr:row>
      <xdr:rowOff>60361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1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51488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22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116985</xdr:rowOff>
    </xdr:from>
    <xdr:to>
      <xdr:col>85</xdr:col>
      <xdr:colOff>177800</xdr:colOff>
      <xdr:row>34</xdr:row>
      <xdr:rowOff>47135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577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139862</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62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130211</xdr:rowOff>
    </xdr:from>
    <xdr:to>
      <xdr:col>81</xdr:col>
      <xdr:colOff>101600</xdr:colOff>
      <xdr:row>34</xdr:row>
      <xdr:rowOff>60361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57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76888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56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38608</xdr:rowOff>
    </xdr:from>
    <xdr:to>
      <xdr:col>76</xdr:col>
      <xdr:colOff>165100</xdr:colOff>
      <xdr:row>33</xdr:row>
      <xdr:rowOff>140208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56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156735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47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76327</xdr:rowOff>
    </xdr:from>
    <xdr:to>
      <xdr:col>72</xdr:col>
      <xdr:colOff>38100</xdr:colOff>
      <xdr:row>33</xdr:row>
      <xdr:rowOff>6477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556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23004</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33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157154</xdr:rowOff>
    </xdr:from>
    <xdr:to>
      <xdr:col>67</xdr:col>
      <xdr:colOff>101600</xdr:colOff>
      <xdr:row>33</xdr:row>
      <xdr:rowOff>87304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564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103831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41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80996</xdr:rowOff>
    </xdr:from>
    <xdr:to>
      <xdr:col>85</xdr:col>
      <xdr:colOff>126364</xdr:colOff>
      <xdr:row>55</xdr:row>
      <xdr:rowOff>50820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824946"/>
          <a:ext cx="1269" cy="655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54647</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4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50820</xdr:rowOff>
    </xdr:from>
    <xdr:to>
      <xdr:col>86</xdr:col>
      <xdr:colOff>25400</xdr:colOff>
      <xdr:row>55</xdr:row>
      <xdr:rowOff>50820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48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27673</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60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80996</xdr:rowOff>
    </xdr:from>
    <xdr:to>
      <xdr:col>86</xdr:col>
      <xdr:colOff>25400</xdr:colOff>
      <xdr:row>51</xdr:row>
      <xdr:rowOff>80996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82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145666</xdr:rowOff>
    </xdr:from>
    <xdr:to>
      <xdr:col>85</xdr:col>
      <xdr:colOff>127000</xdr:colOff>
      <xdr:row>58</xdr:row>
      <xdr:rowOff>143929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061066"/>
          <a:ext cx="838200" cy="102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107332</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022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128905</xdr:rowOff>
    </xdr:from>
    <xdr:to>
      <xdr:col>85</xdr:col>
      <xdr:colOff>177800</xdr:colOff>
      <xdr:row>53</xdr:row>
      <xdr:rowOff>59055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138580</xdr:rowOff>
    </xdr:from>
    <xdr:to>
      <xdr:col>81</xdr:col>
      <xdr:colOff>50800</xdr:colOff>
      <xdr:row>58</xdr:row>
      <xdr:rowOff>143929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911230"/>
          <a:ext cx="889000" cy="17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59205</xdr:rowOff>
    </xdr:from>
    <xdr:to>
      <xdr:col>81</xdr:col>
      <xdr:colOff>101600</xdr:colOff>
      <xdr:row>58</xdr:row>
      <xdr:rowOff>160805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5882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7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138580</xdr:rowOff>
    </xdr:from>
    <xdr:to>
      <xdr:col>76</xdr:col>
      <xdr:colOff>114300</xdr:colOff>
      <xdr:row>58</xdr:row>
      <xdr:rowOff>78801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911230"/>
          <a:ext cx="889000" cy="1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87894</xdr:rowOff>
    </xdr:from>
    <xdr:to>
      <xdr:col>76</xdr:col>
      <xdr:colOff>165100</xdr:colOff>
      <xdr:row>59</xdr:row>
      <xdr:rowOff>18044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9171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10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78801</xdr:rowOff>
    </xdr:from>
    <xdr:to>
      <xdr:col>71</xdr:col>
      <xdr:colOff>177800</xdr:colOff>
      <xdr:row>58</xdr:row>
      <xdr:rowOff>150216</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10022901"/>
          <a:ext cx="889000" cy="7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99758</xdr:rowOff>
    </xdr:from>
    <xdr:to>
      <xdr:col>72</xdr:col>
      <xdr:colOff>38100</xdr:colOff>
      <xdr:row>59</xdr:row>
      <xdr:rowOff>29908</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10043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21035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1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122436</xdr:rowOff>
    </xdr:from>
    <xdr:to>
      <xdr:col>67</xdr:col>
      <xdr:colOff>101600</xdr:colOff>
      <xdr:row>59</xdr:row>
      <xdr:rowOff>52586</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1006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43713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15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94866</xdr:rowOff>
    </xdr:from>
    <xdr:to>
      <xdr:col>85</xdr:col>
      <xdr:colOff>177800</xdr:colOff>
      <xdr:row>53</xdr:row>
      <xdr:rowOff>25016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01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117743</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886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93129</xdr:rowOff>
    </xdr:from>
    <xdr:to>
      <xdr:col>81</xdr:col>
      <xdr:colOff>101600</xdr:colOff>
      <xdr:row>59</xdr:row>
      <xdr:rowOff>23279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1003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14406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1012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87780</xdr:rowOff>
    </xdr:from>
    <xdr:to>
      <xdr:col>76</xdr:col>
      <xdr:colOff>165100</xdr:colOff>
      <xdr:row>58</xdr:row>
      <xdr:rowOff>17930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6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34457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6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28001</xdr:rowOff>
    </xdr:from>
    <xdr:to>
      <xdr:col>72</xdr:col>
      <xdr:colOff>38100</xdr:colOff>
      <xdr:row>58</xdr:row>
      <xdr:rowOff>129601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97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146128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7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99416</xdr:rowOff>
    </xdr:from>
    <xdr:to>
      <xdr:col>67</xdr:col>
      <xdr:colOff>101600</xdr:colOff>
      <xdr:row>59</xdr:row>
      <xdr:rowOff>29566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100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46093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81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19514</xdr:rowOff>
    </xdr:from>
    <xdr:to>
      <xdr:col>85</xdr:col>
      <xdr:colOff>126364</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92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33564</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406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137641</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19514</xdr:rowOff>
    </xdr:from>
    <xdr:to>
      <xdr:col>86</xdr:col>
      <xdr:colOff>25400</xdr:colOff>
      <xdr:row>71</xdr:row>
      <xdr:rowOff>19514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9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12542</xdr:rowOff>
    </xdr:from>
    <xdr:to>
      <xdr:col>85</xdr:col>
      <xdr:colOff>127000</xdr:colOff>
      <xdr:row>78</xdr:row>
      <xdr:rowOff>16427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385642"/>
          <a:ext cx="8382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122465</xdr:rowOff>
    </xdr:from>
    <xdr:ext cx="378565"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152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99588</xdr:rowOff>
    </xdr:from>
    <xdr:to>
      <xdr:col>85</xdr:col>
      <xdr:colOff>177800</xdr:colOff>
      <xdr:row>78</xdr:row>
      <xdr:rowOff>29738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3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121583</xdr:rowOff>
    </xdr:from>
    <xdr:to>
      <xdr:col>81</xdr:col>
      <xdr:colOff>50800</xdr:colOff>
      <xdr:row>78</xdr:row>
      <xdr:rowOff>12542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323233"/>
          <a:ext cx="889000" cy="6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99816</xdr:rowOff>
    </xdr:from>
    <xdr:to>
      <xdr:col>81</xdr:col>
      <xdr:colOff>101600</xdr:colOff>
      <xdr:row>78</xdr:row>
      <xdr:rowOff>29966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0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46493</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2017" y="1307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121583</xdr:rowOff>
    </xdr:from>
    <xdr:to>
      <xdr:col>76</xdr:col>
      <xdr:colOff>114300</xdr:colOff>
      <xdr:row>77</xdr:row>
      <xdr:rowOff>128212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323233"/>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112388</xdr:rowOff>
    </xdr:from>
    <xdr:to>
      <xdr:col>76</xdr:col>
      <xdr:colOff>165100</xdr:colOff>
      <xdr:row>78</xdr:row>
      <xdr:rowOff>42538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33665</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3017" y="13406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128212</xdr:rowOff>
    </xdr:from>
    <xdr:to>
      <xdr:col>71</xdr:col>
      <xdr:colOff>177800</xdr:colOff>
      <xdr:row>77</xdr:row>
      <xdr:rowOff>141929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329862"/>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102445</xdr:rowOff>
    </xdr:from>
    <xdr:to>
      <xdr:col>72</xdr:col>
      <xdr:colOff>38100</xdr:colOff>
      <xdr:row>78</xdr:row>
      <xdr:rowOff>32595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23722</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4017" y="1339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71583</xdr:rowOff>
    </xdr:from>
    <xdr:to>
      <xdr:col>67</xdr:col>
      <xdr:colOff>101600</xdr:colOff>
      <xdr:row>78</xdr:row>
      <xdr:rowOff>1733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2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18260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04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137077</xdr:rowOff>
    </xdr:from>
    <xdr:to>
      <xdr:col>85</xdr:col>
      <xdr:colOff>177800</xdr:colOff>
      <xdr:row>78</xdr:row>
      <xdr:rowOff>67227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33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78014</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27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133192</xdr:rowOff>
    </xdr:from>
    <xdr:to>
      <xdr:col>81</xdr:col>
      <xdr:colOff>101600</xdr:colOff>
      <xdr:row>78</xdr:row>
      <xdr:rowOff>63342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3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54469</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427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70783</xdr:rowOff>
    </xdr:from>
    <xdr:to>
      <xdr:col>76</xdr:col>
      <xdr:colOff>165100</xdr:colOff>
      <xdr:row>78</xdr:row>
      <xdr:rowOff>933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2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17460</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04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77412</xdr:rowOff>
    </xdr:from>
    <xdr:to>
      <xdr:col>72</xdr:col>
      <xdr:colOff>38100</xdr:colOff>
      <xdr:row>78</xdr:row>
      <xdr:rowOff>7562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27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24089</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05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91129</xdr:rowOff>
    </xdr:from>
    <xdr:to>
      <xdr:col>67</xdr:col>
      <xdr:colOff>101600</xdr:colOff>
      <xdr:row>78</xdr:row>
      <xdr:rowOff>21279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29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12406</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385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23183</xdr:rowOff>
    </xdr:from>
    <xdr:to>
      <xdr:col>85</xdr:col>
      <xdr:colOff>126364</xdr:colOff>
      <xdr:row>99</xdr:row>
      <xdr:rowOff>72354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25133"/>
          <a:ext cx="1269" cy="1420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76181</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4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72354</xdr:rowOff>
    </xdr:from>
    <xdr:to>
      <xdr:col>86</xdr:col>
      <xdr:colOff>25400</xdr:colOff>
      <xdr:row>99</xdr:row>
      <xdr:rowOff>72354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4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141310</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23183</xdr:rowOff>
    </xdr:from>
    <xdr:to>
      <xdr:col>86</xdr:col>
      <xdr:colOff>25400</xdr:colOff>
      <xdr:row>91</xdr:row>
      <xdr:rowOff>23183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2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73223</xdr:rowOff>
    </xdr:from>
    <xdr:to>
      <xdr:col>85</xdr:col>
      <xdr:colOff>127000</xdr:colOff>
      <xdr:row>96</xdr:row>
      <xdr:rowOff>75944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360973"/>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165648</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5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15771</xdr:rowOff>
    </xdr:from>
    <xdr:to>
      <xdr:col>85</xdr:col>
      <xdr:colOff>177800</xdr:colOff>
      <xdr:row>96</xdr:row>
      <xdr:rowOff>117371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47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164801</xdr:rowOff>
    </xdr:from>
    <xdr:to>
      <xdr:col>81</xdr:col>
      <xdr:colOff>50800</xdr:colOff>
      <xdr:row>96</xdr:row>
      <xdr:rowOff>75944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452551"/>
          <a:ext cx="889000" cy="8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1346</xdr:rowOff>
    </xdr:from>
    <xdr:to>
      <xdr:col>81</xdr:col>
      <xdr:colOff>101600</xdr:colOff>
      <xdr:row>96</xdr:row>
      <xdr:rowOff>102946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46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119473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164801</xdr:rowOff>
    </xdr:from>
    <xdr:to>
      <xdr:col>76</xdr:col>
      <xdr:colOff>114300</xdr:colOff>
      <xdr:row>96</xdr:row>
      <xdr:rowOff>2837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452551"/>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159948</xdr:rowOff>
    </xdr:from>
    <xdr:to>
      <xdr:col>76</xdr:col>
      <xdr:colOff>165100</xdr:colOff>
      <xdr:row>96</xdr:row>
      <xdr:rowOff>90098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44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81225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54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122851</xdr:rowOff>
    </xdr:from>
    <xdr:to>
      <xdr:col>71</xdr:col>
      <xdr:colOff>177800</xdr:colOff>
      <xdr:row>96</xdr:row>
      <xdr:rowOff>2837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410601"/>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167881</xdr:rowOff>
    </xdr:from>
    <xdr:to>
      <xdr:col>72</xdr:col>
      <xdr:colOff>38100</xdr:colOff>
      <xdr:row>96</xdr:row>
      <xdr:rowOff>98031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4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89158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5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145295</xdr:rowOff>
    </xdr:from>
    <xdr:to>
      <xdr:col>67</xdr:col>
      <xdr:colOff>101600</xdr:colOff>
      <xdr:row>96</xdr:row>
      <xdr:rowOff>75445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43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66572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5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22423</xdr:rowOff>
    </xdr:from>
    <xdr:to>
      <xdr:col>85</xdr:col>
      <xdr:colOff>177800</xdr:colOff>
      <xdr:row>95</xdr:row>
      <xdr:rowOff>124023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31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45300</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16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25144</xdr:rowOff>
    </xdr:from>
    <xdr:to>
      <xdr:col>81</xdr:col>
      <xdr:colOff>101600</xdr:colOff>
      <xdr:row>96</xdr:row>
      <xdr:rowOff>126744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4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117871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5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114001</xdr:rowOff>
    </xdr:from>
    <xdr:to>
      <xdr:col>76</xdr:col>
      <xdr:colOff>165100</xdr:colOff>
      <xdr:row>96</xdr:row>
      <xdr:rowOff>44151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4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60678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17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123487</xdr:rowOff>
    </xdr:from>
    <xdr:to>
      <xdr:col>72</xdr:col>
      <xdr:colOff>38100</xdr:colOff>
      <xdr:row>96</xdr:row>
      <xdr:rowOff>53637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4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70164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1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72051</xdr:rowOff>
    </xdr:from>
    <xdr:to>
      <xdr:col>67</xdr:col>
      <xdr:colOff>101600</xdr:colOff>
      <xdr:row>96</xdr:row>
      <xdr:rowOff>2201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35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18728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13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114663</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58163"/>
          <a:ext cx="1269" cy="152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61340</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114663</xdr:rowOff>
    </xdr:from>
    <xdr:to>
      <xdr:col>116</xdr:col>
      <xdr:colOff>152400</xdr:colOff>
      <xdr:row>30</xdr:row>
      <xdr:rowOff>114663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58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73733</xdr:rowOff>
    </xdr:from>
    <xdr:to>
      <xdr:col>116</xdr:col>
      <xdr:colOff>63500</xdr:colOff>
      <xdr:row>35</xdr:row>
      <xdr:rowOff>113357</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5903033"/>
          <a:ext cx="838200" cy="2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131117</xdr:rowOff>
    </xdr:from>
    <xdr:ext cx="469744"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03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152690</xdr:rowOff>
    </xdr:from>
    <xdr:to>
      <xdr:col>116</xdr:col>
      <xdr:colOff>114300</xdr:colOff>
      <xdr:row>37</xdr:row>
      <xdr:rowOff>82840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61105</xdr:rowOff>
    </xdr:from>
    <xdr:to>
      <xdr:col>111</xdr:col>
      <xdr:colOff>177800</xdr:colOff>
      <xdr:row>34</xdr:row>
      <xdr:rowOff>73733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5718955"/>
          <a:ext cx="889000" cy="18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129395</xdr:rowOff>
    </xdr:from>
    <xdr:to>
      <xdr:col>112</xdr:col>
      <xdr:colOff>38100</xdr:colOff>
      <xdr:row>37</xdr:row>
      <xdr:rowOff>59545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50672</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088428" y="639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61105</xdr:rowOff>
    </xdr:from>
    <xdr:to>
      <xdr:col>107</xdr:col>
      <xdr:colOff>50800</xdr:colOff>
      <xdr:row>33</xdr:row>
      <xdr:rowOff>120432</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9545300" y="5718955"/>
          <a:ext cx="889000" cy="5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69632</xdr:rowOff>
    </xdr:from>
    <xdr:to>
      <xdr:col>107</xdr:col>
      <xdr:colOff>101600</xdr:colOff>
      <xdr:row>36</xdr:row>
      <xdr:rowOff>171232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162359</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199428" y="63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120432</xdr:rowOff>
    </xdr:from>
    <xdr:to>
      <xdr:col>102</xdr:col>
      <xdr:colOff>114300</xdr:colOff>
      <xdr:row>33</xdr:row>
      <xdr:rowOff>165499</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8656300" y="5778282"/>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117529</xdr:rowOff>
    </xdr:from>
    <xdr:to>
      <xdr:col>102</xdr:col>
      <xdr:colOff>165100</xdr:colOff>
      <xdr:row>36</xdr:row>
      <xdr:rowOff>47679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38806</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10428" y="621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44704</xdr:rowOff>
    </xdr:from>
    <xdr:to>
      <xdr:col>98</xdr:col>
      <xdr:colOff>38100</xdr:colOff>
      <xdr:row>36</xdr:row>
      <xdr:rowOff>146304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137431</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21428" y="63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62557</xdr:rowOff>
    </xdr:from>
    <xdr:to>
      <xdr:col>116</xdr:col>
      <xdr:colOff>114300</xdr:colOff>
      <xdr:row>35</xdr:row>
      <xdr:rowOff>164157</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06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85434</xdr:rowOff>
    </xdr:from>
    <xdr:ext cx="469744"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591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22933</xdr:rowOff>
    </xdr:from>
    <xdr:to>
      <xdr:col>112</xdr:col>
      <xdr:colOff>38100</xdr:colOff>
      <xdr:row>34</xdr:row>
      <xdr:rowOff>124533</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585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141060</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088428" y="562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10305</xdr:rowOff>
    </xdr:from>
    <xdr:to>
      <xdr:col>107</xdr:col>
      <xdr:colOff>101600</xdr:colOff>
      <xdr:row>33</xdr:row>
      <xdr:rowOff>111905</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566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128432</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199428" y="544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69632</xdr:rowOff>
    </xdr:from>
    <xdr:to>
      <xdr:col>102</xdr:col>
      <xdr:colOff>165100</xdr:colOff>
      <xdr:row>33</xdr:row>
      <xdr:rowOff>171232</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57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16309</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10428" y="550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114699</xdr:rowOff>
    </xdr:from>
    <xdr:to>
      <xdr:col>98</xdr:col>
      <xdr:colOff>38100</xdr:colOff>
      <xdr:row>34</xdr:row>
      <xdr:rowOff>44849</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577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61376</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21428" y="554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200"/>
            </a:lnSpc>
          </a:pPr>
          <a:r>
            <a:rPr kumimoji="1" lang="ja-JP" altLang="ja-JP" sz="1000">
              <a:solidFill>
                <a:schemeClr val="dk1"/>
              </a:solidFill>
              <a:effectLst/>
              <a:latin typeface="+mn-lt"/>
              <a:ea typeface="+mn-ea"/>
              <a:cs typeface="+mn-cs"/>
            </a:rPr>
            <a:t>　目的別に見た住民一人当たりコストについては，類似団体と比較した場合，「民生費」（</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位），「消防費」（</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位），「諸支出金」（</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位）が特に高く，逆に</a:t>
          </a:r>
          <a:r>
            <a:rPr kumimoji="1" lang="ja-JP" altLang="en-US" sz="1000">
              <a:solidFill>
                <a:schemeClr val="dk1"/>
              </a:solidFill>
              <a:effectLst/>
              <a:latin typeface="+mn-lt"/>
              <a:ea typeface="+mn-ea"/>
              <a:cs typeface="+mn-cs"/>
            </a:rPr>
            <a:t>「労働費」（</a:t>
          </a:r>
          <a:r>
            <a:rPr kumimoji="1" lang="en-US" altLang="ja-JP" sz="1000">
              <a:solidFill>
                <a:schemeClr val="dk1"/>
              </a:solidFill>
              <a:effectLst/>
              <a:latin typeface="+mn-lt"/>
              <a:ea typeface="+mn-ea"/>
              <a:cs typeface="+mn-cs"/>
            </a:rPr>
            <a:t>20</a:t>
          </a:r>
          <a:r>
            <a:rPr kumimoji="1" lang="ja-JP" altLang="en-US" sz="1000">
              <a:solidFill>
                <a:schemeClr val="dk1"/>
              </a:solidFill>
              <a:effectLst/>
              <a:latin typeface="+mn-lt"/>
              <a:ea typeface="+mn-ea"/>
              <a:cs typeface="+mn-cs"/>
            </a:rPr>
            <a:t>位），</a:t>
          </a:r>
          <a:r>
            <a:rPr kumimoji="1" lang="ja-JP" altLang="ja-JP" sz="1000">
              <a:solidFill>
                <a:schemeClr val="dk1"/>
              </a:solidFill>
              <a:effectLst/>
              <a:latin typeface="+mn-lt"/>
              <a:ea typeface="+mn-ea"/>
              <a:cs typeface="+mn-cs"/>
            </a:rPr>
            <a:t>「土木費」（</a:t>
          </a:r>
          <a:r>
            <a:rPr kumimoji="1" lang="en-US" altLang="ja-JP" sz="1000">
              <a:solidFill>
                <a:schemeClr val="dk1"/>
              </a:solidFill>
              <a:effectLst/>
              <a:latin typeface="+mn-lt"/>
              <a:ea typeface="+mn-ea"/>
              <a:cs typeface="+mn-cs"/>
            </a:rPr>
            <a:t>18</a:t>
          </a:r>
          <a:r>
            <a:rPr kumimoji="1" lang="ja-JP" altLang="ja-JP" sz="1000">
              <a:solidFill>
                <a:schemeClr val="dk1"/>
              </a:solidFill>
              <a:effectLst/>
              <a:latin typeface="+mn-lt"/>
              <a:ea typeface="+mn-ea"/>
              <a:cs typeface="+mn-cs"/>
            </a:rPr>
            <a:t>位）が低くなっていることが特徴として挙げられる。これらの項目の主な理由は以下のとおり。</a:t>
          </a:r>
          <a:endParaRPr lang="ja-JP" altLang="ja-JP" sz="1100">
            <a:effectLst/>
          </a:endParaRPr>
        </a:p>
        <a:p>
          <a:pPr>
            <a:lnSpc>
              <a:spcPts val="1200"/>
            </a:lnSpc>
          </a:pPr>
          <a:r>
            <a:rPr kumimoji="1" lang="ja-JP" altLang="ja-JP" sz="1000">
              <a:solidFill>
                <a:schemeClr val="dk1"/>
              </a:solidFill>
              <a:effectLst/>
              <a:latin typeface="+mn-lt"/>
              <a:ea typeface="+mn-ea"/>
              <a:cs typeface="+mn-cs"/>
            </a:rPr>
            <a:t>＜高いもの＞　</a:t>
          </a:r>
          <a:endParaRPr lang="ja-JP" altLang="ja-JP" sz="1100">
            <a:effectLst/>
          </a:endParaRPr>
        </a:p>
        <a:p>
          <a:pPr>
            <a:lnSpc>
              <a:spcPts val="1200"/>
            </a:lnSpc>
          </a:pPr>
          <a:r>
            <a:rPr kumimoji="1" lang="ja-JP" altLang="ja-JP" sz="1000">
              <a:solidFill>
                <a:schemeClr val="dk1"/>
              </a:solidFill>
              <a:effectLst/>
              <a:latin typeface="+mn-lt"/>
              <a:ea typeface="+mn-ea"/>
              <a:cs typeface="+mn-cs"/>
            </a:rPr>
            <a:t>　◆民生費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障害者福祉や保育サービスの充実に取り組んでいることによる</a:t>
          </a:r>
          <a:endParaRPr lang="ja-JP" altLang="ja-JP" sz="1100">
            <a:effectLst/>
          </a:endParaRPr>
        </a:p>
        <a:p>
          <a:pPr eaLnBrk="1" fontAlgn="auto" latinLnBrk="0" hangingPunct="1">
            <a:lnSpc>
              <a:spcPts val="1200"/>
            </a:lnSpc>
          </a:pPr>
          <a:r>
            <a:rPr kumimoji="1" lang="ja-JP" altLang="ja-JP" sz="1000">
              <a:solidFill>
                <a:schemeClr val="dk1"/>
              </a:solidFill>
              <a:effectLst/>
              <a:latin typeface="+mn-lt"/>
              <a:ea typeface="+mn-ea"/>
              <a:cs typeface="+mn-cs"/>
            </a:rPr>
            <a:t>　◆消防費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消防出張所の立替え建設事業による</a:t>
          </a:r>
          <a:endParaRPr lang="ja-JP" altLang="ja-JP" sz="1100">
            <a:effectLst/>
          </a:endParaRPr>
        </a:p>
        <a:p>
          <a:pPr>
            <a:lnSpc>
              <a:spcPts val="1200"/>
            </a:lnSpc>
          </a:pPr>
          <a:r>
            <a:rPr kumimoji="1" lang="ja-JP" altLang="ja-JP" sz="1000">
              <a:solidFill>
                <a:schemeClr val="dk1"/>
              </a:solidFill>
              <a:effectLst/>
              <a:latin typeface="+mn-lt"/>
              <a:ea typeface="+mn-ea"/>
              <a:cs typeface="+mn-cs"/>
            </a:rPr>
            <a:t>　◆諸支出金</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地下鉄事業に対して経営健全化計画に基づき，多額の健全化出資金を繰り出していることによる</a:t>
          </a:r>
          <a:endParaRPr lang="ja-JP" altLang="ja-JP" sz="1100">
            <a:effectLst/>
          </a:endParaRPr>
        </a:p>
        <a:p>
          <a:pPr>
            <a:lnSpc>
              <a:spcPts val="1200"/>
            </a:lnSpc>
          </a:pPr>
          <a:r>
            <a:rPr kumimoji="1" lang="ja-JP" altLang="ja-JP" sz="1000">
              <a:solidFill>
                <a:schemeClr val="dk1"/>
              </a:solidFill>
              <a:effectLst/>
              <a:latin typeface="+mn-lt"/>
              <a:ea typeface="+mn-ea"/>
              <a:cs typeface="+mn-cs"/>
            </a:rPr>
            <a:t>＜低いもの＞</a:t>
          </a:r>
          <a:endParaRPr lang="ja-JP" altLang="ja-JP" sz="1100">
            <a:effectLst/>
          </a:endParaRPr>
        </a:p>
        <a:p>
          <a:pPr>
            <a:lnSpc>
              <a:spcPts val="1200"/>
            </a:lnSpc>
          </a:pPr>
          <a:r>
            <a:rPr kumimoji="1" lang="ja-JP" altLang="ja-JP" sz="1000">
              <a:solidFill>
                <a:schemeClr val="dk1"/>
              </a:solidFill>
              <a:effectLst/>
              <a:latin typeface="+mn-lt"/>
              <a:ea typeface="+mn-ea"/>
              <a:cs typeface="+mn-cs"/>
            </a:rPr>
            <a:t>　◆労働費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雇用対策事業特別会計の廃止</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H28</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による</a:t>
          </a:r>
          <a:endParaRPr kumimoji="0" lang="en-US" altLang="ja-JP" sz="1100">
            <a:solidFill>
              <a:schemeClr val="dk1"/>
            </a:solidFill>
            <a:effectLst/>
            <a:latin typeface="+mn-lt"/>
            <a:ea typeface="+mn-ea"/>
            <a:cs typeface="+mn-cs"/>
          </a:endParaRPr>
        </a:p>
        <a:p>
          <a:pPr>
            <a:lnSpc>
              <a:spcPts val="1200"/>
            </a:lnSpc>
          </a:pPr>
          <a:r>
            <a:rPr kumimoji="0" lang="ja-JP" altLang="en-US" sz="1100" baseline="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◆土木費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市債残高の縮減に向けて投資的経費の規模を的確にコントロールしていることによる</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リーマンショックによる景気後退の影響を受け，平成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年度決算では，約</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億円の実質赤字となったが，人件費の削減や徹底した事務事業の見直しなどの聖域なき行財政改革，地方交付税の確保等により，着実に赤字を解消し，平成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年度決算では実質黒字へと転換した。</a:t>
          </a:r>
          <a:endParaRPr lang="ja-JP" altLang="ja-JP" sz="1400">
            <a:effectLst/>
          </a:endParaRPr>
        </a:p>
        <a:p>
          <a:pPr>
            <a:lnSpc>
              <a:spcPts val="1300"/>
            </a:lnSpc>
          </a:pPr>
          <a:r>
            <a:rPr lang="ja-JP" altLang="ja-JP" sz="1100">
              <a:solidFill>
                <a:schemeClr val="dk1"/>
              </a:solidFill>
              <a:effectLst/>
              <a:latin typeface="+mn-lt"/>
              <a:ea typeface="+mn-ea"/>
              <a:cs typeface="+mn-cs"/>
            </a:rPr>
            <a:t>　以降も実質収支については黒字を確保しているが，平成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年度決算では，市税・府税交付金が下振れしたことにより，実質収支が▲</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億円となった</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年度決算以来の厳しい状況となった。（平成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年度決算の実質収支は，＋</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億円）</a:t>
          </a:r>
          <a:endParaRPr lang="en-US" altLang="ja-JP" sz="1100">
            <a:solidFill>
              <a:schemeClr val="tx1"/>
            </a:solidFill>
            <a:effectLst/>
            <a:latin typeface="+mn-lt"/>
            <a:ea typeface="+mn-ea"/>
            <a:cs typeface="+mn-cs"/>
          </a:endParaRPr>
        </a:p>
        <a:p>
          <a:pPr>
            <a:lnSpc>
              <a:spcPts val="1300"/>
            </a:lnSpc>
          </a:pPr>
          <a:r>
            <a:rPr lang="ja-JP" altLang="en-US" sz="1100">
              <a:solidFill>
                <a:schemeClr val="tx1"/>
              </a:solidFill>
              <a:effectLst/>
              <a:latin typeface="+mn-lt"/>
              <a:ea typeface="+mn-ea"/>
              <a:cs typeface="+mn-cs"/>
            </a:rPr>
            <a:t>　平成</a:t>
          </a:r>
          <a:r>
            <a:rPr lang="en-US" altLang="ja-JP" sz="1100">
              <a:solidFill>
                <a:schemeClr val="tx1"/>
              </a:solidFill>
              <a:effectLst/>
              <a:latin typeface="+mn-lt"/>
              <a:ea typeface="+mn-ea"/>
              <a:cs typeface="+mn-cs"/>
            </a:rPr>
            <a:t>29</a:t>
          </a:r>
          <a:r>
            <a:rPr lang="ja-JP" altLang="en-US" sz="1100">
              <a:solidFill>
                <a:schemeClr val="tx1"/>
              </a:solidFill>
              <a:effectLst/>
              <a:latin typeface="+mn-lt"/>
              <a:ea typeface="+mn-ea"/>
              <a:cs typeface="+mn-cs"/>
            </a:rPr>
            <a:t>年度決算においては，前年度のような大きい下振れはなかったものの，依として然厳しい状況のなか，</a:t>
          </a:r>
          <a:r>
            <a:rPr lang="ja-JP" altLang="ja-JP" sz="1100">
              <a:solidFill>
                <a:schemeClr val="tx1"/>
              </a:solidFill>
              <a:effectLst/>
              <a:latin typeface="+mn-lt"/>
              <a:ea typeface="+mn-ea"/>
              <a:cs typeface="+mn-cs"/>
            </a:rPr>
            <a:t>全庁を挙げて歳出抑制</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歳入確保を徹底し，</a:t>
          </a:r>
          <a:r>
            <a:rPr lang="ja-JP" altLang="en-US" sz="1100">
              <a:solidFill>
                <a:schemeClr val="tx1"/>
              </a:solidFill>
              <a:effectLst/>
              <a:latin typeface="+mn-lt"/>
              <a:ea typeface="+mn-ea"/>
              <a:cs typeface="+mn-cs"/>
            </a:rPr>
            <a:t>実質収支の黒字を確保じた。（平成</a:t>
          </a:r>
          <a:r>
            <a:rPr lang="en-US" altLang="ja-JP" sz="1100">
              <a:solidFill>
                <a:schemeClr val="tx1"/>
              </a:solidFill>
              <a:effectLst/>
              <a:latin typeface="+mn-lt"/>
              <a:ea typeface="+mn-ea"/>
              <a:cs typeface="+mn-cs"/>
            </a:rPr>
            <a:t>29</a:t>
          </a:r>
          <a:r>
            <a:rPr lang="ja-JP" altLang="en-US" sz="1100">
              <a:solidFill>
                <a:schemeClr val="tx1"/>
              </a:solidFill>
              <a:effectLst/>
              <a:latin typeface="+mn-lt"/>
              <a:ea typeface="+mn-ea"/>
              <a:cs typeface="+mn-cs"/>
            </a:rPr>
            <a:t>年度決算の実質収支は，＋</a:t>
          </a:r>
          <a:r>
            <a:rPr lang="en-US" altLang="ja-JP" sz="1100">
              <a:solidFill>
                <a:schemeClr val="tx1"/>
              </a:solidFill>
              <a:effectLst/>
              <a:latin typeface="+mn-lt"/>
              <a:ea typeface="+mn-ea"/>
              <a:cs typeface="+mn-cs"/>
            </a:rPr>
            <a:t>4</a:t>
          </a:r>
          <a:r>
            <a:rPr lang="ja-JP" altLang="en-US" sz="1100">
              <a:solidFill>
                <a:schemeClr val="tx1"/>
              </a:solidFill>
              <a:effectLst/>
              <a:latin typeface="+mn-lt"/>
              <a:ea typeface="+mn-ea"/>
              <a:cs typeface="+mn-cs"/>
            </a:rPr>
            <a:t>億円）</a:t>
          </a:r>
          <a:endParaRPr lang="ja-JP" altLang="ja-JP" sz="14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国民健康保険事業や介護保険事業における保険料徴収率の向上などにより，両事業の累積黒字の額が昨年度と比較して大幅に増加したことなどに伴い，連結実質収支は黒字を維持している。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また，特に赤字比率の高かった高速鉄道事業特別会計（表・グラフでは「その他会計（赤字）」と記載）は，駅ナカビジネスの積極的な展開による増収策，経常経費の削減などコスト削減策を着実に推進したほか，市を挙げたお客様確保の取組により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年連続で黒字を確保しており，計画よりも１年前倒しで経営健全化団体から脱却した。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今後も，引き続き，連結ベースでの財政健全化に向けた取組を進めていく。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election activeCell="BN7" sqref="BN7:BU7"/>
    </sheetView>
  </sheetViews>
  <sheetFormatPr defaultColWidth="0" defaultRowHeight="10.8" zeroHeight="1"/>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764305222</v>
      </c>
      <c r="BO4" s="403"/>
      <c r="BP4" s="403"/>
      <c r="BQ4" s="403"/>
      <c r="BR4" s="403"/>
      <c r="BS4" s="403"/>
      <c r="BT4" s="403"/>
      <c r="BU4" s="404"/>
      <c r="BV4" s="402">
        <v>699584539</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0.1</v>
      </c>
      <c r="CU4" s="584"/>
      <c r="CV4" s="584"/>
      <c r="CW4" s="584"/>
      <c r="CX4" s="584"/>
      <c r="CY4" s="584"/>
      <c r="CZ4" s="584"/>
      <c r="DA4" s="585"/>
      <c r="DB4" s="583">
        <v>0.1</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761875901</v>
      </c>
      <c r="BO5" s="408"/>
      <c r="BP5" s="408"/>
      <c r="BQ5" s="408"/>
      <c r="BR5" s="408"/>
      <c r="BS5" s="408"/>
      <c r="BT5" s="408"/>
      <c r="BU5" s="409"/>
      <c r="BV5" s="407">
        <v>697002929</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98.4</v>
      </c>
      <c r="CU5" s="378"/>
      <c r="CV5" s="378"/>
      <c r="CW5" s="378"/>
      <c r="CX5" s="378"/>
      <c r="CY5" s="378"/>
      <c r="CZ5" s="378"/>
      <c r="DA5" s="379"/>
      <c r="DB5" s="377">
        <v>100.5</v>
      </c>
      <c r="DC5" s="378"/>
      <c r="DD5" s="378"/>
      <c r="DE5" s="378"/>
      <c r="DF5" s="378"/>
      <c r="DG5" s="378"/>
      <c r="DH5" s="378"/>
      <c r="DI5" s="379"/>
      <c r="DJ5" s="165"/>
      <c r="DK5" s="165"/>
      <c r="DL5" s="165"/>
      <c r="DM5" s="165"/>
      <c r="DN5" s="165"/>
      <c r="DO5" s="165"/>
    </row>
    <row r="6" spans="1:119" ht="18.75" customHeight="1">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2429321</v>
      </c>
      <c r="BO6" s="408"/>
      <c r="BP6" s="408"/>
      <c r="BQ6" s="408"/>
      <c r="BR6" s="408"/>
      <c r="BS6" s="408"/>
      <c r="BT6" s="408"/>
      <c r="BU6" s="409"/>
      <c r="BV6" s="407">
        <v>2581610</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110.8</v>
      </c>
      <c r="CU6" s="558"/>
      <c r="CV6" s="558"/>
      <c r="CW6" s="558"/>
      <c r="CX6" s="558"/>
      <c r="CY6" s="558"/>
      <c r="CZ6" s="558"/>
      <c r="DA6" s="559"/>
      <c r="DB6" s="557">
        <v>112.3</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87</v>
      </c>
      <c r="AV7" s="465"/>
      <c r="AW7" s="465"/>
      <c r="AX7" s="465"/>
      <c r="AY7" s="387" t="s">
        <v>98</v>
      </c>
      <c r="AZ7" s="388"/>
      <c r="BA7" s="388"/>
      <c r="BB7" s="388"/>
      <c r="BC7" s="388"/>
      <c r="BD7" s="388"/>
      <c r="BE7" s="388"/>
      <c r="BF7" s="388"/>
      <c r="BG7" s="388"/>
      <c r="BH7" s="388"/>
      <c r="BI7" s="388"/>
      <c r="BJ7" s="388"/>
      <c r="BK7" s="388"/>
      <c r="BL7" s="388"/>
      <c r="BM7" s="389"/>
      <c r="BN7" s="407">
        <v>2069437</v>
      </c>
      <c r="BO7" s="408"/>
      <c r="BP7" s="408"/>
      <c r="BQ7" s="408"/>
      <c r="BR7" s="408"/>
      <c r="BS7" s="408"/>
      <c r="BT7" s="408"/>
      <c r="BU7" s="409"/>
      <c r="BV7" s="407">
        <v>2109096</v>
      </c>
      <c r="BW7" s="408"/>
      <c r="BX7" s="408"/>
      <c r="BY7" s="408"/>
      <c r="BZ7" s="408"/>
      <c r="CA7" s="408"/>
      <c r="CB7" s="408"/>
      <c r="CC7" s="409"/>
      <c r="CD7" s="416" t="s">
        <v>99</v>
      </c>
      <c r="CE7" s="417"/>
      <c r="CF7" s="417"/>
      <c r="CG7" s="417"/>
      <c r="CH7" s="417"/>
      <c r="CI7" s="417"/>
      <c r="CJ7" s="417"/>
      <c r="CK7" s="417"/>
      <c r="CL7" s="417"/>
      <c r="CM7" s="417"/>
      <c r="CN7" s="417"/>
      <c r="CO7" s="417"/>
      <c r="CP7" s="417"/>
      <c r="CQ7" s="417"/>
      <c r="CR7" s="417"/>
      <c r="CS7" s="418"/>
      <c r="CT7" s="407">
        <v>402633179</v>
      </c>
      <c r="CU7" s="408"/>
      <c r="CV7" s="408"/>
      <c r="CW7" s="408"/>
      <c r="CX7" s="408"/>
      <c r="CY7" s="408"/>
      <c r="CZ7" s="408"/>
      <c r="DA7" s="409"/>
      <c r="DB7" s="407">
        <v>349954895</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100</v>
      </c>
      <c r="AN8" s="381"/>
      <c r="AO8" s="381"/>
      <c r="AP8" s="381"/>
      <c r="AQ8" s="381"/>
      <c r="AR8" s="381"/>
      <c r="AS8" s="381"/>
      <c r="AT8" s="382"/>
      <c r="AU8" s="464" t="s">
        <v>101</v>
      </c>
      <c r="AV8" s="465"/>
      <c r="AW8" s="465"/>
      <c r="AX8" s="465"/>
      <c r="AY8" s="387" t="s">
        <v>102</v>
      </c>
      <c r="AZ8" s="388"/>
      <c r="BA8" s="388"/>
      <c r="BB8" s="388"/>
      <c r="BC8" s="388"/>
      <c r="BD8" s="388"/>
      <c r="BE8" s="388"/>
      <c r="BF8" s="388"/>
      <c r="BG8" s="388"/>
      <c r="BH8" s="388"/>
      <c r="BI8" s="388"/>
      <c r="BJ8" s="388"/>
      <c r="BK8" s="388"/>
      <c r="BL8" s="388"/>
      <c r="BM8" s="389"/>
      <c r="BN8" s="407">
        <v>359884</v>
      </c>
      <c r="BO8" s="408"/>
      <c r="BP8" s="408"/>
      <c r="BQ8" s="408"/>
      <c r="BR8" s="408"/>
      <c r="BS8" s="408"/>
      <c r="BT8" s="408"/>
      <c r="BU8" s="409"/>
      <c r="BV8" s="407">
        <v>472514</v>
      </c>
      <c r="BW8" s="408"/>
      <c r="BX8" s="408"/>
      <c r="BY8" s="408"/>
      <c r="BZ8" s="408"/>
      <c r="CA8" s="408"/>
      <c r="CB8" s="408"/>
      <c r="CC8" s="409"/>
      <c r="CD8" s="416" t="s">
        <v>103</v>
      </c>
      <c r="CE8" s="417"/>
      <c r="CF8" s="417"/>
      <c r="CG8" s="417"/>
      <c r="CH8" s="417"/>
      <c r="CI8" s="417"/>
      <c r="CJ8" s="417"/>
      <c r="CK8" s="417"/>
      <c r="CL8" s="417"/>
      <c r="CM8" s="417"/>
      <c r="CN8" s="417"/>
      <c r="CO8" s="417"/>
      <c r="CP8" s="417"/>
      <c r="CQ8" s="417"/>
      <c r="CR8" s="417"/>
      <c r="CS8" s="418"/>
      <c r="CT8" s="520">
        <v>0.81</v>
      </c>
      <c r="CU8" s="521"/>
      <c r="CV8" s="521"/>
      <c r="CW8" s="521"/>
      <c r="CX8" s="521"/>
      <c r="CY8" s="521"/>
      <c r="CZ8" s="521"/>
      <c r="DA8" s="522"/>
      <c r="DB8" s="520">
        <v>0.81</v>
      </c>
      <c r="DC8" s="521"/>
      <c r="DD8" s="521"/>
      <c r="DE8" s="521"/>
      <c r="DF8" s="521"/>
      <c r="DG8" s="521"/>
      <c r="DH8" s="521"/>
      <c r="DI8" s="522"/>
      <c r="DJ8" s="165"/>
      <c r="DK8" s="165"/>
      <c r="DL8" s="165"/>
      <c r="DM8" s="165"/>
      <c r="DN8" s="165"/>
      <c r="DO8" s="165"/>
    </row>
    <row r="9" spans="1:119" ht="18.75" customHeight="1" thickBot="1">
      <c r="A9" s="166"/>
      <c r="B9" s="546" t="s">
        <v>104</v>
      </c>
      <c r="C9" s="547"/>
      <c r="D9" s="547"/>
      <c r="E9" s="547"/>
      <c r="F9" s="547"/>
      <c r="G9" s="547"/>
      <c r="H9" s="547"/>
      <c r="I9" s="547"/>
      <c r="J9" s="547"/>
      <c r="K9" s="470"/>
      <c r="L9" s="548" t="s">
        <v>105</v>
      </c>
      <c r="M9" s="549"/>
      <c r="N9" s="549"/>
      <c r="O9" s="549"/>
      <c r="P9" s="549"/>
      <c r="Q9" s="550"/>
      <c r="R9" s="551">
        <v>1475183</v>
      </c>
      <c r="S9" s="552"/>
      <c r="T9" s="552"/>
      <c r="U9" s="552"/>
      <c r="V9" s="553"/>
      <c r="W9" s="486" t="s">
        <v>106</v>
      </c>
      <c r="X9" s="487"/>
      <c r="Y9" s="487"/>
      <c r="Z9" s="487"/>
      <c r="AA9" s="487"/>
      <c r="AB9" s="487"/>
      <c r="AC9" s="487"/>
      <c r="AD9" s="487"/>
      <c r="AE9" s="487"/>
      <c r="AF9" s="487"/>
      <c r="AG9" s="487"/>
      <c r="AH9" s="487"/>
      <c r="AI9" s="487"/>
      <c r="AJ9" s="487"/>
      <c r="AK9" s="487"/>
      <c r="AL9" s="554"/>
      <c r="AM9" s="476" t="s">
        <v>107</v>
      </c>
      <c r="AN9" s="381"/>
      <c r="AO9" s="381"/>
      <c r="AP9" s="381"/>
      <c r="AQ9" s="381"/>
      <c r="AR9" s="381"/>
      <c r="AS9" s="381"/>
      <c r="AT9" s="382"/>
      <c r="AU9" s="464" t="s">
        <v>108</v>
      </c>
      <c r="AV9" s="465"/>
      <c r="AW9" s="465"/>
      <c r="AX9" s="465"/>
      <c r="AY9" s="387" t="s">
        <v>109</v>
      </c>
      <c r="AZ9" s="388"/>
      <c r="BA9" s="388"/>
      <c r="BB9" s="388"/>
      <c r="BC9" s="388"/>
      <c r="BD9" s="388"/>
      <c r="BE9" s="388"/>
      <c r="BF9" s="388"/>
      <c r="BG9" s="388"/>
      <c r="BH9" s="388"/>
      <c r="BI9" s="388"/>
      <c r="BJ9" s="388"/>
      <c r="BK9" s="388"/>
      <c r="BL9" s="388"/>
      <c r="BM9" s="389"/>
      <c r="BN9" s="407">
        <v>-112630</v>
      </c>
      <c r="BO9" s="408"/>
      <c r="BP9" s="408"/>
      <c r="BQ9" s="408"/>
      <c r="BR9" s="408"/>
      <c r="BS9" s="408"/>
      <c r="BT9" s="408"/>
      <c r="BU9" s="409"/>
      <c r="BV9" s="407">
        <v>-1423777</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17.100000000000001</v>
      </c>
      <c r="CU9" s="378"/>
      <c r="CV9" s="378"/>
      <c r="CW9" s="378"/>
      <c r="CX9" s="378"/>
      <c r="CY9" s="378"/>
      <c r="CZ9" s="378"/>
      <c r="DA9" s="379"/>
      <c r="DB9" s="377">
        <v>19.100000000000001</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111</v>
      </c>
      <c r="M10" s="381"/>
      <c r="N10" s="381"/>
      <c r="O10" s="381"/>
      <c r="P10" s="381"/>
      <c r="Q10" s="382"/>
      <c r="R10" s="383">
        <v>1474015</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1005710</v>
      </c>
      <c r="BO10" s="408"/>
      <c r="BP10" s="408"/>
      <c r="BQ10" s="408"/>
      <c r="BR10" s="408"/>
      <c r="BS10" s="408"/>
      <c r="BT10" s="408"/>
      <c r="BU10" s="409"/>
      <c r="BV10" s="407">
        <v>499</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119</v>
      </c>
      <c r="AV11" s="465"/>
      <c r="AW11" s="465"/>
      <c r="AX11" s="465"/>
      <c r="AY11" s="387" t="s">
        <v>120</v>
      </c>
      <c r="AZ11" s="388"/>
      <c r="BA11" s="388"/>
      <c r="BB11" s="388"/>
      <c r="BC11" s="388"/>
      <c r="BD11" s="388"/>
      <c r="BE11" s="388"/>
      <c r="BF11" s="388"/>
      <c r="BG11" s="388"/>
      <c r="BH11" s="388"/>
      <c r="BI11" s="388"/>
      <c r="BJ11" s="388"/>
      <c r="BK11" s="388"/>
      <c r="BL11" s="388"/>
      <c r="BM11" s="389"/>
      <c r="BN11" s="407">
        <v>1866</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c r="A12" s="166"/>
      <c r="B12" s="523" t="s">
        <v>124</v>
      </c>
      <c r="C12" s="524"/>
      <c r="D12" s="524"/>
      <c r="E12" s="524"/>
      <c r="F12" s="524"/>
      <c r="G12" s="524"/>
      <c r="H12" s="524"/>
      <c r="I12" s="524"/>
      <c r="J12" s="524"/>
      <c r="K12" s="525"/>
      <c r="L12" s="532" t="s">
        <v>125</v>
      </c>
      <c r="M12" s="533"/>
      <c r="N12" s="533"/>
      <c r="O12" s="533"/>
      <c r="P12" s="533"/>
      <c r="Q12" s="534"/>
      <c r="R12" s="535">
        <v>1415775</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129</v>
      </c>
      <c r="AV12" s="465"/>
      <c r="AW12" s="465"/>
      <c r="AX12" s="465"/>
      <c r="AY12" s="387" t="s">
        <v>130</v>
      </c>
      <c r="AZ12" s="388"/>
      <c r="BA12" s="388"/>
      <c r="BB12" s="388"/>
      <c r="BC12" s="388"/>
      <c r="BD12" s="388"/>
      <c r="BE12" s="388"/>
      <c r="BF12" s="388"/>
      <c r="BG12" s="388"/>
      <c r="BH12" s="388"/>
      <c r="BI12" s="388"/>
      <c r="BJ12" s="388"/>
      <c r="BK12" s="388"/>
      <c r="BL12" s="388"/>
      <c r="BM12" s="389"/>
      <c r="BN12" s="407">
        <v>160000</v>
      </c>
      <c r="BO12" s="408"/>
      <c r="BP12" s="408"/>
      <c r="BQ12" s="408"/>
      <c r="BR12" s="408"/>
      <c r="BS12" s="408"/>
      <c r="BT12" s="408"/>
      <c r="BU12" s="409"/>
      <c r="BV12" s="407">
        <v>2329813</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132</v>
      </c>
      <c r="CU12" s="521"/>
      <c r="CV12" s="521"/>
      <c r="CW12" s="521"/>
      <c r="CX12" s="521"/>
      <c r="CY12" s="521"/>
      <c r="CZ12" s="521"/>
      <c r="DA12" s="522"/>
      <c r="DB12" s="520" t="s">
        <v>132</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133</v>
      </c>
      <c r="N13" s="508"/>
      <c r="O13" s="508"/>
      <c r="P13" s="508"/>
      <c r="Q13" s="509"/>
      <c r="R13" s="510">
        <v>1371493</v>
      </c>
      <c r="S13" s="511"/>
      <c r="T13" s="511"/>
      <c r="U13" s="511"/>
      <c r="V13" s="512"/>
      <c r="W13" s="498" t="s">
        <v>134</v>
      </c>
      <c r="X13" s="420"/>
      <c r="Y13" s="420"/>
      <c r="Z13" s="420"/>
      <c r="AA13" s="420"/>
      <c r="AB13" s="421"/>
      <c r="AC13" s="383">
        <v>5052</v>
      </c>
      <c r="AD13" s="384"/>
      <c r="AE13" s="384"/>
      <c r="AF13" s="384"/>
      <c r="AG13" s="385"/>
      <c r="AH13" s="383">
        <v>5229</v>
      </c>
      <c r="AI13" s="384"/>
      <c r="AJ13" s="384"/>
      <c r="AK13" s="384"/>
      <c r="AL13" s="386"/>
      <c r="AM13" s="476" t="s">
        <v>135</v>
      </c>
      <c r="AN13" s="381"/>
      <c r="AO13" s="381"/>
      <c r="AP13" s="381"/>
      <c r="AQ13" s="381"/>
      <c r="AR13" s="381"/>
      <c r="AS13" s="381"/>
      <c r="AT13" s="382"/>
      <c r="AU13" s="464" t="s">
        <v>136</v>
      </c>
      <c r="AV13" s="465"/>
      <c r="AW13" s="465"/>
      <c r="AX13" s="465"/>
      <c r="AY13" s="387" t="s">
        <v>137</v>
      </c>
      <c r="AZ13" s="388"/>
      <c r="BA13" s="388"/>
      <c r="BB13" s="388"/>
      <c r="BC13" s="388"/>
      <c r="BD13" s="388"/>
      <c r="BE13" s="388"/>
      <c r="BF13" s="388"/>
      <c r="BG13" s="388"/>
      <c r="BH13" s="388"/>
      <c r="BI13" s="388"/>
      <c r="BJ13" s="388"/>
      <c r="BK13" s="388"/>
      <c r="BL13" s="388"/>
      <c r="BM13" s="389"/>
      <c r="BN13" s="407">
        <v>734946</v>
      </c>
      <c r="BO13" s="408"/>
      <c r="BP13" s="408"/>
      <c r="BQ13" s="408"/>
      <c r="BR13" s="408"/>
      <c r="BS13" s="408"/>
      <c r="BT13" s="408"/>
      <c r="BU13" s="409"/>
      <c r="BV13" s="407">
        <v>-3753091</v>
      </c>
      <c r="BW13" s="408"/>
      <c r="BX13" s="408"/>
      <c r="BY13" s="408"/>
      <c r="BZ13" s="408"/>
      <c r="CA13" s="408"/>
      <c r="CB13" s="408"/>
      <c r="CC13" s="409"/>
      <c r="CD13" s="416" t="s">
        <v>138</v>
      </c>
      <c r="CE13" s="417"/>
      <c r="CF13" s="417"/>
      <c r="CG13" s="417"/>
      <c r="CH13" s="417"/>
      <c r="CI13" s="417"/>
      <c r="CJ13" s="417"/>
      <c r="CK13" s="417"/>
      <c r="CL13" s="417"/>
      <c r="CM13" s="417"/>
      <c r="CN13" s="417"/>
      <c r="CO13" s="417"/>
      <c r="CP13" s="417"/>
      <c r="CQ13" s="417"/>
      <c r="CR13" s="417"/>
      <c r="CS13" s="418"/>
      <c r="CT13" s="377">
        <v>12.8</v>
      </c>
      <c r="CU13" s="378"/>
      <c r="CV13" s="378"/>
      <c r="CW13" s="378"/>
      <c r="CX13" s="378"/>
      <c r="CY13" s="378"/>
      <c r="CZ13" s="378"/>
      <c r="DA13" s="379"/>
      <c r="DB13" s="377">
        <v>15.2</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139</v>
      </c>
      <c r="M14" s="541"/>
      <c r="N14" s="541"/>
      <c r="O14" s="541"/>
      <c r="P14" s="541"/>
      <c r="Q14" s="542"/>
      <c r="R14" s="510">
        <v>1418340</v>
      </c>
      <c r="S14" s="511"/>
      <c r="T14" s="511"/>
      <c r="U14" s="511"/>
      <c r="V14" s="512"/>
      <c r="W14" s="513"/>
      <c r="X14" s="423"/>
      <c r="Y14" s="423"/>
      <c r="Z14" s="423"/>
      <c r="AA14" s="423"/>
      <c r="AB14" s="424"/>
      <c r="AC14" s="503">
        <v>0.9</v>
      </c>
      <c r="AD14" s="504"/>
      <c r="AE14" s="504"/>
      <c r="AF14" s="504"/>
      <c r="AG14" s="505"/>
      <c r="AH14" s="503">
        <v>0.9</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140</v>
      </c>
      <c r="CE14" s="414"/>
      <c r="CF14" s="414"/>
      <c r="CG14" s="414"/>
      <c r="CH14" s="414"/>
      <c r="CI14" s="414"/>
      <c r="CJ14" s="414"/>
      <c r="CK14" s="414"/>
      <c r="CL14" s="414"/>
      <c r="CM14" s="414"/>
      <c r="CN14" s="414"/>
      <c r="CO14" s="414"/>
      <c r="CP14" s="414"/>
      <c r="CQ14" s="414"/>
      <c r="CR14" s="414"/>
      <c r="CS14" s="415"/>
      <c r="CT14" s="514">
        <v>197.4</v>
      </c>
      <c r="CU14" s="515"/>
      <c r="CV14" s="515"/>
      <c r="CW14" s="515"/>
      <c r="CX14" s="515"/>
      <c r="CY14" s="515"/>
      <c r="CZ14" s="515"/>
      <c r="DA14" s="516"/>
      <c r="DB14" s="514">
        <v>226.2</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141</v>
      </c>
      <c r="N15" s="508"/>
      <c r="O15" s="508"/>
      <c r="P15" s="508"/>
      <c r="Q15" s="509"/>
      <c r="R15" s="510">
        <v>1375773</v>
      </c>
      <c r="S15" s="511"/>
      <c r="T15" s="511"/>
      <c r="U15" s="511"/>
      <c r="V15" s="512"/>
      <c r="W15" s="498" t="s">
        <v>142</v>
      </c>
      <c r="X15" s="420"/>
      <c r="Y15" s="420"/>
      <c r="Z15" s="420"/>
      <c r="AA15" s="420"/>
      <c r="AB15" s="421"/>
      <c r="AC15" s="383">
        <v>127299</v>
      </c>
      <c r="AD15" s="384"/>
      <c r="AE15" s="384"/>
      <c r="AF15" s="384"/>
      <c r="AG15" s="385"/>
      <c r="AH15" s="383">
        <v>131687</v>
      </c>
      <c r="AI15" s="384"/>
      <c r="AJ15" s="384"/>
      <c r="AK15" s="384"/>
      <c r="AL15" s="386"/>
      <c r="AM15" s="476"/>
      <c r="AN15" s="381"/>
      <c r="AO15" s="381"/>
      <c r="AP15" s="381"/>
      <c r="AQ15" s="381"/>
      <c r="AR15" s="381"/>
      <c r="AS15" s="381"/>
      <c r="AT15" s="382"/>
      <c r="AU15" s="464"/>
      <c r="AV15" s="465"/>
      <c r="AW15" s="465"/>
      <c r="AX15" s="465"/>
      <c r="AY15" s="399" t="s">
        <v>143</v>
      </c>
      <c r="AZ15" s="400"/>
      <c r="BA15" s="400"/>
      <c r="BB15" s="400"/>
      <c r="BC15" s="400"/>
      <c r="BD15" s="400"/>
      <c r="BE15" s="400"/>
      <c r="BF15" s="400"/>
      <c r="BG15" s="400"/>
      <c r="BH15" s="400"/>
      <c r="BI15" s="400"/>
      <c r="BJ15" s="400"/>
      <c r="BK15" s="400"/>
      <c r="BL15" s="400"/>
      <c r="BM15" s="401"/>
      <c r="BN15" s="402">
        <v>233064181</v>
      </c>
      <c r="BO15" s="403"/>
      <c r="BP15" s="403"/>
      <c r="BQ15" s="403"/>
      <c r="BR15" s="403"/>
      <c r="BS15" s="403"/>
      <c r="BT15" s="403"/>
      <c r="BU15" s="404"/>
      <c r="BV15" s="402">
        <v>208635013</v>
      </c>
      <c r="BW15" s="403"/>
      <c r="BX15" s="403"/>
      <c r="BY15" s="403"/>
      <c r="BZ15" s="403"/>
      <c r="CA15" s="403"/>
      <c r="CB15" s="403"/>
      <c r="CC15" s="404"/>
      <c r="CD15" s="517" t="s">
        <v>144</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145</v>
      </c>
      <c r="M16" s="501"/>
      <c r="N16" s="501"/>
      <c r="O16" s="501"/>
      <c r="P16" s="501"/>
      <c r="Q16" s="502"/>
      <c r="R16" s="495" t="s">
        <v>146</v>
      </c>
      <c r="S16" s="496"/>
      <c r="T16" s="496"/>
      <c r="U16" s="496"/>
      <c r="V16" s="497"/>
      <c r="W16" s="513"/>
      <c r="X16" s="423"/>
      <c r="Y16" s="423"/>
      <c r="Z16" s="423"/>
      <c r="AA16" s="423"/>
      <c r="AB16" s="424"/>
      <c r="AC16" s="503">
        <v>21.6</v>
      </c>
      <c r="AD16" s="504"/>
      <c r="AE16" s="504"/>
      <c r="AF16" s="504"/>
      <c r="AG16" s="505"/>
      <c r="AH16" s="503">
        <v>21.7</v>
      </c>
      <c r="AI16" s="504"/>
      <c r="AJ16" s="504"/>
      <c r="AK16" s="504"/>
      <c r="AL16" s="506"/>
      <c r="AM16" s="476"/>
      <c r="AN16" s="381"/>
      <c r="AO16" s="381"/>
      <c r="AP16" s="381"/>
      <c r="AQ16" s="381"/>
      <c r="AR16" s="381"/>
      <c r="AS16" s="381"/>
      <c r="AT16" s="382"/>
      <c r="AU16" s="464"/>
      <c r="AV16" s="465"/>
      <c r="AW16" s="465"/>
      <c r="AX16" s="465"/>
      <c r="AY16" s="387" t="s">
        <v>147</v>
      </c>
      <c r="AZ16" s="388"/>
      <c r="BA16" s="388"/>
      <c r="BB16" s="388"/>
      <c r="BC16" s="388"/>
      <c r="BD16" s="388"/>
      <c r="BE16" s="388"/>
      <c r="BF16" s="388"/>
      <c r="BG16" s="388"/>
      <c r="BH16" s="388"/>
      <c r="BI16" s="388"/>
      <c r="BJ16" s="388"/>
      <c r="BK16" s="388"/>
      <c r="BL16" s="388"/>
      <c r="BM16" s="389"/>
      <c r="BN16" s="407">
        <v>295594677</v>
      </c>
      <c r="BO16" s="408"/>
      <c r="BP16" s="408"/>
      <c r="BQ16" s="408"/>
      <c r="BR16" s="408"/>
      <c r="BS16" s="408"/>
      <c r="BT16" s="408"/>
      <c r="BU16" s="409"/>
      <c r="BV16" s="407">
        <v>254059873</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148</v>
      </c>
      <c r="N17" s="493"/>
      <c r="O17" s="493"/>
      <c r="P17" s="493"/>
      <c r="Q17" s="494"/>
      <c r="R17" s="495" t="s">
        <v>149</v>
      </c>
      <c r="S17" s="496"/>
      <c r="T17" s="496"/>
      <c r="U17" s="496"/>
      <c r="V17" s="497"/>
      <c r="W17" s="498" t="s">
        <v>150</v>
      </c>
      <c r="X17" s="420"/>
      <c r="Y17" s="420"/>
      <c r="Z17" s="420"/>
      <c r="AA17" s="420"/>
      <c r="AB17" s="421"/>
      <c r="AC17" s="383">
        <v>458246</v>
      </c>
      <c r="AD17" s="384"/>
      <c r="AE17" s="384"/>
      <c r="AF17" s="384"/>
      <c r="AG17" s="385"/>
      <c r="AH17" s="383">
        <v>471275</v>
      </c>
      <c r="AI17" s="384"/>
      <c r="AJ17" s="384"/>
      <c r="AK17" s="384"/>
      <c r="AL17" s="386"/>
      <c r="AM17" s="476"/>
      <c r="AN17" s="381"/>
      <c r="AO17" s="381"/>
      <c r="AP17" s="381"/>
      <c r="AQ17" s="381"/>
      <c r="AR17" s="381"/>
      <c r="AS17" s="381"/>
      <c r="AT17" s="382"/>
      <c r="AU17" s="464"/>
      <c r="AV17" s="465"/>
      <c r="AW17" s="465"/>
      <c r="AX17" s="465"/>
      <c r="AY17" s="387" t="s">
        <v>151</v>
      </c>
      <c r="AZ17" s="388"/>
      <c r="BA17" s="388"/>
      <c r="BB17" s="388"/>
      <c r="BC17" s="388"/>
      <c r="BD17" s="388"/>
      <c r="BE17" s="388"/>
      <c r="BF17" s="388"/>
      <c r="BG17" s="388"/>
      <c r="BH17" s="388"/>
      <c r="BI17" s="388"/>
      <c r="BJ17" s="388"/>
      <c r="BK17" s="388"/>
      <c r="BL17" s="388"/>
      <c r="BM17" s="389"/>
      <c r="BN17" s="407">
        <v>294313537</v>
      </c>
      <c r="BO17" s="408"/>
      <c r="BP17" s="408"/>
      <c r="BQ17" s="408"/>
      <c r="BR17" s="408"/>
      <c r="BS17" s="408"/>
      <c r="BT17" s="408"/>
      <c r="BU17" s="409"/>
      <c r="BV17" s="407">
        <v>270807180</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152</v>
      </c>
      <c r="C18" s="470"/>
      <c r="D18" s="470"/>
      <c r="E18" s="471"/>
      <c r="F18" s="471"/>
      <c r="G18" s="471"/>
      <c r="H18" s="471"/>
      <c r="I18" s="471"/>
      <c r="J18" s="471"/>
      <c r="K18" s="471"/>
      <c r="L18" s="472">
        <v>827.83</v>
      </c>
      <c r="M18" s="472"/>
      <c r="N18" s="472"/>
      <c r="O18" s="472"/>
      <c r="P18" s="472"/>
      <c r="Q18" s="472"/>
      <c r="R18" s="473"/>
      <c r="S18" s="473"/>
      <c r="T18" s="473"/>
      <c r="U18" s="473"/>
      <c r="V18" s="474"/>
      <c r="W18" s="488"/>
      <c r="X18" s="489"/>
      <c r="Y18" s="489"/>
      <c r="Z18" s="489"/>
      <c r="AA18" s="489"/>
      <c r="AB18" s="499"/>
      <c r="AC18" s="371">
        <v>77.599999999999994</v>
      </c>
      <c r="AD18" s="372"/>
      <c r="AE18" s="372"/>
      <c r="AF18" s="372"/>
      <c r="AG18" s="475"/>
      <c r="AH18" s="371">
        <v>77.5</v>
      </c>
      <c r="AI18" s="372"/>
      <c r="AJ18" s="372"/>
      <c r="AK18" s="372"/>
      <c r="AL18" s="373"/>
      <c r="AM18" s="476"/>
      <c r="AN18" s="381"/>
      <c r="AO18" s="381"/>
      <c r="AP18" s="381"/>
      <c r="AQ18" s="381"/>
      <c r="AR18" s="381"/>
      <c r="AS18" s="381"/>
      <c r="AT18" s="382"/>
      <c r="AU18" s="464"/>
      <c r="AV18" s="465"/>
      <c r="AW18" s="465"/>
      <c r="AX18" s="465"/>
      <c r="AY18" s="387" t="s">
        <v>153</v>
      </c>
      <c r="AZ18" s="388"/>
      <c r="BA18" s="388"/>
      <c r="BB18" s="388"/>
      <c r="BC18" s="388"/>
      <c r="BD18" s="388"/>
      <c r="BE18" s="388"/>
      <c r="BF18" s="388"/>
      <c r="BG18" s="388"/>
      <c r="BH18" s="388"/>
      <c r="BI18" s="388"/>
      <c r="BJ18" s="388"/>
      <c r="BK18" s="388"/>
      <c r="BL18" s="388"/>
      <c r="BM18" s="389"/>
      <c r="BN18" s="407">
        <v>403643224</v>
      </c>
      <c r="BO18" s="408"/>
      <c r="BP18" s="408"/>
      <c r="BQ18" s="408"/>
      <c r="BR18" s="408"/>
      <c r="BS18" s="408"/>
      <c r="BT18" s="408"/>
      <c r="BU18" s="409"/>
      <c r="BV18" s="407">
        <v>353540105</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154</v>
      </c>
      <c r="C19" s="470"/>
      <c r="D19" s="470"/>
      <c r="E19" s="471"/>
      <c r="F19" s="471"/>
      <c r="G19" s="471"/>
      <c r="H19" s="471"/>
      <c r="I19" s="471"/>
      <c r="J19" s="471"/>
      <c r="K19" s="471"/>
      <c r="L19" s="477">
        <v>1782</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155</v>
      </c>
      <c r="AZ19" s="388"/>
      <c r="BA19" s="388"/>
      <c r="BB19" s="388"/>
      <c r="BC19" s="388"/>
      <c r="BD19" s="388"/>
      <c r="BE19" s="388"/>
      <c r="BF19" s="388"/>
      <c r="BG19" s="388"/>
      <c r="BH19" s="388"/>
      <c r="BI19" s="388"/>
      <c r="BJ19" s="388"/>
      <c r="BK19" s="388"/>
      <c r="BL19" s="388"/>
      <c r="BM19" s="389"/>
      <c r="BN19" s="407">
        <v>447319054</v>
      </c>
      <c r="BO19" s="408"/>
      <c r="BP19" s="408"/>
      <c r="BQ19" s="408"/>
      <c r="BR19" s="408"/>
      <c r="BS19" s="408"/>
      <c r="BT19" s="408"/>
      <c r="BU19" s="409"/>
      <c r="BV19" s="407">
        <v>393247248</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156</v>
      </c>
      <c r="C20" s="470"/>
      <c r="D20" s="470"/>
      <c r="E20" s="471"/>
      <c r="F20" s="471"/>
      <c r="G20" s="471"/>
      <c r="H20" s="471"/>
      <c r="I20" s="471"/>
      <c r="J20" s="471"/>
      <c r="K20" s="471"/>
      <c r="L20" s="477">
        <v>705874</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158</v>
      </c>
      <c r="C22" s="437"/>
      <c r="D22" s="438"/>
      <c r="E22" s="445" t="s">
        <v>1</v>
      </c>
      <c r="F22" s="420"/>
      <c r="G22" s="420"/>
      <c r="H22" s="420"/>
      <c r="I22" s="420"/>
      <c r="J22" s="420"/>
      <c r="K22" s="421"/>
      <c r="L22" s="445" t="s">
        <v>159</v>
      </c>
      <c r="M22" s="420"/>
      <c r="N22" s="420"/>
      <c r="O22" s="420"/>
      <c r="P22" s="421"/>
      <c r="Q22" s="430" t="s">
        <v>160</v>
      </c>
      <c r="R22" s="431"/>
      <c r="S22" s="431"/>
      <c r="T22" s="431"/>
      <c r="U22" s="431"/>
      <c r="V22" s="446"/>
      <c r="W22" s="448" t="s">
        <v>161</v>
      </c>
      <c r="X22" s="437"/>
      <c r="Y22" s="438"/>
      <c r="Z22" s="445" t="s">
        <v>1</v>
      </c>
      <c r="AA22" s="420"/>
      <c r="AB22" s="420"/>
      <c r="AC22" s="420"/>
      <c r="AD22" s="420"/>
      <c r="AE22" s="420"/>
      <c r="AF22" s="420"/>
      <c r="AG22" s="421"/>
      <c r="AH22" s="419" t="s">
        <v>162</v>
      </c>
      <c r="AI22" s="420"/>
      <c r="AJ22" s="420"/>
      <c r="AK22" s="420"/>
      <c r="AL22" s="421"/>
      <c r="AM22" s="419" t="s">
        <v>163</v>
      </c>
      <c r="AN22" s="425"/>
      <c r="AO22" s="425"/>
      <c r="AP22" s="425"/>
      <c r="AQ22" s="425"/>
      <c r="AR22" s="426"/>
      <c r="AS22" s="430" t="s">
        <v>160</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164</v>
      </c>
      <c r="AZ23" s="400"/>
      <c r="BA23" s="400"/>
      <c r="BB23" s="400"/>
      <c r="BC23" s="400"/>
      <c r="BD23" s="400"/>
      <c r="BE23" s="400"/>
      <c r="BF23" s="400"/>
      <c r="BG23" s="400"/>
      <c r="BH23" s="400"/>
      <c r="BI23" s="400"/>
      <c r="BJ23" s="400"/>
      <c r="BK23" s="400"/>
      <c r="BL23" s="400"/>
      <c r="BM23" s="401"/>
      <c r="BN23" s="407">
        <v>1321248326</v>
      </c>
      <c r="BO23" s="408"/>
      <c r="BP23" s="408"/>
      <c r="BQ23" s="408"/>
      <c r="BR23" s="408"/>
      <c r="BS23" s="408"/>
      <c r="BT23" s="408"/>
      <c r="BU23" s="409"/>
      <c r="BV23" s="407">
        <v>1313405262</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165</v>
      </c>
      <c r="F24" s="381"/>
      <c r="G24" s="381"/>
      <c r="H24" s="381"/>
      <c r="I24" s="381"/>
      <c r="J24" s="381"/>
      <c r="K24" s="382"/>
      <c r="L24" s="383">
        <v>1</v>
      </c>
      <c r="M24" s="384"/>
      <c r="N24" s="384"/>
      <c r="O24" s="384"/>
      <c r="P24" s="385"/>
      <c r="Q24" s="383">
        <v>11120</v>
      </c>
      <c r="R24" s="384"/>
      <c r="S24" s="384"/>
      <c r="T24" s="384"/>
      <c r="U24" s="384"/>
      <c r="V24" s="385"/>
      <c r="W24" s="449"/>
      <c r="X24" s="440"/>
      <c r="Y24" s="441"/>
      <c r="Z24" s="380" t="s">
        <v>166</v>
      </c>
      <c r="AA24" s="381"/>
      <c r="AB24" s="381"/>
      <c r="AC24" s="381"/>
      <c r="AD24" s="381"/>
      <c r="AE24" s="381"/>
      <c r="AF24" s="381"/>
      <c r="AG24" s="382"/>
      <c r="AH24" s="383">
        <v>10350</v>
      </c>
      <c r="AI24" s="384"/>
      <c r="AJ24" s="384"/>
      <c r="AK24" s="384"/>
      <c r="AL24" s="385"/>
      <c r="AM24" s="383">
        <v>34061850</v>
      </c>
      <c r="AN24" s="384"/>
      <c r="AO24" s="384"/>
      <c r="AP24" s="384"/>
      <c r="AQ24" s="384"/>
      <c r="AR24" s="385"/>
      <c r="AS24" s="383">
        <v>3291</v>
      </c>
      <c r="AT24" s="384"/>
      <c r="AU24" s="384"/>
      <c r="AV24" s="384"/>
      <c r="AW24" s="384"/>
      <c r="AX24" s="386"/>
      <c r="AY24" s="374" t="s">
        <v>167</v>
      </c>
      <c r="AZ24" s="375"/>
      <c r="BA24" s="375"/>
      <c r="BB24" s="375"/>
      <c r="BC24" s="375"/>
      <c r="BD24" s="375"/>
      <c r="BE24" s="375"/>
      <c r="BF24" s="375"/>
      <c r="BG24" s="375"/>
      <c r="BH24" s="375"/>
      <c r="BI24" s="375"/>
      <c r="BJ24" s="375"/>
      <c r="BK24" s="375"/>
      <c r="BL24" s="375"/>
      <c r="BM24" s="376"/>
      <c r="BN24" s="407">
        <v>177142535</v>
      </c>
      <c r="BO24" s="408"/>
      <c r="BP24" s="408"/>
      <c r="BQ24" s="408"/>
      <c r="BR24" s="408"/>
      <c r="BS24" s="408"/>
      <c r="BT24" s="408"/>
      <c r="BU24" s="409"/>
      <c r="BV24" s="407">
        <v>180715396</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168</v>
      </c>
      <c r="F25" s="381"/>
      <c r="G25" s="381"/>
      <c r="H25" s="381"/>
      <c r="I25" s="381"/>
      <c r="J25" s="381"/>
      <c r="K25" s="382"/>
      <c r="L25" s="383">
        <v>3</v>
      </c>
      <c r="M25" s="384"/>
      <c r="N25" s="384"/>
      <c r="O25" s="384"/>
      <c r="P25" s="385"/>
      <c r="Q25" s="383">
        <v>9680</v>
      </c>
      <c r="R25" s="384"/>
      <c r="S25" s="384"/>
      <c r="T25" s="384"/>
      <c r="U25" s="384"/>
      <c r="V25" s="385"/>
      <c r="W25" s="449"/>
      <c r="X25" s="440"/>
      <c r="Y25" s="441"/>
      <c r="Z25" s="380" t="s">
        <v>169</v>
      </c>
      <c r="AA25" s="381"/>
      <c r="AB25" s="381"/>
      <c r="AC25" s="381"/>
      <c r="AD25" s="381"/>
      <c r="AE25" s="381"/>
      <c r="AF25" s="381"/>
      <c r="AG25" s="382"/>
      <c r="AH25" s="383">
        <v>1767</v>
      </c>
      <c r="AI25" s="384"/>
      <c r="AJ25" s="384"/>
      <c r="AK25" s="384"/>
      <c r="AL25" s="385"/>
      <c r="AM25" s="383">
        <v>5619060</v>
      </c>
      <c r="AN25" s="384"/>
      <c r="AO25" s="384"/>
      <c r="AP25" s="384"/>
      <c r="AQ25" s="384"/>
      <c r="AR25" s="385"/>
      <c r="AS25" s="383">
        <v>3180</v>
      </c>
      <c r="AT25" s="384"/>
      <c r="AU25" s="384"/>
      <c r="AV25" s="384"/>
      <c r="AW25" s="384"/>
      <c r="AX25" s="386"/>
      <c r="AY25" s="399" t="s">
        <v>170</v>
      </c>
      <c r="AZ25" s="400"/>
      <c r="BA25" s="400"/>
      <c r="BB25" s="400"/>
      <c r="BC25" s="400"/>
      <c r="BD25" s="400"/>
      <c r="BE25" s="400"/>
      <c r="BF25" s="400"/>
      <c r="BG25" s="400"/>
      <c r="BH25" s="400"/>
      <c r="BI25" s="400"/>
      <c r="BJ25" s="400"/>
      <c r="BK25" s="400"/>
      <c r="BL25" s="400"/>
      <c r="BM25" s="401"/>
      <c r="BN25" s="402">
        <v>140569231</v>
      </c>
      <c r="BO25" s="403"/>
      <c r="BP25" s="403"/>
      <c r="BQ25" s="403"/>
      <c r="BR25" s="403"/>
      <c r="BS25" s="403"/>
      <c r="BT25" s="403"/>
      <c r="BU25" s="404"/>
      <c r="BV25" s="402">
        <v>148025655</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171</v>
      </c>
      <c r="F26" s="381"/>
      <c r="G26" s="381"/>
      <c r="H26" s="381"/>
      <c r="I26" s="381"/>
      <c r="J26" s="381"/>
      <c r="K26" s="382"/>
      <c r="L26" s="383">
        <v>1</v>
      </c>
      <c r="M26" s="384"/>
      <c r="N26" s="384"/>
      <c r="O26" s="384"/>
      <c r="P26" s="385"/>
      <c r="Q26" s="383">
        <v>5800</v>
      </c>
      <c r="R26" s="384"/>
      <c r="S26" s="384"/>
      <c r="T26" s="384"/>
      <c r="U26" s="384"/>
      <c r="V26" s="385"/>
      <c r="W26" s="449"/>
      <c r="X26" s="440"/>
      <c r="Y26" s="441"/>
      <c r="Z26" s="380" t="s">
        <v>172</v>
      </c>
      <c r="AA26" s="462"/>
      <c r="AB26" s="462"/>
      <c r="AC26" s="462"/>
      <c r="AD26" s="462"/>
      <c r="AE26" s="462"/>
      <c r="AF26" s="462"/>
      <c r="AG26" s="463"/>
      <c r="AH26" s="383">
        <v>1218</v>
      </c>
      <c r="AI26" s="384"/>
      <c r="AJ26" s="384"/>
      <c r="AK26" s="384"/>
      <c r="AL26" s="385"/>
      <c r="AM26" s="383">
        <v>4136328</v>
      </c>
      <c r="AN26" s="384"/>
      <c r="AO26" s="384"/>
      <c r="AP26" s="384"/>
      <c r="AQ26" s="384"/>
      <c r="AR26" s="385"/>
      <c r="AS26" s="383">
        <v>3396</v>
      </c>
      <c r="AT26" s="384"/>
      <c r="AU26" s="384"/>
      <c r="AV26" s="384"/>
      <c r="AW26" s="384"/>
      <c r="AX26" s="386"/>
      <c r="AY26" s="416" t="s">
        <v>173</v>
      </c>
      <c r="AZ26" s="417"/>
      <c r="BA26" s="417"/>
      <c r="BB26" s="417"/>
      <c r="BC26" s="417"/>
      <c r="BD26" s="417"/>
      <c r="BE26" s="417"/>
      <c r="BF26" s="417"/>
      <c r="BG26" s="417"/>
      <c r="BH26" s="417"/>
      <c r="BI26" s="417"/>
      <c r="BJ26" s="417"/>
      <c r="BK26" s="417"/>
      <c r="BL26" s="417"/>
      <c r="BM26" s="418"/>
      <c r="BN26" s="407">
        <v>2805047</v>
      </c>
      <c r="BO26" s="408"/>
      <c r="BP26" s="408"/>
      <c r="BQ26" s="408"/>
      <c r="BR26" s="408"/>
      <c r="BS26" s="408"/>
      <c r="BT26" s="408"/>
      <c r="BU26" s="409"/>
      <c r="BV26" s="407">
        <v>3158913</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174</v>
      </c>
      <c r="F27" s="381"/>
      <c r="G27" s="381"/>
      <c r="H27" s="381"/>
      <c r="I27" s="381"/>
      <c r="J27" s="381"/>
      <c r="K27" s="382"/>
      <c r="L27" s="383">
        <v>1</v>
      </c>
      <c r="M27" s="384"/>
      <c r="N27" s="384"/>
      <c r="O27" s="384"/>
      <c r="P27" s="385"/>
      <c r="Q27" s="383">
        <v>10080</v>
      </c>
      <c r="R27" s="384"/>
      <c r="S27" s="384"/>
      <c r="T27" s="384"/>
      <c r="U27" s="384"/>
      <c r="V27" s="385"/>
      <c r="W27" s="449"/>
      <c r="X27" s="440"/>
      <c r="Y27" s="441"/>
      <c r="Z27" s="380" t="s">
        <v>175</v>
      </c>
      <c r="AA27" s="381"/>
      <c r="AB27" s="381"/>
      <c r="AC27" s="381"/>
      <c r="AD27" s="381"/>
      <c r="AE27" s="381"/>
      <c r="AF27" s="381"/>
      <c r="AG27" s="382"/>
      <c r="AH27" s="383">
        <v>6405</v>
      </c>
      <c r="AI27" s="384"/>
      <c r="AJ27" s="384"/>
      <c r="AK27" s="384"/>
      <c r="AL27" s="385"/>
      <c r="AM27" s="383">
        <v>22808418</v>
      </c>
      <c r="AN27" s="384"/>
      <c r="AO27" s="384"/>
      <c r="AP27" s="384"/>
      <c r="AQ27" s="384"/>
      <c r="AR27" s="385"/>
      <c r="AS27" s="383">
        <v>3561</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v>14717770</v>
      </c>
      <c r="BO27" s="411"/>
      <c r="BP27" s="411"/>
      <c r="BQ27" s="411"/>
      <c r="BR27" s="411"/>
      <c r="BS27" s="411"/>
      <c r="BT27" s="411"/>
      <c r="BU27" s="412"/>
      <c r="BV27" s="410">
        <v>14717645</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177</v>
      </c>
      <c r="F28" s="381"/>
      <c r="G28" s="381"/>
      <c r="H28" s="381"/>
      <c r="I28" s="381"/>
      <c r="J28" s="381"/>
      <c r="K28" s="382"/>
      <c r="L28" s="383">
        <v>1</v>
      </c>
      <c r="M28" s="384"/>
      <c r="N28" s="384"/>
      <c r="O28" s="384"/>
      <c r="P28" s="385"/>
      <c r="Q28" s="383">
        <v>9270</v>
      </c>
      <c r="R28" s="384"/>
      <c r="S28" s="384"/>
      <c r="T28" s="384"/>
      <c r="U28" s="384"/>
      <c r="V28" s="385"/>
      <c r="W28" s="449"/>
      <c r="X28" s="440"/>
      <c r="Y28" s="441"/>
      <c r="Z28" s="380" t="s">
        <v>178</v>
      </c>
      <c r="AA28" s="381"/>
      <c r="AB28" s="381"/>
      <c r="AC28" s="381"/>
      <c r="AD28" s="381"/>
      <c r="AE28" s="381"/>
      <c r="AF28" s="381"/>
      <c r="AG28" s="382"/>
      <c r="AH28" s="383" t="s">
        <v>132</v>
      </c>
      <c r="AI28" s="384"/>
      <c r="AJ28" s="384"/>
      <c r="AK28" s="384"/>
      <c r="AL28" s="385"/>
      <c r="AM28" s="383" t="s">
        <v>132</v>
      </c>
      <c r="AN28" s="384"/>
      <c r="AO28" s="384"/>
      <c r="AP28" s="384"/>
      <c r="AQ28" s="384"/>
      <c r="AR28" s="385"/>
      <c r="AS28" s="383" t="s">
        <v>179</v>
      </c>
      <c r="AT28" s="384"/>
      <c r="AU28" s="384"/>
      <c r="AV28" s="384"/>
      <c r="AW28" s="384"/>
      <c r="AX28" s="386"/>
      <c r="AY28" s="390" t="s">
        <v>180</v>
      </c>
      <c r="AZ28" s="391"/>
      <c r="BA28" s="391"/>
      <c r="BB28" s="392"/>
      <c r="BC28" s="399" t="s">
        <v>42</v>
      </c>
      <c r="BD28" s="400"/>
      <c r="BE28" s="400"/>
      <c r="BF28" s="400"/>
      <c r="BG28" s="400"/>
      <c r="BH28" s="400"/>
      <c r="BI28" s="400"/>
      <c r="BJ28" s="400"/>
      <c r="BK28" s="400"/>
      <c r="BL28" s="400"/>
      <c r="BM28" s="401"/>
      <c r="BN28" s="402">
        <v>1318224</v>
      </c>
      <c r="BO28" s="403"/>
      <c r="BP28" s="403"/>
      <c r="BQ28" s="403"/>
      <c r="BR28" s="403"/>
      <c r="BS28" s="403"/>
      <c r="BT28" s="403"/>
      <c r="BU28" s="404"/>
      <c r="BV28" s="402" t="s">
        <v>132</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181</v>
      </c>
      <c r="F29" s="381"/>
      <c r="G29" s="381"/>
      <c r="H29" s="381"/>
      <c r="I29" s="381"/>
      <c r="J29" s="381"/>
      <c r="K29" s="382"/>
      <c r="L29" s="383">
        <v>65</v>
      </c>
      <c r="M29" s="384"/>
      <c r="N29" s="384"/>
      <c r="O29" s="384"/>
      <c r="P29" s="385"/>
      <c r="Q29" s="383">
        <v>8640</v>
      </c>
      <c r="R29" s="384"/>
      <c r="S29" s="384"/>
      <c r="T29" s="384"/>
      <c r="U29" s="384"/>
      <c r="V29" s="385"/>
      <c r="W29" s="450"/>
      <c r="X29" s="451"/>
      <c r="Y29" s="452"/>
      <c r="Z29" s="380" t="s">
        <v>182</v>
      </c>
      <c r="AA29" s="381"/>
      <c r="AB29" s="381"/>
      <c r="AC29" s="381"/>
      <c r="AD29" s="381"/>
      <c r="AE29" s="381"/>
      <c r="AF29" s="381"/>
      <c r="AG29" s="382"/>
      <c r="AH29" s="383">
        <v>16755</v>
      </c>
      <c r="AI29" s="384"/>
      <c r="AJ29" s="384"/>
      <c r="AK29" s="384"/>
      <c r="AL29" s="385"/>
      <c r="AM29" s="383">
        <v>56870268</v>
      </c>
      <c r="AN29" s="384"/>
      <c r="AO29" s="384"/>
      <c r="AP29" s="384"/>
      <c r="AQ29" s="384"/>
      <c r="AR29" s="385"/>
      <c r="AS29" s="383">
        <v>3394</v>
      </c>
      <c r="AT29" s="384"/>
      <c r="AU29" s="384"/>
      <c r="AV29" s="384"/>
      <c r="AW29" s="384"/>
      <c r="AX29" s="386"/>
      <c r="AY29" s="393"/>
      <c r="AZ29" s="394"/>
      <c r="BA29" s="394"/>
      <c r="BB29" s="395"/>
      <c r="BC29" s="387" t="s">
        <v>183</v>
      </c>
      <c r="BD29" s="388"/>
      <c r="BE29" s="388"/>
      <c r="BF29" s="388"/>
      <c r="BG29" s="388"/>
      <c r="BH29" s="388"/>
      <c r="BI29" s="388"/>
      <c r="BJ29" s="388"/>
      <c r="BK29" s="388"/>
      <c r="BL29" s="388"/>
      <c r="BM29" s="389"/>
      <c r="BN29" s="407" t="s">
        <v>179</v>
      </c>
      <c r="BO29" s="408"/>
      <c r="BP29" s="408"/>
      <c r="BQ29" s="408"/>
      <c r="BR29" s="408"/>
      <c r="BS29" s="408"/>
      <c r="BT29" s="408"/>
      <c r="BU29" s="409"/>
      <c r="BV29" s="407" t="s">
        <v>179</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184</v>
      </c>
      <c r="X30" s="460"/>
      <c r="Y30" s="460"/>
      <c r="Z30" s="460"/>
      <c r="AA30" s="460"/>
      <c r="AB30" s="460"/>
      <c r="AC30" s="460"/>
      <c r="AD30" s="460"/>
      <c r="AE30" s="460"/>
      <c r="AF30" s="460"/>
      <c r="AG30" s="461"/>
      <c r="AH30" s="371">
        <v>102.6</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40432646</v>
      </c>
      <c r="BO30" s="411"/>
      <c r="BP30" s="411"/>
      <c r="BQ30" s="411"/>
      <c r="BR30" s="411"/>
      <c r="BS30" s="411"/>
      <c r="BT30" s="411"/>
      <c r="BU30" s="412"/>
      <c r="BV30" s="410">
        <v>37303566</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191</v>
      </c>
      <c r="D33" s="370"/>
      <c r="E33" s="369" t="s">
        <v>192</v>
      </c>
      <c r="F33" s="369"/>
      <c r="G33" s="369"/>
      <c r="H33" s="369"/>
      <c r="I33" s="369"/>
      <c r="J33" s="369"/>
      <c r="K33" s="369"/>
      <c r="L33" s="369"/>
      <c r="M33" s="369"/>
      <c r="N33" s="369"/>
      <c r="O33" s="369"/>
      <c r="P33" s="369"/>
      <c r="Q33" s="369"/>
      <c r="R33" s="369"/>
      <c r="S33" s="369"/>
      <c r="T33" s="195"/>
      <c r="U33" s="370" t="s">
        <v>193</v>
      </c>
      <c r="V33" s="370"/>
      <c r="W33" s="369" t="s">
        <v>192</v>
      </c>
      <c r="X33" s="369"/>
      <c r="Y33" s="369"/>
      <c r="Z33" s="369"/>
      <c r="AA33" s="369"/>
      <c r="AB33" s="369"/>
      <c r="AC33" s="369"/>
      <c r="AD33" s="369"/>
      <c r="AE33" s="369"/>
      <c r="AF33" s="369"/>
      <c r="AG33" s="369"/>
      <c r="AH33" s="369"/>
      <c r="AI33" s="369"/>
      <c r="AJ33" s="369"/>
      <c r="AK33" s="369"/>
      <c r="AL33" s="195"/>
      <c r="AM33" s="370" t="s">
        <v>194</v>
      </c>
      <c r="AN33" s="370"/>
      <c r="AO33" s="369" t="s">
        <v>192</v>
      </c>
      <c r="AP33" s="369"/>
      <c r="AQ33" s="369"/>
      <c r="AR33" s="369"/>
      <c r="AS33" s="369"/>
      <c r="AT33" s="369"/>
      <c r="AU33" s="369"/>
      <c r="AV33" s="369"/>
      <c r="AW33" s="369"/>
      <c r="AX33" s="369"/>
      <c r="AY33" s="369"/>
      <c r="AZ33" s="369"/>
      <c r="BA33" s="369"/>
      <c r="BB33" s="369"/>
      <c r="BC33" s="369"/>
      <c r="BD33" s="196"/>
      <c r="BE33" s="369" t="s">
        <v>195</v>
      </c>
      <c r="BF33" s="369"/>
      <c r="BG33" s="369" t="s">
        <v>196</v>
      </c>
      <c r="BH33" s="369"/>
      <c r="BI33" s="369"/>
      <c r="BJ33" s="369"/>
      <c r="BK33" s="369"/>
      <c r="BL33" s="369"/>
      <c r="BM33" s="369"/>
      <c r="BN33" s="369"/>
      <c r="BO33" s="369"/>
      <c r="BP33" s="369"/>
      <c r="BQ33" s="369"/>
      <c r="BR33" s="369"/>
      <c r="BS33" s="369"/>
      <c r="BT33" s="369"/>
      <c r="BU33" s="369"/>
      <c r="BV33" s="196"/>
      <c r="BW33" s="370" t="s">
        <v>195</v>
      </c>
      <c r="BX33" s="370"/>
      <c r="BY33" s="369" t="s">
        <v>197</v>
      </c>
      <c r="BZ33" s="369"/>
      <c r="CA33" s="369"/>
      <c r="CB33" s="369"/>
      <c r="CC33" s="369"/>
      <c r="CD33" s="369"/>
      <c r="CE33" s="369"/>
      <c r="CF33" s="369"/>
      <c r="CG33" s="369"/>
      <c r="CH33" s="369"/>
      <c r="CI33" s="369"/>
      <c r="CJ33" s="369"/>
      <c r="CK33" s="369"/>
      <c r="CL33" s="369"/>
      <c r="CM33" s="369"/>
      <c r="CN33" s="195"/>
      <c r="CO33" s="370" t="s">
        <v>191</v>
      </c>
      <c r="CP33" s="370"/>
      <c r="CQ33" s="369" t="s">
        <v>198</v>
      </c>
      <c r="CR33" s="369"/>
      <c r="CS33" s="369"/>
      <c r="CT33" s="369"/>
      <c r="CU33" s="369"/>
      <c r="CV33" s="369"/>
      <c r="CW33" s="369"/>
      <c r="CX33" s="369"/>
      <c r="CY33" s="369"/>
      <c r="CZ33" s="369"/>
      <c r="DA33" s="369"/>
      <c r="DB33" s="369"/>
      <c r="DC33" s="369"/>
      <c r="DD33" s="369"/>
      <c r="DE33" s="369"/>
      <c r="DF33" s="195"/>
      <c r="DG33" s="368" t="s">
        <v>199</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6</v>
      </c>
      <c r="V34" s="366"/>
      <c r="W34" s="365" t="str">
        <f>IF('各会計、関係団体の財政状況及び健全化判断比率'!B28="","",'各会計、関係団体の財政状況及び健全化判断比率'!B28)</f>
        <v>京都市国民健康保険事業特別会計</v>
      </c>
      <c r="X34" s="365"/>
      <c r="Y34" s="365"/>
      <c r="Z34" s="365"/>
      <c r="AA34" s="365"/>
      <c r="AB34" s="365"/>
      <c r="AC34" s="365"/>
      <c r="AD34" s="365"/>
      <c r="AE34" s="365"/>
      <c r="AF34" s="365"/>
      <c r="AG34" s="365"/>
      <c r="AH34" s="365"/>
      <c r="AI34" s="365"/>
      <c r="AJ34" s="365"/>
      <c r="AK34" s="365"/>
      <c r="AL34" s="193"/>
      <c r="AM34" s="366">
        <f>IF(AO34="","",MAX(C34:D43,U34:V43)+1)</f>
        <v>10</v>
      </c>
      <c r="AN34" s="366"/>
      <c r="AO34" s="365" t="str">
        <f>IF('各会計、関係団体の財政状況及び健全化判断比率'!B32="","",'各会計、関係団体の財政状況及び健全化判断比率'!B32)</f>
        <v>京都市水道事業特別会計</v>
      </c>
      <c r="AP34" s="365"/>
      <c r="AQ34" s="365"/>
      <c r="AR34" s="365"/>
      <c r="AS34" s="365"/>
      <c r="AT34" s="365"/>
      <c r="AU34" s="365"/>
      <c r="AV34" s="365"/>
      <c r="AW34" s="365"/>
      <c r="AX34" s="365"/>
      <c r="AY34" s="365"/>
      <c r="AZ34" s="365"/>
      <c r="BA34" s="365"/>
      <c r="BB34" s="365"/>
      <c r="BC34" s="365"/>
      <c r="BD34" s="193"/>
      <c r="BE34" s="366">
        <f>IF(BG34="","",MAX(C34:D43,U34:V43,AM34:AN43)+1)</f>
        <v>14</v>
      </c>
      <c r="BF34" s="366"/>
      <c r="BG34" s="365" t="str">
        <f>IF('各会計、関係団体の財政状況及び健全化判断比率'!B36="","",'各会計、関係団体の財政状況及び健全化判断比率'!B36)</f>
        <v>京都市中央卸売市場第一市場特別会計</v>
      </c>
      <c r="BH34" s="365"/>
      <c r="BI34" s="365"/>
      <c r="BJ34" s="365"/>
      <c r="BK34" s="365"/>
      <c r="BL34" s="365"/>
      <c r="BM34" s="365"/>
      <c r="BN34" s="365"/>
      <c r="BO34" s="365"/>
      <c r="BP34" s="365"/>
      <c r="BQ34" s="365"/>
      <c r="BR34" s="365"/>
      <c r="BS34" s="365"/>
      <c r="BT34" s="365"/>
      <c r="BU34" s="365"/>
      <c r="BV34" s="193"/>
      <c r="BW34" s="366">
        <f>IF(BY34="","",MAX(C34:D43,U34:V43,AM34:AN43,BE34:BF43)+1)</f>
        <v>18</v>
      </c>
      <c r="BX34" s="366"/>
      <c r="BY34" s="365" t="str">
        <f>IF('各会計、関係団体の財政状況及び健全化判断比率'!B68="","",'各会計、関係団体の財政状況及び健全化判断比率'!B68)</f>
        <v>澱川右岸水防事務組合</v>
      </c>
      <c r="BZ34" s="365"/>
      <c r="CA34" s="365"/>
      <c r="CB34" s="365"/>
      <c r="CC34" s="365"/>
      <c r="CD34" s="365"/>
      <c r="CE34" s="365"/>
      <c r="CF34" s="365"/>
      <c r="CG34" s="365"/>
      <c r="CH34" s="365"/>
      <c r="CI34" s="365"/>
      <c r="CJ34" s="365"/>
      <c r="CK34" s="365"/>
      <c r="CL34" s="365"/>
      <c r="CM34" s="365"/>
      <c r="CN34" s="193"/>
      <c r="CO34" s="366">
        <f>IF(CQ34="","",MAX(C34:D43,U34:V43,AM34:AN43,BE34:BF43,BW34:BX43)+1)</f>
        <v>23</v>
      </c>
      <c r="CP34" s="366"/>
      <c r="CQ34" s="365" t="str">
        <f>IF('各会計、関係団体の財政状況及び健全化判断比率'!BS7="","",'各会計、関係団体の財政状況及び健全化判断比率'!BS7)</f>
        <v>公益財団法人 京都市環境保全活動推進協会</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京都市母子父子寡婦福祉資金貸付事業特別会計</v>
      </c>
      <c r="F35" s="365"/>
      <c r="G35" s="365"/>
      <c r="H35" s="365"/>
      <c r="I35" s="365"/>
      <c r="J35" s="365"/>
      <c r="K35" s="365"/>
      <c r="L35" s="365"/>
      <c r="M35" s="365"/>
      <c r="N35" s="365"/>
      <c r="O35" s="365"/>
      <c r="P35" s="365"/>
      <c r="Q35" s="365"/>
      <c r="R35" s="365"/>
      <c r="S35" s="365"/>
      <c r="T35" s="193"/>
      <c r="U35" s="366">
        <f>IF(W35="","",U34+1)</f>
        <v>7</v>
      </c>
      <c r="V35" s="366"/>
      <c r="W35" s="365" t="str">
        <f>IF('各会計、関係団体の財政状況及び健全化判断比率'!B29="","",'各会計、関係団体の財政状況及び健全化判断比率'!B29)</f>
        <v>京都市介護保険事業特別会計</v>
      </c>
      <c r="X35" s="365"/>
      <c r="Y35" s="365"/>
      <c r="Z35" s="365"/>
      <c r="AA35" s="365"/>
      <c r="AB35" s="365"/>
      <c r="AC35" s="365"/>
      <c r="AD35" s="365"/>
      <c r="AE35" s="365"/>
      <c r="AF35" s="365"/>
      <c r="AG35" s="365"/>
      <c r="AH35" s="365"/>
      <c r="AI35" s="365"/>
      <c r="AJ35" s="365"/>
      <c r="AK35" s="365"/>
      <c r="AL35" s="193"/>
      <c r="AM35" s="366">
        <f t="shared" ref="AM35:AM43" si="0">IF(AO35="","",AM34+1)</f>
        <v>11</v>
      </c>
      <c r="AN35" s="366"/>
      <c r="AO35" s="365" t="str">
        <f>IF('各会計、関係団体の財政状況及び健全化判断比率'!B33="","",'各会計、関係団体の財政状況及び健全化判断比率'!B33)</f>
        <v>京都市公共下水道事業特別会計</v>
      </c>
      <c r="AP35" s="365"/>
      <c r="AQ35" s="365"/>
      <c r="AR35" s="365"/>
      <c r="AS35" s="365"/>
      <c r="AT35" s="365"/>
      <c r="AU35" s="365"/>
      <c r="AV35" s="365"/>
      <c r="AW35" s="365"/>
      <c r="AX35" s="365"/>
      <c r="AY35" s="365"/>
      <c r="AZ35" s="365"/>
      <c r="BA35" s="365"/>
      <c r="BB35" s="365"/>
      <c r="BC35" s="365"/>
      <c r="BD35" s="193"/>
      <c r="BE35" s="366">
        <f t="shared" ref="BE35:BE43" si="1">IF(BG35="","",BE34+1)</f>
        <v>15</v>
      </c>
      <c r="BF35" s="366"/>
      <c r="BG35" s="365" t="str">
        <f>IF('各会計、関係団体の財政状況及び健全化判断比率'!B37="","",'各会計、関係団体の財政状況及び健全化判断比率'!B37)</f>
        <v>京都市中央卸売市場第二市場・と畜場特別会計</v>
      </c>
      <c r="BH35" s="365"/>
      <c r="BI35" s="365"/>
      <c r="BJ35" s="365"/>
      <c r="BK35" s="365"/>
      <c r="BL35" s="365"/>
      <c r="BM35" s="365"/>
      <c r="BN35" s="365"/>
      <c r="BO35" s="365"/>
      <c r="BP35" s="365"/>
      <c r="BQ35" s="365"/>
      <c r="BR35" s="365"/>
      <c r="BS35" s="365"/>
      <c r="BT35" s="365"/>
      <c r="BU35" s="365"/>
      <c r="BV35" s="193"/>
      <c r="BW35" s="366">
        <f t="shared" ref="BW35:BW43" si="2">IF(BY35="","",BW34+1)</f>
        <v>19</v>
      </c>
      <c r="BX35" s="366"/>
      <c r="BY35" s="365" t="str">
        <f>IF('各会計、関係団体の財政状況及び健全化判断比率'!B69="","",'各会計、関係団体の財政状況及び健全化判断比率'!B69)</f>
        <v>桂川・小畑川水防事務組合</v>
      </c>
      <c r="BZ35" s="365"/>
      <c r="CA35" s="365"/>
      <c r="CB35" s="365"/>
      <c r="CC35" s="365"/>
      <c r="CD35" s="365"/>
      <c r="CE35" s="365"/>
      <c r="CF35" s="365"/>
      <c r="CG35" s="365"/>
      <c r="CH35" s="365"/>
      <c r="CI35" s="365"/>
      <c r="CJ35" s="365"/>
      <c r="CK35" s="365"/>
      <c r="CL35" s="365"/>
      <c r="CM35" s="365"/>
      <c r="CN35" s="193"/>
      <c r="CO35" s="366">
        <f t="shared" ref="CO35:CO43" si="3">IF(CQ35="","",CO34+1)</f>
        <v>24</v>
      </c>
      <c r="CP35" s="366"/>
      <c r="CQ35" s="365" t="str">
        <f>IF('各会計、関係団体の財政状況及び健全化判断比率'!BS8="","",'各会計、関係団体の財政状況及び健全化判断比率'!BS8)</f>
        <v>京都市土地開発公社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〇</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京都市土地取得特別会計</v>
      </c>
      <c r="F36" s="365"/>
      <c r="G36" s="365"/>
      <c r="H36" s="365"/>
      <c r="I36" s="365"/>
      <c r="J36" s="365"/>
      <c r="K36" s="365"/>
      <c r="L36" s="365"/>
      <c r="M36" s="365"/>
      <c r="N36" s="365"/>
      <c r="O36" s="365"/>
      <c r="P36" s="365"/>
      <c r="Q36" s="365"/>
      <c r="R36" s="365"/>
      <c r="S36" s="365"/>
      <c r="T36" s="193"/>
      <c r="U36" s="366">
        <f t="shared" ref="U36:U43" si="4">IF(W36="","",U35+1)</f>
        <v>8</v>
      </c>
      <c r="V36" s="366"/>
      <c r="W36" s="365" t="str">
        <f>IF('各会計、関係団体の財政状況及び健全化判断比率'!B30="","",'各会計、関係団体の財政状況及び健全化判断比率'!B30)</f>
        <v>京都市後期高齢者医療特別会計</v>
      </c>
      <c r="X36" s="365"/>
      <c r="Y36" s="365"/>
      <c r="Z36" s="365"/>
      <c r="AA36" s="365"/>
      <c r="AB36" s="365"/>
      <c r="AC36" s="365"/>
      <c r="AD36" s="365"/>
      <c r="AE36" s="365"/>
      <c r="AF36" s="365"/>
      <c r="AG36" s="365"/>
      <c r="AH36" s="365"/>
      <c r="AI36" s="365"/>
      <c r="AJ36" s="365"/>
      <c r="AK36" s="365"/>
      <c r="AL36" s="193"/>
      <c r="AM36" s="366">
        <f t="shared" si="0"/>
        <v>12</v>
      </c>
      <c r="AN36" s="366"/>
      <c r="AO36" s="365" t="str">
        <f>IF('各会計、関係団体の財政状況及び健全化判断比率'!B34="","",'各会計、関係団体の財政状況及び健全化判断比率'!B34)</f>
        <v>京都市自動車運送事業特別会計</v>
      </c>
      <c r="AP36" s="365"/>
      <c r="AQ36" s="365"/>
      <c r="AR36" s="365"/>
      <c r="AS36" s="365"/>
      <c r="AT36" s="365"/>
      <c r="AU36" s="365"/>
      <c r="AV36" s="365"/>
      <c r="AW36" s="365"/>
      <c r="AX36" s="365"/>
      <c r="AY36" s="365"/>
      <c r="AZ36" s="365"/>
      <c r="BA36" s="365"/>
      <c r="BB36" s="365"/>
      <c r="BC36" s="365"/>
      <c r="BD36" s="193"/>
      <c r="BE36" s="366">
        <f t="shared" si="1"/>
        <v>16</v>
      </c>
      <c r="BF36" s="366"/>
      <c r="BG36" s="365" t="str">
        <f>IF('各会計、関係団体の財政状況及び健全化判断比率'!B38="","",'各会計、関係団体の財政状況及び健全化判断比率'!B38)</f>
        <v>京都市農業集落排水事業特別会計</v>
      </c>
      <c r="BH36" s="365"/>
      <c r="BI36" s="365"/>
      <c r="BJ36" s="365"/>
      <c r="BK36" s="365"/>
      <c r="BL36" s="365"/>
      <c r="BM36" s="365"/>
      <c r="BN36" s="365"/>
      <c r="BO36" s="365"/>
      <c r="BP36" s="365"/>
      <c r="BQ36" s="365"/>
      <c r="BR36" s="365"/>
      <c r="BS36" s="365"/>
      <c r="BT36" s="365"/>
      <c r="BU36" s="365"/>
      <c r="BV36" s="193"/>
      <c r="BW36" s="366">
        <f t="shared" si="2"/>
        <v>20</v>
      </c>
      <c r="BX36" s="366"/>
      <c r="BY36" s="365" t="str">
        <f>IF('各会計、関係団体の財政状況及び健全化判断比率'!B70="","",'各会計、関係団体の財政状況及び健全化判断比率'!B70)</f>
        <v>淀川・木津川水防事務組合</v>
      </c>
      <c r="BZ36" s="365"/>
      <c r="CA36" s="365"/>
      <c r="CB36" s="365"/>
      <c r="CC36" s="365"/>
      <c r="CD36" s="365"/>
      <c r="CE36" s="365"/>
      <c r="CF36" s="365"/>
      <c r="CG36" s="365"/>
      <c r="CH36" s="365"/>
      <c r="CI36" s="365"/>
      <c r="CJ36" s="365"/>
      <c r="CK36" s="365"/>
      <c r="CL36" s="365"/>
      <c r="CM36" s="365"/>
      <c r="CN36" s="193"/>
      <c r="CO36" s="366">
        <f t="shared" si="3"/>
        <v>25</v>
      </c>
      <c r="CP36" s="366"/>
      <c r="CQ36" s="365" t="str">
        <f>IF('各会計、関係団体の財政状況及び健全化判断比率'!BS9="","",'各会計、関係団体の財政状況及び健全化判断比率'!BS9)</f>
        <v>公益財団法人 京都市国際交流協会</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f>IF(E37="","",C36+1)</f>
        <v>4</v>
      </c>
      <c r="D37" s="366"/>
      <c r="E37" s="365" t="str">
        <f>IF('各会計、関係団体の財政状況及び健全化判断比率'!B10="","",'各会計、関係団体の財政状況及び健全化判断比率'!B10)</f>
        <v>京都市市公債特別会計</v>
      </c>
      <c r="F37" s="365"/>
      <c r="G37" s="365"/>
      <c r="H37" s="365"/>
      <c r="I37" s="365"/>
      <c r="J37" s="365"/>
      <c r="K37" s="365"/>
      <c r="L37" s="365"/>
      <c r="M37" s="365"/>
      <c r="N37" s="365"/>
      <c r="O37" s="365"/>
      <c r="P37" s="365"/>
      <c r="Q37" s="365"/>
      <c r="R37" s="365"/>
      <c r="S37" s="365"/>
      <c r="T37" s="193"/>
      <c r="U37" s="366">
        <f t="shared" si="4"/>
        <v>9</v>
      </c>
      <c r="V37" s="366"/>
      <c r="W37" s="365" t="str">
        <f>IF('各会計、関係団体の財政状況及び健全化判断比率'!B31="","",'各会計、関係団体の財政状況及び健全化判断比率'!B31)</f>
        <v>京都市駐車場事業特別会計</v>
      </c>
      <c r="X37" s="365"/>
      <c r="Y37" s="365"/>
      <c r="Z37" s="365"/>
      <c r="AA37" s="365"/>
      <c r="AB37" s="365"/>
      <c r="AC37" s="365"/>
      <c r="AD37" s="365"/>
      <c r="AE37" s="365"/>
      <c r="AF37" s="365"/>
      <c r="AG37" s="365"/>
      <c r="AH37" s="365"/>
      <c r="AI37" s="365"/>
      <c r="AJ37" s="365"/>
      <c r="AK37" s="365"/>
      <c r="AL37" s="193"/>
      <c r="AM37" s="366">
        <f t="shared" si="0"/>
        <v>13</v>
      </c>
      <c r="AN37" s="366"/>
      <c r="AO37" s="365" t="str">
        <f>IF('各会計、関係団体の財政状況及び健全化判断比率'!B35="","",'各会計、関係団体の財政状況及び健全化判断比率'!B35)</f>
        <v>京都市高速鉄道事業特別会計</v>
      </c>
      <c r="AP37" s="365"/>
      <c r="AQ37" s="365"/>
      <c r="AR37" s="365"/>
      <c r="AS37" s="365"/>
      <c r="AT37" s="365"/>
      <c r="AU37" s="365"/>
      <c r="AV37" s="365"/>
      <c r="AW37" s="365"/>
      <c r="AX37" s="365"/>
      <c r="AY37" s="365"/>
      <c r="AZ37" s="365"/>
      <c r="BA37" s="365"/>
      <c r="BB37" s="365"/>
      <c r="BC37" s="365"/>
      <c r="BD37" s="193"/>
      <c r="BE37" s="366">
        <f t="shared" si="1"/>
        <v>17</v>
      </c>
      <c r="BF37" s="366"/>
      <c r="BG37" s="365" t="str">
        <f>IF('各会計、関係団体の財政状況及び健全化判断比率'!B39="","",'各会計、関係団体の財政状況及び健全化判断比率'!B39)</f>
        <v>京都市土地区画整理事業特別会計</v>
      </c>
      <c r="BH37" s="365"/>
      <c r="BI37" s="365"/>
      <c r="BJ37" s="365"/>
      <c r="BK37" s="365"/>
      <c r="BL37" s="365"/>
      <c r="BM37" s="365"/>
      <c r="BN37" s="365"/>
      <c r="BO37" s="365"/>
      <c r="BP37" s="365"/>
      <c r="BQ37" s="365"/>
      <c r="BR37" s="365"/>
      <c r="BS37" s="365"/>
      <c r="BT37" s="365"/>
      <c r="BU37" s="365"/>
      <c r="BV37" s="193"/>
      <c r="BW37" s="366">
        <f t="shared" si="2"/>
        <v>21</v>
      </c>
      <c r="BX37" s="366"/>
      <c r="BY37" s="365" t="str">
        <f>IF('各会計、関係団体の財政状況及び健全化判断比率'!B71="","",'各会計、関係団体の財政状況及び健全化判断比率'!B71)</f>
        <v>京都府後期高齢者医療広域連合</v>
      </c>
      <c r="BZ37" s="365"/>
      <c r="CA37" s="365"/>
      <c r="CB37" s="365"/>
      <c r="CC37" s="365"/>
      <c r="CD37" s="365"/>
      <c r="CE37" s="365"/>
      <c r="CF37" s="365"/>
      <c r="CG37" s="365"/>
      <c r="CH37" s="365"/>
      <c r="CI37" s="365"/>
      <c r="CJ37" s="365"/>
      <c r="CK37" s="365"/>
      <c r="CL37" s="365"/>
      <c r="CM37" s="365"/>
      <c r="CN37" s="193"/>
      <c r="CO37" s="366">
        <f t="shared" si="3"/>
        <v>26</v>
      </c>
      <c r="CP37" s="366"/>
      <c r="CQ37" s="365" t="str">
        <f>IF('各会計、関係団体の財政状況及び健全化判断比率'!BS10="","",'各会計、関係団体の財政状況及び健全化判断比率'!BS10)</f>
        <v>公益財団法人 大学コンソーシアム京都</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f t="shared" ref="C38:C43" si="5">IF(E38="","",C37+1)</f>
        <v>5</v>
      </c>
      <c r="D38" s="366"/>
      <c r="E38" s="365" t="str">
        <f>IF('各会計、関係団体の財政状況及び健全化判断比率'!B11="","",'各会計、関係団体の財政状況及び健全化判断比率'!B11)</f>
        <v>京都市立病院機構病院事業債特別会計</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22</v>
      </c>
      <c r="BX38" s="366"/>
      <c r="BY38" s="365" t="str">
        <f>IF('各会計、関係団体の財政状況及び健全化判断比率'!B72="","",'各会計、関係団体の財政状況及び健全化判断比率'!B72)</f>
        <v>関西広域連合</v>
      </c>
      <c r="BZ38" s="365"/>
      <c r="CA38" s="365"/>
      <c r="CB38" s="365"/>
      <c r="CC38" s="365"/>
      <c r="CD38" s="365"/>
      <c r="CE38" s="365"/>
      <c r="CF38" s="365"/>
      <c r="CG38" s="365"/>
      <c r="CH38" s="365"/>
      <c r="CI38" s="365"/>
      <c r="CJ38" s="365"/>
      <c r="CK38" s="365"/>
      <c r="CL38" s="365"/>
      <c r="CM38" s="365"/>
      <c r="CN38" s="193"/>
      <c r="CO38" s="366">
        <f t="shared" si="3"/>
        <v>27</v>
      </c>
      <c r="CP38" s="366"/>
      <c r="CQ38" s="365" t="str">
        <f>IF('各会計、関係団体の財政状況及び健全化判断比率'!BS11="","",'各会計、関係団体の財政状況及び健全化判断比率'!BS11)</f>
        <v>公益財団法人 京都市埋蔵文化財研究所</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f t="shared" si="3"/>
        <v>28</v>
      </c>
      <c r="CP39" s="366"/>
      <c r="CQ39" s="365" t="str">
        <f>IF('各会計、関係団体の財政状況及び健全化判断比率'!BS12="","",'各会計、関係団体の財政状況及び健全化判断比率'!BS12)</f>
        <v>公益財団法人 京都市男女共同参画推進協会</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f t="shared" si="3"/>
        <v>29</v>
      </c>
      <c r="CP40" s="366"/>
      <c r="CQ40" s="365" t="str">
        <f>IF('各会計、関係団体の財政状況及び健全化判断比率'!BS13="","",'各会計、関係団体の財政状況及び健全化判断比率'!BS13)</f>
        <v>公益財団法人 京都市体育協会</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f t="shared" si="3"/>
        <v>30</v>
      </c>
      <c r="CP41" s="366"/>
      <c r="CQ41" s="365" t="str">
        <f>IF('各会計、関係団体の財政状況及び健全化判断比率'!BS14="","",'各会計、関係団体の財政状況及び健全化判断比率'!BS14)</f>
        <v>公益財団法人 京都市音楽芸術文化振興財団</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f t="shared" si="3"/>
        <v>31</v>
      </c>
      <c r="CP42" s="366"/>
      <c r="CQ42" s="365" t="str">
        <f>IF('各会計、関係団体の財政状況及び健全化判断比率'!BS15="","",'各会計、関係団体の財政状況及び健全化判断比率'!BS15)</f>
        <v>公益財団法人 京都市芸術文化協会</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f t="shared" si="3"/>
        <v>32</v>
      </c>
      <c r="CP43" s="366"/>
      <c r="CQ43" s="365" t="str">
        <f>IF('各会計、関係団体の財政状況及び健全化判断比率'!BS16="","",'各会計、関係団体の財政状況及び健全化判断比率'!BS16)</f>
        <v>公益財団法人 京都市森林文化協会</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G7VxMD2D+bMbkwKK1Fz1D4lrRQOXF+NTryeRv3izmDhftivtJI46LhdRU5IU/n/O7myNJKJwGApbBDztGkE6OQ==" saltValue="o0aNwvn1py1OsBPKefbjP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186" t="s">
        <v>575</v>
      </c>
      <c r="D34" s="1186"/>
      <c r="E34" s="1187"/>
      <c r="F34" s="32">
        <v>6.05</v>
      </c>
      <c r="G34" s="33">
        <v>5.91</v>
      </c>
      <c r="H34" s="33">
        <v>4.8499999999999996</v>
      </c>
      <c r="I34" s="33">
        <v>5.26</v>
      </c>
      <c r="J34" s="34">
        <v>4.08</v>
      </c>
      <c r="K34" s="22"/>
      <c r="L34" s="22"/>
      <c r="M34" s="22"/>
      <c r="N34" s="22"/>
      <c r="O34" s="22"/>
      <c r="P34" s="22"/>
    </row>
    <row r="35" spans="1:16" ht="39" customHeight="1">
      <c r="A35" s="22"/>
      <c r="B35" s="35"/>
      <c r="C35" s="1180" t="s">
        <v>576</v>
      </c>
      <c r="D35" s="1181"/>
      <c r="E35" s="1182"/>
      <c r="F35" s="36">
        <v>2.46</v>
      </c>
      <c r="G35" s="37">
        <v>3.06</v>
      </c>
      <c r="H35" s="37">
        <v>3.24</v>
      </c>
      <c r="I35" s="37">
        <v>3.89</v>
      </c>
      <c r="J35" s="38">
        <v>2.66</v>
      </c>
      <c r="K35" s="22"/>
      <c r="L35" s="22"/>
      <c r="M35" s="22"/>
      <c r="N35" s="22"/>
      <c r="O35" s="22"/>
      <c r="P35" s="22"/>
    </row>
    <row r="36" spans="1:16" ht="39" customHeight="1">
      <c r="A36" s="22"/>
      <c r="B36" s="35"/>
      <c r="C36" s="1180" t="s">
        <v>577</v>
      </c>
      <c r="D36" s="1181"/>
      <c r="E36" s="1182"/>
      <c r="F36" s="36">
        <v>0.17</v>
      </c>
      <c r="G36" s="37">
        <v>0.38</v>
      </c>
      <c r="H36" s="37" t="s">
        <v>578</v>
      </c>
      <c r="I36" s="37">
        <v>0.45</v>
      </c>
      <c r="J36" s="38">
        <v>1.32</v>
      </c>
      <c r="K36" s="22"/>
      <c r="L36" s="22"/>
      <c r="M36" s="22"/>
      <c r="N36" s="22"/>
      <c r="O36" s="22"/>
      <c r="P36" s="22"/>
    </row>
    <row r="37" spans="1:16" ht="39" customHeight="1">
      <c r="A37" s="22"/>
      <c r="B37" s="35"/>
      <c r="C37" s="1180" t="s">
        <v>579</v>
      </c>
      <c r="D37" s="1181"/>
      <c r="E37" s="1182"/>
      <c r="F37" s="36">
        <v>0.16</v>
      </c>
      <c r="G37" s="37">
        <v>0.28999999999999998</v>
      </c>
      <c r="H37" s="37">
        <v>0.21</v>
      </c>
      <c r="I37" s="37">
        <v>0.51</v>
      </c>
      <c r="J37" s="38">
        <v>1.04</v>
      </c>
      <c r="K37" s="22"/>
      <c r="L37" s="22"/>
      <c r="M37" s="22"/>
      <c r="N37" s="22"/>
      <c r="O37" s="22"/>
      <c r="P37" s="22"/>
    </row>
    <row r="38" spans="1:16" ht="39" customHeight="1">
      <c r="A38" s="22"/>
      <c r="B38" s="35"/>
      <c r="C38" s="1180" t="s">
        <v>580</v>
      </c>
      <c r="D38" s="1181"/>
      <c r="E38" s="1182"/>
      <c r="F38" s="36" t="s">
        <v>581</v>
      </c>
      <c r="G38" s="37">
        <v>0.21</v>
      </c>
      <c r="H38" s="37">
        <v>0.84</v>
      </c>
      <c r="I38" s="37">
        <v>1.19</v>
      </c>
      <c r="J38" s="38">
        <v>0.84</v>
      </c>
      <c r="K38" s="22"/>
      <c r="L38" s="22"/>
      <c r="M38" s="22"/>
      <c r="N38" s="22"/>
      <c r="O38" s="22"/>
      <c r="P38" s="22"/>
    </row>
    <row r="39" spans="1:16" ht="39" customHeight="1">
      <c r="A39" s="22"/>
      <c r="B39" s="35"/>
      <c r="C39" s="1180" t="s">
        <v>582</v>
      </c>
      <c r="D39" s="1181"/>
      <c r="E39" s="1182"/>
      <c r="F39" s="36">
        <v>0.16</v>
      </c>
      <c r="G39" s="37">
        <v>0.22</v>
      </c>
      <c r="H39" s="37">
        <v>0.28999999999999998</v>
      </c>
      <c r="I39" s="37">
        <v>0.28000000000000003</v>
      </c>
      <c r="J39" s="38">
        <v>0.24</v>
      </c>
      <c r="K39" s="22"/>
      <c r="L39" s="22"/>
      <c r="M39" s="22"/>
      <c r="N39" s="22"/>
      <c r="O39" s="22"/>
      <c r="P39" s="22"/>
    </row>
    <row r="40" spans="1:16" ht="39" customHeight="1">
      <c r="A40" s="22"/>
      <c r="B40" s="35"/>
      <c r="C40" s="1180" t="s">
        <v>583</v>
      </c>
      <c r="D40" s="1181"/>
      <c r="E40" s="1182"/>
      <c r="F40" s="36">
        <v>0.17</v>
      </c>
      <c r="G40" s="37">
        <v>0.18</v>
      </c>
      <c r="H40" s="37">
        <v>0.14000000000000001</v>
      </c>
      <c r="I40" s="37">
        <v>0.2</v>
      </c>
      <c r="J40" s="38">
        <v>0.17</v>
      </c>
      <c r="K40" s="22"/>
      <c r="L40" s="22"/>
      <c r="M40" s="22"/>
      <c r="N40" s="22"/>
      <c r="O40" s="22"/>
      <c r="P40" s="22"/>
    </row>
    <row r="41" spans="1:16" ht="39" customHeight="1">
      <c r="A41" s="22"/>
      <c r="B41" s="35"/>
      <c r="C41" s="1180" t="s">
        <v>584</v>
      </c>
      <c r="D41" s="1181"/>
      <c r="E41" s="1182"/>
      <c r="F41" s="36">
        <v>0.56000000000000005</v>
      </c>
      <c r="G41" s="37">
        <v>0.6</v>
      </c>
      <c r="H41" s="37">
        <v>0.54</v>
      </c>
      <c r="I41" s="37">
        <v>0.13</v>
      </c>
      <c r="J41" s="38">
        <v>0.08</v>
      </c>
      <c r="K41" s="22"/>
      <c r="L41" s="22"/>
      <c r="M41" s="22"/>
      <c r="N41" s="22"/>
      <c r="O41" s="22"/>
      <c r="P41" s="22"/>
    </row>
    <row r="42" spans="1:16" ht="39" customHeight="1">
      <c r="A42" s="22"/>
      <c r="B42" s="39"/>
      <c r="C42" s="1180" t="s">
        <v>585</v>
      </c>
      <c r="D42" s="1181"/>
      <c r="E42" s="1182"/>
      <c r="F42" s="36" t="s">
        <v>586</v>
      </c>
      <c r="G42" s="37" t="s">
        <v>587</v>
      </c>
      <c r="H42" s="37" t="s">
        <v>524</v>
      </c>
      <c r="I42" s="37" t="s">
        <v>524</v>
      </c>
      <c r="J42" s="38" t="s">
        <v>524</v>
      </c>
      <c r="K42" s="22"/>
      <c r="L42" s="22"/>
      <c r="M42" s="22"/>
      <c r="N42" s="22"/>
      <c r="O42" s="22"/>
      <c r="P42" s="22"/>
    </row>
    <row r="43" spans="1:16" ht="39" customHeight="1" thickBot="1">
      <c r="A43" s="22"/>
      <c r="B43" s="40"/>
      <c r="C43" s="1183" t="s">
        <v>588</v>
      </c>
      <c r="D43" s="1184"/>
      <c r="E43" s="1185"/>
      <c r="F43" s="41">
        <v>0.03</v>
      </c>
      <c r="G43" s="42">
        <v>0.03</v>
      </c>
      <c r="H43" s="42">
        <v>0.06</v>
      </c>
      <c r="I43" s="42">
        <v>0.05</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i/QvhJ7KOG+xeyfn8zzd+iiET52nNcxhosDiU7asSE6lq4YJbjfVpYyf9Hviwur6MDWCsFMVjyj8C5WiMNcrQ==" saltValue="U3SRsfMYd7ltshOtfolw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3" zoomScale="80" zoomScaleNormal="80" zoomScaleSheetLayoutView="55" workbookViewId="0">
      <selection activeCell="U48" sqref="U48"/>
    </sheetView>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196" t="s">
        <v>11</v>
      </c>
      <c r="C45" s="1197"/>
      <c r="D45" s="58"/>
      <c r="E45" s="1202" t="s">
        <v>12</v>
      </c>
      <c r="F45" s="1202"/>
      <c r="G45" s="1202"/>
      <c r="H45" s="1202"/>
      <c r="I45" s="1202"/>
      <c r="J45" s="1203"/>
      <c r="K45" s="59">
        <v>47014</v>
      </c>
      <c r="L45" s="60">
        <v>47553</v>
      </c>
      <c r="M45" s="60">
        <v>45817</v>
      </c>
      <c r="N45" s="60">
        <v>46003</v>
      </c>
      <c r="O45" s="61">
        <v>46834</v>
      </c>
      <c r="P45" s="48"/>
      <c r="Q45" s="48"/>
      <c r="R45" s="48"/>
      <c r="S45" s="48"/>
      <c r="T45" s="48"/>
      <c r="U45" s="48"/>
    </row>
    <row r="46" spans="1:21" ht="30.75" customHeight="1">
      <c r="A46" s="48"/>
      <c r="B46" s="1198"/>
      <c r="C46" s="1199"/>
      <c r="D46" s="62"/>
      <c r="E46" s="1190" t="s">
        <v>13</v>
      </c>
      <c r="F46" s="1190"/>
      <c r="G46" s="1190"/>
      <c r="H46" s="1190"/>
      <c r="I46" s="1190"/>
      <c r="J46" s="1191"/>
      <c r="K46" s="63">
        <v>12953</v>
      </c>
      <c r="L46" s="64">
        <v>18162</v>
      </c>
      <c r="M46" s="64">
        <v>16380</v>
      </c>
      <c r="N46" s="64">
        <v>14540</v>
      </c>
      <c r="O46" s="65">
        <v>7877</v>
      </c>
      <c r="P46" s="48"/>
      <c r="Q46" s="48"/>
      <c r="R46" s="48"/>
      <c r="S46" s="48"/>
      <c r="T46" s="48"/>
      <c r="U46" s="48"/>
    </row>
    <row r="47" spans="1:21" ht="30.75" customHeight="1">
      <c r="A47" s="48"/>
      <c r="B47" s="1198"/>
      <c r="C47" s="1199"/>
      <c r="D47" s="62"/>
      <c r="E47" s="1190" t="s">
        <v>14</v>
      </c>
      <c r="F47" s="1190"/>
      <c r="G47" s="1190"/>
      <c r="H47" s="1190"/>
      <c r="I47" s="1190"/>
      <c r="J47" s="1191"/>
      <c r="K47" s="63">
        <v>41579</v>
      </c>
      <c r="L47" s="64">
        <v>42673</v>
      </c>
      <c r="M47" s="64">
        <v>42685</v>
      </c>
      <c r="N47" s="64">
        <v>43080</v>
      </c>
      <c r="O47" s="65">
        <v>43789</v>
      </c>
      <c r="P47" s="48"/>
      <c r="Q47" s="48"/>
      <c r="R47" s="48"/>
      <c r="S47" s="48"/>
      <c r="T47" s="48"/>
      <c r="U47" s="48"/>
    </row>
    <row r="48" spans="1:21" ht="30.75" customHeight="1">
      <c r="A48" s="48"/>
      <c r="B48" s="1198"/>
      <c r="C48" s="1199"/>
      <c r="D48" s="62"/>
      <c r="E48" s="1190" t="s">
        <v>15</v>
      </c>
      <c r="F48" s="1190"/>
      <c r="G48" s="1190"/>
      <c r="H48" s="1190"/>
      <c r="I48" s="1190"/>
      <c r="J48" s="1191"/>
      <c r="K48" s="63">
        <v>23437</v>
      </c>
      <c r="L48" s="64">
        <v>22765</v>
      </c>
      <c r="M48" s="64">
        <v>23221</v>
      </c>
      <c r="N48" s="64">
        <v>21138</v>
      </c>
      <c r="O48" s="65">
        <v>19486</v>
      </c>
      <c r="P48" s="48"/>
      <c r="Q48" s="48"/>
      <c r="R48" s="48"/>
      <c r="S48" s="48"/>
      <c r="T48" s="48"/>
      <c r="U48" s="48"/>
    </row>
    <row r="49" spans="1:21" ht="30.75" customHeight="1">
      <c r="A49" s="48"/>
      <c r="B49" s="1198"/>
      <c r="C49" s="1199"/>
      <c r="D49" s="62"/>
      <c r="E49" s="1190" t="s">
        <v>16</v>
      </c>
      <c r="F49" s="1190"/>
      <c r="G49" s="1190"/>
      <c r="H49" s="1190"/>
      <c r="I49" s="1190"/>
      <c r="J49" s="1191"/>
      <c r="K49" s="63" t="s">
        <v>524</v>
      </c>
      <c r="L49" s="64" t="s">
        <v>524</v>
      </c>
      <c r="M49" s="64" t="s">
        <v>524</v>
      </c>
      <c r="N49" s="64" t="s">
        <v>524</v>
      </c>
      <c r="O49" s="65" t="s">
        <v>524</v>
      </c>
      <c r="P49" s="48"/>
      <c r="Q49" s="48"/>
      <c r="R49" s="48"/>
      <c r="S49" s="48"/>
      <c r="T49" s="48"/>
      <c r="U49" s="48"/>
    </row>
    <row r="50" spans="1:21" ht="30.75" customHeight="1">
      <c r="A50" s="48"/>
      <c r="B50" s="1198"/>
      <c r="C50" s="1199"/>
      <c r="D50" s="62"/>
      <c r="E50" s="1190" t="s">
        <v>17</v>
      </c>
      <c r="F50" s="1190"/>
      <c r="G50" s="1190"/>
      <c r="H50" s="1190"/>
      <c r="I50" s="1190"/>
      <c r="J50" s="1191"/>
      <c r="K50" s="63">
        <v>921</v>
      </c>
      <c r="L50" s="64">
        <v>922</v>
      </c>
      <c r="M50" s="64">
        <v>922</v>
      </c>
      <c r="N50" s="64">
        <v>832</v>
      </c>
      <c r="O50" s="65">
        <v>867</v>
      </c>
      <c r="P50" s="48"/>
      <c r="Q50" s="48"/>
      <c r="R50" s="48"/>
      <c r="S50" s="48"/>
      <c r="T50" s="48"/>
      <c r="U50" s="48"/>
    </row>
    <row r="51" spans="1:21" ht="30.75" customHeight="1">
      <c r="A51" s="48"/>
      <c r="B51" s="1200"/>
      <c r="C51" s="1201"/>
      <c r="D51" s="66"/>
      <c r="E51" s="1190" t="s">
        <v>18</v>
      </c>
      <c r="F51" s="1190"/>
      <c r="G51" s="1190"/>
      <c r="H51" s="1190"/>
      <c r="I51" s="1190"/>
      <c r="J51" s="1191"/>
      <c r="K51" s="63">
        <v>1</v>
      </c>
      <c r="L51" s="64">
        <v>3</v>
      </c>
      <c r="M51" s="64">
        <v>2</v>
      </c>
      <c r="N51" s="64">
        <v>0</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83884</v>
      </c>
      <c r="L52" s="64">
        <v>83985</v>
      </c>
      <c r="M52" s="64">
        <v>84203</v>
      </c>
      <c r="N52" s="64">
        <v>83472</v>
      </c>
      <c r="O52" s="65">
        <v>87722</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42021</v>
      </c>
      <c r="L53" s="69">
        <v>48093</v>
      </c>
      <c r="M53" s="69">
        <v>44824</v>
      </c>
      <c r="N53" s="69">
        <v>42121</v>
      </c>
      <c r="O53" s="70">
        <v>31131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Is8UE7DdNVja24YQg7KfcPfyeCs5YFYbX3Y/7Akw5jlwLI2ESuERc1oknXYIYboLpYvHE3IdPdpCqwdWnmtoQ==" saltValue="flsGW0SHxwOrB3TADYcNn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4" zoomScale="80" zoomScaleNormal="8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566</v>
      </c>
      <c r="J40" s="79" t="s">
        <v>567</v>
      </c>
      <c r="K40" s="79" t="s">
        <v>568</v>
      </c>
      <c r="L40" s="79" t="s">
        <v>569</v>
      </c>
      <c r="M40" s="80" t="s">
        <v>570</v>
      </c>
    </row>
    <row r="41" spans="2:13" ht="27.75" customHeight="1">
      <c r="B41" s="1216" t="s">
        <v>24</v>
      </c>
      <c r="C41" s="1217"/>
      <c r="D41" s="81"/>
      <c r="E41" s="1218" t="s">
        <v>25</v>
      </c>
      <c r="F41" s="1218"/>
      <c r="G41" s="1218"/>
      <c r="H41" s="1219"/>
      <c r="I41" s="82">
        <v>1414606</v>
      </c>
      <c r="J41" s="83">
        <v>1427474</v>
      </c>
      <c r="K41" s="83">
        <v>1448728</v>
      </c>
      <c r="L41" s="83">
        <v>1457994</v>
      </c>
      <c r="M41" s="84">
        <v>1489847</v>
      </c>
    </row>
    <row r="42" spans="2:13" ht="27.75" customHeight="1">
      <c r="B42" s="1206"/>
      <c r="C42" s="1207"/>
      <c r="D42" s="85"/>
      <c r="E42" s="1210" t="s">
        <v>26</v>
      </c>
      <c r="F42" s="1210"/>
      <c r="G42" s="1210"/>
      <c r="H42" s="1211"/>
      <c r="I42" s="86">
        <v>18381</v>
      </c>
      <c r="J42" s="87">
        <v>14792</v>
      </c>
      <c r="K42" s="87">
        <v>12719</v>
      </c>
      <c r="L42" s="87">
        <v>10537</v>
      </c>
      <c r="M42" s="88">
        <v>8977</v>
      </c>
    </row>
    <row r="43" spans="2:13" ht="27.75" customHeight="1">
      <c r="B43" s="1206"/>
      <c r="C43" s="1207"/>
      <c r="D43" s="85"/>
      <c r="E43" s="1210" t="s">
        <v>27</v>
      </c>
      <c r="F43" s="1210"/>
      <c r="G43" s="1210"/>
      <c r="H43" s="1211"/>
      <c r="I43" s="86">
        <v>299276</v>
      </c>
      <c r="J43" s="87">
        <v>297998</v>
      </c>
      <c r="K43" s="87">
        <v>292523</v>
      </c>
      <c r="L43" s="87">
        <v>284539</v>
      </c>
      <c r="M43" s="88">
        <v>253236</v>
      </c>
    </row>
    <row r="44" spans="2:13" ht="27.75" customHeight="1">
      <c r="B44" s="1206"/>
      <c r="C44" s="1207"/>
      <c r="D44" s="85"/>
      <c r="E44" s="1210" t="s">
        <v>28</v>
      </c>
      <c r="F44" s="1210"/>
      <c r="G44" s="1210"/>
      <c r="H44" s="1211"/>
      <c r="I44" s="86" t="s">
        <v>524</v>
      </c>
      <c r="J44" s="87" t="s">
        <v>524</v>
      </c>
      <c r="K44" s="87" t="s">
        <v>524</v>
      </c>
      <c r="L44" s="87" t="s">
        <v>524</v>
      </c>
      <c r="M44" s="88" t="s">
        <v>524</v>
      </c>
    </row>
    <row r="45" spans="2:13" ht="27.75" customHeight="1">
      <c r="B45" s="1206"/>
      <c r="C45" s="1207"/>
      <c r="D45" s="85"/>
      <c r="E45" s="1210" t="s">
        <v>29</v>
      </c>
      <c r="F45" s="1210"/>
      <c r="G45" s="1210"/>
      <c r="H45" s="1211"/>
      <c r="I45" s="86">
        <v>90715</v>
      </c>
      <c r="J45" s="87">
        <v>84144</v>
      </c>
      <c r="K45" s="87">
        <v>78466</v>
      </c>
      <c r="L45" s="87">
        <v>77573</v>
      </c>
      <c r="M45" s="88">
        <v>109778</v>
      </c>
    </row>
    <row r="46" spans="2:13" ht="27.75" customHeight="1">
      <c r="B46" s="1206"/>
      <c r="C46" s="1207"/>
      <c r="D46" s="89"/>
      <c r="E46" s="1210" t="s">
        <v>30</v>
      </c>
      <c r="F46" s="1210"/>
      <c r="G46" s="1210"/>
      <c r="H46" s="1211"/>
      <c r="I46" s="86">
        <v>5951</v>
      </c>
      <c r="J46" s="87">
        <v>4130</v>
      </c>
      <c r="K46" s="87">
        <v>6208</v>
      </c>
      <c r="L46" s="87">
        <v>3251</v>
      </c>
      <c r="M46" s="88">
        <v>1108</v>
      </c>
    </row>
    <row r="47" spans="2:13" ht="27.75" customHeight="1">
      <c r="B47" s="1206"/>
      <c r="C47" s="1207"/>
      <c r="D47" s="90"/>
      <c r="E47" s="1220" t="s">
        <v>31</v>
      </c>
      <c r="F47" s="1221"/>
      <c r="G47" s="1221"/>
      <c r="H47" s="1222"/>
      <c r="I47" s="86" t="s">
        <v>524</v>
      </c>
      <c r="J47" s="87" t="s">
        <v>524</v>
      </c>
      <c r="K47" s="87" t="s">
        <v>524</v>
      </c>
      <c r="L47" s="87" t="s">
        <v>524</v>
      </c>
      <c r="M47" s="88" t="s">
        <v>524</v>
      </c>
    </row>
    <row r="48" spans="2:13" ht="27.75" customHeight="1">
      <c r="B48" s="1206"/>
      <c r="C48" s="1207"/>
      <c r="D48" s="85"/>
      <c r="E48" s="1210" t="s">
        <v>32</v>
      </c>
      <c r="F48" s="1210"/>
      <c r="G48" s="1210"/>
      <c r="H48" s="1211"/>
      <c r="I48" s="86" t="s">
        <v>524</v>
      </c>
      <c r="J48" s="87" t="s">
        <v>524</v>
      </c>
      <c r="K48" s="87" t="s">
        <v>524</v>
      </c>
      <c r="L48" s="87" t="s">
        <v>524</v>
      </c>
      <c r="M48" s="88" t="s">
        <v>524</v>
      </c>
    </row>
    <row r="49" spans="2:13" ht="27.75" customHeight="1">
      <c r="B49" s="1208"/>
      <c r="C49" s="1209"/>
      <c r="D49" s="85"/>
      <c r="E49" s="1210" t="s">
        <v>33</v>
      </c>
      <c r="F49" s="1210"/>
      <c r="G49" s="1210"/>
      <c r="H49" s="1211"/>
      <c r="I49" s="86" t="s">
        <v>524</v>
      </c>
      <c r="J49" s="87" t="s">
        <v>524</v>
      </c>
      <c r="K49" s="87" t="s">
        <v>524</v>
      </c>
      <c r="L49" s="87" t="s">
        <v>524</v>
      </c>
      <c r="M49" s="88" t="s">
        <v>524</v>
      </c>
    </row>
    <row r="50" spans="2:13" ht="27.75" customHeight="1">
      <c r="B50" s="1204" t="s">
        <v>34</v>
      </c>
      <c r="C50" s="1205"/>
      <c r="D50" s="91"/>
      <c r="E50" s="1210" t="s">
        <v>35</v>
      </c>
      <c r="F50" s="1210"/>
      <c r="G50" s="1210"/>
      <c r="H50" s="1211"/>
      <c r="I50" s="86">
        <v>132523</v>
      </c>
      <c r="J50" s="87">
        <v>119888</v>
      </c>
      <c r="K50" s="87">
        <v>127769</v>
      </c>
      <c r="L50" s="87">
        <v>124094</v>
      </c>
      <c r="M50" s="88">
        <v>150341</v>
      </c>
    </row>
    <row r="51" spans="2:13" ht="27.75" customHeight="1">
      <c r="B51" s="1206"/>
      <c r="C51" s="1207"/>
      <c r="D51" s="85"/>
      <c r="E51" s="1210" t="s">
        <v>36</v>
      </c>
      <c r="F51" s="1210"/>
      <c r="G51" s="1210"/>
      <c r="H51" s="1211"/>
      <c r="I51" s="86">
        <v>328515</v>
      </c>
      <c r="J51" s="87">
        <v>330251</v>
      </c>
      <c r="K51" s="87">
        <v>321373</v>
      </c>
      <c r="L51" s="87">
        <v>325249</v>
      </c>
      <c r="M51" s="88">
        <v>319617</v>
      </c>
    </row>
    <row r="52" spans="2:13" ht="27.75" customHeight="1">
      <c r="B52" s="1208"/>
      <c r="C52" s="1209"/>
      <c r="D52" s="85"/>
      <c r="E52" s="1210" t="s">
        <v>37</v>
      </c>
      <c r="F52" s="1210"/>
      <c r="G52" s="1210"/>
      <c r="H52" s="1211"/>
      <c r="I52" s="86">
        <v>692536</v>
      </c>
      <c r="J52" s="87">
        <v>705706</v>
      </c>
      <c r="K52" s="87">
        <v>711322</v>
      </c>
      <c r="L52" s="87">
        <v>714544</v>
      </c>
      <c r="M52" s="88">
        <v>717027</v>
      </c>
    </row>
    <row r="53" spans="2:13" ht="27.75" customHeight="1" thickBot="1">
      <c r="B53" s="1212" t="s">
        <v>38</v>
      </c>
      <c r="C53" s="1213"/>
      <c r="D53" s="92"/>
      <c r="E53" s="1214" t="s">
        <v>39</v>
      </c>
      <c r="F53" s="1214"/>
      <c r="G53" s="1214"/>
      <c r="H53" s="1215"/>
      <c r="I53" s="93">
        <v>675356</v>
      </c>
      <c r="J53" s="94">
        <v>672693</v>
      </c>
      <c r="K53" s="94">
        <v>678180</v>
      </c>
      <c r="L53" s="94">
        <v>670006</v>
      </c>
      <c r="M53" s="95">
        <v>675961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2tA/zVpGgCDBg/q3Q0hliJ6hNBsDJ1KYIZf9zdbjVpoV/DuuIbT3Nx65qb4KpcEJ5ZUaFgM9vjemRj1CAc2QA==" saltValue="HM7TfPHscwdYmBsQbdaz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I50" sqref="I50"/>
    </sheetView>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568</v>
      </c>
      <c r="G54" s="104" t="s">
        <v>569</v>
      </c>
      <c r="H54" s="105" t="s">
        <v>570</v>
      </c>
    </row>
    <row r="55" spans="2:8" ht="52.5" customHeight="1">
      <c r="B55" s="106"/>
      <c r="C55" s="1231" t="s">
        <v>42</v>
      </c>
      <c r="D55" s="1231"/>
      <c r="E55" s="1232"/>
      <c r="F55" s="107">
        <v>1374</v>
      </c>
      <c r="G55" s="107" t="s">
        <v>524</v>
      </c>
      <c r="H55" s="108">
        <v>1318</v>
      </c>
    </row>
    <row r="56" spans="2:8" ht="52.5" customHeight="1">
      <c r="B56" s="109"/>
      <c r="C56" s="1233" t="s">
        <v>43</v>
      </c>
      <c r="D56" s="1233"/>
      <c r="E56" s="1234"/>
      <c r="F56" s="110" t="s">
        <v>524</v>
      </c>
      <c r="G56" s="110" t="s">
        <v>524</v>
      </c>
      <c r="H56" s="111" t="s">
        <v>524</v>
      </c>
    </row>
    <row r="57" spans="2:8" ht="53.25" customHeight="1">
      <c r="B57" s="109"/>
      <c r="C57" s="1235" t="s">
        <v>44</v>
      </c>
      <c r="D57" s="1235"/>
      <c r="E57" s="1236"/>
      <c r="F57" s="112">
        <v>39349</v>
      </c>
      <c r="G57" s="112">
        <v>37304</v>
      </c>
      <c r="H57" s="113">
        <v>40433</v>
      </c>
    </row>
    <row r="58" spans="2:8" ht="45.75" customHeight="1">
      <c r="B58" s="114"/>
      <c r="C58" s="1223" t="s">
        <v>627</v>
      </c>
      <c r="D58" s="1224"/>
      <c r="E58" s="1225"/>
      <c r="F58" s="115">
        <v>16188</v>
      </c>
      <c r="G58" s="115">
        <v>15843</v>
      </c>
      <c r="H58" s="116">
        <v>15326</v>
      </c>
    </row>
    <row r="59" spans="2:8" ht="45.75" customHeight="1">
      <c r="B59" s="114"/>
      <c r="C59" s="1223" t="s">
        <v>628</v>
      </c>
      <c r="D59" s="1224"/>
      <c r="E59" s="1225"/>
      <c r="F59" s="115">
        <v>3615</v>
      </c>
      <c r="G59" s="115">
        <v>3222</v>
      </c>
      <c r="H59" s="116">
        <v>5411</v>
      </c>
    </row>
    <row r="60" spans="2:8" ht="45.75" customHeight="1">
      <c r="B60" s="114"/>
      <c r="C60" s="1223" t="s">
        <v>629</v>
      </c>
      <c r="D60" s="1224"/>
      <c r="E60" s="1225"/>
      <c r="F60" s="115">
        <v>5721</v>
      </c>
      <c r="G60" s="115">
        <v>4994</v>
      </c>
      <c r="H60" s="116">
        <v>5097</v>
      </c>
    </row>
    <row r="61" spans="2:8" ht="45.75" customHeight="1">
      <c r="B61" s="114"/>
      <c r="C61" s="1223" t="s">
        <v>630</v>
      </c>
      <c r="D61" s="1224"/>
      <c r="E61" s="1225"/>
      <c r="F61" s="115">
        <v>3340</v>
      </c>
      <c r="G61" s="115">
        <v>3344</v>
      </c>
      <c r="H61" s="116">
        <v>3255</v>
      </c>
    </row>
    <row r="62" spans="2:8" ht="45.75" customHeight="1" thickBot="1">
      <c r="B62" s="117"/>
      <c r="C62" s="1226" t="s">
        <v>631</v>
      </c>
      <c r="D62" s="1227"/>
      <c r="E62" s="1228"/>
      <c r="F62" s="118">
        <v>2637</v>
      </c>
      <c r="G62" s="118">
        <v>2578</v>
      </c>
      <c r="H62" s="119">
        <v>2500</v>
      </c>
    </row>
    <row r="63" spans="2:8" ht="52.5" customHeight="1" thickBot="1">
      <c r="B63" s="120"/>
      <c r="C63" s="1229" t="s">
        <v>45</v>
      </c>
      <c r="D63" s="1229"/>
      <c r="E63" s="1230"/>
      <c r="F63" s="121">
        <v>40723</v>
      </c>
      <c r="G63" s="121">
        <v>37304</v>
      </c>
      <c r="H63" s="122">
        <v>41751</v>
      </c>
    </row>
    <row r="64" spans="2:8" ht="15" customHeight="1"/>
    <row r="65" ht="0" hidden="1" customHeight="1"/>
    <row r="66" ht="0" hidden="1" customHeight="1"/>
  </sheetData>
  <sheetProtection algorithmName="SHA-512" hashValue="PVxNcgX0wjK6tFRh4nEtdPLnS4BTlo8j3UpuuYvXTOfK+P8ucWWGaveBGhsHEJUzo6dH+b5Z2IEz6z8yKvr6+w==" saltValue="kkxuspqI2B/ugwM+JRce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N50" zoomScaleNormal="100" zoomScaleSheetLayoutView="55" workbookViewId="0">
      <selection activeCell="AN70" sqref="AN70"/>
    </sheetView>
  </sheetViews>
  <sheetFormatPr defaultColWidth="0" defaultRowHeight="0" customHeight="1" zeroHeight="1"/>
  <cols>
    <col min="1" max="1" width="6.33203125" style="1237" customWidth="1"/>
    <col min="2" max="107" width="2.44140625" style="1237" customWidth="1"/>
    <col min="108" max="108" width="6.109375" style="1239" customWidth="1"/>
    <col min="109" max="109" width="5.88671875" style="1238" customWidth="1"/>
    <col min="110" max="110" width="19.109375" style="1237" hidden="1"/>
    <col min="111" max="115" width="12.6640625" style="1237" hidden="1"/>
    <col min="116" max="349" width="8.6640625" style="1237" hidden="1"/>
    <col min="350" max="355" width="14.88671875" style="1237" hidden="1"/>
    <col min="356" max="357" width="15.88671875" style="1237" hidden="1"/>
    <col min="358" max="363" width="16.109375" style="1237" hidden="1"/>
    <col min="364" max="364" width="6.109375" style="1237" hidden="1"/>
    <col min="365" max="365" width="3" style="1237" hidden="1"/>
    <col min="366" max="605" width="8.6640625" style="1237" hidden="1"/>
    <col min="606" max="611" width="14.88671875" style="1237" hidden="1"/>
    <col min="612" max="613" width="15.88671875" style="1237" hidden="1"/>
    <col min="614" max="619" width="16.109375" style="1237" hidden="1"/>
    <col min="620" max="620" width="6.109375" style="1237" hidden="1"/>
    <col min="621" max="621" width="3" style="1237" hidden="1"/>
    <col min="622" max="861" width="8.6640625" style="1237" hidden="1"/>
    <col min="862" max="867" width="14.88671875" style="1237" hidden="1"/>
    <col min="868" max="869" width="15.88671875" style="1237" hidden="1"/>
    <col min="870" max="875" width="16.109375" style="1237" hidden="1"/>
    <col min="876" max="876" width="6.109375" style="1237" hidden="1"/>
    <col min="877" max="877" width="3" style="1237" hidden="1"/>
    <col min="878" max="1117" width="8.6640625" style="1237" hidden="1"/>
    <col min="1118" max="1123" width="14.88671875" style="1237" hidden="1"/>
    <col min="1124" max="1125" width="15.88671875" style="1237" hidden="1"/>
    <col min="1126" max="1131" width="16.109375" style="1237" hidden="1"/>
    <col min="1132" max="1132" width="6.109375" style="1237" hidden="1"/>
    <col min="1133" max="1133" width="3" style="1237" hidden="1"/>
    <col min="1134" max="1373" width="8.6640625" style="1237" hidden="1"/>
    <col min="1374" max="1379" width="14.88671875" style="1237" hidden="1"/>
    <col min="1380" max="1381" width="15.88671875" style="1237" hidden="1"/>
    <col min="1382" max="1387" width="16.109375" style="1237" hidden="1"/>
    <col min="1388" max="1388" width="6.109375" style="1237" hidden="1"/>
    <col min="1389" max="1389" width="3" style="1237" hidden="1"/>
    <col min="1390" max="1629" width="8.6640625" style="1237" hidden="1"/>
    <col min="1630" max="1635" width="14.88671875" style="1237" hidden="1"/>
    <col min="1636" max="1637" width="15.88671875" style="1237" hidden="1"/>
    <col min="1638" max="1643" width="16.109375" style="1237" hidden="1"/>
    <col min="1644" max="1644" width="6.109375" style="1237" hidden="1"/>
    <col min="1645" max="1645" width="3" style="1237" hidden="1"/>
    <col min="1646" max="1885" width="8.6640625" style="1237" hidden="1"/>
    <col min="1886" max="1891" width="14.88671875" style="1237" hidden="1"/>
    <col min="1892" max="1893" width="15.88671875" style="1237" hidden="1"/>
    <col min="1894" max="1899" width="16.109375" style="1237" hidden="1"/>
    <col min="1900" max="1900" width="6.109375" style="1237" hidden="1"/>
    <col min="1901" max="1901" width="3" style="1237" hidden="1"/>
    <col min="1902" max="2141" width="8.6640625" style="1237" hidden="1"/>
    <col min="2142" max="2147" width="14.88671875" style="1237" hidden="1"/>
    <col min="2148" max="2149" width="15.88671875" style="1237" hidden="1"/>
    <col min="2150" max="2155" width="16.109375" style="1237" hidden="1"/>
    <col min="2156" max="2156" width="6.109375" style="1237" hidden="1"/>
    <col min="2157" max="2157" width="3" style="1237" hidden="1"/>
    <col min="2158" max="2397" width="8.6640625" style="1237" hidden="1"/>
    <col min="2398" max="2403" width="14.88671875" style="1237" hidden="1"/>
    <col min="2404" max="2405" width="15.88671875" style="1237" hidden="1"/>
    <col min="2406" max="2411" width="16.109375" style="1237" hidden="1"/>
    <col min="2412" max="2412" width="6.109375" style="1237" hidden="1"/>
    <col min="2413" max="2413" width="3" style="1237" hidden="1"/>
    <col min="2414" max="2653" width="8.6640625" style="1237" hidden="1"/>
    <col min="2654" max="2659" width="14.88671875" style="1237" hidden="1"/>
    <col min="2660" max="2661" width="15.88671875" style="1237" hidden="1"/>
    <col min="2662" max="2667" width="16.109375" style="1237" hidden="1"/>
    <col min="2668" max="2668" width="6.109375" style="1237" hidden="1"/>
    <col min="2669" max="2669" width="3" style="1237" hidden="1"/>
    <col min="2670" max="2909" width="8.6640625" style="1237" hidden="1"/>
    <col min="2910" max="2915" width="14.88671875" style="1237" hidden="1"/>
    <col min="2916" max="2917" width="15.88671875" style="1237" hidden="1"/>
    <col min="2918" max="2923" width="16.109375" style="1237" hidden="1"/>
    <col min="2924" max="2924" width="6.109375" style="1237" hidden="1"/>
    <col min="2925" max="2925" width="3" style="1237" hidden="1"/>
    <col min="2926" max="3165" width="8.6640625" style="1237" hidden="1"/>
    <col min="3166" max="3171" width="14.88671875" style="1237" hidden="1"/>
    <col min="3172" max="3173" width="15.88671875" style="1237" hidden="1"/>
    <col min="3174" max="3179" width="16.109375" style="1237" hidden="1"/>
    <col min="3180" max="3180" width="6.109375" style="1237" hidden="1"/>
    <col min="3181" max="3181" width="3" style="1237" hidden="1"/>
    <col min="3182" max="3421" width="8.6640625" style="1237" hidden="1"/>
    <col min="3422" max="3427" width="14.88671875" style="1237" hidden="1"/>
    <col min="3428" max="3429" width="15.88671875" style="1237" hidden="1"/>
    <col min="3430" max="3435" width="16.109375" style="1237" hidden="1"/>
    <col min="3436" max="3436" width="6.109375" style="1237" hidden="1"/>
    <col min="3437" max="3437" width="3" style="1237" hidden="1"/>
    <col min="3438" max="3677" width="8.6640625" style="1237" hidden="1"/>
    <col min="3678" max="3683" width="14.88671875" style="1237" hidden="1"/>
    <col min="3684" max="3685" width="15.88671875" style="1237" hidden="1"/>
    <col min="3686" max="3691" width="16.109375" style="1237" hidden="1"/>
    <col min="3692" max="3692" width="6.109375" style="1237" hidden="1"/>
    <col min="3693" max="3693" width="3" style="1237" hidden="1"/>
    <col min="3694" max="3933" width="8.6640625" style="1237" hidden="1"/>
    <col min="3934" max="3939" width="14.88671875" style="1237" hidden="1"/>
    <col min="3940" max="3941" width="15.88671875" style="1237" hidden="1"/>
    <col min="3942" max="3947" width="16.109375" style="1237" hidden="1"/>
    <col min="3948" max="3948" width="6.109375" style="1237" hidden="1"/>
    <col min="3949" max="3949" width="3" style="1237" hidden="1"/>
    <col min="3950" max="4189" width="8.6640625" style="1237" hidden="1"/>
    <col min="4190" max="4195" width="14.88671875" style="1237" hidden="1"/>
    <col min="4196" max="4197" width="15.88671875" style="1237" hidden="1"/>
    <col min="4198" max="4203" width="16.109375" style="1237" hidden="1"/>
    <col min="4204" max="4204" width="6.109375" style="1237" hidden="1"/>
    <col min="4205" max="4205" width="3" style="1237" hidden="1"/>
    <col min="4206" max="4445" width="8.6640625" style="1237" hidden="1"/>
    <col min="4446" max="4451" width="14.88671875" style="1237" hidden="1"/>
    <col min="4452" max="4453" width="15.88671875" style="1237" hidden="1"/>
    <col min="4454" max="4459" width="16.109375" style="1237" hidden="1"/>
    <col min="4460" max="4460" width="6.109375" style="1237" hidden="1"/>
    <col min="4461" max="4461" width="3" style="1237" hidden="1"/>
    <col min="4462" max="4701" width="8.6640625" style="1237" hidden="1"/>
    <col min="4702" max="4707" width="14.88671875" style="1237" hidden="1"/>
    <col min="4708" max="4709" width="15.88671875" style="1237" hidden="1"/>
    <col min="4710" max="4715" width="16.109375" style="1237" hidden="1"/>
    <col min="4716" max="4716" width="6.109375" style="1237" hidden="1"/>
    <col min="4717" max="4717" width="3" style="1237" hidden="1"/>
    <col min="4718" max="4957" width="8.6640625" style="1237" hidden="1"/>
    <col min="4958" max="4963" width="14.88671875" style="1237" hidden="1"/>
    <col min="4964" max="4965" width="15.88671875" style="1237" hidden="1"/>
    <col min="4966" max="4971" width="16.109375" style="1237" hidden="1"/>
    <col min="4972" max="4972" width="6.109375" style="1237" hidden="1"/>
    <col min="4973" max="4973" width="3" style="1237" hidden="1"/>
    <col min="4974" max="5213" width="8.6640625" style="1237" hidden="1"/>
    <col min="5214" max="5219" width="14.88671875" style="1237" hidden="1"/>
    <col min="5220" max="5221" width="15.88671875" style="1237" hidden="1"/>
    <col min="5222" max="5227" width="16.109375" style="1237" hidden="1"/>
    <col min="5228" max="5228" width="6.109375" style="1237" hidden="1"/>
    <col min="5229" max="5229" width="3" style="1237" hidden="1"/>
    <col min="5230" max="5469" width="8.6640625" style="1237" hidden="1"/>
    <col min="5470" max="5475" width="14.88671875" style="1237" hidden="1"/>
    <col min="5476" max="5477" width="15.88671875" style="1237" hidden="1"/>
    <col min="5478" max="5483" width="16.109375" style="1237" hidden="1"/>
    <col min="5484" max="5484" width="6.109375" style="1237" hidden="1"/>
    <col min="5485" max="5485" width="3" style="1237" hidden="1"/>
    <col min="5486" max="5725" width="8.6640625" style="1237" hidden="1"/>
    <col min="5726" max="5731" width="14.88671875" style="1237" hidden="1"/>
    <col min="5732" max="5733" width="15.88671875" style="1237" hidden="1"/>
    <col min="5734" max="5739" width="16.109375" style="1237" hidden="1"/>
    <col min="5740" max="5740" width="6.109375" style="1237" hidden="1"/>
    <col min="5741" max="5741" width="3" style="1237" hidden="1"/>
    <col min="5742" max="5981" width="8.6640625" style="1237" hidden="1"/>
    <col min="5982" max="5987" width="14.88671875" style="1237" hidden="1"/>
    <col min="5988" max="5989" width="15.88671875" style="1237" hidden="1"/>
    <col min="5990" max="5995" width="16.109375" style="1237" hidden="1"/>
    <col min="5996" max="5996" width="6.109375" style="1237" hidden="1"/>
    <col min="5997" max="5997" width="3" style="1237" hidden="1"/>
    <col min="5998" max="6237" width="8.6640625" style="1237" hidden="1"/>
    <col min="6238" max="6243" width="14.88671875" style="1237" hidden="1"/>
    <col min="6244" max="6245" width="15.88671875" style="1237" hidden="1"/>
    <col min="6246" max="6251" width="16.109375" style="1237" hidden="1"/>
    <col min="6252" max="6252" width="6.109375" style="1237" hidden="1"/>
    <col min="6253" max="6253" width="3" style="1237" hidden="1"/>
    <col min="6254" max="6493" width="8.6640625" style="1237" hidden="1"/>
    <col min="6494" max="6499" width="14.88671875" style="1237" hidden="1"/>
    <col min="6500" max="6501" width="15.88671875" style="1237" hidden="1"/>
    <col min="6502" max="6507" width="16.109375" style="1237" hidden="1"/>
    <col min="6508" max="6508" width="6.109375" style="1237" hidden="1"/>
    <col min="6509" max="6509" width="3" style="1237" hidden="1"/>
    <col min="6510" max="6749" width="8.6640625" style="1237" hidden="1"/>
    <col min="6750" max="6755" width="14.88671875" style="1237" hidden="1"/>
    <col min="6756" max="6757" width="15.88671875" style="1237" hidden="1"/>
    <col min="6758" max="6763" width="16.109375" style="1237" hidden="1"/>
    <col min="6764" max="6764" width="6.109375" style="1237" hidden="1"/>
    <col min="6765" max="6765" width="3" style="1237" hidden="1"/>
    <col min="6766" max="7005" width="8.6640625" style="1237" hidden="1"/>
    <col min="7006" max="7011" width="14.88671875" style="1237" hidden="1"/>
    <col min="7012" max="7013" width="15.88671875" style="1237" hidden="1"/>
    <col min="7014" max="7019" width="16.109375" style="1237" hidden="1"/>
    <col min="7020" max="7020" width="6.109375" style="1237" hidden="1"/>
    <col min="7021" max="7021" width="3" style="1237" hidden="1"/>
    <col min="7022" max="7261" width="8.6640625" style="1237" hidden="1"/>
    <col min="7262" max="7267" width="14.88671875" style="1237" hidden="1"/>
    <col min="7268" max="7269" width="15.88671875" style="1237" hidden="1"/>
    <col min="7270" max="7275" width="16.109375" style="1237" hidden="1"/>
    <col min="7276" max="7276" width="6.109375" style="1237" hidden="1"/>
    <col min="7277" max="7277" width="3" style="1237" hidden="1"/>
    <col min="7278" max="7517" width="8.6640625" style="1237" hidden="1"/>
    <col min="7518" max="7523" width="14.88671875" style="1237" hidden="1"/>
    <col min="7524" max="7525" width="15.88671875" style="1237" hidden="1"/>
    <col min="7526" max="7531" width="16.109375" style="1237" hidden="1"/>
    <col min="7532" max="7532" width="6.109375" style="1237" hidden="1"/>
    <col min="7533" max="7533" width="3" style="1237" hidden="1"/>
    <col min="7534" max="7773" width="8.6640625" style="1237" hidden="1"/>
    <col min="7774" max="7779" width="14.88671875" style="1237" hidden="1"/>
    <col min="7780" max="7781" width="15.88671875" style="1237" hidden="1"/>
    <col min="7782" max="7787" width="16.109375" style="1237" hidden="1"/>
    <col min="7788" max="7788" width="6.109375" style="1237" hidden="1"/>
    <col min="7789" max="7789" width="3" style="1237" hidden="1"/>
    <col min="7790" max="8029" width="8.6640625" style="1237" hidden="1"/>
    <col min="8030" max="8035" width="14.88671875" style="1237" hidden="1"/>
    <col min="8036" max="8037" width="15.88671875" style="1237" hidden="1"/>
    <col min="8038" max="8043" width="16.109375" style="1237" hidden="1"/>
    <col min="8044" max="8044" width="6.109375" style="1237" hidden="1"/>
    <col min="8045" max="8045" width="3" style="1237" hidden="1"/>
    <col min="8046" max="8285" width="8.6640625" style="1237" hidden="1"/>
    <col min="8286" max="8291" width="14.88671875" style="1237" hidden="1"/>
    <col min="8292" max="8293" width="15.88671875" style="1237" hidden="1"/>
    <col min="8294" max="8299" width="16.109375" style="1237" hidden="1"/>
    <col min="8300" max="8300" width="6.109375" style="1237" hidden="1"/>
    <col min="8301" max="8301" width="3" style="1237" hidden="1"/>
    <col min="8302" max="8541" width="8.6640625" style="1237" hidden="1"/>
    <col min="8542" max="8547" width="14.88671875" style="1237" hidden="1"/>
    <col min="8548" max="8549" width="15.88671875" style="1237" hidden="1"/>
    <col min="8550" max="8555" width="16.109375" style="1237" hidden="1"/>
    <col min="8556" max="8556" width="6.109375" style="1237" hidden="1"/>
    <col min="8557" max="8557" width="3" style="1237" hidden="1"/>
    <col min="8558" max="8797" width="8.6640625" style="1237" hidden="1"/>
    <col min="8798" max="8803" width="14.88671875" style="1237" hidden="1"/>
    <col min="8804" max="8805" width="15.88671875" style="1237" hidden="1"/>
    <col min="8806" max="8811" width="16.109375" style="1237" hidden="1"/>
    <col min="8812" max="8812" width="6.109375" style="1237" hidden="1"/>
    <col min="8813" max="8813" width="3" style="1237" hidden="1"/>
    <col min="8814" max="9053" width="8.6640625" style="1237" hidden="1"/>
    <col min="9054" max="9059" width="14.88671875" style="1237" hidden="1"/>
    <col min="9060" max="9061" width="15.88671875" style="1237" hidden="1"/>
    <col min="9062" max="9067" width="16.109375" style="1237" hidden="1"/>
    <col min="9068" max="9068" width="6.109375" style="1237" hidden="1"/>
    <col min="9069" max="9069" width="3" style="1237" hidden="1"/>
    <col min="9070" max="9309" width="8.6640625" style="1237" hidden="1"/>
    <col min="9310" max="9315" width="14.88671875" style="1237" hidden="1"/>
    <col min="9316" max="9317" width="15.88671875" style="1237" hidden="1"/>
    <col min="9318" max="9323" width="16.109375" style="1237" hidden="1"/>
    <col min="9324" max="9324" width="6.109375" style="1237" hidden="1"/>
    <col min="9325" max="9325" width="3" style="1237" hidden="1"/>
    <col min="9326" max="9565" width="8.6640625" style="1237" hidden="1"/>
    <col min="9566" max="9571" width="14.88671875" style="1237" hidden="1"/>
    <col min="9572" max="9573" width="15.88671875" style="1237" hidden="1"/>
    <col min="9574" max="9579" width="16.109375" style="1237" hidden="1"/>
    <col min="9580" max="9580" width="6.109375" style="1237" hidden="1"/>
    <col min="9581" max="9581" width="3" style="1237" hidden="1"/>
    <col min="9582" max="9821" width="8.6640625" style="1237" hidden="1"/>
    <col min="9822" max="9827" width="14.88671875" style="1237" hidden="1"/>
    <col min="9828" max="9829" width="15.88671875" style="1237" hidden="1"/>
    <col min="9830" max="9835" width="16.109375" style="1237" hidden="1"/>
    <col min="9836" max="9836" width="6.109375" style="1237" hidden="1"/>
    <col min="9837" max="9837" width="3" style="1237" hidden="1"/>
    <col min="9838" max="10077" width="8.6640625" style="1237" hidden="1"/>
    <col min="10078" max="10083" width="14.88671875" style="1237" hidden="1"/>
    <col min="10084" max="10085" width="15.88671875" style="1237" hidden="1"/>
    <col min="10086" max="10091" width="16.109375" style="1237" hidden="1"/>
    <col min="10092" max="10092" width="6.109375" style="1237" hidden="1"/>
    <col min="10093" max="10093" width="3" style="1237" hidden="1"/>
    <col min="10094" max="10333" width="8.6640625" style="1237" hidden="1"/>
    <col min="10334" max="10339" width="14.88671875" style="1237" hidden="1"/>
    <col min="10340" max="10341" width="15.88671875" style="1237" hidden="1"/>
    <col min="10342" max="10347" width="16.109375" style="1237" hidden="1"/>
    <col min="10348" max="10348" width="6.109375" style="1237" hidden="1"/>
    <col min="10349" max="10349" width="3" style="1237" hidden="1"/>
    <col min="10350" max="10589" width="8.6640625" style="1237" hidden="1"/>
    <col min="10590" max="10595" width="14.88671875" style="1237" hidden="1"/>
    <col min="10596" max="10597" width="15.88671875" style="1237" hidden="1"/>
    <col min="10598" max="10603" width="16.109375" style="1237" hidden="1"/>
    <col min="10604" max="10604" width="6.109375" style="1237" hidden="1"/>
    <col min="10605" max="10605" width="3" style="1237" hidden="1"/>
    <col min="10606" max="10845" width="8.6640625" style="1237" hidden="1"/>
    <col min="10846" max="10851" width="14.88671875" style="1237" hidden="1"/>
    <col min="10852" max="10853" width="15.88671875" style="1237" hidden="1"/>
    <col min="10854" max="10859" width="16.109375" style="1237" hidden="1"/>
    <col min="10860" max="10860" width="6.109375" style="1237" hidden="1"/>
    <col min="10861" max="10861" width="3" style="1237" hidden="1"/>
    <col min="10862" max="11101" width="8.6640625" style="1237" hidden="1"/>
    <col min="11102" max="11107" width="14.88671875" style="1237" hidden="1"/>
    <col min="11108" max="11109" width="15.88671875" style="1237" hidden="1"/>
    <col min="11110" max="11115" width="16.109375" style="1237" hidden="1"/>
    <col min="11116" max="11116" width="6.109375" style="1237" hidden="1"/>
    <col min="11117" max="11117" width="3" style="1237" hidden="1"/>
    <col min="11118" max="11357" width="8.6640625" style="1237" hidden="1"/>
    <col min="11358" max="11363" width="14.88671875" style="1237" hidden="1"/>
    <col min="11364" max="11365" width="15.88671875" style="1237" hidden="1"/>
    <col min="11366" max="11371" width="16.109375" style="1237" hidden="1"/>
    <col min="11372" max="11372" width="6.109375" style="1237" hidden="1"/>
    <col min="11373" max="11373" width="3" style="1237" hidden="1"/>
    <col min="11374" max="11613" width="8.6640625" style="1237" hidden="1"/>
    <col min="11614" max="11619" width="14.88671875" style="1237" hidden="1"/>
    <col min="11620" max="11621" width="15.88671875" style="1237" hidden="1"/>
    <col min="11622" max="11627" width="16.109375" style="1237" hidden="1"/>
    <col min="11628" max="11628" width="6.109375" style="1237" hidden="1"/>
    <col min="11629" max="11629" width="3" style="1237" hidden="1"/>
    <col min="11630" max="11869" width="8.6640625" style="1237" hidden="1"/>
    <col min="11870" max="11875" width="14.88671875" style="1237" hidden="1"/>
    <col min="11876" max="11877" width="15.88671875" style="1237" hidden="1"/>
    <col min="11878" max="11883" width="16.109375" style="1237" hidden="1"/>
    <col min="11884" max="11884" width="6.109375" style="1237" hidden="1"/>
    <col min="11885" max="11885" width="3" style="1237" hidden="1"/>
    <col min="11886" max="12125" width="8.6640625" style="1237" hidden="1"/>
    <col min="12126" max="12131" width="14.88671875" style="1237" hidden="1"/>
    <col min="12132" max="12133" width="15.88671875" style="1237" hidden="1"/>
    <col min="12134" max="12139" width="16.109375" style="1237" hidden="1"/>
    <col min="12140" max="12140" width="6.109375" style="1237" hidden="1"/>
    <col min="12141" max="12141" width="3" style="1237" hidden="1"/>
    <col min="12142" max="12381" width="8.6640625" style="1237" hidden="1"/>
    <col min="12382" max="12387" width="14.88671875" style="1237" hidden="1"/>
    <col min="12388" max="12389" width="15.88671875" style="1237" hidden="1"/>
    <col min="12390" max="12395" width="16.109375" style="1237" hidden="1"/>
    <col min="12396" max="12396" width="6.109375" style="1237" hidden="1"/>
    <col min="12397" max="12397" width="3" style="1237" hidden="1"/>
    <col min="12398" max="12637" width="8.6640625" style="1237" hidden="1"/>
    <col min="12638" max="12643" width="14.88671875" style="1237" hidden="1"/>
    <col min="12644" max="12645" width="15.88671875" style="1237" hidden="1"/>
    <col min="12646" max="12651" width="16.109375" style="1237" hidden="1"/>
    <col min="12652" max="12652" width="6.109375" style="1237" hidden="1"/>
    <col min="12653" max="12653" width="3" style="1237" hidden="1"/>
    <col min="12654" max="12893" width="8.6640625" style="1237" hidden="1"/>
    <col min="12894" max="12899" width="14.88671875" style="1237" hidden="1"/>
    <col min="12900" max="12901" width="15.88671875" style="1237" hidden="1"/>
    <col min="12902" max="12907" width="16.109375" style="1237" hidden="1"/>
    <col min="12908" max="12908" width="6.109375" style="1237" hidden="1"/>
    <col min="12909" max="12909" width="3" style="1237" hidden="1"/>
    <col min="12910" max="13149" width="8.6640625" style="1237" hidden="1"/>
    <col min="13150" max="13155" width="14.88671875" style="1237" hidden="1"/>
    <col min="13156" max="13157" width="15.88671875" style="1237" hidden="1"/>
    <col min="13158" max="13163" width="16.109375" style="1237" hidden="1"/>
    <col min="13164" max="13164" width="6.109375" style="1237" hidden="1"/>
    <col min="13165" max="13165" width="3" style="1237" hidden="1"/>
    <col min="13166" max="13405" width="8.6640625" style="1237" hidden="1"/>
    <col min="13406" max="13411" width="14.88671875" style="1237" hidden="1"/>
    <col min="13412" max="13413" width="15.88671875" style="1237" hidden="1"/>
    <col min="13414" max="13419" width="16.109375" style="1237" hidden="1"/>
    <col min="13420" max="13420" width="6.109375" style="1237" hidden="1"/>
    <col min="13421" max="13421" width="3" style="1237" hidden="1"/>
    <col min="13422" max="13661" width="8.6640625" style="1237" hidden="1"/>
    <col min="13662" max="13667" width="14.88671875" style="1237" hidden="1"/>
    <col min="13668" max="13669" width="15.88671875" style="1237" hidden="1"/>
    <col min="13670" max="13675" width="16.109375" style="1237" hidden="1"/>
    <col min="13676" max="13676" width="6.109375" style="1237" hidden="1"/>
    <col min="13677" max="13677" width="3" style="1237" hidden="1"/>
    <col min="13678" max="13917" width="8.6640625" style="1237" hidden="1"/>
    <col min="13918" max="13923" width="14.88671875" style="1237" hidden="1"/>
    <col min="13924" max="13925" width="15.88671875" style="1237" hidden="1"/>
    <col min="13926" max="13931" width="16.109375" style="1237" hidden="1"/>
    <col min="13932" max="13932" width="6.109375" style="1237" hidden="1"/>
    <col min="13933" max="13933" width="3" style="1237" hidden="1"/>
    <col min="13934" max="14173" width="8.6640625" style="1237" hidden="1"/>
    <col min="14174" max="14179" width="14.88671875" style="1237" hidden="1"/>
    <col min="14180" max="14181" width="15.88671875" style="1237" hidden="1"/>
    <col min="14182" max="14187" width="16.109375" style="1237" hidden="1"/>
    <col min="14188" max="14188" width="6.109375" style="1237" hidden="1"/>
    <col min="14189" max="14189" width="3" style="1237" hidden="1"/>
    <col min="14190" max="14429" width="8.6640625" style="1237" hidden="1"/>
    <col min="14430" max="14435" width="14.88671875" style="1237" hidden="1"/>
    <col min="14436" max="14437" width="15.88671875" style="1237" hidden="1"/>
    <col min="14438" max="14443" width="16.109375" style="1237" hidden="1"/>
    <col min="14444" max="14444" width="6.109375" style="1237" hidden="1"/>
    <col min="14445" max="14445" width="3" style="1237" hidden="1"/>
    <col min="14446" max="14685" width="8.6640625" style="1237" hidden="1"/>
    <col min="14686" max="14691" width="14.88671875" style="1237" hidden="1"/>
    <col min="14692" max="14693" width="15.88671875" style="1237" hidden="1"/>
    <col min="14694" max="14699" width="16.109375" style="1237" hidden="1"/>
    <col min="14700" max="14700" width="6.109375" style="1237" hidden="1"/>
    <col min="14701" max="14701" width="3" style="1237" hidden="1"/>
    <col min="14702" max="14941" width="8.6640625" style="1237" hidden="1"/>
    <col min="14942" max="14947" width="14.88671875" style="1237" hidden="1"/>
    <col min="14948" max="14949" width="15.88671875" style="1237" hidden="1"/>
    <col min="14950" max="14955" width="16.109375" style="1237" hidden="1"/>
    <col min="14956" max="14956" width="6.109375" style="1237" hidden="1"/>
    <col min="14957" max="14957" width="3" style="1237" hidden="1"/>
    <col min="14958" max="15197" width="8.6640625" style="1237" hidden="1"/>
    <col min="15198" max="15203" width="14.88671875" style="1237" hidden="1"/>
    <col min="15204" max="15205" width="15.88671875" style="1237" hidden="1"/>
    <col min="15206" max="15211" width="16.109375" style="1237" hidden="1"/>
    <col min="15212" max="15212" width="6.109375" style="1237" hidden="1"/>
    <col min="15213" max="15213" width="3" style="1237" hidden="1"/>
    <col min="15214" max="15453" width="8.6640625" style="1237" hidden="1"/>
    <col min="15454" max="15459" width="14.88671875" style="1237" hidden="1"/>
    <col min="15460" max="15461" width="15.88671875" style="1237" hidden="1"/>
    <col min="15462" max="15467" width="16.109375" style="1237" hidden="1"/>
    <col min="15468" max="15468" width="6.109375" style="1237" hidden="1"/>
    <col min="15469" max="15469" width="3" style="1237" hidden="1"/>
    <col min="15470" max="15709" width="8.6640625" style="1237" hidden="1"/>
    <col min="15710" max="15715" width="14.88671875" style="1237" hidden="1"/>
    <col min="15716" max="15717" width="15.88671875" style="1237" hidden="1"/>
    <col min="15718" max="15723" width="16.109375" style="1237" hidden="1"/>
    <col min="15724" max="15724" width="6.109375" style="1237" hidden="1"/>
    <col min="15725" max="15725" width="3" style="1237" hidden="1"/>
    <col min="15726" max="15965" width="8.6640625" style="1237" hidden="1"/>
    <col min="15966" max="15971" width="14.88671875" style="1237" hidden="1"/>
    <col min="15972" max="15973" width="15.88671875" style="1237" hidden="1"/>
    <col min="15974" max="15979" width="16.109375" style="1237" hidden="1"/>
    <col min="15980" max="15980" width="6.109375" style="1237" hidden="1"/>
    <col min="15981" max="15981" width="3" style="1237" hidden="1"/>
    <col min="15982" max="16221" width="8.6640625" style="1237" hidden="1"/>
    <col min="16222" max="16227" width="14.88671875" style="1237" hidden="1"/>
    <col min="16228" max="16229" width="15.88671875" style="1237" hidden="1"/>
    <col min="16230" max="16235" width="16.109375" style="1237" hidden="1"/>
    <col min="16236" max="16236" width="6.109375" style="1237" hidden="1"/>
    <col min="16237" max="16237" width="3" style="1237" hidden="1"/>
    <col min="16238" max="16384" width="8.6640625" style="1237" hidden="1"/>
  </cols>
  <sheetData>
    <row r="1" spans="1:143" ht="42.75" customHeight="1">
      <c r="A1" s="1297"/>
      <c r="B1" s="1296"/>
      <c r="DD1" s="1237"/>
      <c r="DE1" s="1237"/>
    </row>
    <row r="2" spans="1:143" ht="25.5" customHeight="1">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2">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2">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2">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2">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2">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2">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2">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643</v>
      </c>
    </row>
    <row r="11" spans="1:143" s="270" customFormat="1" ht="13.2">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643</v>
      </c>
    </row>
    <row r="13" spans="1:143" s="270" customFormat="1" ht="13.2">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2">
      <c r="DD19" s="1237"/>
      <c r="DE19" s="1237"/>
    </row>
    <row r="20" spans="1:351" ht="13.2">
      <c r="DD20" s="1237"/>
      <c r="DE20" s="1237"/>
    </row>
    <row r="21" spans="1:351" ht="16.2">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6.2">
      <c r="B22" s="1238"/>
      <c r="MM22" s="1292"/>
    </row>
    <row r="23" spans="1:351" ht="13.2">
      <c r="B23" s="1238"/>
    </row>
    <row r="24" spans="1:351" ht="13.2">
      <c r="B24" s="1238"/>
    </row>
    <row r="25" spans="1:351" ht="13.2">
      <c r="B25" s="1238"/>
    </row>
    <row r="26" spans="1:351" ht="13.2">
      <c r="B26" s="1238"/>
    </row>
    <row r="27" spans="1:351" ht="13.2">
      <c r="B27" s="1238"/>
    </row>
    <row r="28" spans="1:351" ht="13.2">
      <c r="B28" s="1238"/>
    </row>
    <row r="29" spans="1:351" ht="13.2">
      <c r="B29" s="1238"/>
    </row>
    <row r="30" spans="1:351" ht="13.2">
      <c r="B30" s="1238"/>
    </row>
    <row r="31" spans="1:351" ht="13.2">
      <c r="B31" s="1238"/>
    </row>
    <row r="32" spans="1:351" ht="13.2">
      <c r="B32" s="1238"/>
    </row>
    <row r="33" spans="2:109" ht="13.2">
      <c r="B33" s="1238"/>
    </row>
    <row r="34" spans="2:109" ht="13.2">
      <c r="B34" s="1238"/>
    </row>
    <row r="35" spans="2:109" ht="13.2">
      <c r="B35" s="1238"/>
    </row>
    <row r="36" spans="2:109" ht="13.2">
      <c r="B36" s="1238"/>
    </row>
    <row r="37" spans="2:109" ht="13.2">
      <c r="B37" s="1238"/>
    </row>
    <row r="38" spans="2:109" ht="13.2">
      <c r="B38" s="1238"/>
    </row>
    <row r="39" spans="2:109" ht="13.2">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2">
      <c r="B40" s="1279"/>
      <c r="DD40" s="1279"/>
      <c r="DE40" s="1237"/>
    </row>
    <row r="41" spans="2:109" ht="16.2">
      <c r="B41" s="1291" t="s">
        <v>642</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2">
      <c r="B42" s="1238"/>
      <c r="G42" s="1275"/>
      <c r="I42" s="1274"/>
      <c r="J42" s="1274"/>
      <c r="K42" s="1274"/>
      <c r="AM42" s="1275"/>
      <c r="AN42" s="1275" t="s">
        <v>638</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c r="B43" s="1238"/>
      <c r="AN43" s="1273" t="s">
        <v>641</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2">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2">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2">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2">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2">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2">
      <c r="B49" s="1238"/>
      <c r="AN49" s="1237" t="s">
        <v>636</v>
      </c>
    </row>
    <row r="50" spans="1:109" ht="13.2">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566</v>
      </c>
      <c r="BQ50" s="1247"/>
      <c r="BR50" s="1247"/>
      <c r="BS50" s="1247"/>
      <c r="BT50" s="1247"/>
      <c r="BU50" s="1247"/>
      <c r="BV50" s="1247"/>
      <c r="BW50" s="1247"/>
      <c r="BX50" s="1247" t="s">
        <v>567</v>
      </c>
      <c r="BY50" s="1247"/>
      <c r="BZ50" s="1247"/>
      <c r="CA50" s="1247"/>
      <c r="CB50" s="1247"/>
      <c r="CC50" s="1247"/>
      <c r="CD50" s="1247"/>
      <c r="CE50" s="1247"/>
      <c r="CF50" s="1247" t="s">
        <v>568</v>
      </c>
      <c r="CG50" s="1247"/>
      <c r="CH50" s="1247"/>
      <c r="CI50" s="1247"/>
      <c r="CJ50" s="1247"/>
      <c r="CK50" s="1247"/>
      <c r="CL50" s="1247"/>
      <c r="CM50" s="1247"/>
      <c r="CN50" s="1247" t="s">
        <v>569</v>
      </c>
      <c r="CO50" s="1247"/>
      <c r="CP50" s="1247"/>
      <c r="CQ50" s="1247"/>
      <c r="CR50" s="1247"/>
      <c r="CS50" s="1247"/>
      <c r="CT50" s="1247"/>
      <c r="CU50" s="1247"/>
      <c r="CV50" s="1247" t="s">
        <v>570</v>
      </c>
      <c r="CW50" s="1247"/>
      <c r="CX50" s="1247"/>
      <c r="CY50" s="1247"/>
      <c r="CZ50" s="1247"/>
      <c r="DA50" s="1247"/>
      <c r="DB50" s="1247"/>
      <c r="DC50" s="1247"/>
    </row>
    <row r="51" spans="1:109" ht="13.5" customHeight="1">
      <c r="B51" s="1238"/>
      <c r="G51" s="1254"/>
      <c r="H51" s="1254"/>
      <c r="I51" s="1288"/>
      <c r="J51" s="1288"/>
      <c r="K51" s="1253"/>
      <c r="L51" s="1253"/>
      <c r="M51" s="1253"/>
      <c r="N51" s="1253"/>
      <c r="AM51" s="1252"/>
      <c r="AN51" s="1246" t="s">
        <v>635</v>
      </c>
      <c r="AO51" s="1246"/>
      <c r="AP51" s="1246"/>
      <c r="AQ51" s="1246"/>
      <c r="AR51" s="1246"/>
      <c r="AS51" s="1246"/>
      <c r="AT51" s="1246"/>
      <c r="AU51" s="1246"/>
      <c r="AV51" s="1246"/>
      <c r="AW51" s="1246"/>
      <c r="AX51" s="1246"/>
      <c r="AY51" s="1246"/>
      <c r="AZ51" s="1246"/>
      <c r="BA51" s="1246"/>
      <c r="BB51" s="1246" t="s">
        <v>633</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45">
        <v>229.6</v>
      </c>
      <c r="CG51" s="1245"/>
      <c r="CH51" s="1245"/>
      <c r="CI51" s="1245"/>
      <c r="CJ51" s="1245"/>
      <c r="CK51" s="1245"/>
      <c r="CL51" s="1245"/>
      <c r="CM51" s="1245"/>
      <c r="CN51" s="1245">
        <v>226.2</v>
      </c>
      <c r="CO51" s="1245"/>
      <c r="CP51" s="1245"/>
      <c r="CQ51" s="1245"/>
      <c r="CR51" s="1245"/>
      <c r="CS51" s="1245"/>
      <c r="CT51" s="1245"/>
      <c r="CU51" s="1245"/>
      <c r="CV51" s="1245">
        <v>197.4</v>
      </c>
      <c r="CW51" s="1245"/>
      <c r="CX51" s="1245"/>
      <c r="CY51" s="1245"/>
      <c r="CZ51" s="1245"/>
      <c r="DA51" s="1245"/>
      <c r="DB51" s="1245"/>
      <c r="DC51" s="1245"/>
    </row>
    <row r="52" spans="1:109" ht="13.2">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2">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640</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45">
        <v>59.3</v>
      </c>
      <c r="CG53" s="1245"/>
      <c r="CH53" s="1245"/>
      <c r="CI53" s="1245"/>
      <c r="CJ53" s="1245"/>
      <c r="CK53" s="1245"/>
      <c r="CL53" s="1245"/>
      <c r="CM53" s="1245"/>
      <c r="CN53" s="1245">
        <v>61.3</v>
      </c>
      <c r="CO53" s="1245"/>
      <c r="CP53" s="1245"/>
      <c r="CQ53" s="1245"/>
      <c r="CR53" s="1245"/>
      <c r="CS53" s="1245"/>
      <c r="CT53" s="1245"/>
      <c r="CU53" s="1245"/>
      <c r="CV53" s="1245">
        <v>63.1</v>
      </c>
      <c r="CW53" s="1245"/>
      <c r="CX53" s="1245"/>
      <c r="CY53" s="1245"/>
      <c r="CZ53" s="1245"/>
      <c r="DA53" s="1245"/>
      <c r="DB53" s="1245"/>
      <c r="DC53" s="1245"/>
    </row>
    <row r="54" spans="1:109" ht="13.2">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2">
      <c r="A55" s="1274"/>
      <c r="B55" s="1238"/>
      <c r="G55" s="1250"/>
      <c r="H55" s="1250"/>
      <c r="I55" s="1250"/>
      <c r="J55" s="1250"/>
      <c r="K55" s="1253"/>
      <c r="L55" s="1253"/>
      <c r="M55" s="1253"/>
      <c r="N55" s="1253"/>
      <c r="AN55" s="1247" t="s">
        <v>634</v>
      </c>
      <c r="AO55" s="1247"/>
      <c r="AP55" s="1247"/>
      <c r="AQ55" s="1247"/>
      <c r="AR55" s="1247"/>
      <c r="AS55" s="1247"/>
      <c r="AT55" s="1247"/>
      <c r="AU55" s="1247"/>
      <c r="AV55" s="1247"/>
      <c r="AW55" s="1247"/>
      <c r="AX55" s="1247"/>
      <c r="AY55" s="1247"/>
      <c r="AZ55" s="1247"/>
      <c r="BA55" s="1247"/>
      <c r="BB55" s="1246" t="s">
        <v>633</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45">
        <v>124.2</v>
      </c>
      <c r="CG55" s="1245"/>
      <c r="CH55" s="1245"/>
      <c r="CI55" s="1245"/>
      <c r="CJ55" s="1245"/>
      <c r="CK55" s="1245"/>
      <c r="CL55" s="1245"/>
      <c r="CM55" s="1245"/>
      <c r="CN55" s="1245">
        <v>115.7</v>
      </c>
      <c r="CO55" s="1245"/>
      <c r="CP55" s="1245"/>
      <c r="CQ55" s="1245"/>
      <c r="CR55" s="1245"/>
      <c r="CS55" s="1245"/>
      <c r="CT55" s="1245"/>
      <c r="CU55" s="1245"/>
      <c r="CV55" s="1245">
        <v>106</v>
      </c>
      <c r="CW55" s="1245"/>
      <c r="CX55" s="1245"/>
      <c r="CY55" s="1245"/>
      <c r="CZ55" s="1245"/>
      <c r="DA55" s="1245"/>
      <c r="DB55" s="1245"/>
      <c r="DC55" s="1245"/>
    </row>
    <row r="56" spans="1:109" ht="13.2">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2">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640</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45">
        <v>59.4</v>
      </c>
      <c r="CG57" s="1245"/>
      <c r="CH57" s="1245"/>
      <c r="CI57" s="1245"/>
      <c r="CJ57" s="1245"/>
      <c r="CK57" s="1245"/>
      <c r="CL57" s="1245"/>
      <c r="CM57" s="1245"/>
      <c r="CN57" s="1245">
        <v>61</v>
      </c>
      <c r="CO57" s="1245"/>
      <c r="CP57" s="1245"/>
      <c r="CQ57" s="1245"/>
      <c r="CR57" s="1245"/>
      <c r="CS57" s="1245"/>
      <c r="CT57" s="1245"/>
      <c r="CU57" s="1245"/>
      <c r="CV57" s="1245">
        <v>62</v>
      </c>
      <c r="CW57" s="1245"/>
      <c r="CX57" s="1245"/>
      <c r="CY57" s="1245"/>
      <c r="CZ57" s="1245"/>
      <c r="DA57" s="1245"/>
      <c r="DB57" s="1245"/>
      <c r="DC57" s="1245"/>
      <c r="DD57" s="1285"/>
      <c r="DE57" s="1280"/>
    </row>
    <row r="58" spans="1:109" s="1274" customFormat="1" ht="13.2">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2">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2">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2">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2">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6.2">
      <c r="B63" s="1278" t="s">
        <v>639</v>
      </c>
    </row>
    <row r="64" spans="1:109" ht="13.2">
      <c r="B64" s="1238"/>
      <c r="G64" s="1275"/>
      <c r="I64" s="1277"/>
      <c r="J64" s="1277"/>
      <c r="K64" s="1277"/>
      <c r="L64" s="1277"/>
      <c r="M64" s="1277"/>
      <c r="N64" s="1276"/>
      <c r="AM64" s="1275"/>
      <c r="AN64" s="1275" t="s">
        <v>638</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2">
      <c r="B65" s="1238"/>
      <c r="AN65" s="1273" t="s">
        <v>637</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2">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2">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2">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2">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2">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2">
      <c r="B71" s="1238"/>
      <c r="G71" s="1260"/>
      <c r="I71" s="1263"/>
      <c r="J71" s="1262"/>
      <c r="K71" s="1262"/>
      <c r="L71" s="1261"/>
      <c r="M71" s="1262"/>
      <c r="N71" s="1261"/>
      <c r="AM71" s="1260"/>
      <c r="AN71" s="1237" t="s">
        <v>636</v>
      </c>
    </row>
    <row r="72" spans="2:107" ht="13.2">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566</v>
      </c>
      <c r="BQ72" s="1247"/>
      <c r="BR72" s="1247"/>
      <c r="BS72" s="1247"/>
      <c r="BT72" s="1247"/>
      <c r="BU72" s="1247"/>
      <c r="BV72" s="1247"/>
      <c r="BW72" s="1247"/>
      <c r="BX72" s="1247" t="s">
        <v>567</v>
      </c>
      <c r="BY72" s="1247"/>
      <c r="BZ72" s="1247"/>
      <c r="CA72" s="1247"/>
      <c r="CB72" s="1247"/>
      <c r="CC72" s="1247"/>
      <c r="CD72" s="1247"/>
      <c r="CE72" s="1247"/>
      <c r="CF72" s="1247" t="s">
        <v>568</v>
      </c>
      <c r="CG72" s="1247"/>
      <c r="CH72" s="1247"/>
      <c r="CI72" s="1247"/>
      <c r="CJ72" s="1247"/>
      <c r="CK72" s="1247"/>
      <c r="CL72" s="1247"/>
      <c r="CM72" s="1247"/>
      <c r="CN72" s="1247" t="s">
        <v>569</v>
      </c>
      <c r="CO72" s="1247"/>
      <c r="CP72" s="1247"/>
      <c r="CQ72" s="1247"/>
      <c r="CR72" s="1247"/>
      <c r="CS72" s="1247"/>
      <c r="CT72" s="1247"/>
      <c r="CU72" s="1247"/>
      <c r="CV72" s="1247" t="s">
        <v>570</v>
      </c>
      <c r="CW72" s="1247"/>
      <c r="CX72" s="1247"/>
      <c r="CY72" s="1247"/>
      <c r="CZ72" s="1247"/>
      <c r="DA72" s="1247"/>
      <c r="DB72" s="1247"/>
      <c r="DC72" s="1247"/>
    </row>
    <row r="73" spans="2:107" ht="13.2">
      <c r="B73" s="1238"/>
      <c r="G73" s="1254"/>
      <c r="H73" s="1254"/>
      <c r="I73" s="1254"/>
      <c r="J73" s="1254"/>
      <c r="K73" s="1251"/>
      <c r="L73" s="1251"/>
      <c r="M73" s="1251"/>
      <c r="N73" s="1251"/>
      <c r="AM73" s="1252"/>
      <c r="AN73" s="1246" t="s">
        <v>635</v>
      </c>
      <c r="AO73" s="1246"/>
      <c r="AP73" s="1246"/>
      <c r="AQ73" s="1246"/>
      <c r="AR73" s="1246"/>
      <c r="AS73" s="1246"/>
      <c r="AT73" s="1246"/>
      <c r="AU73" s="1246"/>
      <c r="AV73" s="1246"/>
      <c r="AW73" s="1246"/>
      <c r="AX73" s="1246"/>
      <c r="AY73" s="1246"/>
      <c r="AZ73" s="1246"/>
      <c r="BA73" s="1246"/>
      <c r="BB73" s="1246" t="s">
        <v>633</v>
      </c>
      <c r="BC73" s="1246"/>
      <c r="BD73" s="1246"/>
      <c r="BE73" s="1246"/>
      <c r="BF73" s="1246"/>
      <c r="BG73" s="1246"/>
      <c r="BH73" s="1246"/>
      <c r="BI73" s="1246"/>
      <c r="BJ73" s="1246"/>
      <c r="BK73" s="1246"/>
      <c r="BL73" s="1246"/>
      <c r="BM73" s="1246"/>
      <c r="BN73" s="1246"/>
      <c r="BO73" s="1246"/>
      <c r="BP73" s="1245">
        <v>230.2</v>
      </c>
      <c r="BQ73" s="1245"/>
      <c r="BR73" s="1245"/>
      <c r="BS73" s="1245"/>
      <c r="BT73" s="1245"/>
      <c r="BU73" s="1245"/>
      <c r="BV73" s="1245"/>
      <c r="BW73" s="1245"/>
      <c r="BX73" s="1245">
        <v>228.9</v>
      </c>
      <c r="BY73" s="1245"/>
      <c r="BZ73" s="1245"/>
      <c r="CA73" s="1245"/>
      <c r="CB73" s="1245"/>
      <c r="CC73" s="1245"/>
      <c r="CD73" s="1245"/>
      <c r="CE73" s="1245"/>
      <c r="CF73" s="1245">
        <v>229.6</v>
      </c>
      <c r="CG73" s="1245"/>
      <c r="CH73" s="1245"/>
      <c r="CI73" s="1245"/>
      <c r="CJ73" s="1245"/>
      <c r="CK73" s="1245"/>
      <c r="CL73" s="1245"/>
      <c r="CM73" s="1245"/>
      <c r="CN73" s="1245">
        <v>226.2</v>
      </c>
      <c r="CO73" s="1245"/>
      <c r="CP73" s="1245"/>
      <c r="CQ73" s="1245"/>
      <c r="CR73" s="1245"/>
      <c r="CS73" s="1245"/>
      <c r="CT73" s="1245"/>
      <c r="CU73" s="1245"/>
      <c r="CV73" s="1245">
        <v>197.4</v>
      </c>
      <c r="CW73" s="1245"/>
      <c r="CX73" s="1245"/>
      <c r="CY73" s="1245"/>
      <c r="CZ73" s="1245"/>
      <c r="DA73" s="1245"/>
      <c r="DB73" s="1245"/>
      <c r="DC73" s="1245"/>
    </row>
    <row r="74" spans="2:107" ht="13.2">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2">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632</v>
      </c>
      <c r="BC75" s="1246"/>
      <c r="BD75" s="1246"/>
      <c r="BE75" s="1246"/>
      <c r="BF75" s="1246"/>
      <c r="BG75" s="1246"/>
      <c r="BH75" s="1246"/>
      <c r="BI75" s="1246"/>
      <c r="BJ75" s="1246"/>
      <c r="BK75" s="1246"/>
      <c r="BL75" s="1246"/>
      <c r="BM75" s="1246"/>
      <c r="BN75" s="1246"/>
      <c r="BO75" s="1246"/>
      <c r="BP75" s="1245">
        <v>14</v>
      </c>
      <c r="BQ75" s="1245"/>
      <c r="BR75" s="1245"/>
      <c r="BS75" s="1245"/>
      <c r="BT75" s="1245"/>
      <c r="BU75" s="1245"/>
      <c r="BV75" s="1245"/>
      <c r="BW75" s="1245"/>
      <c r="BX75" s="1245">
        <v>15</v>
      </c>
      <c r="BY75" s="1245"/>
      <c r="BZ75" s="1245"/>
      <c r="CA75" s="1245"/>
      <c r="CB75" s="1245"/>
      <c r="CC75" s="1245"/>
      <c r="CD75" s="1245"/>
      <c r="CE75" s="1245"/>
      <c r="CF75" s="1245">
        <v>15.2</v>
      </c>
      <c r="CG75" s="1245"/>
      <c r="CH75" s="1245"/>
      <c r="CI75" s="1245"/>
      <c r="CJ75" s="1245"/>
      <c r="CK75" s="1245"/>
      <c r="CL75" s="1245"/>
      <c r="CM75" s="1245"/>
      <c r="CN75" s="1245">
        <v>15.2</v>
      </c>
      <c r="CO75" s="1245"/>
      <c r="CP75" s="1245"/>
      <c r="CQ75" s="1245"/>
      <c r="CR75" s="1245"/>
      <c r="CS75" s="1245"/>
      <c r="CT75" s="1245"/>
      <c r="CU75" s="1245"/>
      <c r="CV75" s="1245">
        <v>12.8</v>
      </c>
      <c r="CW75" s="1245"/>
      <c r="CX75" s="1245"/>
      <c r="CY75" s="1245"/>
      <c r="CZ75" s="1245"/>
      <c r="DA75" s="1245"/>
      <c r="DB75" s="1245"/>
      <c r="DC75" s="1245"/>
    </row>
    <row r="76" spans="2:107" ht="13.2">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2">
      <c r="B77" s="1238"/>
      <c r="G77" s="1250"/>
      <c r="H77" s="1250"/>
      <c r="I77" s="1250"/>
      <c r="J77" s="1250"/>
      <c r="K77" s="1251"/>
      <c r="L77" s="1251"/>
      <c r="M77" s="1251"/>
      <c r="N77" s="1251"/>
      <c r="AN77" s="1247" t="s">
        <v>634</v>
      </c>
      <c r="AO77" s="1247"/>
      <c r="AP77" s="1247"/>
      <c r="AQ77" s="1247"/>
      <c r="AR77" s="1247"/>
      <c r="AS77" s="1247"/>
      <c r="AT77" s="1247"/>
      <c r="AU77" s="1247"/>
      <c r="AV77" s="1247"/>
      <c r="AW77" s="1247"/>
      <c r="AX77" s="1247"/>
      <c r="AY77" s="1247"/>
      <c r="AZ77" s="1247"/>
      <c r="BA77" s="1247"/>
      <c r="BB77" s="1246" t="s">
        <v>633</v>
      </c>
      <c r="BC77" s="1246"/>
      <c r="BD77" s="1246"/>
      <c r="BE77" s="1246"/>
      <c r="BF77" s="1246"/>
      <c r="BG77" s="1246"/>
      <c r="BH77" s="1246"/>
      <c r="BI77" s="1246"/>
      <c r="BJ77" s="1246"/>
      <c r="BK77" s="1246"/>
      <c r="BL77" s="1246"/>
      <c r="BM77" s="1246"/>
      <c r="BN77" s="1246"/>
      <c r="BO77" s="1246"/>
      <c r="BP77" s="1245">
        <v>139</v>
      </c>
      <c r="BQ77" s="1245"/>
      <c r="BR77" s="1245"/>
      <c r="BS77" s="1245"/>
      <c r="BT77" s="1245"/>
      <c r="BU77" s="1245"/>
      <c r="BV77" s="1245"/>
      <c r="BW77" s="1245"/>
      <c r="BX77" s="1245">
        <v>132.4</v>
      </c>
      <c r="BY77" s="1245"/>
      <c r="BZ77" s="1245"/>
      <c r="CA77" s="1245"/>
      <c r="CB77" s="1245"/>
      <c r="CC77" s="1245"/>
      <c r="CD77" s="1245"/>
      <c r="CE77" s="1245"/>
      <c r="CF77" s="1245">
        <v>124.2</v>
      </c>
      <c r="CG77" s="1245"/>
      <c r="CH77" s="1245"/>
      <c r="CI77" s="1245"/>
      <c r="CJ77" s="1245"/>
      <c r="CK77" s="1245"/>
      <c r="CL77" s="1245"/>
      <c r="CM77" s="1245"/>
      <c r="CN77" s="1245">
        <v>115.7</v>
      </c>
      <c r="CO77" s="1245"/>
      <c r="CP77" s="1245"/>
      <c r="CQ77" s="1245"/>
      <c r="CR77" s="1245"/>
      <c r="CS77" s="1245"/>
      <c r="CT77" s="1245"/>
      <c r="CU77" s="1245"/>
      <c r="CV77" s="1245">
        <v>106</v>
      </c>
      <c r="CW77" s="1245"/>
      <c r="CX77" s="1245"/>
      <c r="CY77" s="1245"/>
      <c r="CZ77" s="1245"/>
      <c r="DA77" s="1245"/>
      <c r="DB77" s="1245"/>
      <c r="DC77" s="1245"/>
    </row>
    <row r="78" spans="2:107" ht="13.2">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2">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632</v>
      </c>
      <c r="BC79" s="1246"/>
      <c r="BD79" s="1246"/>
      <c r="BE79" s="1246"/>
      <c r="BF79" s="1246"/>
      <c r="BG79" s="1246"/>
      <c r="BH79" s="1246"/>
      <c r="BI79" s="1246"/>
      <c r="BJ79" s="1246"/>
      <c r="BK79" s="1246"/>
      <c r="BL79" s="1246"/>
      <c r="BM79" s="1246"/>
      <c r="BN79" s="1246"/>
      <c r="BO79" s="1246"/>
      <c r="BP79" s="1245">
        <v>11.2</v>
      </c>
      <c r="BQ79" s="1245"/>
      <c r="BR79" s="1245"/>
      <c r="BS79" s="1245"/>
      <c r="BT79" s="1245"/>
      <c r="BU79" s="1245"/>
      <c r="BV79" s="1245"/>
      <c r="BW79" s="1245"/>
      <c r="BX79" s="1245">
        <v>11.2</v>
      </c>
      <c r="BY79" s="1245"/>
      <c r="BZ79" s="1245"/>
      <c r="CA79" s="1245"/>
      <c r="CB79" s="1245"/>
      <c r="CC79" s="1245"/>
      <c r="CD79" s="1245"/>
      <c r="CE79" s="1245"/>
      <c r="CF79" s="1245">
        <v>10.9</v>
      </c>
      <c r="CG79" s="1245"/>
      <c r="CH79" s="1245"/>
      <c r="CI79" s="1245"/>
      <c r="CJ79" s="1245"/>
      <c r="CK79" s="1245"/>
      <c r="CL79" s="1245"/>
      <c r="CM79" s="1245"/>
      <c r="CN79" s="1245">
        <v>10.3</v>
      </c>
      <c r="CO79" s="1245"/>
      <c r="CP79" s="1245"/>
      <c r="CQ79" s="1245"/>
      <c r="CR79" s="1245"/>
      <c r="CS79" s="1245"/>
      <c r="CT79" s="1245"/>
      <c r="CU79" s="1245"/>
      <c r="CV79" s="1245">
        <v>9</v>
      </c>
      <c r="CW79" s="1245"/>
      <c r="CX79" s="1245"/>
      <c r="CY79" s="1245"/>
      <c r="CZ79" s="1245"/>
      <c r="DA79" s="1245"/>
      <c r="DB79" s="1245"/>
      <c r="DC79" s="1245"/>
    </row>
    <row r="80" spans="2:107" ht="13.2">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2">
      <c r="B81" s="1238"/>
    </row>
    <row r="82" spans="2:109" ht="16.2">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2">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2">
      <c r="DD84" s="1237"/>
      <c r="DE84" s="1237"/>
    </row>
    <row r="85" spans="2:109" ht="13.2">
      <c r="DD85" s="1237"/>
      <c r="DE85" s="1237"/>
    </row>
    <row r="86" spans="2:109" ht="13.2" hidden="1">
      <c r="DD86" s="1237"/>
      <c r="DE86" s="1237"/>
    </row>
    <row r="87" spans="2:109" ht="13.2" hidden="1">
      <c r="K87" s="1240"/>
      <c r="AQ87" s="1240"/>
      <c r="BC87" s="1240"/>
      <c r="BO87" s="1240"/>
      <c r="CA87" s="1240"/>
      <c r="CM87" s="1240"/>
      <c r="CY87" s="1240"/>
      <c r="DD87" s="1237"/>
      <c r="DE87" s="1237"/>
    </row>
    <row r="88" spans="2:109" ht="13.2" hidden="1">
      <c r="DD88" s="1237"/>
      <c r="DE88" s="1237"/>
    </row>
    <row r="89" spans="2:109" ht="13.2" hidden="1">
      <c r="DD89" s="1237"/>
      <c r="DE89" s="1237"/>
    </row>
    <row r="90" spans="2:109" ht="13.2" hidden="1">
      <c r="DD90" s="1237"/>
      <c r="DE90" s="1237"/>
    </row>
    <row r="91" spans="2:109" ht="13.2" hidden="1">
      <c r="DD91" s="1237"/>
      <c r="DE91" s="1237"/>
    </row>
    <row r="92" spans="2:109" ht="13.5" hidden="1" customHeight="1">
      <c r="DD92" s="1237"/>
      <c r="DE92" s="1237"/>
    </row>
    <row r="93" spans="2:109" ht="13.5" hidden="1" customHeight="1">
      <c r="DD93" s="1237"/>
      <c r="DE93" s="1237"/>
    </row>
    <row r="94" spans="2:109" ht="13.5" hidden="1" customHeight="1">
      <c r="DD94" s="1237"/>
      <c r="DE94" s="1237"/>
    </row>
    <row r="95" spans="2:109" ht="13.5" hidden="1" customHeight="1">
      <c r="DD95" s="1237"/>
      <c r="DE95" s="1237"/>
    </row>
    <row r="96" spans="2:109" ht="13.5" hidden="1" customHeight="1">
      <c r="DD96" s="1237"/>
      <c r="DE96" s="1237"/>
    </row>
    <row r="97" spans="108:109" ht="13.5" hidden="1" customHeight="1">
      <c r="DD97" s="1237"/>
      <c r="DE97" s="1237"/>
    </row>
    <row r="98" spans="108:109" ht="13.5" hidden="1" customHeight="1">
      <c r="DD98" s="1237"/>
      <c r="DE98" s="1237"/>
    </row>
    <row r="99" spans="108:109" ht="13.5" hidden="1" customHeight="1">
      <c r="DD99" s="1237"/>
      <c r="DE99" s="1237"/>
    </row>
    <row r="100" spans="108:109" ht="13.5" hidden="1" customHeight="1">
      <c r="DD100" s="1237"/>
      <c r="DE100" s="1237"/>
    </row>
    <row r="101" spans="108:109" ht="13.5" hidden="1" customHeight="1">
      <c r="DD101" s="1237"/>
      <c r="DE101" s="1237"/>
    </row>
    <row r="102" spans="108:109" ht="13.5" hidden="1" customHeight="1">
      <c r="DD102" s="1237"/>
      <c r="DE102" s="1237"/>
    </row>
    <row r="103" spans="108:109" ht="13.5" hidden="1" customHeight="1">
      <c r="DD103" s="1237"/>
      <c r="DE103" s="1237"/>
    </row>
    <row r="104" spans="108:109" ht="13.5" hidden="1" customHeight="1">
      <c r="DD104" s="1237"/>
      <c r="DE104" s="1237"/>
    </row>
    <row r="105" spans="108:109" ht="13.5" hidden="1" customHeight="1">
      <c r="DD105" s="1237"/>
      <c r="DE105" s="1237"/>
    </row>
    <row r="106" spans="108:109" ht="13.5" hidden="1" customHeight="1">
      <c r="DD106" s="1237"/>
      <c r="DE106" s="1237"/>
    </row>
    <row r="107" spans="108:109" ht="13.5" hidden="1" customHeight="1">
      <c r="DD107" s="1237"/>
      <c r="DE107" s="1237"/>
    </row>
    <row r="108" spans="108:109" ht="13.5" hidden="1" customHeight="1">
      <c r="DD108" s="1237"/>
      <c r="DE108" s="1237"/>
    </row>
    <row r="109" spans="108:109" ht="13.5" hidden="1" customHeight="1">
      <c r="DD109" s="1237"/>
      <c r="DE109" s="1237"/>
    </row>
    <row r="110" spans="108:109" ht="13.5" hidden="1" customHeight="1">
      <c r="DD110" s="1237"/>
      <c r="DE110" s="1237"/>
    </row>
    <row r="111" spans="108:109" ht="13.5" hidden="1" customHeight="1">
      <c r="DD111" s="1237"/>
      <c r="DE111" s="1237"/>
    </row>
    <row r="112" spans="108:109" ht="13.5" hidden="1" customHeight="1">
      <c r="DD112" s="1237"/>
      <c r="DE112" s="1237"/>
    </row>
    <row r="113" spans="108:109" ht="13.5" hidden="1" customHeight="1">
      <c r="DD113" s="1237"/>
      <c r="DE113" s="1237"/>
    </row>
    <row r="114" spans="108:109" ht="13.5" hidden="1" customHeight="1">
      <c r="DD114" s="1237"/>
      <c r="DE114" s="1237"/>
    </row>
    <row r="115" spans="108:109" ht="13.5" hidden="1" customHeight="1">
      <c r="DD115" s="1237"/>
      <c r="DE115" s="1237"/>
    </row>
    <row r="116" spans="108:109" ht="13.5" hidden="1" customHeight="1">
      <c r="DD116" s="1237"/>
      <c r="DE116" s="1237"/>
    </row>
    <row r="117" spans="108:109" ht="13.5" hidden="1" customHeight="1">
      <c r="DD117" s="1237"/>
      <c r="DE117" s="1237"/>
    </row>
    <row r="118" spans="108:109" ht="13.5" hidden="1" customHeight="1">
      <c r="DD118" s="1237"/>
      <c r="DE118" s="1237"/>
    </row>
    <row r="119" spans="108:109" ht="13.5" hidden="1" customHeight="1">
      <c r="DD119" s="1237"/>
      <c r="DE119" s="1237"/>
    </row>
    <row r="120" spans="108:109" ht="13.5" hidden="1" customHeight="1">
      <c r="DD120" s="1237"/>
      <c r="DE120" s="1237"/>
    </row>
    <row r="121" spans="108:109" ht="13.5" hidden="1" customHeight="1">
      <c r="DD121" s="1237"/>
      <c r="DE121" s="1237"/>
    </row>
    <row r="122" spans="108:109" ht="13.5" hidden="1" customHeight="1">
      <c r="DD122" s="1237"/>
      <c r="DE122" s="1237"/>
    </row>
    <row r="123" spans="108:109" ht="13.5" hidden="1" customHeight="1">
      <c r="DD123" s="1237"/>
      <c r="DE123" s="1237"/>
    </row>
    <row r="124" spans="108:109" ht="13.5" hidden="1" customHeight="1">
      <c r="DD124" s="1237"/>
      <c r="DE124" s="1237"/>
    </row>
    <row r="125" spans="108:109" ht="13.5" hidden="1" customHeight="1">
      <c r="DD125" s="1237"/>
      <c r="DE125" s="1237"/>
    </row>
    <row r="126" spans="108:109" ht="13.5" hidden="1" customHeight="1">
      <c r="DD126" s="1237"/>
      <c r="DE126" s="1237"/>
    </row>
    <row r="127" spans="108:109" ht="13.5" hidden="1" customHeight="1">
      <c r="DD127" s="1237"/>
      <c r="DE127" s="1237"/>
    </row>
    <row r="128" spans="108:109" ht="13.5" hidden="1" customHeight="1">
      <c r="DD128" s="1237"/>
      <c r="DE128" s="1237"/>
    </row>
    <row r="129" spans="108:109" ht="13.5" hidden="1" customHeight="1">
      <c r="DD129" s="1237"/>
      <c r="DE129" s="1237"/>
    </row>
    <row r="130" spans="108:109" ht="13.5" hidden="1" customHeight="1">
      <c r="DD130" s="1237"/>
      <c r="DE130" s="1237"/>
    </row>
    <row r="131" spans="108:109" ht="13.5" hidden="1" customHeight="1">
      <c r="DD131" s="1237"/>
      <c r="DE131" s="1237"/>
    </row>
    <row r="132" spans="108:109" ht="13.5" hidden="1" customHeight="1">
      <c r="DD132" s="1237"/>
      <c r="DE132" s="1237"/>
    </row>
    <row r="133" spans="108:109" ht="13.5" hidden="1" customHeight="1">
      <c r="DD133" s="1237"/>
      <c r="DE133" s="1237"/>
    </row>
    <row r="134" spans="108:109" ht="13.5" hidden="1" customHeight="1">
      <c r="DD134" s="1237"/>
      <c r="DE134" s="1237"/>
    </row>
    <row r="135" spans="108:109" ht="13.5" hidden="1" customHeight="1">
      <c r="DD135" s="1237"/>
      <c r="DE135" s="1237"/>
    </row>
    <row r="136" spans="108:109" ht="13.5" hidden="1" customHeight="1">
      <c r="DD136" s="1237"/>
      <c r="DE136" s="1237"/>
    </row>
    <row r="137" spans="108:109" ht="13.5" hidden="1" customHeight="1">
      <c r="DD137" s="1237"/>
      <c r="DE137" s="1237"/>
    </row>
    <row r="138" spans="108:109" ht="13.5" hidden="1" customHeight="1">
      <c r="DD138" s="1237"/>
      <c r="DE138" s="1237"/>
    </row>
    <row r="139" spans="108:109" ht="13.5" hidden="1" customHeight="1">
      <c r="DD139" s="1237"/>
      <c r="DE139" s="1237"/>
    </row>
    <row r="140" spans="108:109" ht="13.5" hidden="1" customHeight="1">
      <c r="DD140" s="1237"/>
      <c r="DE140" s="1237"/>
    </row>
    <row r="141" spans="108:109" ht="13.5" hidden="1" customHeight="1">
      <c r="DD141" s="1237"/>
      <c r="DE141" s="1237"/>
    </row>
    <row r="142" spans="108:109" ht="13.5" hidden="1" customHeight="1">
      <c r="DD142" s="1237"/>
      <c r="DE142" s="1237"/>
    </row>
    <row r="143" spans="108:109" ht="13.5" hidden="1" customHeight="1">
      <c r="DD143" s="1237"/>
      <c r="DE143" s="1237"/>
    </row>
    <row r="144" spans="108:109" ht="13.5" hidden="1" customHeight="1">
      <c r="DD144" s="1237"/>
      <c r="DE144" s="1237"/>
    </row>
    <row r="145" spans="108:109" ht="13.5" hidden="1" customHeight="1">
      <c r="DD145" s="1237"/>
      <c r="DE145" s="1237"/>
    </row>
    <row r="146" spans="108:109" ht="13.5" hidden="1" customHeight="1">
      <c r="DD146" s="1237"/>
      <c r="DE146" s="1237"/>
    </row>
    <row r="147" spans="108:109" ht="13.5" hidden="1" customHeight="1">
      <c r="DD147" s="1237"/>
      <c r="DE147" s="1237"/>
    </row>
    <row r="148" spans="108:109" ht="13.5" hidden="1" customHeight="1">
      <c r="DD148" s="1237"/>
      <c r="DE148" s="1237"/>
    </row>
    <row r="149" spans="108:109" ht="13.5" hidden="1" customHeight="1">
      <c r="DD149" s="1237"/>
      <c r="DE149" s="1237"/>
    </row>
    <row r="150" spans="108:109" ht="13.5" hidden="1" customHeight="1">
      <c r="DD150" s="1237"/>
      <c r="DE150" s="1237"/>
    </row>
    <row r="151" spans="108:109" ht="13.5" hidden="1" customHeight="1">
      <c r="DD151" s="1237"/>
      <c r="DE151" s="1237"/>
    </row>
    <row r="152" spans="108:109" ht="13.5" hidden="1" customHeight="1">
      <c r="DD152" s="1237"/>
      <c r="DE152" s="1237"/>
    </row>
    <row r="153" spans="108:109" ht="13.5" hidden="1" customHeight="1">
      <c r="DD153" s="1237"/>
      <c r="DE153" s="1237"/>
    </row>
    <row r="154" spans="108:109" ht="13.5" hidden="1" customHeight="1">
      <c r="DD154" s="1237"/>
      <c r="DE154" s="1237"/>
    </row>
    <row r="155" spans="108:109" ht="13.5" hidden="1" customHeight="1">
      <c r="DD155" s="1237"/>
      <c r="DE155" s="1237"/>
    </row>
    <row r="156" spans="108:109" ht="13.5" hidden="1" customHeight="1">
      <c r="DD156" s="1237"/>
      <c r="DE156" s="1237"/>
    </row>
    <row r="157" spans="108:109" ht="13.5" hidden="1" customHeight="1">
      <c r="DD157" s="1237"/>
      <c r="DE157" s="1237"/>
    </row>
    <row r="158" spans="108:109" ht="13.5" hidden="1" customHeight="1">
      <c r="DD158" s="1237"/>
      <c r="DE158" s="1237"/>
    </row>
    <row r="159" spans="108:109" ht="13.5" hidden="1" customHeight="1">
      <c r="DD159" s="1237"/>
      <c r="DE159" s="1237"/>
    </row>
    <row r="160" spans="108:109" ht="13.5" hidden="1" customHeight="1">
      <c r="DD160" s="1237"/>
      <c r="DE160" s="123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bqJJsqgPLq8lNUfba5FQq1zbQKgNEroQ/JXZa43if5piT0moc9nLbT0w05Ns1gNz+SzuS+mrR/jJ4JTtqIb6ZA==" saltValue="2h0R6Phl9cOibXeTmFo2XQ=="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Q103" zoomScaleNormal="100" zoomScaleSheetLayoutView="70" workbookViewId="0">
      <selection activeCell="AN70" sqref="AN70"/>
    </sheetView>
  </sheetViews>
  <sheetFormatPr defaultColWidth="0" defaultRowHeight="13.5" customHeight="1" zeroHeight="1"/>
  <cols>
    <col min="1" max="34" width="2.44140625" style="271" customWidth="1"/>
    <col min="35" max="122" width="2.44140625" style="270" customWidth="1"/>
    <col min="123" max="16384" width="2.441406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c r="S2" s="270"/>
      <c r="AH2" s="270"/>
    </row>
    <row r="3" spans="2:34"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row r="5" spans="2:34" ht="13.2"/>
    <row r="6" spans="2:34" ht="13.2"/>
    <row r="7" spans="2:34" ht="13.2"/>
    <row r="8" spans="2:34" ht="13.2"/>
    <row r="9" spans="2:34" ht="13.2">
      <c r="AH9" s="270"/>
    </row>
    <row r="10" spans="2:34" ht="13.2"/>
    <row r="11" spans="2:34" ht="13.2"/>
    <row r="12" spans="2:34" ht="13.2"/>
    <row r="13" spans="2:34" ht="13.2"/>
    <row r="14" spans="2:34" ht="13.2"/>
    <row r="15" spans="2:34" ht="13.2"/>
    <row r="16" spans="2:34" ht="13.2"/>
    <row r="17" spans="12:34" ht="13.2">
      <c r="AH17" s="270"/>
    </row>
    <row r="18" spans="12:34" ht="13.2"/>
    <row r="19" spans="12:34" ht="13.2"/>
    <row r="20" spans="12:34" ht="13.2">
      <c r="AH20" s="270"/>
    </row>
    <row r="21" spans="12:34" ht="13.2">
      <c r="AH21" s="270"/>
    </row>
    <row r="22" spans="12:34" ht="13.2"/>
    <row r="23" spans="12:34" ht="13.2"/>
    <row r="24" spans="12:34" ht="13.2">
      <c r="Q24" s="270"/>
    </row>
    <row r="25" spans="12:34" ht="13.2"/>
    <row r="26" spans="12:34" ht="13.2"/>
    <row r="27" spans="12:34" ht="13.2"/>
    <row r="28" spans="12:34" ht="13.2">
      <c r="O28" s="270"/>
      <c r="T28" s="270"/>
      <c r="AH28" s="270"/>
    </row>
    <row r="29" spans="12:34" ht="13.2"/>
    <row r="30" spans="12:34" ht="13.2"/>
    <row r="31" spans="12:34" ht="13.2">
      <c r="Q31" s="270"/>
    </row>
    <row r="32" spans="12:34" ht="13.2">
      <c r="L32" s="270"/>
    </row>
    <row r="33" spans="2:34" ht="13.2">
      <c r="C33" s="270"/>
      <c r="E33" s="270"/>
      <c r="G33" s="270"/>
      <c r="I33" s="270"/>
      <c r="X33" s="270"/>
    </row>
    <row r="34" spans="2:34" ht="13.2">
      <c r="B34" s="270"/>
      <c r="P34" s="270"/>
      <c r="R34" s="270"/>
      <c r="T34" s="270"/>
    </row>
    <row r="35" spans="2:34" ht="13.2">
      <c r="D35" s="270"/>
      <c r="W35" s="270"/>
      <c r="AC35" s="270"/>
      <c r="AD35" s="270"/>
      <c r="AE35" s="270"/>
      <c r="AF35" s="270"/>
      <c r="AG35" s="270"/>
      <c r="AH35" s="270"/>
    </row>
    <row r="36" spans="2:34" ht="13.2">
      <c r="H36" s="270"/>
      <c r="J36" s="270"/>
      <c r="K36" s="270"/>
      <c r="M36" s="270"/>
      <c r="Y36" s="270"/>
      <c r="Z36" s="270"/>
      <c r="AA36" s="270"/>
      <c r="AB36" s="270"/>
      <c r="AC36" s="270"/>
      <c r="AD36" s="270"/>
      <c r="AE36" s="270"/>
      <c r="AF36" s="270"/>
      <c r="AG36" s="270"/>
      <c r="AH36" s="270"/>
    </row>
    <row r="37" spans="2:34" ht="13.2">
      <c r="AH37" s="270"/>
    </row>
    <row r="38" spans="2:34" ht="13.2">
      <c r="AG38" s="270"/>
      <c r="AH38" s="270"/>
    </row>
    <row r="39" spans="2:34" ht="13.2"/>
    <row r="40" spans="2:34" ht="13.2">
      <c r="X40" s="270"/>
    </row>
    <row r="41" spans="2:34" ht="13.2">
      <c r="R41" s="270"/>
    </row>
    <row r="42" spans="2:34" ht="13.2">
      <c r="W42" s="270"/>
    </row>
    <row r="43" spans="2:34" ht="13.2">
      <c r="Y43" s="270"/>
      <c r="Z43" s="270"/>
      <c r="AA43" s="270"/>
      <c r="AB43" s="270"/>
      <c r="AC43" s="270"/>
      <c r="AD43" s="270"/>
      <c r="AE43" s="270"/>
      <c r="AF43" s="270"/>
      <c r="AG43" s="270"/>
      <c r="AH43" s="270"/>
    </row>
    <row r="44" spans="2:34" ht="13.2">
      <c r="AH44" s="270"/>
    </row>
    <row r="45" spans="2:34" ht="13.2">
      <c r="X45" s="270"/>
    </row>
    <row r="46" spans="2:34" ht="13.2"/>
    <row r="47" spans="2:34" ht="13.2"/>
    <row r="48" spans="2:34" ht="13.2">
      <c r="W48" s="270"/>
      <c r="Y48" s="270"/>
      <c r="Z48" s="270"/>
      <c r="AA48" s="270"/>
      <c r="AB48" s="270"/>
      <c r="AC48" s="270"/>
      <c r="AD48" s="270"/>
      <c r="AE48" s="270"/>
      <c r="AF48" s="270"/>
      <c r="AG48" s="270"/>
      <c r="AH48" s="270"/>
    </row>
    <row r="49" spans="28:34" ht="13.2"/>
    <row r="50" spans="28:34" ht="13.2">
      <c r="AE50" s="270"/>
      <c r="AF50" s="270"/>
      <c r="AG50" s="270"/>
      <c r="AH50" s="270"/>
    </row>
    <row r="51" spans="28:34" ht="13.2">
      <c r="AC51" s="270"/>
      <c r="AD51" s="270"/>
      <c r="AE51" s="270"/>
      <c r="AF51" s="270"/>
      <c r="AG51" s="270"/>
      <c r="AH51" s="270"/>
    </row>
    <row r="52" spans="28:34" ht="13.2"/>
    <row r="53" spans="28:34" ht="13.2">
      <c r="AF53" s="270"/>
      <c r="AG53" s="270"/>
      <c r="AH53" s="270"/>
    </row>
    <row r="54" spans="28:34" ht="13.2">
      <c r="AH54" s="270"/>
    </row>
    <row r="55" spans="28:34" ht="13.2"/>
    <row r="56" spans="28:34" ht="13.2">
      <c r="AB56" s="270"/>
      <c r="AC56" s="270"/>
      <c r="AD56" s="270"/>
      <c r="AE56" s="270"/>
      <c r="AF56" s="270"/>
      <c r="AG56" s="270"/>
      <c r="AH56" s="270"/>
    </row>
    <row r="57" spans="28:34" ht="13.2">
      <c r="AH57" s="270"/>
    </row>
    <row r="58" spans="28:34" ht="13.2">
      <c r="AH58" s="270"/>
    </row>
    <row r="59" spans="28:34" ht="13.2"/>
    <row r="60" spans="28:34" ht="13.2"/>
    <row r="61" spans="28:34" ht="13.2"/>
    <row r="62" spans="28:34" ht="13.2"/>
    <row r="63" spans="28:34" ht="13.2">
      <c r="AH63" s="270"/>
    </row>
    <row r="64" spans="28:34" ht="13.2">
      <c r="AG64" s="270"/>
      <c r="AH64" s="270"/>
    </row>
    <row r="65" spans="28:34" ht="13.2"/>
    <row r="66" spans="28:34" ht="13.2"/>
    <row r="67" spans="28:34" ht="13.2"/>
    <row r="68" spans="28:34" ht="13.2">
      <c r="AB68" s="270"/>
      <c r="AC68" s="270"/>
      <c r="AD68" s="270"/>
      <c r="AE68" s="270"/>
      <c r="AF68" s="270"/>
      <c r="AG68" s="270"/>
      <c r="AH68" s="270"/>
    </row>
    <row r="69" spans="28:34" ht="13.2">
      <c r="AF69" s="270"/>
      <c r="AG69" s="270"/>
      <c r="AH69" s="270"/>
    </row>
    <row r="70" spans="28:34" ht="13.2"/>
    <row r="71" spans="28:34" ht="13.2"/>
    <row r="72" spans="28:34" ht="13.2"/>
    <row r="73" spans="28:34" ht="13.2"/>
    <row r="74" spans="28:34" ht="13.2"/>
    <row r="75" spans="28:34" ht="13.2">
      <c r="AH75" s="270"/>
    </row>
    <row r="76" spans="28:34" ht="13.2">
      <c r="AF76" s="270"/>
      <c r="AG76" s="270"/>
      <c r="AH76" s="270"/>
    </row>
    <row r="77" spans="28:34" ht="13.2">
      <c r="AG77" s="270"/>
      <c r="AH77" s="270"/>
    </row>
    <row r="78" spans="28:34" ht="13.2"/>
    <row r="79" spans="28:34" ht="13.2"/>
    <row r="80" spans="28:34" ht="13.2"/>
    <row r="81" spans="25:34" ht="13.2"/>
    <row r="82" spans="25:34" ht="13.2">
      <c r="Y82" s="270"/>
    </row>
    <row r="83" spans="25:34" ht="13.2">
      <c r="Y83" s="270"/>
      <c r="Z83" s="270"/>
      <c r="AA83" s="270"/>
      <c r="AB83" s="270"/>
      <c r="AC83" s="270"/>
      <c r="AD83" s="270"/>
      <c r="AE83" s="270"/>
      <c r="AF83" s="270"/>
      <c r="AG83" s="270"/>
      <c r="AH83" s="270"/>
    </row>
    <row r="84" spans="25:34" ht="13.2"/>
    <row r="85" spans="25:34" ht="13.2"/>
    <row r="86" spans="25:34" ht="13.2"/>
    <row r="87" spans="25:34" ht="13.2"/>
    <row r="88" spans="25:34" ht="13.2">
      <c r="AH88" s="270"/>
    </row>
    <row r="89" spans="25:34" ht="13.2"/>
    <row r="90" spans="25:34" ht="13.2"/>
    <row r="91" spans="25:34" ht="13.2"/>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PVxaE0yR4Hqiv5P7fGO7ei5yGaQjLH931Yc5lFwsonHS8KYrgfeVQzZszZgZyvMuYJrBv5NhEvT03A0aDQNWQ==" saltValue="MAnc8un5wwixyatW85IM+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3" zoomScaleNormal="100" zoomScaleSheetLayoutView="55" workbookViewId="0">
      <selection activeCell="AN70" sqref="AN70"/>
    </sheetView>
  </sheetViews>
  <sheetFormatPr defaultColWidth="0" defaultRowHeight="13.5" customHeight="1" zeroHeight="1"/>
  <cols>
    <col min="1" max="34" width="2.44140625" style="271" customWidth="1"/>
    <col min="35" max="122" width="2.44140625" style="270" customWidth="1"/>
    <col min="123" max="16384" width="2.441406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c r="S2" s="270"/>
      <c r="AH2" s="270"/>
    </row>
    <row r="3" spans="2:34"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row r="5" spans="2:34" ht="13.2"/>
    <row r="6" spans="2:34" ht="13.2"/>
    <row r="7" spans="2:34" ht="13.2"/>
    <row r="8" spans="2:34" ht="13.2"/>
    <row r="9" spans="2:34" ht="13.2">
      <c r="AH9" s="270"/>
    </row>
    <row r="10" spans="2:34" ht="13.2"/>
    <row r="11" spans="2:34" ht="13.2"/>
    <row r="12" spans="2:34" ht="13.2"/>
    <row r="13" spans="2:34" ht="13.2"/>
    <row r="14" spans="2:34" ht="13.2"/>
    <row r="15" spans="2:34" ht="13.2"/>
    <row r="16" spans="2:34" ht="13.2"/>
    <row r="17" spans="12:34" ht="13.2">
      <c r="AH17" s="270"/>
    </row>
    <row r="18" spans="12:34" ht="13.2"/>
    <row r="19" spans="12:34" ht="13.2"/>
    <row r="20" spans="12:34" ht="13.2">
      <c r="AH20" s="270"/>
    </row>
    <row r="21" spans="12:34" ht="13.2">
      <c r="AH21" s="270"/>
    </row>
    <row r="22" spans="12:34" ht="13.2"/>
    <row r="23" spans="12:34" ht="13.2"/>
    <row r="24" spans="12:34" ht="13.2">
      <c r="Q24" s="270"/>
    </row>
    <row r="25" spans="12:34" ht="13.2"/>
    <row r="26" spans="12:34" ht="13.2"/>
    <row r="27" spans="12:34" ht="13.2"/>
    <row r="28" spans="12:34" ht="13.2">
      <c r="O28" s="270"/>
      <c r="T28" s="270"/>
      <c r="AH28" s="270"/>
    </row>
    <row r="29" spans="12:34" ht="13.2"/>
    <row r="30" spans="12:34" ht="13.2"/>
    <row r="31" spans="12:34" ht="13.2">
      <c r="Q31" s="270"/>
    </row>
    <row r="32" spans="12:34" ht="13.2">
      <c r="L32" s="270"/>
    </row>
    <row r="33" spans="2:34" ht="13.2">
      <c r="C33" s="270"/>
      <c r="E33" s="270"/>
      <c r="G33" s="270"/>
      <c r="I33" s="270"/>
      <c r="X33" s="270"/>
    </row>
    <row r="34" spans="2:34" ht="13.2">
      <c r="B34" s="270"/>
      <c r="P34" s="270"/>
      <c r="R34" s="270"/>
      <c r="T34" s="270"/>
    </row>
    <row r="35" spans="2:34" ht="13.2">
      <c r="D35" s="270"/>
      <c r="W35" s="270"/>
      <c r="AC35" s="270"/>
      <c r="AD35" s="270"/>
      <c r="AE35" s="270"/>
      <c r="AF35" s="270"/>
      <c r="AG35" s="270"/>
      <c r="AH35" s="270"/>
    </row>
    <row r="36" spans="2:34" ht="13.2">
      <c r="H36" s="270"/>
      <c r="J36" s="270"/>
      <c r="K36" s="270"/>
      <c r="M36" s="270"/>
      <c r="Y36" s="270"/>
      <c r="Z36" s="270"/>
      <c r="AA36" s="270"/>
      <c r="AB36" s="270"/>
      <c r="AC36" s="270"/>
      <c r="AD36" s="270"/>
      <c r="AE36" s="270"/>
      <c r="AF36" s="270"/>
      <c r="AG36" s="270"/>
      <c r="AH36" s="270"/>
    </row>
    <row r="37" spans="2:34" ht="13.2">
      <c r="AH37" s="270"/>
    </row>
    <row r="38" spans="2:34" ht="13.2">
      <c r="AG38" s="270"/>
      <c r="AH38" s="270"/>
    </row>
    <row r="39" spans="2:34" ht="13.2"/>
    <row r="40" spans="2:34" ht="13.2">
      <c r="X40" s="270"/>
    </row>
    <row r="41" spans="2:34" ht="13.2">
      <c r="R41" s="270"/>
    </row>
    <row r="42" spans="2:34" ht="13.2">
      <c r="W42" s="270"/>
    </row>
    <row r="43" spans="2:34" ht="13.2">
      <c r="Y43" s="270"/>
      <c r="Z43" s="270"/>
      <c r="AA43" s="270"/>
      <c r="AB43" s="270"/>
      <c r="AC43" s="270"/>
      <c r="AD43" s="270"/>
      <c r="AE43" s="270"/>
      <c r="AF43" s="270"/>
      <c r="AG43" s="270"/>
      <c r="AH43" s="270"/>
    </row>
    <row r="44" spans="2:34" ht="13.2">
      <c r="AH44" s="270"/>
    </row>
    <row r="45" spans="2:34" ht="13.2">
      <c r="X45" s="270"/>
    </row>
    <row r="46" spans="2:34" ht="13.2"/>
    <row r="47" spans="2:34" ht="13.2"/>
    <row r="48" spans="2:34" ht="13.2">
      <c r="W48" s="270"/>
      <c r="Y48" s="270"/>
      <c r="Z48" s="270"/>
      <c r="AA48" s="270"/>
      <c r="AB48" s="270"/>
      <c r="AC48" s="270"/>
      <c r="AD48" s="270"/>
      <c r="AE48" s="270"/>
      <c r="AF48" s="270"/>
      <c r="AG48" s="270"/>
      <c r="AH48" s="270"/>
    </row>
    <row r="49" spans="28:34" ht="13.2"/>
    <row r="50" spans="28:34" ht="13.2">
      <c r="AE50" s="270"/>
      <c r="AF50" s="270"/>
      <c r="AG50" s="270"/>
      <c r="AH50" s="270"/>
    </row>
    <row r="51" spans="28:34" ht="13.2">
      <c r="AC51" s="270"/>
      <c r="AD51" s="270"/>
      <c r="AE51" s="270"/>
      <c r="AF51" s="270"/>
      <c r="AG51" s="270"/>
      <c r="AH51" s="270"/>
    </row>
    <row r="52" spans="28:34" ht="13.2"/>
    <row r="53" spans="28:34" ht="13.2">
      <c r="AF53" s="270"/>
      <c r="AG53" s="270"/>
      <c r="AH53" s="270"/>
    </row>
    <row r="54" spans="28:34" ht="13.2">
      <c r="AH54" s="270"/>
    </row>
    <row r="55" spans="28:34" ht="13.2"/>
    <row r="56" spans="28:34" ht="13.2">
      <c r="AB56" s="270"/>
      <c r="AC56" s="270"/>
      <c r="AD56" s="270"/>
      <c r="AE56" s="270"/>
      <c r="AF56" s="270"/>
      <c r="AG56" s="270"/>
      <c r="AH56" s="270"/>
    </row>
    <row r="57" spans="28:34" ht="13.2">
      <c r="AH57" s="270"/>
    </row>
    <row r="58" spans="28:34" ht="13.2">
      <c r="AH58" s="270"/>
    </row>
    <row r="59" spans="28:34" ht="13.2">
      <c r="AG59" s="270"/>
      <c r="AH59" s="270"/>
    </row>
    <row r="60" spans="28:34" ht="13.2"/>
    <row r="61" spans="28:34" ht="13.2"/>
    <row r="62" spans="28:34" ht="13.2"/>
    <row r="63" spans="28:34" ht="13.2">
      <c r="AH63" s="270"/>
    </row>
    <row r="64" spans="28:34" ht="13.2">
      <c r="AG64" s="270"/>
      <c r="AH64" s="270"/>
    </row>
    <row r="65" spans="28:34" ht="13.2"/>
    <row r="66" spans="28:34" ht="13.2"/>
    <row r="67" spans="28:34" ht="13.2"/>
    <row r="68" spans="28:34" ht="13.2">
      <c r="AB68" s="270"/>
      <c r="AC68" s="270"/>
      <c r="AD68" s="270"/>
      <c r="AE68" s="270"/>
      <c r="AF68" s="270"/>
      <c r="AG68" s="270"/>
      <c r="AH68" s="270"/>
    </row>
    <row r="69" spans="28:34" ht="13.2">
      <c r="AF69" s="270"/>
      <c r="AG69" s="270"/>
      <c r="AH69" s="270"/>
    </row>
    <row r="70" spans="28:34" ht="13.2"/>
    <row r="71" spans="28:34" ht="13.2"/>
    <row r="72" spans="28:34" ht="13.2"/>
    <row r="73" spans="28:34" ht="13.2"/>
    <row r="74" spans="28:34" ht="13.2"/>
    <row r="75" spans="28:34" ht="13.2">
      <c r="AH75" s="270"/>
    </row>
    <row r="76" spans="28:34" ht="13.2">
      <c r="AF76" s="270"/>
      <c r="AG76" s="270"/>
      <c r="AH76" s="270"/>
    </row>
    <row r="77" spans="28:34" ht="13.2">
      <c r="AG77" s="270"/>
      <c r="AH77" s="270"/>
    </row>
    <row r="78" spans="28:34" ht="13.2"/>
    <row r="79" spans="28:34" ht="13.2"/>
    <row r="80" spans="28:34" ht="13.2"/>
    <row r="81" spans="25:34" ht="13.2"/>
    <row r="82" spans="25:34" ht="13.2">
      <c r="Y82" s="270"/>
    </row>
    <row r="83" spans="25:34" ht="13.2">
      <c r="Y83" s="270"/>
      <c r="Z83" s="270"/>
      <c r="AA83" s="270"/>
      <c r="AB83" s="270"/>
      <c r="AC83" s="270"/>
      <c r="AD83" s="270"/>
      <c r="AE83" s="270"/>
      <c r="AF83" s="270"/>
      <c r="AG83" s="270"/>
      <c r="AH83" s="270"/>
    </row>
    <row r="84" spans="25:34" ht="13.2"/>
    <row r="85" spans="25:34" ht="13.2"/>
    <row r="86" spans="25:34" ht="13.2"/>
    <row r="87" spans="25:34" ht="13.2"/>
    <row r="88" spans="25:34" ht="13.2">
      <c r="AH88" s="270"/>
    </row>
    <row r="89" spans="25:34" ht="13.2"/>
    <row r="90" spans="25:34" ht="13.2"/>
    <row r="91" spans="25:34" ht="13.2"/>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UwOxx93vZ2MAF1NwNnn+Ru3QEteVvK2JJhxgGNmFN5tYXJmqlkNV+gnk+1LtGQLAlJQuS2Eo+BNpehPi0WFlA==" saltValue="IccyfuaxzAhKKhZWTu8CM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29" customWidth="1"/>
    <col min="2" max="8" width="13.33203125" style="129" customWidth="1"/>
    <col min="9" max="16384" width="11.109375" style="129"/>
  </cols>
  <sheetData>
    <row r="1" spans="1:8">
      <c r="A1" s="123"/>
      <c r="B1" s="124"/>
      <c r="C1" s="125"/>
      <c r="D1" s="126"/>
      <c r="E1" s="127"/>
      <c r="F1" s="127"/>
      <c r="G1" s="127"/>
      <c r="H1" s="128"/>
    </row>
    <row r="2" spans="1:8">
      <c r="A2" s="130"/>
      <c r="B2" s="131"/>
      <c r="C2" s="132"/>
      <c r="D2" s="133" t="s">
        <v>46</v>
      </c>
      <c r="E2" s="134"/>
      <c r="F2" s="135" t="s">
        <v>563</v>
      </c>
      <c r="G2" s="136"/>
      <c r="H2" s="137"/>
    </row>
    <row r="3" spans="1:8">
      <c r="A3" s="133" t="s">
        <v>556</v>
      </c>
      <c r="B3" s="138"/>
      <c r="C3" s="139"/>
      <c r="D3" s="140">
        <v>35829</v>
      </c>
      <c r="E3" s="141"/>
      <c r="F3" s="142">
        <v>50848</v>
      </c>
      <c r="G3" s="143"/>
      <c r="H3" s="144"/>
    </row>
    <row r="4" spans="1:8">
      <c r="A4" s="145"/>
      <c r="B4" s="146"/>
      <c r="C4" s="147"/>
      <c r="D4" s="148">
        <v>19142</v>
      </c>
      <c r="E4" s="149"/>
      <c r="F4" s="150">
        <v>22583</v>
      </c>
      <c r="G4" s="151"/>
      <c r="H4" s="152"/>
    </row>
    <row r="5" spans="1:8">
      <c r="A5" s="133" t="s">
        <v>558</v>
      </c>
      <c r="B5" s="138"/>
      <c r="C5" s="139"/>
      <c r="D5" s="140">
        <v>41717</v>
      </c>
      <c r="E5" s="141"/>
      <c r="F5" s="142">
        <v>53572</v>
      </c>
      <c r="G5" s="143"/>
      <c r="H5" s="144"/>
    </row>
    <row r="6" spans="1:8">
      <c r="A6" s="145"/>
      <c r="B6" s="146"/>
      <c r="C6" s="147"/>
      <c r="D6" s="148">
        <v>25502</v>
      </c>
      <c r="E6" s="149"/>
      <c r="F6" s="150">
        <v>25259</v>
      </c>
      <c r="G6" s="151"/>
      <c r="H6" s="152"/>
    </row>
    <row r="7" spans="1:8">
      <c r="A7" s="133" t="s">
        <v>559</v>
      </c>
      <c r="B7" s="138"/>
      <c r="C7" s="139"/>
      <c r="D7" s="140">
        <v>46647</v>
      </c>
      <c r="E7" s="141"/>
      <c r="F7" s="142">
        <v>51898</v>
      </c>
      <c r="G7" s="143"/>
      <c r="H7" s="144"/>
    </row>
    <row r="8" spans="1:8">
      <c r="A8" s="145"/>
      <c r="B8" s="146"/>
      <c r="C8" s="147"/>
      <c r="D8" s="148">
        <v>27744</v>
      </c>
      <c r="E8" s="149"/>
      <c r="F8" s="150">
        <v>25986</v>
      </c>
      <c r="G8" s="151"/>
      <c r="H8" s="152"/>
    </row>
    <row r="9" spans="1:8">
      <c r="A9" s="133" t="s">
        <v>560</v>
      </c>
      <c r="B9" s="138"/>
      <c r="C9" s="139"/>
      <c r="D9" s="140">
        <v>41979</v>
      </c>
      <c r="E9" s="141"/>
      <c r="F9" s="142">
        <v>51684</v>
      </c>
      <c r="G9" s="143"/>
      <c r="H9" s="144"/>
    </row>
    <row r="10" spans="1:8">
      <c r="A10" s="145"/>
      <c r="B10" s="146"/>
      <c r="C10" s="147"/>
      <c r="D10" s="148">
        <v>22385</v>
      </c>
      <c r="E10" s="149"/>
      <c r="F10" s="150">
        <v>26671</v>
      </c>
      <c r="G10" s="151"/>
      <c r="H10" s="152"/>
    </row>
    <row r="11" spans="1:8">
      <c r="A11" s="133" t="s">
        <v>561</v>
      </c>
      <c r="B11" s="138"/>
      <c r="C11" s="139"/>
      <c r="D11" s="140">
        <v>43344</v>
      </c>
      <c r="E11" s="141"/>
      <c r="F11" s="142">
        <v>52897</v>
      </c>
      <c r="G11" s="143"/>
      <c r="H11" s="144"/>
    </row>
    <row r="12" spans="1:8">
      <c r="A12" s="145"/>
      <c r="B12" s="146"/>
      <c r="C12" s="153"/>
      <c r="D12" s="148">
        <v>23619</v>
      </c>
      <c r="E12" s="149"/>
      <c r="F12" s="150">
        <v>27013</v>
      </c>
      <c r="G12" s="151"/>
      <c r="H12" s="152"/>
    </row>
    <row r="13" spans="1:8">
      <c r="A13" s="133"/>
      <c r="B13" s="138"/>
      <c r="C13" s="154"/>
      <c r="D13" s="155">
        <v>41903</v>
      </c>
      <c r="E13" s="156"/>
      <c r="F13" s="157">
        <v>52180</v>
      </c>
      <c r="G13" s="158"/>
      <c r="H13" s="144"/>
    </row>
    <row r="14" spans="1:8">
      <c r="A14" s="145"/>
      <c r="B14" s="146"/>
      <c r="C14" s="147"/>
      <c r="D14" s="148">
        <v>23678</v>
      </c>
      <c r="E14" s="149"/>
      <c r="F14" s="150">
        <v>25502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0.56999999999999995</v>
      </c>
      <c r="C19" s="159">
        <f>ROUND(VALUE(SUBSTITUTE(実質収支比率等に係る経年分析!G$48,"▲","-")),2)</f>
        <v>0.6</v>
      </c>
      <c r="D19" s="159">
        <f>ROUND(VALUE(SUBSTITUTE(実質収支比率等に係る経年分析!H$48,"▲","-")),2)</f>
        <v>0.54</v>
      </c>
      <c r="E19" s="159">
        <f>ROUND(VALUE(SUBSTITUTE(実質収支比率等に係る経年分析!I$48,"▲","-")),2)</f>
        <v>0.14000000000000001</v>
      </c>
      <c r="F19" s="159">
        <f>ROUND(VALUE(SUBSTITUTE(実質収支比率等に係る経年分析!J$48,"▲","-")),2)</f>
        <v>0.09</v>
      </c>
    </row>
    <row r="20" spans="1:11">
      <c r="A20" s="159" t="s">
        <v>49</v>
      </c>
      <c r="B20" s="159">
        <f>ROUND(VALUE(SUBSTITUTE(実質収支比率等に係る経年分析!F$47,"▲","-")),2)</f>
        <v>0.6</v>
      </c>
      <c r="C20" s="159">
        <f>ROUND(VALUE(SUBSTITUTE(実質収支比率等に係る経年分析!G$47,"▲","-")),2)</f>
        <v>0.14000000000000001</v>
      </c>
      <c r="D20" s="159">
        <f>ROUND(VALUE(SUBSTITUTE(実質収支比率等に係る経年分析!H$47,"▲","-")),2)</f>
        <v>0.39</v>
      </c>
      <c r="E20" s="159" t="e">
        <f>ROUND(VALUE(SUBSTITUTE(実質収支比率等に係る経年分析!I$47,"▲","-")),2)</f>
        <v>#VALUE!</v>
      </c>
      <c r="F20" s="159">
        <f>ROUND(VALUE(SUBSTITUTE(実質収支比率等に係る経年分析!J$47,"▲","-")),2)</f>
        <v>0.33</v>
      </c>
    </row>
    <row r="21" spans="1:11">
      <c r="A21" s="159" t="s">
        <v>50</v>
      </c>
      <c r="B21" s="159">
        <f>IF(ISNUMBER(VALUE(SUBSTITUTE(実質収支比率等に係る経年分析!F$49,"▲","-"))),ROUND(VALUE(SUBSTITUTE(実質収支比率等に係る経年分析!F$49,"▲","-")),2),NA())</f>
        <v>-0.22</v>
      </c>
      <c r="C21" s="159">
        <f>IF(ISNUMBER(VALUE(SUBSTITUTE(実質収支比率等に係る経年分析!G$49,"▲","-"))),ROUND(VALUE(SUBSTITUTE(実質収支比率等に係る経年分析!G$49,"▲","-")),2),NA())</f>
        <v>-0.71</v>
      </c>
      <c r="D21" s="159">
        <f>IF(ISNUMBER(VALUE(SUBSTITUTE(実質収支比率等に係る経年分析!H$49,"▲","-"))),ROUND(VALUE(SUBSTITUTE(実質収支比率等に係る経年分析!H$49,"▲","-")),2),NA())</f>
        <v>-0.11</v>
      </c>
      <c r="E21" s="159">
        <f>IF(ISNUMBER(VALUE(SUBSTITUTE(実質収支比率等に係る経年分析!I$49,"▲","-"))),ROUND(VALUE(SUBSTITUTE(実質収支比率等に係る経年分析!I$49,"▲","-")),2),NA())</f>
        <v>-1.07</v>
      </c>
      <c r="F21" s="159">
        <f>IF(ISNUMBER(VALUE(SUBSTITUTE(実質収支比率等に係る経年分析!J$49,"▲","-"))),ROUND(VALUE(SUBSTITUTE(実質収支比率等に係る経年分析!J$49,"▲","-")),2),NA())</f>
        <v>0.18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0.04</v>
      </c>
    </row>
    <row r="28" spans="1:11">
      <c r="A28" s="160" t="str">
        <f>IF(連結実質赤字比率に係る赤字・黒字の構成分析!C$42="",NA(),連結実質赤字比率に係る赤字・黒字の構成分析!C$42)</f>
        <v>その他会計（赤字）</v>
      </c>
      <c r="B28" s="160">
        <f>IF(ROUND(VALUE(SUBSTITUTE(連結実質赤字比率に係る赤字・黒字の構成分析!F$42,"▲", "-")), 2) &lt; 0, ABS(ROUND(VALUE(SUBSTITUTE(連結実質赤字比率に係る赤字・黒字の構成分析!F$42,"▲", "-")), 2)), NA())</f>
        <v>1.77</v>
      </c>
      <c r="C28" s="160" t="e">
        <f>IF(ROUND(VALUE(SUBSTITUTE(連結実質赤字比率に係る赤字・黒字の構成分析!F$42,"▲", "-")), 2) &gt;= 0, ABS(ROUND(VALUE(SUBSTITUTE(連結実質赤字比率に係る赤字・黒字の構成分析!F$42,"▲", "-")), 2)), NA())</f>
        <v>#N/A</v>
      </c>
      <c r="D28" s="160">
        <f>IF(ROUND(VALUE(SUBSTITUTE(連結実質赤字比率に係る赤字・黒字の構成分析!G$42,"▲", "-")), 2) &lt; 0, ABS(ROUND(VALUE(SUBSTITUTE(連結実質赤字比率に係る赤字・黒字の構成分析!G$42,"▲", "-")), 2)), NA())</f>
        <v>1.0900000000000001</v>
      </c>
      <c r="E28" s="160" t="e">
        <f>IF(ROUND(VALUE(SUBSTITUTE(連結実質赤字比率に係る赤字・黒字の構成分析!G$42,"▲", "-")), 2) &gt;= 0, ABS(ROUND(VALUE(SUBSTITUTE(連結実質赤字比率に係る赤字・黒字の構成分析!G$42,"▲", "-")), 2)), NA())</f>
        <v>#N/A</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一般会計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0.56000000000000005</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0.54</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0.08</v>
      </c>
    </row>
    <row r="30" spans="1:11">
      <c r="A30" s="160" t="str">
        <f>IF(連結実質赤字比率に係る赤字・黒字の構成分析!C$40="",NA(),連結実質赤字比率に係る赤字・黒字の構成分析!C$40)</f>
        <v>京都市後期高齢者医療特別会計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0.17</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0.14000000000000001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0.17</v>
      </c>
    </row>
    <row r="31" spans="1:11">
      <c r="A31" s="160" t="str">
        <f>IF(連結実質赤字比率に係る赤字・黒字の構成分析!C$39="",NA(),連結実質赤字比率に係る赤字・黒字の構成分析!C$39)</f>
        <v>京都市中央卸売市場第一市場特別会計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0.28999999999999998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0.28000000000000003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0.24</v>
      </c>
    </row>
    <row r="32" spans="1:11">
      <c r="A32" s="160" t="str">
        <f>IF(連結実質赤字比率に係る赤字・黒字の構成分析!C$38="",NA(),連結実質赤字比率に係る赤字・黒字の構成分析!C$38)</f>
        <v>京都市自動車運送事業特別会計</v>
      </c>
      <c r="B32" s="160">
        <f>IF(ROUND(VALUE(SUBSTITUTE(連結実質赤字比率に係る赤字・黒字の構成分析!F$38,"▲", "-")), 2) &lt; 0, ABS(ROUND(VALUE(SUBSTITUTE(連結実質赤字比率に係る赤字・黒字の構成分析!F$38,"▲", "-")), 2)), NA())</f>
        <v>0.28000000000000003</v>
      </c>
      <c r="C32" s="160" t="e">
        <f>IF(ROUND(VALUE(SUBSTITUTE(連結実質赤字比率に係る赤字・黒字の構成分析!F$38,"▲", "-")), 2) &gt;= 0, ABS(ROUND(VALUE(SUBSTITUTE(連結実質赤字比率に係る赤字・黒字の構成分析!F$38,"▲", "-")), 2)), NA())</f>
        <v>#N/A</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0.84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1.19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0.84</v>
      </c>
    </row>
    <row r="33" spans="1:16">
      <c r="A33" s="160" t="str">
        <f>IF(連結実質赤字比率に係る赤字・黒字の構成分析!C$37="",NA(),連結実質赤字比率に係る赤字・黒字の構成分析!C$37)</f>
        <v>京都市介護保険事業特別会計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0.28999999999999998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1.04</v>
      </c>
    </row>
    <row r="34" spans="1:16">
      <c r="A34" s="160" t="str">
        <f>IF(連結実質赤字比率に係る赤字・黒字の構成分析!C$36="",NA(),連結実質赤字比率に係る赤字・黒字の構成分析!C$36)</f>
        <v>京都市国民健康保険事業特別会計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0.38</v>
      </c>
      <c r="F34" s="160">
        <f>IF(ROUND(VALUE(SUBSTITUTE(連結実質赤字比率に係る赤字・黒字の構成分析!H$36,"▲", "-")), 2) &lt; 0, ABS(ROUND(VALUE(SUBSTITUTE(連結実質赤字比率に係る赤字・黒字の構成分析!H$36,"▲", "-")), 2)), NA())</f>
        <v>0.08</v>
      </c>
      <c r="G34" s="160" t="e">
        <f>IF(ROUND(VALUE(SUBSTITUTE(連結実質赤字比率に係る赤字・黒字の構成分析!H$36,"▲", "-")), 2) &gt;= 0, ABS(ROUND(VALUE(SUBSTITUTE(連結実質赤字比率に係る赤字・黒字の構成分析!H$36,"▲", "-")), 2)), NA())</f>
        <v>#N/A</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1.32</v>
      </c>
    </row>
    <row r="35" spans="1:16">
      <c r="A35" s="160" t="str">
        <f>IF(連結実質赤字比率に係る赤字・黒字の構成分析!C$35="",NA(),連結実質赤字比率に係る赤字・黒字の構成分析!C$35)</f>
        <v>京都市水道事業特別会計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2.46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3.06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3.24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3.89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2.66</v>
      </c>
    </row>
    <row r="36" spans="1:16">
      <c r="A36" s="160" t="str">
        <f>IF(連結実質赤字比率に係る赤字・黒字の構成分析!C$34="",NA(),連結実質赤字比率に係る赤字・黒字の構成分析!C$34)</f>
        <v>京都市公共下水道事業特別会計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6.05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5.91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4.8499999999999996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5.26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4.08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83884</v>
      </c>
      <c r="E42" s="161"/>
      <c r="F42" s="161"/>
      <c r="G42" s="161">
        <f>'実質公債費比率（分子）の構造'!L$52</f>
        <v>83985</v>
      </c>
      <c r="H42" s="161"/>
      <c r="I42" s="161"/>
      <c r="J42" s="161">
        <f>'実質公債費比率（分子）の構造'!M$52</f>
        <v>84203</v>
      </c>
      <c r="K42" s="161"/>
      <c r="L42" s="161"/>
      <c r="M42" s="161">
        <f>'実質公債費比率（分子）の構造'!N$52</f>
        <v>83472</v>
      </c>
      <c r="N42" s="161"/>
      <c r="O42" s="161"/>
      <c r="P42" s="161">
        <f>'実質公債費比率（分子）の構造'!O$52</f>
        <v>87722</v>
      </c>
    </row>
    <row r="43" spans="1:16">
      <c r="A43" s="161" t="s">
        <v>18</v>
      </c>
      <c r="B43" s="161">
        <f>'実質公債費比率（分子）の構造'!K$51</f>
        <v>1</v>
      </c>
      <c r="C43" s="161"/>
      <c r="D43" s="161"/>
      <c r="E43" s="161">
        <f>'実質公債費比率（分子）の構造'!L$51</f>
        <v>3</v>
      </c>
      <c r="F43" s="161"/>
      <c r="G43" s="161"/>
      <c r="H43" s="161">
        <f>'実質公債費比率（分子）の構造'!M$51</f>
        <v>2</v>
      </c>
      <c r="I43" s="161"/>
      <c r="J43" s="161"/>
      <c r="K43" s="161">
        <f>'実質公債費比率（分子）の構造'!N$51</f>
        <v>0</v>
      </c>
      <c r="L43" s="161"/>
      <c r="M43" s="161"/>
      <c r="N43" s="161">
        <f>'実質公債費比率（分子）の構造'!O$51</f>
        <v>0</v>
      </c>
      <c r="O43" s="161"/>
      <c r="P43" s="161"/>
    </row>
    <row r="44" spans="1:16">
      <c r="A44" s="161" t="s">
        <v>58</v>
      </c>
      <c r="B44" s="161">
        <f>'実質公債費比率（分子）の構造'!K$50</f>
        <v>921</v>
      </c>
      <c r="C44" s="161"/>
      <c r="D44" s="161"/>
      <c r="E44" s="161">
        <f>'実質公債費比率（分子）の構造'!L$50</f>
        <v>922</v>
      </c>
      <c r="F44" s="161"/>
      <c r="G44" s="161"/>
      <c r="H44" s="161">
        <f>'実質公債費比率（分子）の構造'!M$50</f>
        <v>922</v>
      </c>
      <c r="I44" s="161"/>
      <c r="J44" s="161"/>
      <c r="K44" s="161">
        <f>'実質公債費比率（分子）の構造'!N$50</f>
        <v>832</v>
      </c>
      <c r="L44" s="161"/>
      <c r="M44" s="161"/>
      <c r="N44" s="161">
        <f>'実質公債費比率（分子）の構造'!O$50</f>
        <v>867</v>
      </c>
      <c r="O44" s="161"/>
      <c r="P44" s="161"/>
    </row>
    <row r="45" spans="1:16">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23437</v>
      </c>
      <c r="C46" s="161"/>
      <c r="D46" s="161"/>
      <c r="E46" s="161">
        <f>'実質公債費比率（分子）の構造'!L$48</f>
        <v>22765</v>
      </c>
      <c r="F46" s="161"/>
      <c r="G46" s="161"/>
      <c r="H46" s="161">
        <f>'実質公債費比率（分子）の構造'!M$48</f>
        <v>23221</v>
      </c>
      <c r="I46" s="161"/>
      <c r="J46" s="161"/>
      <c r="K46" s="161">
        <f>'実質公債費比率（分子）の構造'!N$48</f>
        <v>21138</v>
      </c>
      <c r="L46" s="161"/>
      <c r="M46" s="161"/>
      <c r="N46" s="161">
        <f>'実質公債費比率（分子）の構造'!O$48</f>
        <v>19486</v>
      </c>
      <c r="O46" s="161"/>
      <c r="P46" s="161"/>
    </row>
    <row r="47" spans="1:16">
      <c r="A47" s="161" t="s">
        <v>61</v>
      </c>
      <c r="B47" s="161">
        <f>'実質公債費比率（分子）の構造'!K$47</f>
        <v>41579</v>
      </c>
      <c r="C47" s="161"/>
      <c r="D47" s="161"/>
      <c r="E47" s="161">
        <f>'実質公債費比率（分子）の構造'!L$47</f>
        <v>42673</v>
      </c>
      <c r="F47" s="161"/>
      <c r="G47" s="161"/>
      <c r="H47" s="161">
        <f>'実質公債費比率（分子）の構造'!M$47</f>
        <v>42685</v>
      </c>
      <c r="I47" s="161"/>
      <c r="J47" s="161"/>
      <c r="K47" s="161">
        <f>'実質公債費比率（分子）の構造'!N$47</f>
        <v>43080</v>
      </c>
      <c r="L47" s="161"/>
      <c r="M47" s="161"/>
      <c r="N47" s="161">
        <f>'実質公債費比率（分子）の構造'!O$47</f>
        <v>43789</v>
      </c>
      <c r="O47" s="161"/>
      <c r="P47" s="161"/>
    </row>
    <row r="48" spans="1:16">
      <c r="A48" s="161" t="s">
        <v>62</v>
      </c>
      <c r="B48" s="161">
        <f>'実質公債費比率（分子）の構造'!K$46</f>
        <v>12953</v>
      </c>
      <c r="C48" s="161"/>
      <c r="D48" s="161"/>
      <c r="E48" s="161">
        <f>'実質公債費比率（分子）の構造'!L$46</f>
        <v>18162</v>
      </c>
      <c r="F48" s="161"/>
      <c r="G48" s="161"/>
      <c r="H48" s="161">
        <f>'実質公債費比率（分子）の構造'!M$46</f>
        <v>16380</v>
      </c>
      <c r="I48" s="161"/>
      <c r="J48" s="161"/>
      <c r="K48" s="161">
        <f>'実質公債費比率（分子）の構造'!N$46</f>
        <v>14540</v>
      </c>
      <c r="L48" s="161"/>
      <c r="M48" s="161"/>
      <c r="N48" s="161">
        <f>'実質公債費比率（分子）の構造'!O$46</f>
        <v>7877</v>
      </c>
      <c r="O48" s="161"/>
      <c r="P48" s="161"/>
    </row>
    <row r="49" spans="1:16">
      <c r="A49" s="161" t="s">
        <v>63</v>
      </c>
      <c r="B49" s="161">
        <f>'実質公債費比率（分子）の構造'!K$45</f>
        <v>47014</v>
      </c>
      <c r="C49" s="161"/>
      <c r="D49" s="161"/>
      <c r="E49" s="161">
        <f>'実質公債費比率（分子）の構造'!L$45</f>
        <v>47553</v>
      </c>
      <c r="F49" s="161"/>
      <c r="G49" s="161"/>
      <c r="H49" s="161">
        <f>'実質公債費比率（分子）の構造'!M$45</f>
        <v>45817</v>
      </c>
      <c r="I49" s="161"/>
      <c r="J49" s="161"/>
      <c r="K49" s="161">
        <f>'実質公債費比率（分子）の構造'!N$45</f>
        <v>46003</v>
      </c>
      <c r="L49" s="161"/>
      <c r="M49" s="161"/>
      <c r="N49" s="161">
        <f>'実質公債費比率（分子）の構造'!O$45</f>
        <v>46834</v>
      </c>
      <c r="O49" s="161"/>
      <c r="P49" s="161"/>
    </row>
    <row r="50" spans="1:16">
      <c r="A50" s="161" t="s">
        <v>64</v>
      </c>
      <c r="B50" s="161" t="e">
        <f>NA()</f>
        <v>#N/A</v>
      </c>
      <c r="C50" s="161">
        <f>IF(ISNUMBER('実質公債費比率（分子）の構造'!K$53),'実質公債費比率（分子）の構造'!K$53,NA())</f>
        <v>42021</v>
      </c>
      <c r="D50" s="161" t="e">
        <f>NA()</f>
        <v>#N/A</v>
      </c>
      <c r="E50" s="161" t="e">
        <f>NA()</f>
        <v>#N/A</v>
      </c>
      <c r="F50" s="161">
        <f>IF(ISNUMBER('実質公債費比率（分子）の構造'!L$53),'実質公債費比率（分子）の構造'!L$53,NA())</f>
        <v>48093</v>
      </c>
      <c r="G50" s="161" t="e">
        <f>NA()</f>
        <v>#N/A</v>
      </c>
      <c r="H50" s="161" t="e">
        <f>NA()</f>
        <v>#N/A</v>
      </c>
      <c r="I50" s="161">
        <f>IF(ISNUMBER('実質公債費比率（分子）の構造'!M$53),'実質公債費比率（分子）の構造'!M$53,NA())</f>
        <v>44824</v>
      </c>
      <c r="J50" s="161" t="e">
        <f>NA()</f>
        <v>#N/A</v>
      </c>
      <c r="K50" s="161" t="e">
        <f>NA()</f>
        <v>#N/A</v>
      </c>
      <c r="L50" s="161">
        <f>IF(ISNUMBER('実質公債費比率（分子）の構造'!N$53),'実質公債費比率（分子）の構造'!N$53,NA())</f>
        <v>42121</v>
      </c>
      <c r="M50" s="161" t="e">
        <f>NA()</f>
        <v>#N/A</v>
      </c>
      <c r="N50" s="161" t="e">
        <f>NA()</f>
        <v>#N/A</v>
      </c>
      <c r="O50" s="161">
        <f>IF(ISNUMBER('実質公債費比率（分子）の構造'!O$53),'実質公債費比率（分子）の構造'!O$53,NA())</f>
        <v>31131</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692536</v>
      </c>
      <c r="E56" s="160"/>
      <c r="F56" s="160"/>
      <c r="G56" s="160">
        <f>'将来負担比率（分子）の構造'!J$52</f>
        <v>705706</v>
      </c>
      <c r="H56" s="160"/>
      <c r="I56" s="160"/>
      <c r="J56" s="160">
        <f>'将来負担比率（分子）の構造'!K$52</f>
        <v>711322</v>
      </c>
      <c r="K56" s="160"/>
      <c r="L56" s="160"/>
      <c r="M56" s="160">
        <f>'将来負担比率（分子）の構造'!L$52</f>
        <v>714544</v>
      </c>
      <c r="N56" s="160"/>
      <c r="O56" s="160"/>
      <c r="P56" s="160">
        <f>'将来負担比率（分子）の構造'!M$52</f>
        <v>717027</v>
      </c>
    </row>
    <row r="57" spans="1:16">
      <c r="A57" s="160" t="s">
        <v>36</v>
      </c>
      <c r="B57" s="160"/>
      <c r="C57" s="160"/>
      <c r="D57" s="160">
        <f>'将来負担比率（分子）の構造'!I$51</f>
        <v>328515</v>
      </c>
      <c r="E57" s="160"/>
      <c r="F57" s="160"/>
      <c r="G57" s="160">
        <f>'将来負担比率（分子）の構造'!J$51</f>
        <v>330251</v>
      </c>
      <c r="H57" s="160"/>
      <c r="I57" s="160"/>
      <c r="J57" s="160">
        <f>'将来負担比率（分子）の構造'!K$51</f>
        <v>321373</v>
      </c>
      <c r="K57" s="160"/>
      <c r="L57" s="160"/>
      <c r="M57" s="160">
        <f>'将来負担比率（分子）の構造'!L$51</f>
        <v>325249</v>
      </c>
      <c r="N57" s="160"/>
      <c r="O57" s="160"/>
      <c r="P57" s="160">
        <f>'将来負担比率（分子）の構造'!M$51</f>
        <v>319617</v>
      </c>
    </row>
    <row r="58" spans="1:16">
      <c r="A58" s="160" t="s">
        <v>35</v>
      </c>
      <c r="B58" s="160"/>
      <c r="C58" s="160"/>
      <c r="D58" s="160">
        <f>'将来負担比率（分子）の構造'!I$50</f>
        <v>132523</v>
      </c>
      <c r="E58" s="160"/>
      <c r="F58" s="160"/>
      <c r="G58" s="160">
        <f>'将来負担比率（分子）の構造'!J$50</f>
        <v>119888</v>
      </c>
      <c r="H58" s="160"/>
      <c r="I58" s="160"/>
      <c r="J58" s="160">
        <f>'将来負担比率（分子）の構造'!K$50</f>
        <v>127769</v>
      </c>
      <c r="K58" s="160"/>
      <c r="L58" s="160"/>
      <c r="M58" s="160">
        <f>'将来負担比率（分子）の構造'!L$50</f>
        <v>124094</v>
      </c>
      <c r="N58" s="160"/>
      <c r="O58" s="160"/>
      <c r="P58" s="160">
        <f>'将来負担比率（分子）の構造'!M$50</f>
        <v>150341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5951</v>
      </c>
      <c r="C61" s="160"/>
      <c r="D61" s="160"/>
      <c r="E61" s="160">
        <f>'将来負担比率（分子）の構造'!J$46</f>
        <v>4130</v>
      </c>
      <c r="F61" s="160"/>
      <c r="G61" s="160"/>
      <c r="H61" s="160">
        <f>'将来負担比率（分子）の構造'!K$46</f>
        <v>6208</v>
      </c>
      <c r="I61" s="160"/>
      <c r="J61" s="160"/>
      <c r="K61" s="160">
        <f>'将来負担比率（分子）の構造'!L$46</f>
        <v>3251</v>
      </c>
      <c r="L61" s="160"/>
      <c r="M61" s="160"/>
      <c r="N61" s="160">
        <f>'将来負担比率（分子）の構造'!M$46</f>
        <v>1108</v>
      </c>
      <c r="O61" s="160"/>
      <c r="P61" s="160"/>
    </row>
    <row r="62" spans="1:16">
      <c r="A62" s="160" t="s">
        <v>29</v>
      </c>
      <c r="B62" s="160">
        <f>'将来負担比率（分子）の構造'!I$45</f>
        <v>90715</v>
      </c>
      <c r="C62" s="160"/>
      <c r="D62" s="160"/>
      <c r="E62" s="160">
        <f>'将来負担比率（分子）の構造'!J$45</f>
        <v>84144</v>
      </c>
      <c r="F62" s="160"/>
      <c r="G62" s="160"/>
      <c r="H62" s="160">
        <f>'将来負担比率（分子）の構造'!K$45</f>
        <v>78466</v>
      </c>
      <c r="I62" s="160"/>
      <c r="J62" s="160"/>
      <c r="K62" s="160">
        <f>'将来負担比率（分子）の構造'!L$45</f>
        <v>77573</v>
      </c>
      <c r="L62" s="160"/>
      <c r="M62" s="160"/>
      <c r="N62" s="160">
        <f>'将来負担比率（分子）の構造'!M$45</f>
        <v>109778</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299276</v>
      </c>
      <c r="C64" s="160"/>
      <c r="D64" s="160"/>
      <c r="E64" s="160">
        <f>'将来負担比率（分子）の構造'!J$43</f>
        <v>297998</v>
      </c>
      <c r="F64" s="160"/>
      <c r="G64" s="160"/>
      <c r="H64" s="160">
        <f>'将来負担比率（分子）の構造'!K$43</f>
        <v>292523</v>
      </c>
      <c r="I64" s="160"/>
      <c r="J64" s="160"/>
      <c r="K64" s="160">
        <f>'将来負担比率（分子）の構造'!L$43</f>
        <v>284539</v>
      </c>
      <c r="L64" s="160"/>
      <c r="M64" s="160"/>
      <c r="N64" s="160">
        <f>'将来負担比率（分子）の構造'!M$43</f>
        <v>253236</v>
      </c>
      <c r="O64" s="160"/>
      <c r="P64" s="160"/>
    </row>
    <row r="65" spans="1:16">
      <c r="A65" s="160" t="s">
        <v>26</v>
      </c>
      <c r="B65" s="160">
        <f>'将来負担比率（分子）の構造'!I$42</f>
        <v>18381</v>
      </c>
      <c r="C65" s="160"/>
      <c r="D65" s="160"/>
      <c r="E65" s="160">
        <f>'将来負担比率（分子）の構造'!J$42</f>
        <v>14792</v>
      </c>
      <c r="F65" s="160"/>
      <c r="G65" s="160"/>
      <c r="H65" s="160">
        <f>'将来負担比率（分子）の構造'!K$42</f>
        <v>12719</v>
      </c>
      <c r="I65" s="160"/>
      <c r="J65" s="160"/>
      <c r="K65" s="160">
        <f>'将来負担比率（分子）の構造'!L$42</f>
        <v>10537</v>
      </c>
      <c r="L65" s="160"/>
      <c r="M65" s="160"/>
      <c r="N65" s="160">
        <f>'将来負担比率（分子）の構造'!M$42</f>
        <v>8977</v>
      </c>
      <c r="O65" s="160"/>
      <c r="P65" s="160"/>
    </row>
    <row r="66" spans="1:16">
      <c r="A66" s="160" t="s">
        <v>25</v>
      </c>
      <c r="B66" s="160">
        <f>'将来負担比率（分子）の構造'!I$41</f>
        <v>1414606</v>
      </c>
      <c r="C66" s="160"/>
      <c r="D66" s="160"/>
      <c r="E66" s="160">
        <f>'将来負担比率（分子）の構造'!J$41</f>
        <v>1427474</v>
      </c>
      <c r="F66" s="160"/>
      <c r="G66" s="160"/>
      <c r="H66" s="160">
        <f>'将来負担比率（分子）の構造'!K$41</f>
        <v>1448728</v>
      </c>
      <c r="I66" s="160"/>
      <c r="J66" s="160"/>
      <c r="K66" s="160">
        <f>'将来負担比率（分子）の構造'!L$41</f>
        <v>1457994</v>
      </c>
      <c r="L66" s="160"/>
      <c r="M66" s="160"/>
      <c r="N66" s="160">
        <f>'将来負担比率（分子）の構造'!M$41</f>
        <v>1489847</v>
      </c>
      <c r="O66" s="160"/>
      <c r="P66" s="160"/>
    </row>
    <row r="67" spans="1:16">
      <c r="A67" s="160" t="s">
        <v>68</v>
      </c>
      <c r="B67" s="160" t="e">
        <f>NA()</f>
        <v>#N/A</v>
      </c>
      <c r="C67" s="160">
        <f>IF(ISNUMBER('将来負担比率（分子）の構造'!I$53), IF('将来負担比率（分子）の構造'!I$53 &lt; 0, 0, '将来負担比率（分子）の構造'!I$53), NA())</f>
        <v>675356</v>
      </c>
      <c r="D67" s="160" t="e">
        <f>NA()</f>
        <v>#N/A</v>
      </c>
      <c r="E67" s="160" t="e">
        <f>NA()</f>
        <v>#N/A</v>
      </c>
      <c r="F67" s="160">
        <f>IF(ISNUMBER('将来負担比率（分子）の構造'!J$53), IF('将来負担比率（分子）の構造'!J$53 &lt; 0, 0, '将来負担比率（分子）の構造'!J$53), NA())</f>
        <v>672693</v>
      </c>
      <c r="G67" s="160" t="e">
        <f>NA()</f>
        <v>#N/A</v>
      </c>
      <c r="H67" s="160" t="e">
        <f>NA()</f>
        <v>#N/A</v>
      </c>
      <c r="I67" s="160">
        <f>IF(ISNUMBER('将来負担比率（分子）の構造'!K$53), IF('将来負担比率（分子）の構造'!K$53 &lt; 0, 0, '将来負担比率（分子）の構造'!K$53), NA())</f>
        <v>678180</v>
      </c>
      <c r="J67" s="160" t="e">
        <f>NA()</f>
        <v>#N/A</v>
      </c>
      <c r="K67" s="160" t="e">
        <f>NA()</f>
        <v>#N/A</v>
      </c>
      <c r="L67" s="160">
        <f>IF(ISNUMBER('将来負担比率（分子）の構造'!L$53), IF('将来負担比率（分子）の構造'!L$53 &lt; 0, 0, '将来負担比率（分子）の構造'!L$53), NA())</f>
        <v>670006</v>
      </c>
      <c r="M67" s="160" t="e">
        <f>NA()</f>
        <v>#N/A</v>
      </c>
      <c r="N67" s="160" t="e">
        <f>NA()</f>
        <v>#N/A</v>
      </c>
      <c r="O67" s="160">
        <f>IF(ISNUMBER('将来負担比率（分子）の構造'!M$53), IF('将来負担比率（分子）の構造'!M$53 &lt; 0, 0, '将来負担比率（分子）の構造'!M$53), NA())</f>
        <v>675961</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1374</v>
      </c>
      <c r="C72" s="164" t="str">
        <f>基金残高に係る経年分析!G55</f>
        <v>-</v>
      </c>
      <c r="D72" s="164">
        <f>基金残高に係る経年分析!H55</f>
        <v>1318</v>
      </c>
    </row>
    <row r="73" spans="1:16">
      <c r="A73" s="163" t="s">
        <v>71</v>
      </c>
      <c r="B73" s="164" t="str">
        <f>基金残高に係る経年分析!F56</f>
        <v>-</v>
      </c>
      <c r="C73" s="164" t="str">
        <f>基金残高に係る経年分析!G56</f>
        <v>-</v>
      </c>
      <c r="D73" s="164" t="str">
        <f>基金残高に係る経年分析!H56</f>
        <v>-</v>
      </c>
    </row>
    <row r="74" spans="1:16">
      <c r="A74" s="163" t="s">
        <v>72</v>
      </c>
      <c r="B74" s="164">
        <f>基金残高に係る経年分析!F57</f>
        <v>39349</v>
      </c>
      <c r="C74" s="164">
        <f>基金残高に係る経年分析!G57</f>
        <v>37304</v>
      </c>
      <c r="D74" s="164">
        <f>基金残高に係る経年分析!H57</f>
        <v>40433</v>
      </c>
    </row>
  </sheetData>
  <sheetProtection algorithmName="SHA-512" hashValue="F42N4pV8KGopZuu+N9kFvVCu9Lefg3rEgd9KDLgP7T2Wj7KarrHZh/XR7VB98IskZnT5A/xsjdEhVVL3r/uovQ==" saltValue="qr1l2xKbNEDMKhDPlAAB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B6" sqref="B6:Q6"/>
    </sheetView>
  </sheetViews>
  <sheetFormatPr defaultColWidth="0" defaultRowHeight="11.25" customHeight="1" zeroHeight="1"/>
  <cols>
    <col min="1" max="95" width="1.6640625" style="205" customWidth="1"/>
    <col min="96" max="133" width="1.6640625" style="221" customWidth="1"/>
    <col min="134" max="143" width="1.6640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209</v>
      </c>
      <c r="DI1" s="736"/>
      <c r="DJ1" s="736"/>
      <c r="DK1" s="736"/>
      <c r="DL1" s="736"/>
      <c r="DM1" s="736"/>
      <c r="DN1" s="737"/>
      <c r="DO1" s="205"/>
      <c r="DP1" s="735" t="s">
        <v>210</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212</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213</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214</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215</v>
      </c>
      <c r="S4" s="678"/>
      <c r="T4" s="678"/>
      <c r="U4" s="678"/>
      <c r="V4" s="678"/>
      <c r="W4" s="678"/>
      <c r="X4" s="678"/>
      <c r="Y4" s="679"/>
      <c r="Z4" s="677" t="s">
        <v>216</v>
      </c>
      <c r="AA4" s="678"/>
      <c r="AB4" s="678"/>
      <c r="AC4" s="679"/>
      <c r="AD4" s="677" t="s">
        <v>217</v>
      </c>
      <c r="AE4" s="678"/>
      <c r="AF4" s="678"/>
      <c r="AG4" s="678"/>
      <c r="AH4" s="678"/>
      <c r="AI4" s="678"/>
      <c r="AJ4" s="678"/>
      <c r="AK4" s="679"/>
      <c r="AL4" s="677" t="s">
        <v>216</v>
      </c>
      <c r="AM4" s="678"/>
      <c r="AN4" s="678"/>
      <c r="AO4" s="679"/>
      <c r="AP4" s="738" t="s">
        <v>218</v>
      </c>
      <c r="AQ4" s="738"/>
      <c r="AR4" s="738"/>
      <c r="AS4" s="738"/>
      <c r="AT4" s="738"/>
      <c r="AU4" s="738"/>
      <c r="AV4" s="738"/>
      <c r="AW4" s="738"/>
      <c r="AX4" s="738"/>
      <c r="AY4" s="738"/>
      <c r="AZ4" s="738"/>
      <c r="BA4" s="738"/>
      <c r="BB4" s="738"/>
      <c r="BC4" s="738"/>
      <c r="BD4" s="738"/>
      <c r="BE4" s="738"/>
      <c r="BF4" s="738"/>
      <c r="BG4" s="738" t="s">
        <v>219</v>
      </c>
      <c r="BH4" s="738"/>
      <c r="BI4" s="738"/>
      <c r="BJ4" s="738"/>
      <c r="BK4" s="738"/>
      <c r="BL4" s="738"/>
      <c r="BM4" s="738"/>
      <c r="BN4" s="738"/>
      <c r="BO4" s="738" t="s">
        <v>216</v>
      </c>
      <c r="BP4" s="738"/>
      <c r="BQ4" s="738"/>
      <c r="BR4" s="738"/>
      <c r="BS4" s="738" t="s">
        <v>220</v>
      </c>
      <c r="BT4" s="738"/>
      <c r="BU4" s="738"/>
      <c r="BV4" s="738"/>
      <c r="BW4" s="738"/>
      <c r="BX4" s="738"/>
      <c r="BY4" s="738"/>
      <c r="BZ4" s="738"/>
      <c r="CA4" s="738"/>
      <c r="CB4" s="738"/>
      <c r="CD4" s="720" t="s">
        <v>221</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222</v>
      </c>
      <c r="C5" s="703"/>
      <c r="D5" s="703"/>
      <c r="E5" s="703"/>
      <c r="F5" s="703"/>
      <c r="G5" s="703"/>
      <c r="H5" s="703"/>
      <c r="I5" s="703"/>
      <c r="J5" s="703"/>
      <c r="K5" s="703"/>
      <c r="L5" s="703"/>
      <c r="M5" s="703"/>
      <c r="N5" s="703"/>
      <c r="O5" s="703"/>
      <c r="P5" s="703"/>
      <c r="Q5" s="704"/>
      <c r="R5" s="668">
        <v>255709989</v>
      </c>
      <c r="S5" s="669"/>
      <c r="T5" s="669"/>
      <c r="U5" s="669"/>
      <c r="V5" s="669"/>
      <c r="W5" s="669"/>
      <c r="X5" s="669"/>
      <c r="Y5" s="715"/>
      <c r="Z5" s="733">
        <v>33.5</v>
      </c>
      <c r="AA5" s="733"/>
      <c r="AB5" s="733"/>
      <c r="AC5" s="733"/>
      <c r="AD5" s="734">
        <v>229079985</v>
      </c>
      <c r="AE5" s="734"/>
      <c r="AF5" s="734"/>
      <c r="AG5" s="734"/>
      <c r="AH5" s="734"/>
      <c r="AI5" s="734"/>
      <c r="AJ5" s="734"/>
      <c r="AK5" s="734"/>
      <c r="AL5" s="716">
        <v>62.9</v>
      </c>
      <c r="AM5" s="685"/>
      <c r="AN5" s="685"/>
      <c r="AO5" s="717"/>
      <c r="AP5" s="702" t="s">
        <v>223</v>
      </c>
      <c r="AQ5" s="703"/>
      <c r="AR5" s="703"/>
      <c r="AS5" s="703"/>
      <c r="AT5" s="703"/>
      <c r="AU5" s="703"/>
      <c r="AV5" s="703"/>
      <c r="AW5" s="703"/>
      <c r="AX5" s="703"/>
      <c r="AY5" s="703"/>
      <c r="AZ5" s="703"/>
      <c r="BA5" s="703"/>
      <c r="BB5" s="703"/>
      <c r="BC5" s="703"/>
      <c r="BD5" s="703"/>
      <c r="BE5" s="703"/>
      <c r="BF5" s="704"/>
      <c r="BG5" s="609">
        <v>225255752</v>
      </c>
      <c r="BH5" s="610"/>
      <c r="BI5" s="610"/>
      <c r="BJ5" s="610"/>
      <c r="BK5" s="610"/>
      <c r="BL5" s="610"/>
      <c r="BM5" s="610"/>
      <c r="BN5" s="611"/>
      <c r="BO5" s="665">
        <v>88.1</v>
      </c>
      <c r="BP5" s="665"/>
      <c r="BQ5" s="665"/>
      <c r="BR5" s="665"/>
      <c r="BS5" s="666">
        <v>3585549</v>
      </c>
      <c r="BT5" s="666"/>
      <c r="BU5" s="666"/>
      <c r="BV5" s="666"/>
      <c r="BW5" s="666"/>
      <c r="BX5" s="666"/>
      <c r="BY5" s="666"/>
      <c r="BZ5" s="666"/>
      <c r="CA5" s="666"/>
      <c r="CB5" s="707"/>
      <c r="CD5" s="720" t="s">
        <v>218</v>
      </c>
      <c r="CE5" s="721"/>
      <c r="CF5" s="721"/>
      <c r="CG5" s="721"/>
      <c r="CH5" s="721"/>
      <c r="CI5" s="721"/>
      <c r="CJ5" s="721"/>
      <c r="CK5" s="721"/>
      <c r="CL5" s="721"/>
      <c r="CM5" s="721"/>
      <c r="CN5" s="721"/>
      <c r="CO5" s="721"/>
      <c r="CP5" s="721"/>
      <c r="CQ5" s="722"/>
      <c r="CR5" s="720" t="s">
        <v>224</v>
      </c>
      <c r="CS5" s="721"/>
      <c r="CT5" s="721"/>
      <c r="CU5" s="721"/>
      <c r="CV5" s="721"/>
      <c r="CW5" s="721"/>
      <c r="CX5" s="721"/>
      <c r="CY5" s="722"/>
      <c r="CZ5" s="720" t="s">
        <v>216</v>
      </c>
      <c r="DA5" s="721"/>
      <c r="DB5" s="721"/>
      <c r="DC5" s="722"/>
      <c r="DD5" s="720" t="s">
        <v>225</v>
      </c>
      <c r="DE5" s="721"/>
      <c r="DF5" s="721"/>
      <c r="DG5" s="721"/>
      <c r="DH5" s="721"/>
      <c r="DI5" s="721"/>
      <c r="DJ5" s="721"/>
      <c r="DK5" s="721"/>
      <c r="DL5" s="721"/>
      <c r="DM5" s="721"/>
      <c r="DN5" s="721"/>
      <c r="DO5" s="721"/>
      <c r="DP5" s="722"/>
      <c r="DQ5" s="720" t="s">
        <v>226</v>
      </c>
      <c r="DR5" s="721"/>
      <c r="DS5" s="721"/>
      <c r="DT5" s="721"/>
      <c r="DU5" s="721"/>
      <c r="DV5" s="721"/>
      <c r="DW5" s="721"/>
      <c r="DX5" s="721"/>
      <c r="DY5" s="721"/>
      <c r="DZ5" s="721"/>
      <c r="EA5" s="721"/>
      <c r="EB5" s="721"/>
      <c r="EC5" s="722"/>
    </row>
    <row r="6" spans="2:143" ht="11.25" customHeight="1">
      <c r="B6" s="606" t="s">
        <v>227</v>
      </c>
      <c r="C6" s="607"/>
      <c r="D6" s="607"/>
      <c r="E6" s="607"/>
      <c r="F6" s="607"/>
      <c r="G6" s="607"/>
      <c r="H6" s="607"/>
      <c r="I6" s="607"/>
      <c r="J6" s="607"/>
      <c r="K6" s="607"/>
      <c r="L6" s="607"/>
      <c r="M6" s="607"/>
      <c r="N6" s="607"/>
      <c r="O6" s="607"/>
      <c r="P6" s="607"/>
      <c r="Q6" s="608"/>
      <c r="R6" s="609">
        <v>3340933</v>
      </c>
      <c r="S6" s="610"/>
      <c r="T6" s="610"/>
      <c r="U6" s="610"/>
      <c r="V6" s="610"/>
      <c r="W6" s="610"/>
      <c r="X6" s="610"/>
      <c r="Y6" s="611"/>
      <c r="Z6" s="665">
        <v>0.4</v>
      </c>
      <c r="AA6" s="665"/>
      <c r="AB6" s="665"/>
      <c r="AC6" s="665"/>
      <c r="AD6" s="666">
        <v>3340933</v>
      </c>
      <c r="AE6" s="666"/>
      <c r="AF6" s="666"/>
      <c r="AG6" s="666"/>
      <c r="AH6" s="666"/>
      <c r="AI6" s="666"/>
      <c r="AJ6" s="666"/>
      <c r="AK6" s="666"/>
      <c r="AL6" s="612">
        <v>0.9</v>
      </c>
      <c r="AM6" s="613"/>
      <c r="AN6" s="613"/>
      <c r="AO6" s="667"/>
      <c r="AP6" s="606" t="s">
        <v>228</v>
      </c>
      <c r="AQ6" s="607"/>
      <c r="AR6" s="607"/>
      <c r="AS6" s="607"/>
      <c r="AT6" s="607"/>
      <c r="AU6" s="607"/>
      <c r="AV6" s="607"/>
      <c r="AW6" s="607"/>
      <c r="AX6" s="607"/>
      <c r="AY6" s="607"/>
      <c r="AZ6" s="607"/>
      <c r="BA6" s="607"/>
      <c r="BB6" s="607"/>
      <c r="BC6" s="607"/>
      <c r="BD6" s="607"/>
      <c r="BE6" s="607"/>
      <c r="BF6" s="608"/>
      <c r="BG6" s="609">
        <v>225255752</v>
      </c>
      <c r="BH6" s="610"/>
      <c r="BI6" s="610"/>
      <c r="BJ6" s="610"/>
      <c r="BK6" s="610"/>
      <c r="BL6" s="610"/>
      <c r="BM6" s="610"/>
      <c r="BN6" s="611"/>
      <c r="BO6" s="665">
        <v>88.1</v>
      </c>
      <c r="BP6" s="665"/>
      <c r="BQ6" s="665"/>
      <c r="BR6" s="665"/>
      <c r="BS6" s="666">
        <v>3585549</v>
      </c>
      <c r="BT6" s="666"/>
      <c r="BU6" s="666"/>
      <c r="BV6" s="666"/>
      <c r="BW6" s="666"/>
      <c r="BX6" s="666"/>
      <c r="BY6" s="666"/>
      <c r="BZ6" s="666"/>
      <c r="CA6" s="666"/>
      <c r="CB6" s="707"/>
      <c r="CD6" s="674" t="s">
        <v>229</v>
      </c>
      <c r="CE6" s="675"/>
      <c r="CF6" s="675"/>
      <c r="CG6" s="675"/>
      <c r="CH6" s="675"/>
      <c r="CI6" s="675"/>
      <c r="CJ6" s="675"/>
      <c r="CK6" s="675"/>
      <c r="CL6" s="675"/>
      <c r="CM6" s="675"/>
      <c r="CN6" s="675"/>
      <c r="CO6" s="675"/>
      <c r="CP6" s="675"/>
      <c r="CQ6" s="676"/>
      <c r="CR6" s="609">
        <v>2077366</v>
      </c>
      <c r="CS6" s="610"/>
      <c r="CT6" s="610"/>
      <c r="CU6" s="610"/>
      <c r="CV6" s="610"/>
      <c r="CW6" s="610"/>
      <c r="CX6" s="610"/>
      <c r="CY6" s="611"/>
      <c r="CZ6" s="716">
        <v>0.3</v>
      </c>
      <c r="DA6" s="685"/>
      <c r="DB6" s="685"/>
      <c r="DC6" s="719"/>
      <c r="DD6" s="597" t="s">
        <v>230</v>
      </c>
      <c r="DE6" s="610"/>
      <c r="DF6" s="610"/>
      <c r="DG6" s="610"/>
      <c r="DH6" s="610"/>
      <c r="DI6" s="610"/>
      <c r="DJ6" s="610"/>
      <c r="DK6" s="610"/>
      <c r="DL6" s="610"/>
      <c r="DM6" s="610"/>
      <c r="DN6" s="610"/>
      <c r="DO6" s="610"/>
      <c r="DP6" s="611"/>
      <c r="DQ6" s="597">
        <v>2077353</v>
      </c>
      <c r="DR6" s="610"/>
      <c r="DS6" s="610"/>
      <c r="DT6" s="610"/>
      <c r="DU6" s="610"/>
      <c r="DV6" s="610"/>
      <c r="DW6" s="610"/>
      <c r="DX6" s="610"/>
      <c r="DY6" s="610"/>
      <c r="DZ6" s="610"/>
      <c r="EA6" s="610"/>
      <c r="EB6" s="610"/>
      <c r="EC6" s="646"/>
    </row>
    <row r="7" spans="2:143" ht="11.25" customHeight="1">
      <c r="B7" s="606" t="s">
        <v>231</v>
      </c>
      <c r="C7" s="607"/>
      <c r="D7" s="607"/>
      <c r="E7" s="607"/>
      <c r="F7" s="607"/>
      <c r="G7" s="607"/>
      <c r="H7" s="607"/>
      <c r="I7" s="607"/>
      <c r="J7" s="607"/>
      <c r="K7" s="607"/>
      <c r="L7" s="607"/>
      <c r="M7" s="607"/>
      <c r="N7" s="607"/>
      <c r="O7" s="607"/>
      <c r="P7" s="607"/>
      <c r="Q7" s="608"/>
      <c r="R7" s="609">
        <v>421637</v>
      </c>
      <c r="S7" s="610"/>
      <c r="T7" s="610"/>
      <c r="U7" s="610"/>
      <c r="V7" s="610"/>
      <c r="W7" s="610"/>
      <c r="X7" s="610"/>
      <c r="Y7" s="611"/>
      <c r="Z7" s="665">
        <v>0.1</v>
      </c>
      <c r="AA7" s="665"/>
      <c r="AB7" s="665"/>
      <c r="AC7" s="665"/>
      <c r="AD7" s="666">
        <v>421637</v>
      </c>
      <c r="AE7" s="666"/>
      <c r="AF7" s="666"/>
      <c r="AG7" s="666"/>
      <c r="AH7" s="666"/>
      <c r="AI7" s="666"/>
      <c r="AJ7" s="666"/>
      <c r="AK7" s="666"/>
      <c r="AL7" s="612">
        <v>0.1</v>
      </c>
      <c r="AM7" s="613"/>
      <c r="AN7" s="613"/>
      <c r="AO7" s="667"/>
      <c r="AP7" s="606" t="s">
        <v>232</v>
      </c>
      <c r="AQ7" s="607"/>
      <c r="AR7" s="607"/>
      <c r="AS7" s="607"/>
      <c r="AT7" s="607"/>
      <c r="AU7" s="607"/>
      <c r="AV7" s="607"/>
      <c r="AW7" s="607"/>
      <c r="AX7" s="607"/>
      <c r="AY7" s="607"/>
      <c r="AZ7" s="607"/>
      <c r="BA7" s="607"/>
      <c r="BB7" s="607"/>
      <c r="BC7" s="607"/>
      <c r="BD7" s="607"/>
      <c r="BE7" s="607"/>
      <c r="BF7" s="608"/>
      <c r="BG7" s="609">
        <v>110367677</v>
      </c>
      <c r="BH7" s="610"/>
      <c r="BI7" s="610"/>
      <c r="BJ7" s="610"/>
      <c r="BK7" s="610"/>
      <c r="BL7" s="610"/>
      <c r="BM7" s="610"/>
      <c r="BN7" s="611"/>
      <c r="BO7" s="665">
        <v>43.2</v>
      </c>
      <c r="BP7" s="665"/>
      <c r="BQ7" s="665"/>
      <c r="BR7" s="665"/>
      <c r="BS7" s="666">
        <v>3585549</v>
      </c>
      <c r="BT7" s="666"/>
      <c r="BU7" s="666"/>
      <c r="BV7" s="666"/>
      <c r="BW7" s="666"/>
      <c r="BX7" s="666"/>
      <c r="BY7" s="666"/>
      <c r="BZ7" s="666"/>
      <c r="CA7" s="666"/>
      <c r="CB7" s="707"/>
      <c r="CD7" s="647" t="s">
        <v>233</v>
      </c>
      <c r="CE7" s="644"/>
      <c r="CF7" s="644"/>
      <c r="CG7" s="644"/>
      <c r="CH7" s="644"/>
      <c r="CI7" s="644"/>
      <c r="CJ7" s="644"/>
      <c r="CK7" s="644"/>
      <c r="CL7" s="644"/>
      <c r="CM7" s="644"/>
      <c r="CN7" s="644"/>
      <c r="CO7" s="644"/>
      <c r="CP7" s="644"/>
      <c r="CQ7" s="645"/>
      <c r="CR7" s="609">
        <v>47435509</v>
      </c>
      <c r="CS7" s="610"/>
      <c r="CT7" s="610"/>
      <c r="CU7" s="610"/>
      <c r="CV7" s="610"/>
      <c r="CW7" s="610"/>
      <c r="CX7" s="610"/>
      <c r="CY7" s="611"/>
      <c r="CZ7" s="665">
        <v>6.2</v>
      </c>
      <c r="DA7" s="665"/>
      <c r="DB7" s="665"/>
      <c r="DC7" s="665"/>
      <c r="DD7" s="597">
        <v>5800759</v>
      </c>
      <c r="DE7" s="610"/>
      <c r="DF7" s="610"/>
      <c r="DG7" s="610"/>
      <c r="DH7" s="610"/>
      <c r="DI7" s="610"/>
      <c r="DJ7" s="610"/>
      <c r="DK7" s="610"/>
      <c r="DL7" s="610"/>
      <c r="DM7" s="610"/>
      <c r="DN7" s="610"/>
      <c r="DO7" s="610"/>
      <c r="DP7" s="611"/>
      <c r="DQ7" s="597">
        <v>35987853</v>
      </c>
      <c r="DR7" s="610"/>
      <c r="DS7" s="610"/>
      <c r="DT7" s="610"/>
      <c r="DU7" s="610"/>
      <c r="DV7" s="610"/>
      <c r="DW7" s="610"/>
      <c r="DX7" s="610"/>
      <c r="DY7" s="610"/>
      <c r="DZ7" s="610"/>
      <c r="EA7" s="610"/>
      <c r="EB7" s="610"/>
      <c r="EC7" s="646"/>
    </row>
    <row r="8" spans="2:143" ht="11.25" customHeight="1">
      <c r="B8" s="606" t="s">
        <v>234</v>
      </c>
      <c r="C8" s="607"/>
      <c r="D8" s="607"/>
      <c r="E8" s="607"/>
      <c r="F8" s="607"/>
      <c r="G8" s="607"/>
      <c r="H8" s="607"/>
      <c r="I8" s="607"/>
      <c r="J8" s="607"/>
      <c r="K8" s="607"/>
      <c r="L8" s="607"/>
      <c r="M8" s="607"/>
      <c r="N8" s="607"/>
      <c r="O8" s="607"/>
      <c r="P8" s="607"/>
      <c r="Q8" s="608"/>
      <c r="R8" s="609">
        <v>1572177</v>
      </c>
      <c r="S8" s="610"/>
      <c r="T8" s="610"/>
      <c r="U8" s="610"/>
      <c r="V8" s="610"/>
      <c r="W8" s="610"/>
      <c r="X8" s="610"/>
      <c r="Y8" s="611"/>
      <c r="Z8" s="665">
        <v>0.2</v>
      </c>
      <c r="AA8" s="665"/>
      <c r="AB8" s="665"/>
      <c r="AC8" s="665"/>
      <c r="AD8" s="666">
        <v>1572177</v>
      </c>
      <c r="AE8" s="666"/>
      <c r="AF8" s="666"/>
      <c r="AG8" s="666"/>
      <c r="AH8" s="666"/>
      <c r="AI8" s="666"/>
      <c r="AJ8" s="666"/>
      <c r="AK8" s="666"/>
      <c r="AL8" s="612">
        <v>0.4</v>
      </c>
      <c r="AM8" s="613"/>
      <c r="AN8" s="613"/>
      <c r="AO8" s="667"/>
      <c r="AP8" s="606" t="s">
        <v>235</v>
      </c>
      <c r="AQ8" s="607"/>
      <c r="AR8" s="607"/>
      <c r="AS8" s="607"/>
      <c r="AT8" s="607"/>
      <c r="AU8" s="607"/>
      <c r="AV8" s="607"/>
      <c r="AW8" s="607"/>
      <c r="AX8" s="607"/>
      <c r="AY8" s="607"/>
      <c r="AZ8" s="607"/>
      <c r="BA8" s="607"/>
      <c r="BB8" s="607"/>
      <c r="BC8" s="607"/>
      <c r="BD8" s="607"/>
      <c r="BE8" s="607"/>
      <c r="BF8" s="608"/>
      <c r="BG8" s="609">
        <v>2136791</v>
      </c>
      <c r="BH8" s="610"/>
      <c r="BI8" s="610"/>
      <c r="BJ8" s="610"/>
      <c r="BK8" s="610"/>
      <c r="BL8" s="610"/>
      <c r="BM8" s="610"/>
      <c r="BN8" s="611"/>
      <c r="BO8" s="665">
        <v>0.8</v>
      </c>
      <c r="BP8" s="665"/>
      <c r="BQ8" s="665"/>
      <c r="BR8" s="665"/>
      <c r="BS8" s="597" t="s">
        <v>179</v>
      </c>
      <c r="BT8" s="610"/>
      <c r="BU8" s="610"/>
      <c r="BV8" s="610"/>
      <c r="BW8" s="610"/>
      <c r="BX8" s="610"/>
      <c r="BY8" s="610"/>
      <c r="BZ8" s="610"/>
      <c r="CA8" s="610"/>
      <c r="CB8" s="646"/>
      <c r="CD8" s="647" t="s">
        <v>236</v>
      </c>
      <c r="CE8" s="644"/>
      <c r="CF8" s="644"/>
      <c r="CG8" s="644"/>
      <c r="CH8" s="644"/>
      <c r="CI8" s="644"/>
      <c r="CJ8" s="644"/>
      <c r="CK8" s="644"/>
      <c r="CL8" s="644"/>
      <c r="CM8" s="644"/>
      <c r="CN8" s="644"/>
      <c r="CO8" s="644"/>
      <c r="CP8" s="644"/>
      <c r="CQ8" s="645"/>
      <c r="CR8" s="609">
        <v>305581814</v>
      </c>
      <c r="CS8" s="610"/>
      <c r="CT8" s="610"/>
      <c r="CU8" s="610"/>
      <c r="CV8" s="610"/>
      <c r="CW8" s="610"/>
      <c r="CX8" s="610"/>
      <c r="CY8" s="611"/>
      <c r="CZ8" s="665">
        <v>40.1</v>
      </c>
      <c r="DA8" s="665"/>
      <c r="DB8" s="665"/>
      <c r="DC8" s="665"/>
      <c r="DD8" s="597">
        <v>5597807</v>
      </c>
      <c r="DE8" s="610"/>
      <c r="DF8" s="610"/>
      <c r="DG8" s="610"/>
      <c r="DH8" s="610"/>
      <c r="DI8" s="610"/>
      <c r="DJ8" s="610"/>
      <c r="DK8" s="610"/>
      <c r="DL8" s="610"/>
      <c r="DM8" s="610"/>
      <c r="DN8" s="610"/>
      <c r="DO8" s="610"/>
      <c r="DP8" s="611"/>
      <c r="DQ8" s="597">
        <v>141399508</v>
      </c>
      <c r="DR8" s="610"/>
      <c r="DS8" s="610"/>
      <c r="DT8" s="610"/>
      <c r="DU8" s="610"/>
      <c r="DV8" s="610"/>
      <c r="DW8" s="610"/>
      <c r="DX8" s="610"/>
      <c r="DY8" s="610"/>
      <c r="DZ8" s="610"/>
      <c r="EA8" s="610"/>
      <c r="EB8" s="610"/>
      <c r="EC8" s="646"/>
    </row>
    <row r="9" spans="2:143" ht="11.25" customHeight="1">
      <c r="B9" s="606" t="s">
        <v>237</v>
      </c>
      <c r="C9" s="607"/>
      <c r="D9" s="607"/>
      <c r="E9" s="607"/>
      <c r="F9" s="607"/>
      <c r="G9" s="607"/>
      <c r="H9" s="607"/>
      <c r="I9" s="607"/>
      <c r="J9" s="607"/>
      <c r="K9" s="607"/>
      <c r="L9" s="607"/>
      <c r="M9" s="607"/>
      <c r="N9" s="607"/>
      <c r="O9" s="607"/>
      <c r="P9" s="607"/>
      <c r="Q9" s="608"/>
      <c r="R9" s="609">
        <v>1561234</v>
      </c>
      <c r="S9" s="610"/>
      <c r="T9" s="610"/>
      <c r="U9" s="610"/>
      <c r="V9" s="610"/>
      <c r="W9" s="610"/>
      <c r="X9" s="610"/>
      <c r="Y9" s="611"/>
      <c r="Z9" s="665">
        <v>0.2</v>
      </c>
      <c r="AA9" s="665"/>
      <c r="AB9" s="665"/>
      <c r="AC9" s="665"/>
      <c r="AD9" s="666">
        <v>1561234</v>
      </c>
      <c r="AE9" s="666"/>
      <c r="AF9" s="666"/>
      <c r="AG9" s="666"/>
      <c r="AH9" s="666"/>
      <c r="AI9" s="666"/>
      <c r="AJ9" s="666"/>
      <c r="AK9" s="666"/>
      <c r="AL9" s="612">
        <v>0.4</v>
      </c>
      <c r="AM9" s="613"/>
      <c r="AN9" s="613"/>
      <c r="AO9" s="667"/>
      <c r="AP9" s="606" t="s">
        <v>238</v>
      </c>
      <c r="AQ9" s="607"/>
      <c r="AR9" s="607"/>
      <c r="AS9" s="607"/>
      <c r="AT9" s="607"/>
      <c r="AU9" s="607"/>
      <c r="AV9" s="607"/>
      <c r="AW9" s="607"/>
      <c r="AX9" s="607"/>
      <c r="AY9" s="607"/>
      <c r="AZ9" s="607"/>
      <c r="BA9" s="607"/>
      <c r="BB9" s="607"/>
      <c r="BC9" s="607"/>
      <c r="BD9" s="607"/>
      <c r="BE9" s="607"/>
      <c r="BF9" s="608"/>
      <c r="BG9" s="609">
        <v>82740729</v>
      </c>
      <c r="BH9" s="610"/>
      <c r="BI9" s="610"/>
      <c r="BJ9" s="610"/>
      <c r="BK9" s="610"/>
      <c r="BL9" s="610"/>
      <c r="BM9" s="610"/>
      <c r="BN9" s="611"/>
      <c r="BO9" s="665">
        <v>32.4</v>
      </c>
      <c r="BP9" s="665"/>
      <c r="BQ9" s="665"/>
      <c r="BR9" s="665"/>
      <c r="BS9" s="597" t="s">
        <v>179</v>
      </c>
      <c r="BT9" s="610"/>
      <c r="BU9" s="610"/>
      <c r="BV9" s="610"/>
      <c r="BW9" s="610"/>
      <c r="BX9" s="610"/>
      <c r="BY9" s="610"/>
      <c r="BZ9" s="610"/>
      <c r="CA9" s="610"/>
      <c r="CB9" s="646"/>
      <c r="CD9" s="647" t="s">
        <v>239</v>
      </c>
      <c r="CE9" s="644"/>
      <c r="CF9" s="644"/>
      <c r="CG9" s="644"/>
      <c r="CH9" s="644"/>
      <c r="CI9" s="644"/>
      <c r="CJ9" s="644"/>
      <c r="CK9" s="644"/>
      <c r="CL9" s="644"/>
      <c r="CM9" s="644"/>
      <c r="CN9" s="644"/>
      <c r="CO9" s="644"/>
      <c r="CP9" s="644"/>
      <c r="CQ9" s="645"/>
      <c r="CR9" s="609">
        <v>52713272</v>
      </c>
      <c r="CS9" s="610"/>
      <c r="CT9" s="610"/>
      <c r="CU9" s="610"/>
      <c r="CV9" s="610"/>
      <c r="CW9" s="610"/>
      <c r="CX9" s="610"/>
      <c r="CY9" s="611"/>
      <c r="CZ9" s="665">
        <v>6.9</v>
      </c>
      <c r="DA9" s="665"/>
      <c r="DB9" s="665"/>
      <c r="DC9" s="665"/>
      <c r="DD9" s="597">
        <v>10479683</v>
      </c>
      <c r="DE9" s="610"/>
      <c r="DF9" s="610"/>
      <c r="DG9" s="610"/>
      <c r="DH9" s="610"/>
      <c r="DI9" s="610"/>
      <c r="DJ9" s="610"/>
      <c r="DK9" s="610"/>
      <c r="DL9" s="610"/>
      <c r="DM9" s="610"/>
      <c r="DN9" s="610"/>
      <c r="DO9" s="610"/>
      <c r="DP9" s="611"/>
      <c r="DQ9" s="597">
        <v>31094289</v>
      </c>
      <c r="DR9" s="610"/>
      <c r="DS9" s="610"/>
      <c r="DT9" s="610"/>
      <c r="DU9" s="610"/>
      <c r="DV9" s="610"/>
      <c r="DW9" s="610"/>
      <c r="DX9" s="610"/>
      <c r="DY9" s="610"/>
      <c r="DZ9" s="610"/>
      <c r="EA9" s="610"/>
      <c r="EB9" s="610"/>
      <c r="EC9" s="646"/>
    </row>
    <row r="10" spans="2:143" ht="11.25" customHeight="1">
      <c r="B10" s="606" t="s">
        <v>240</v>
      </c>
      <c r="C10" s="607"/>
      <c r="D10" s="607"/>
      <c r="E10" s="607"/>
      <c r="F10" s="607"/>
      <c r="G10" s="607"/>
      <c r="H10" s="607"/>
      <c r="I10" s="607"/>
      <c r="J10" s="607"/>
      <c r="K10" s="607"/>
      <c r="L10" s="607"/>
      <c r="M10" s="607"/>
      <c r="N10" s="607"/>
      <c r="O10" s="607"/>
      <c r="P10" s="607"/>
      <c r="Q10" s="608"/>
      <c r="R10" s="609">
        <v>225214</v>
      </c>
      <c r="S10" s="610"/>
      <c r="T10" s="610"/>
      <c r="U10" s="610"/>
      <c r="V10" s="610"/>
      <c r="W10" s="610"/>
      <c r="X10" s="610"/>
      <c r="Y10" s="611"/>
      <c r="Z10" s="665">
        <v>0</v>
      </c>
      <c r="AA10" s="665"/>
      <c r="AB10" s="665"/>
      <c r="AC10" s="665"/>
      <c r="AD10" s="666">
        <v>225214</v>
      </c>
      <c r="AE10" s="666"/>
      <c r="AF10" s="666"/>
      <c r="AG10" s="666"/>
      <c r="AH10" s="666"/>
      <c r="AI10" s="666"/>
      <c r="AJ10" s="666"/>
      <c r="AK10" s="666"/>
      <c r="AL10" s="612">
        <v>0.1</v>
      </c>
      <c r="AM10" s="613"/>
      <c r="AN10" s="613"/>
      <c r="AO10" s="667"/>
      <c r="AP10" s="606" t="s">
        <v>241</v>
      </c>
      <c r="AQ10" s="607"/>
      <c r="AR10" s="607"/>
      <c r="AS10" s="607"/>
      <c r="AT10" s="607"/>
      <c r="AU10" s="607"/>
      <c r="AV10" s="607"/>
      <c r="AW10" s="607"/>
      <c r="AX10" s="607"/>
      <c r="AY10" s="607"/>
      <c r="AZ10" s="607"/>
      <c r="BA10" s="607"/>
      <c r="BB10" s="607"/>
      <c r="BC10" s="607"/>
      <c r="BD10" s="607"/>
      <c r="BE10" s="607"/>
      <c r="BF10" s="608"/>
      <c r="BG10" s="609">
        <v>5350626</v>
      </c>
      <c r="BH10" s="610"/>
      <c r="BI10" s="610"/>
      <c r="BJ10" s="610"/>
      <c r="BK10" s="610"/>
      <c r="BL10" s="610"/>
      <c r="BM10" s="610"/>
      <c r="BN10" s="611"/>
      <c r="BO10" s="665">
        <v>2.1</v>
      </c>
      <c r="BP10" s="665"/>
      <c r="BQ10" s="665"/>
      <c r="BR10" s="665"/>
      <c r="BS10" s="597" t="s">
        <v>179</v>
      </c>
      <c r="BT10" s="610"/>
      <c r="BU10" s="610"/>
      <c r="BV10" s="610"/>
      <c r="BW10" s="610"/>
      <c r="BX10" s="610"/>
      <c r="BY10" s="610"/>
      <c r="BZ10" s="610"/>
      <c r="CA10" s="610"/>
      <c r="CB10" s="646"/>
      <c r="CD10" s="647" t="s">
        <v>242</v>
      </c>
      <c r="CE10" s="644"/>
      <c r="CF10" s="644"/>
      <c r="CG10" s="644"/>
      <c r="CH10" s="644"/>
      <c r="CI10" s="644"/>
      <c r="CJ10" s="644"/>
      <c r="CK10" s="644"/>
      <c r="CL10" s="644"/>
      <c r="CM10" s="644"/>
      <c r="CN10" s="644"/>
      <c r="CO10" s="644"/>
      <c r="CP10" s="644"/>
      <c r="CQ10" s="645"/>
      <c r="CR10" s="609">
        <v>55305</v>
      </c>
      <c r="CS10" s="610"/>
      <c r="CT10" s="610"/>
      <c r="CU10" s="610"/>
      <c r="CV10" s="610"/>
      <c r="CW10" s="610"/>
      <c r="CX10" s="610"/>
      <c r="CY10" s="611"/>
      <c r="CZ10" s="665">
        <v>0</v>
      </c>
      <c r="DA10" s="665"/>
      <c r="DB10" s="665"/>
      <c r="DC10" s="665"/>
      <c r="DD10" s="597" t="s">
        <v>243</v>
      </c>
      <c r="DE10" s="610"/>
      <c r="DF10" s="610"/>
      <c r="DG10" s="610"/>
      <c r="DH10" s="610"/>
      <c r="DI10" s="610"/>
      <c r="DJ10" s="610"/>
      <c r="DK10" s="610"/>
      <c r="DL10" s="610"/>
      <c r="DM10" s="610"/>
      <c r="DN10" s="610"/>
      <c r="DO10" s="610"/>
      <c r="DP10" s="611"/>
      <c r="DQ10" s="597">
        <v>54305</v>
      </c>
      <c r="DR10" s="610"/>
      <c r="DS10" s="610"/>
      <c r="DT10" s="610"/>
      <c r="DU10" s="610"/>
      <c r="DV10" s="610"/>
      <c r="DW10" s="610"/>
      <c r="DX10" s="610"/>
      <c r="DY10" s="610"/>
      <c r="DZ10" s="610"/>
      <c r="EA10" s="610"/>
      <c r="EB10" s="610"/>
      <c r="EC10" s="646"/>
    </row>
    <row r="11" spans="2:143" ht="11.25" customHeight="1">
      <c r="B11" s="606" t="s">
        <v>244</v>
      </c>
      <c r="C11" s="607"/>
      <c r="D11" s="607"/>
      <c r="E11" s="607"/>
      <c r="F11" s="607"/>
      <c r="G11" s="607"/>
      <c r="H11" s="607"/>
      <c r="I11" s="607"/>
      <c r="J11" s="607"/>
      <c r="K11" s="607"/>
      <c r="L11" s="607"/>
      <c r="M11" s="607"/>
      <c r="N11" s="607"/>
      <c r="O11" s="607"/>
      <c r="P11" s="607"/>
      <c r="Q11" s="608"/>
      <c r="R11" s="609">
        <v>26540649</v>
      </c>
      <c r="S11" s="610"/>
      <c r="T11" s="610"/>
      <c r="U11" s="610"/>
      <c r="V11" s="610"/>
      <c r="W11" s="610"/>
      <c r="X11" s="610"/>
      <c r="Y11" s="611"/>
      <c r="Z11" s="665">
        <v>3.5</v>
      </c>
      <c r="AA11" s="665"/>
      <c r="AB11" s="665"/>
      <c r="AC11" s="665"/>
      <c r="AD11" s="666">
        <v>26540649</v>
      </c>
      <c r="AE11" s="666"/>
      <c r="AF11" s="666"/>
      <c r="AG11" s="666"/>
      <c r="AH11" s="666"/>
      <c r="AI11" s="666"/>
      <c r="AJ11" s="666"/>
      <c r="AK11" s="666"/>
      <c r="AL11" s="612">
        <v>7.3</v>
      </c>
      <c r="AM11" s="613"/>
      <c r="AN11" s="613"/>
      <c r="AO11" s="667"/>
      <c r="AP11" s="606" t="s">
        <v>245</v>
      </c>
      <c r="AQ11" s="607"/>
      <c r="AR11" s="607"/>
      <c r="AS11" s="607"/>
      <c r="AT11" s="607"/>
      <c r="AU11" s="607"/>
      <c r="AV11" s="607"/>
      <c r="AW11" s="607"/>
      <c r="AX11" s="607"/>
      <c r="AY11" s="607"/>
      <c r="AZ11" s="607"/>
      <c r="BA11" s="607"/>
      <c r="BB11" s="607"/>
      <c r="BC11" s="607"/>
      <c r="BD11" s="607"/>
      <c r="BE11" s="607"/>
      <c r="BF11" s="608"/>
      <c r="BG11" s="609">
        <v>20139531</v>
      </c>
      <c r="BH11" s="610"/>
      <c r="BI11" s="610"/>
      <c r="BJ11" s="610"/>
      <c r="BK11" s="610"/>
      <c r="BL11" s="610"/>
      <c r="BM11" s="610"/>
      <c r="BN11" s="611"/>
      <c r="BO11" s="665">
        <v>7.9</v>
      </c>
      <c r="BP11" s="665"/>
      <c r="BQ11" s="665"/>
      <c r="BR11" s="665"/>
      <c r="BS11" s="597">
        <v>3585549</v>
      </c>
      <c r="BT11" s="610"/>
      <c r="BU11" s="610"/>
      <c r="BV11" s="610"/>
      <c r="BW11" s="610"/>
      <c r="BX11" s="610"/>
      <c r="BY11" s="610"/>
      <c r="BZ11" s="610"/>
      <c r="CA11" s="610"/>
      <c r="CB11" s="646"/>
      <c r="CD11" s="647" t="s">
        <v>246</v>
      </c>
      <c r="CE11" s="644"/>
      <c r="CF11" s="644"/>
      <c r="CG11" s="644"/>
      <c r="CH11" s="644"/>
      <c r="CI11" s="644"/>
      <c r="CJ11" s="644"/>
      <c r="CK11" s="644"/>
      <c r="CL11" s="644"/>
      <c r="CM11" s="644"/>
      <c r="CN11" s="644"/>
      <c r="CO11" s="644"/>
      <c r="CP11" s="644"/>
      <c r="CQ11" s="645"/>
      <c r="CR11" s="609">
        <v>1813353</v>
      </c>
      <c r="CS11" s="610"/>
      <c r="CT11" s="610"/>
      <c r="CU11" s="610"/>
      <c r="CV11" s="610"/>
      <c r="CW11" s="610"/>
      <c r="CX11" s="610"/>
      <c r="CY11" s="611"/>
      <c r="CZ11" s="665">
        <v>0.2</v>
      </c>
      <c r="DA11" s="665"/>
      <c r="DB11" s="665"/>
      <c r="DC11" s="665"/>
      <c r="DD11" s="597">
        <v>422432</v>
      </c>
      <c r="DE11" s="610"/>
      <c r="DF11" s="610"/>
      <c r="DG11" s="610"/>
      <c r="DH11" s="610"/>
      <c r="DI11" s="610"/>
      <c r="DJ11" s="610"/>
      <c r="DK11" s="610"/>
      <c r="DL11" s="610"/>
      <c r="DM11" s="610"/>
      <c r="DN11" s="610"/>
      <c r="DO11" s="610"/>
      <c r="DP11" s="611"/>
      <c r="DQ11" s="597">
        <v>1409558</v>
      </c>
      <c r="DR11" s="610"/>
      <c r="DS11" s="610"/>
      <c r="DT11" s="610"/>
      <c r="DU11" s="610"/>
      <c r="DV11" s="610"/>
      <c r="DW11" s="610"/>
      <c r="DX11" s="610"/>
      <c r="DY11" s="610"/>
      <c r="DZ11" s="610"/>
      <c r="EA11" s="610"/>
      <c r="EB11" s="610"/>
      <c r="EC11" s="646"/>
    </row>
    <row r="12" spans="2:143" ht="11.25" customHeight="1">
      <c r="B12" s="606" t="s">
        <v>247</v>
      </c>
      <c r="C12" s="607"/>
      <c r="D12" s="607"/>
      <c r="E12" s="607"/>
      <c r="F12" s="607"/>
      <c r="G12" s="607"/>
      <c r="H12" s="607"/>
      <c r="I12" s="607"/>
      <c r="J12" s="607"/>
      <c r="K12" s="607"/>
      <c r="L12" s="607"/>
      <c r="M12" s="607"/>
      <c r="N12" s="607"/>
      <c r="O12" s="607"/>
      <c r="P12" s="607"/>
      <c r="Q12" s="608"/>
      <c r="R12" s="609">
        <v>26942288</v>
      </c>
      <c r="S12" s="610"/>
      <c r="T12" s="610"/>
      <c r="U12" s="610"/>
      <c r="V12" s="610"/>
      <c r="W12" s="610"/>
      <c r="X12" s="610"/>
      <c r="Y12" s="611"/>
      <c r="Z12" s="665">
        <v>3.5</v>
      </c>
      <c r="AA12" s="665"/>
      <c r="AB12" s="665"/>
      <c r="AC12" s="665"/>
      <c r="AD12" s="666">
        <v>26942288</v>
      </c>
      <c r="AE12" s="666"/>
      <c r="AF12" s="666"/>
      <c r="AG12" s="666"/>
      <c r="AH12" s="666"/>
      <c r="AI12" s="666"/>
      <c r="AJ12" s="666"/>
      <c r="AK12" s="666"/>
      <c r="AL12" s="612">
        <v>7.4</v>
      </c>
      <c r="AM12" s="613"/>
      <c r="AN12" s="613"/>
      <c r="AO12" s="667"/>
      <c r="AP12" s="606" t="s">
        <v>248</v>
      </c>
      <c r="AQ12" s="607"/>
      <c r="AR12" s="607"/>
      <c r="AS12" s="607"/>
      <c r="AT12" s="607"/>
      <c r="AU12" s="607"/>
      <c r="AV12" s="607"/>
      <c r="AW12" s="607"/>
      <c r="AX12" s="607"/>
      <c r="AY12" s="607"/>
      <c r="AZ12" s="607"/>
      <c r="BA12" s="607"/>
      <c r="BB12" s="607"/>
      <c r="BC12" s="607"/>
      <c r="BD12" s="607"/>
      <c r="BE12" s="607"/>
      <c r="BF12" s="608"/>
      <c r="BG12" s="609">
        <v>103997008</v>
      </c>
      <c r="BH12" s="610"/>
      <c r="BI12" s="610"/>
      <c r="BJ12" s="610"/>
      <c r="BK12" s="610"/>
      <c r="BL12" s="610"/>
      <c r="BM12" s="610"/>
      <c r="BN12" s="611"/>
      <c r="BO12" s="665">
        <v>40.700000000000003</v>
      </c>
      <c r="BP12" s="665"/>
      <c r="BQ12" s="665"/>
      <c r="BR12" s="665"/>
      <c r="BS12" s="597" t="s">
        <v>179</v>
      </c>
      <c r="BT12" s="610"/>
      <c r="BU12" s="610"/>
      <c r="BV12" s="610"/>
      <c r="BW12" s="610"/>
      <c r="BX12" s="610"/>
      <c r="BY12" s="610"/>
      <c r="BZ12" s="610"/>
      <c r="CA12" s="610"/>
      <c r="CB12" s="646"/>
      <c r="CD12" s="647" t="s">
        <v>249</v>
      </c>
      <c r="CE12" s="644"/>
      <c r="CF12" s="644"/>
      <c r="CG12" s="644"/>
      <c r="CH12" s="644"/>
      <c r="CI12" s="644"/>
      <c r="CJ12" s="644"/>
      <c r="CK12" s="644"/>
      <c r="CL12" s="644"/>
      <c r="CM12" s="644"/>
      <c r="CN12" s="644"/>
      <c r="CO12" s="644"/>
      <c r="CP12" s="644"/>
      <c r="CQ12" s="645"/>
      <c r="CR12" s="609">
        <v>44982806</v>
      </c>
      <c r="CS12" s="610"/>
      <c r="CT12" s="610"/>
      <c r="CU12" s="610"/>
      <c r="CV12" s="610"/>
      <c r="CW12" s="610"/>
      <c r="CX12" s="610"/>
      <c r="CY12" s="611"/>
      <c r="CZ12" s="665">
        <v>5.9</v>
      </c>
      <c r="DA12" s="665"/>
      <c r="DB12" s="665"/>
      <c r="DC12" s="665"/>
      <c r="DD12" s="597">
        <v>260811</v>
      </c>
      <c r="DE12" s="610"/>
      <c r="DF12" s="610"/>
      <c r="DG12" s="610"/>
      <c r="DH12" s="610"/>
      <c r="DI12" s="610"/>
      <c r="DJ12" s="610"/>
      <c r="DK12" s="610"/>
      <c r="DL12" s="610"/>
      <c r="DM12" s="610"/>
      <c r="DN12" s="610"/>
      <c r="DO12" s="610"/>
      <c r="DP12" s="611"/>
      <c r="DQ12" s="597">
        <v>5491580</v>
      </c>
      <c r="DR12" s="610"/>
      <c r="DS12" s="610"/>
      <c r="DT12" s="610"/>
      <c r="DU12" s="610"/>
      <c r="DV12" s="610"/>
      <c r="DW12" s="610"/>
      <c r="DX12" s="610"/>
      <c r="DY12" s="610"/>
      <c r="DZ12" s="610"/>
      <c r="EA12" s="610"/>
      <c r="EB12" s="610"/>
      <c r="EC12" s="646"/>
    </row>
    <row r="13" spans="2:143" ht="11.25" customHeight="1">
      <c r="B13" s="606" t="s">
        <v>250</v>
      </c>
      <c r="C13" s="607"/>
      <c r="D13" s="607"/>
      <c r="E13" s="607"/>
      <c r="F13" s="607"/>
      <c r="G13" s="607"/>
      <c r="H13" s="607"/>
      <c r="I13" s="607"/>
      <c r="J13" s="607"/>
      <c r="K13" s="607"/>
      <c r="L13" s="607"/>
      <c r="M13" s="607"/>
      <c r="N13" s="607"/>
      <c r="O13" s="607"/>
      <c r="P13" s="607"/>
      <c r="Q13" s="608"/>
      <c r="R13" s="609">
        <v>29002</v>
      </c>
      <c r="S13" s="610"/>
      <c r="T13" s="610"/>
      <c r="U13" s="610"/>
      <c r="V13" s="610"/>
      <c r="W13" s="610"/>
      <c r="X13" s="610"/>
      <c r="Y13" s="611"/>
      <c r="Z13" s="665">
        <v>0</v>
      </c>
      <c r="AA13" s="665"/>
      <c r="AB13" s="665"/>
      <c r="AC13" s="665"/>
      <c r="AD13" s="666">
        <v>29002</v>
      </c>
      <c r="AE13" s="666"/>
      <c r="AF13" s="666"/>
      <c r="AG13" s="666"/>
      <c r="AH13" s="666"/>
      <c r="AI13" s="666"/>
      <c r="AJ13" s="666"/>
      <c r="AK13" s="666"/>
      <c r="AL13" s="612">
        <v>0</v>
      </c>
      <c r="AM13" s="613"/>
      <c r="AN13" s="613"/>
      <c r="AO13" s="667"/>
      <c r="AP13" s="606" t="s">
        <v>251</v>
      </c>
      <c r="AQ13" s="607"/>
      <c r="AR13" s="607"/>
      <c r="AS13" s="607"/>
      <c r="AT13" s="607"/>
      <c r="AU13" s="607"/>
      <c r="AV13" s="607"/>
      <c r="AW13" s="607"/>
      <c r="AX13" s="607"/>
      <c r="AY13" s="607"/>
      <c r="AZ13" s="607"/>
      <c r="BA13" s="607"/>
      <c r="BB13" s="607"/>
      <c r="BC13" s="607"/>
      <c r="BD13" s="607"/>
      <c r="BE13" s="607"/>
      <c r="BF13" s="608"/>
      <c r="BG13" s="609">
        <v>103712099</v>
      </c>
      <c r="BH13" s="610"/>
      <c r="BI13" s="610"/>
      <c r="BJ13" s="610"/>
      <c r="BK13" s="610"/>
      <c r="BL13" s="610"/>
      <c r="BM13" s="610"/>
      <c r="BN13" s="611"/>
      <c r="BO13" s="665">
        <v>40.6</v>
      </c>
      <c r="BP13" s="665"/>
      <c r="BQ13" s="665"/>
      <c r="BR13" s="665"/>
      <c r="BS13" s="597" t="s">
        <v>179</v>
      </c>
      <c r="BT13" s="610"/>
      <c r="BU13" s="610"/>
      <c r="BV13" s="610"/>
      <c r="BW13" s="610"/>
      <c r="BX13" s="610"/>
      <c r="BY13" s="610"/>
      <c r="BZ13" s="610"/>
      <c r="CA13" s="610"/>
      <c r="CB13" s="646"/>
      <c r="CD13" s="647" t="s">
        <v>252</v>
      </c>
      <c r="CE13" s="644"/>
      <c r="CF13" s="644"/>
      <c r="CG13" s="644"/>
      <c r="CH13" s="644"/>
      <c r="CI13" s="644"/>
      <c r="CJ13" s="644"/>
      <c r="CK13" s="644"/>
      <c r="CL13" s="644"/>
      <c r="CM13" s="644"/>
      <c r="CN13" s="644"/>
      <c r="CO13" s="644"/>
      <c r="CP13" s="644"/>
      <c r="CQ13" s="645"/>
      <c r="CR13" s="609">
        <v>66039121</v>
      </c>
      <c r="CS13" s="610"/>
      <c r="CT13" s="610"/>
      <c r="CU13" s="610"/>
      <c r="CV13" s="610"/>
      <c r="CW13" s="610"/>
      <c r="CX13" s="610"/>
      <c r="CY13" s="611"/>
      <c r="CZ13" s="665">
        <v>8.6999999999999993</v>
      </c>
      <c r="DA13" s="665"/>
      <c r="DB13" s="665"/>
      <c r="DC13" s="665"/>
      <c r="DD13" s="597">
        <v>23892769</v>
      </c>
      <c r="DE13" s="610"/>
      <c r="DF13" s="610"/>
      <c r="DG13" s="610"/>
      <c r="DH13" s="610"/>
      <c r="DI13" s="610"/>
      <c r="DJ13" s="610"/>
      <c r="DK13" s="610"/>
      <c r="DL13" s="610"/>
      <c r="DM13" s="610"/>
      <c r="DN13" s="610"/>
      <c r="DO13" s="610"/>
      <c r="DP13" s="611"/>
      <c r="DQ13" s="597">
        <v>41314691</v>
      </c>
      <c r="DR13" s="610"/>
      <c r="DS13" s="610"/>
      <c r="DT13" s="610"/>
      <c r="DU13" s="610"/>
      <c r="DV13" s="610"/>
      <c r="DW13" s="610"/>
      <c r="DX13" s="610"/>
      <c r="DY13" s="610"/>
      <c r="DZ13" s="610"/>
      <c r="EA13" s="610"/>
      <c r="EB13" s="610"/>
      <c r="EC13" s="646"/>
    </row>
    <row r="14" spans="2:143" ht="11.25" customHeight="1">
      <c r="B14" s="606" t="s">
        <v>253</v>
      </c>
      <c r="C14" s="607"/>
      <c r="D14" s="607"/>
      <c r="E14" s="607"/>
      <c r="F14" s="607"/>
      <c r="G14" s="607"/>
      <c r="H14" s="607"/>
      <c r="I14" s="607"/>
      <c r="J14" s="607"/>
      <c r="K14" s="607"/>
      <c r="L14" s="607"/>
      <c r="M14" s="607"/>
      <c r="N14" s="607"/>
      <c r="O14" s="607"/>
      <c r="P14" s="607"/>
      <c r="Q14" s="608"/>
      <c r="R14" s="609" t="s">
        <v>179</v>
      </c>
      <c r="S14" s="610"/>
      <c r="T14" s="610"/>
      <c r="U14" s="610"/>
      <c r="V14" s="610"/>
      <c r="W14" s="610"/>
      <c r="X14" s="610"/>
      <c r="Y14" s="611"/>
      <c r="Z14" s="665" t="s">
        <v>230</v>
      </c>
      <c r="AA14" s="665"/>
      <c r="AB14" s="665"/>
      <c r="AC14" s="665"/>
      <c r="AD14" s="666" t="s">
        <v>230</v>
      </c>
      <c r="AE14" s="666"/>
      <c r="AF14" s="666"/>
      <c r="AG14" s="666"/>
      <c r="AH14" s="666"/>
      <c r="AI14" s="666"/>
      <c r="AJ14" s="666"/>
      <c r="AK14" s="666"/>
      <c r="AL14" s="612" t="s">
        <v>179</v>
      </c>
      <c r="AM14" s="613"/>
      <c r="AN14" s="613"/>
      <c r="AO14" s="667"/>
      <c r="AP14" s="606" t="s">
        <v>254</v>
      </c>
      <c r="AQ14" s="607"/>
      <c r="AR14" s="607"/>
      <c r="AS14" s="607"/>
      <c r="AT14" s="607"/>
      <c r="AU14" s="607"/>
      <c r="AV14" s="607"/>
      <c r="AW14" s="607"/>
      <c r="AX14" s="607"/>
      <c r="AY14" s="607"/>
      <c r="AZ14" s="607"/>
      <c r="BA14" s="607"/>
      <c r="BB14" s="607"/>
      <c r="BC14" s="607"/>
      <c r="BD14" s="607"/>
      <c r="BE14" s="607"/>
      <c r="BF14" s="608"/>
      <c r="BG14" s="609">
        <v>1729098</v>
      </c>
      <c r="BH14" s="610"/>
      <c r="BI14" s="610"/>
      <c r="BJ14" s="610"/>
      <c r="BK14" s="610"/>
      <c r="BL14" s="610"/>
      <c r="BM14" s="610"/>
      <c r="BN14" s="611"/>
      <c r="BO14" s="665">
        <v>0.7</v>
      </c>
      <c r="BP14" s="665"/>
      <c r="BQ14" s="665"/>
      <c r="BR14" s="665"/>
      <c r="BS14" s="597" t="s">
        <v>230</v>
      </c>
      <c r="BT14" s="610"/>
      <c r="BU14" s="610"/>
      <c r="BV14" s="610"/>
      <c r="BW14" s="610"/>
      <c r="BX14" s="610"/>
      <c r="BY14" s="610"/>
      <c r="BZ14" s="610"/>
      <c r="CA14" s="610"/>
      <c r="CB14" s="646"/>
      <c r="CD14" s="647" t="s">
        <v>255</v>
      </c>
      <c r="CE14" s="644"/>
      <c r="CF14" s="644"/>
      <c r="CG14" s="644"/>
      <c r="CH14" s="644"/>
      <c r="CI14" s="644"/>
      <c r="CJ14" s="644"/>
      <c r="CK14" s="644"/>
      <c r="CL14" s="644"/>
      <c r="CM14" s="644"/>
      <c r="CN14" s="644"/>
      <c r="CO14" s="644"/>
      <c r="CP14" s="644"/>
      <c r="CQ14" s="645"/>
      <c r="CR14" s="609">
        <v>19647830</v>
      </c>
      <c r="CS14" s="610"/>
      <c r="CT14" s="610"/>
      <c r="CU14" s="610"/>
      <c r="CV14" s="610"/>
      <c r="CW14" s="610"/>
      <c r="CX14" s="610"/>
      <c r="CY14" s="611"/>
      <c r="CZ14" s="665">
        <v>2.6</v>
      </c>
      <c r="DA14" s="665"/>
      <c r="DB14" s="665"/>
      <c r="DC14" s="665"/>
      <c r="DD14" s="597">
        <v>1237267</v>
      </c>
      <c r="DE14" s="610"/>
      <c r="DF14" s="610"/>
      <c r="DG14" s="610"/>
      <c r="DH14" s="610"/>
      <c r="DI14" s="610"/>
      <c r="DJ14" s="610"/>
      <c r="DK14" s="610"/>
      <c r="DL14" s="610"/>
      <c r="DM14" s="610"/>
      <c r="DN14" s="610"/>
      <c r="DO14" s="610"/>
      <c r="DP14" s="611"/>
      <c r="DQ14" s="597">
        <v>18254483</v>
      </c>
      <c r="DR14" s="610"/>
      <c r="DS14" s="610"/>
      <c r="DT14" s="610"/>
      <c r="DU14" s="610"/>
      <c r="DV14" s="610"/>
      <c r="DW14" s="610"/>
      <c r="DX14" s="610"/>
      <c r="DY14" s="610"/>
      <c r="DZ14" s="610"/>
      <c r="EA14" s="610"/>
      <c r="EB14" s="610"/>
      <c r="EC14" s="646"/>
    </row>
    <row r="15" spans="2:143" ht="11.25" customHeight="1">
      <c r="B15" s="606" t="s">
        <v>256</v>
      </c>
      <c r="C15" s="607"/>
      <c r="D15" s="607"/>
      <c r="E15" s="607"/>
      <c r="F15" s="607"/>
      <c r="G15" s="607"/>
      <c r="H15" s="607"/>
      <c r="I15" s="607"/>
      <c r="J15" s="607"/>
      <c r="K15" s="607"/>
      <c r="L15" s="607"/>
      <c r="M15" s="607"/>
      <c r="N15" s="607"/>
      <c r="O15" s="607"/>
      <c r="P15" s="607"/>
      <c r="Q15" s="608"/>
      <c r="R15" s="609">
        <v>1313085</v>
      </c>
      <c r="S15" s="610"/>
      <c r="T15" s="610"/>
      <c r="U15" s="610"/>
      <c r="V15" s="610"/>
      <c r="W15" s="610"/>
      <c r="X15" s="610"/>
      <c r="Y15" s="611"/>
      <c r="Z15" s="665">
        <v>0.2</v>
      </c>
      <c r="AA15" s="665"/>
      <c r="AB15" s="665"/>
      <c r="AC15" s="665"/>
      <c r="AD15" s="666">
        <v>1313085</v>
      </c>
      <c r="AE15" s="666"/>
      <c r="AF15" s="666"/>
      <c r="AG15" s="666"/>
      <c r="AH15" s="666"/>
      <c r="AI15" s="666"/>
      <c r="AJ15" s="666"/>
      <c r="AK15" s="666"/>
      <c r="AL15" s="612">
        <v>0.4</v>
      </c>
      <c r="AM15" s="613"/>
      <c r="AN15" s="613"/>
      <c r="AO15" s="667"/>
      <c r="AP15" s="606" t="s">
        <v>257</v>
      </c>
      <c r="AQ15" s="607"/>
      <c r="AR15" s="607"/>
      <c r="AS15" s="607"/>
      <c r="AT15" s="607"/>
      <c r="AU15" s="607"/>
      <c r="AV15" s="607"/>
      <c r="AW15" s="607"/>
      <c r="AX15" s="607"/>
      <c r="AY15" s="607"/>
      <c r="AZ15" s="607"/>
      <c r="BA15" s="607"/>
      <c r="BB15" s="607"/>
      <c r="BC15" s="607"/>
      <c r="BD15" s="607"/>
      <c r="BE15" s="607"/>
      <c r="BF15" s="608"/>
      <c r="BG15" s="609">
        <v>9161969</v>
      </c>
      <c r="BH15" s="610"/>
      <c r="BI15" s="610"/>
      <c r="BJ15" s="610"/>
      <c r="BK15" s="610"/>
      <c r="BL15" s="610"/>
      <c r="BM15" s="610"/>
      <c r="BN15" s="611"/>
      <c r="BO15" s="665">
        <v>3.6</v>
      </c>
      <c r="BP15" s="665"/>
      <c r="BQ15" s="665"/>
      <c r="BR15" s="665"/>
      <c r="BS15" s="597" t="s">
        <v>179</v>
      </c>
      <c r="BT15" s="610"/>
      <c r="BU15" s="610"/>
      <c r="BV15" s="610"/>
      <c r="BW15" s="610"/>
      <c r="BX15" s="610"/>
      <c r="BY15" s="610"/>
      <c r="BZ15" s="610"/>
      <c r="CA15" s="610"/>
      <c r="CB15" s="646"/>
      <c r="CD15" s="647" t="s">
        <v>258</v>
      </c>
      <c r="CE15" s="644"/>
      <c r="CF15" s="644"/>
      <c r="CG15" s="644"/>
      <c r="CH15" s="644"/>
      <c r="CI15" s="644"/>
      <c r="CJ15" s="644"/>
      <c r="CK15" s="644"/>
      <c r="CL15" s="644"/>
      <c r="CM15" s="644"/>
      <c r="CN15" s="644"/>
      <c r="CO15" s="644"/>
      <c r="CP15" s="644"/>
      <c r="CQ15" s="645"/>
      <c r="CR15" s="609">
        <v>119972027</v>
      </c>
      <c r="CS15" s="610"/>
      <c r="CT15" s="610"/>
      <c r="CU15" s="610"/>
      <c r="CV15" s="610"/>
      <c r="CW15" s="610"/>
      <c r="CX15" s="610"/>
      <c r="CY15" s="611"/>
      <c r="CZ15" s="665">
        <v>15.7</v>
      </c>
      <c r="DA15" s="665"/>
      <c r="DB15" s="665"/>
      <c r="DC15" s="665"/>
      <c r="DD15" s="597">
        <v>13673160</v>
      </c>
      <c r="DE15" s="610"/>
      <c r="DF15" s="610"/>
      <c r="DG15" s="610"/>
      <c r="DH15" s="610"/>
      <c r="DI15" s="610"/>
      <c r="DJ15" s="610"/>
      <c r="DK15" s="610"/>
      <c r="DL15" s="610"/>
      <c r="DM15" s="610"/>
      <c r="DN15" s="610"/>
      <c r="DO15" s="610"/>
      <c r="DP15" s="611"/>
      <c r="DQ15" s="597">
        <v>89997179</v>
      </c>
      <c r="DR15" s="610"/>
      <c r="DS15" s="610"/>
      <c r="DT15" s="610"/>
      <c r="DU15" s="610"/>
      <c r="DV15" s="610"/>
      <c r="DW15" s="610"/>
      <c r="DX15" s="610"/>
      <c r="DY15" s="610"/>
      <c r="DZ15" s="610"/>
      <c r="EA15" s="610"/>
      <c r="EB15" s="610"/>
      <c r="EC15" s="646"/>
    </row>
    <row r="16" spans="2:143" ht="11.25" customHeight="1">
      <c r="B16" s="606" t="s">
        <v>259</v>
      </c>
      <c r="C16" s="607"/>
      <c r="D16" s="607"/>
      <c r="E16" s="607"/>
      <c r="F16" s="607"/>
      <c r="G16" s="607"/>
      <c r="H16" s="607"/>
      <c r="I16" s="607"/>
      <c r="J16" s="607"/>
      <c r="K16" s="607"/>
      <c r="L16" s="607"/>
      <c r="M16" s="607"/>
      <c r="N16" s="607"/>
      <c r="O16" s="607"/>
      <c r="P16" s="607"/>
      <c r="Q16" s="608"/>
      <c r="R16" s="609">
        <v>4217040</v>
      </c>
      <c r="S16" s="610"/>
      <c r="T16" s="610"/>
      <c r="U16" s="610"/>
      <c r="V16" s="610"/>
      <c r="W16" s="610"/>
      <c r="X16" s="610"/>
      <c r="Y16" s="611"/>
      <c r="Z16" s="665">
        <v>0.6</v>
      </c>
      <c r="AA16" s="665"/>
      <c r="AB16" s="665"/>
      <c r="AC16" s="665"/>
      <c r="AD16" s="666">
        <v>4217040</v>
      </c>
      <c r="AE16" s="666"/>
      <c r="AF16" s="666"/>
      <c r="AG16" s="666"/>
      <c r="AH16" s="666"/>
      <c r="AI16" s="666"/>
      <c r="AJ16" s="666"/>
      <c r="AK16" s="666"/>
      <c r="AL16" s="612">
        <v>1.2</v>
      </c>
      <c r="AM16" s="613"/>
      <c r="AN16" s="613"/>
      <c r="AO16" s="667"/>
      <c r="AP16" s="606" t="s">
        <v>260</v>
      </c>
      <c r="AQ16" s="607"/>
      <c r="AR16" s="607"/>
      <c r="AS16" s="607"/>
      <c r="AT16" s="607"/>
      <c r="AU16" s="607"/>
      <c r="AV16" s="607"/>
      <c r="AW16" s="607"/>
      <c r="AX16" s="607"/>
      <c r="AY16" s="607"/>
      <c r="AZ16" s="607"/>
      <c r="BA16" s="607"/>
      <c r="BB16" s="607"/>
      <c r="BC16" s="607"/>
      <c r="BD16" s="607"/>
      <c r="BE16" s="607"/>
      <c r="BF16" s="608"/>
      <c r="BG16" s="609" t="s">
        <v>230</v>
      </c>
      <c r="BH16" s="610"/>
      <c r="BI16" s="610"/>
      <c r="BJ16" s="610"/>
      <c r="BK16" s="610"/>
      <c r="BL16" s="610"/>
      <c r="BM16" s="610"/>
      <c r="BN16" s="611"/>
      <c r="BO16" s="665" t="s">
        <v>179</v>
      </c>
      <c r="BP16" s="665"/>
      <c r="BQ16" s="665"/>
      <c r="BR16" s="665"/>
      <c r="BS16" s="597" t="s">
        <v>179</v>
      </c>
      <c r="BT16" s="610"/>
      <c r="BU16" s="610"/>
      <c r="BV16" s="610"/>
      <c r="BW16" s="610"/>
      <c r="BX16" s="610"/>
      <c r="BY16" s="610"/>
      <c r="BZ16" s="610"/>
      <c r="CA16" s="610"/>
      <c r="CB16" s="646"/>
      <c r="CD16" s="647" t="s">
        <v>261</v>
      </c>
      <c r="CE16" s="644"/>
      <c r="CF16" s="644"/>
      <c r="CG16" s="644"/>
      <c r="CH16" s="644"/>
      <c r="CI16" s="644"/>
      <c r="CJ16" s="644"/>
      <c r="CK16" s="644"/>
      <c r="CL16" s="644"/>
      <c r="CM16" s="644"/>
      <c r="CN16" s="644"/>
      <c r="CO16" s="644"/>
      <c r="CP16" s="644"/>
      <c r="CQ16" s="645"/>
      <c r="CR16" s="609">
        <v>222732</v>
      </c>
      <c r="CS16" s="610"/>
      <c r="CT16" s="610"/>
      <c r="CU16" s="610"/>
      <c r="CV16" s="610"/>
      <c r="CW16" s="610"/>
      <c r="CX16" s="610"/>
      <c r="CY16" s="611"/>
      <c r="CZ16" s="665">
        <v>0</v>
      </c>
      <c r="DA16" s="665"/>
      <c r="DB16" s="665"/>
      <c r="DC16" s="665"/>
      <c r="DD16" s="597" t="s">
        <v>230</v>
      </c>
      <c r="DE16" s="610"/>
      <c r="DF16" s="610"/>
      <c r="DG16" s="610"/>
      <c r="DH16" s="610"/>
      <c r="DI16" s="610"/>
      <c r="DJ16" s="610"/>
      <c r="DK16" s="610"/>
      <c r="DL16" s="610"/>
      <c r="DM16" s="610"/>
      <c r="DN16" s="610"/>
      <c r="DO16" s="610"/>
      <c r="DP16" s="611"/>
      <c r="DQ16" s="597">
        <v>33372</v>
      </c>
      <c r="DR16" s="610"/>
      <c r="DS16" s="610"/>
      <c r="DT16" s="610"/>
      <c r="DU16" s="610"/>
      <c r="DV16" s="610"/>
      <c r="DW16" s="610"/>
      <c r="DX16" s="610"/>
      <c r="DY16" s="610"/>
      <c r="DZ16" s="610"/>
      <c r="EA16" s="610"/>
      <c r="EB16" s="610"/>
      <c r="EC16" s="646"/>
    </row>
    <row r="17" spans="2:133" ht="11.25" customHeight="1">
      <c r="B17" s="606" t="s">
        <v>262</v>
      </c>
      <c r="C17" s="607"/>
      <c r="D17" s="607"/>
      <c r="E17" s="607"/>
      <c r="F17" s="607"/>
      <c r="G17" s="607"/>
      <c r="H17" s="607"/>
      <c r="I17" s="607"/>
      <c r="J17" s="607"/>
      <c r="K17" s="607"/>
      <c r="L17" s="607"/>
      <c r="M17" s="607"/>
      <c r="N17" s="607"/>
      <c r="O17" s="607"/>
      <c r="P17" s="607"/>
      <c r="Q17" s="608"/>
      <c r="R17" s="609">
        <v>983851</v>
      </c>
      <c r="S17" s="610"/>
      <c r="T17" s="610"/>
      <c r="U17" s="610"/>
      <c r="V17" s="610"/>
      <c r="W17" s="610"/>
      <c r="X17" s="610"/>
      <c r="Y17" s="611"/>
      <c r="Z17" s="665">
        <v>0.1</v>
      </c>
      <c r="AA17" s="665"/>
      <c r="AB17" s="665"/>
      <c r="AC17" s="665"/>
      <c r="AD17" s="666">
        <v>983851</v>
      </c>
      <c r="AE17" s="666"/>
      <c r="AF17" s="666"/>
      <c r="AG17" s="666"/>
      <c r="AH17" s="666"/>
      <c r="AI17" s="666"/>
      <c r="AJ17" s="666"/>
      <c r="AK17" s="666"/>
      <c r="AL17" s="612">
        <v>0.3</v>
      </c>
      <c r="AM17" s="613"/>
      <c r="AN17" s="613"/>
      <c r="AO17" s="667"/>
      <c r="AP17" s="606" t="s">
        <v>263</v>
      </c>
      <c r="AQ17" s="607"/>
      <c r="AR17" s="607"/>
      <c r="AS17" s="607"/>
      <c r="AT17" s="607"/>
      <c r="AU17" s="607"/>
      <c r="AV17" s="607"/>
      <c r="AW17" s="607"/>
      <c r="AX17" s="607"/>
      <c r="AY17" s="607"/>
      <c r="AZ17" s="607"/>
      <c r="BA17" s="607"/>
      <c r="BB17" s="607"/>
      <c r="BC17" s="607"/>
      <c r="BD17" s="607"/>
      <c r="BE17" s="607"/>
      <c r="BF17" s="608"/>
      <c r="BG17" s="609" t="s">
        <v>179</v>
      </c>
      <c r="BH17" s="610"/>
      <c r="BI17" s="610"/>
      <c r="BJ17" s="610"/>
      <c r="BK17" s="610"/>
      <c r="BL17" s="610"/>
      <c r="BM17" s="610"/>
      <c r="BN17" s="611"/>
      <c r="BO17" s="665" t="s">
        <v>179</v>
      </c>
      <c r="BP17" s="665"/>
      <c r="BQ17" s="665"/>
      <c r="BR17" s="665"/>
      <c r="BS17" s="597" t="s">
        <v>230</v>
      </c>
      <c r="BT17" s="610"/>
      <c r="BU17" s="610"/>
      <c r="BV17" s="610"/>
      <c r="BW17" s="610"/>
      <c r="BX17" s="610"/>
      <c r="BY17" s="610"/>
      <c r="BZ17" s="610"/>
      <c r="CA17" s="610"/>
      <c r="CB17" s="646"/>
      <c r="CD17" s="647" t="s">
        <v>264</v>
      </c>
      <c r="CE17" s="644"/>
      <c r="CF17" s="644"/>
      <c r="CG17" s="644"/>
      <c r="CH17" s="644"/>
      <c r="CI17" s="644"/>
      <c r="CJ17" s="644"/>
      <c r="CK17" s="644"/>
      <c r="CL17" s="644"/>
      <c r="CM17" s="644"/>
      <c r="CN17" s="644"/>
      <c r="CO17" s="644"/>
      <c r="CP17" s="644"/>
      <c r="CQ17" s="645"/>
      <c r="CR17" s="609">
        <v>92603102</v>
      </c>
      <c r="CS17" s="610"/>
      <c r="CT17" s="610"/>
      <c r="CU17" s="610"/>
      <c r="CV17" s="610"/>
      <c r="CW17" s="610"/>
      <c r="CX17" s="610"/>
      <c r="CY17" s="611"/>
      <c r="CZ17" s="665">
        <v>12.2</v>
      </c>
      <c r="DA17" s="665"/>
      <c r="DB17" s="665"/>
      <c r="DC17" s="665"/>
      <c r="DD17" s="597" t="s">
        <v>132</v>
      </c>
      <c r="DE17" s="610"/>
      <c r="DF17" s="610"/>
      <c r="DG17" s="610"/>
      <c r="DH17" s="610"/>
      <c r="DI17" s="610"/>
      <c r="DJ17" s="610"/>
      <c r="DK17" s="610"/>
      <c r="DL17" s="610"/>
      <c r="DM17" s="610"/>
      <c r="DN17" s="610"/>
      <c r="DO17" s="610"/>
      <c r="DP17" s="611"/>
      <c r="DQ17" s="597">
        <v>77134967</v>
      </c>
      <c r="DR17" s="610"/>
      <c r="DS17" s="610"/>
      <c r="DT17" s="610"/>
      <c r="DU17" s="610"/>
      <c r="DV17" s="610"/>
      <c r="DW17" s="610"/>
      <c r="DX17" s="610"/>
      <c r="DY17" s="610"/>
      <c r="DZ17" s="610"/>
      <c r="EA17" s="610"/>
      <c r="EB17" s="610"/>
      <c r="EC17" s="646"/>
    </row>
    <row r="18" spans="2:133" ht="11.25" customHeight="1">
      <c r="B18" s="606" t="s">
        <v>265</v>
      </c>
      <c r="C18" s="607"/>
      <c r="D18" s="607"/>
      <c r="E18" s="607"/>
      <c r="F18" s="607"/>
      <c r="G18" s="607"/>
      <c r="H18" s="607"/>
      <c r="I18" s="607"/>
      <c r="J18" s="607"/>
      <c r="K18" s="607"/>
      <c r="L18" s="607"/>
      <c r="M18" s="607"/>
      <c r="N18" s="607"/>
      <c r="O18" s="607"/>
      <c r="P18" s="607"/>
      <c r="Q18" s="608"/>
      <c r="R18" s="609">
        <v>64848550</v>
      </c>
      <c r="S18" s="610"/>
      <c r="T18" s="610"/>
      <c r="U18" s="610"/>
      <c r="V18" s="610"/>
      <c r="W18" s="610"/>
      <c r="X18" s="610"/>
      <c r="Y18" s="611"/>
      <c r="Z18" s="665">
        <v>8.5</v>
      </c>
      <c r="AA18" s="665"/>
      <c r="AB18" s="665"/>
      <c r="AC18" s="665"/>
      <c r="AD18" s="666">
        <v>62856211</v>
      </c>
      <c r="AE18" s="666"/>
      <c r="AF18" s="666"/>
      <c r="AG18" s="666"/>
      <c r="AH18" s="666"/>
      <c r="AI18" s="666"/>
      <c r="AJ18" s="666"/>
      <c r="AK18" s="666"/>
      <c r="AL18" s="612">
        <v>17.3</v>
      </c>
      <c r="AM18" s="613"/>
      <c r="AN18" s="613"/>
      <c r="AO18" s="667"/>
      <c r="AP18" s="606" t="s">
        <v>266</v>
      </c>
      <c r="AQ18" s="607"/>
      <c r="AR18" s="607"/>
      <c r="AS18" s="607"/>
      <c r="AT18" s="607"/>
      <c r="AU18" s="607"/>
      <c r="AV18" s="607"/>
      <c r="AW18" s="607"/>
      <c r="AX18" s="607"/>
      <c r="AY18" s="607"/>
      <c r="AZ18" s="607"/>
      <c r="BA18" s="607"/>
      <c r="BB18" s="607"/>
      <c r="BC18" s="607"/>
      <c r="BD18" s="607"/>
      <c r="BE18" s="607"/>
      <c r="BF18" s="608"/>
      <c r="BG18" s="609" t="s">
        <v>230</v>
      </c>
      <c r="BH18" s="610"/>
      <c r="BI18" s="610"/>
      <c r="BJ18" s="610"/>
      <c r="BK18" s="610"/>
      <c r="BL18" s="610"/>
      <c r="BM18" s="610"/>
      <c r="BN18" s="611"/>
      <c r="BO18" s="665" t="s">
        <v>132</v>
      </c>
      <c r="BP18" s="665"/>
      <c r="BQ18" s="665"/>
      <c r="BR18" s="665"/>
      <c r="BS18" s="597" t="s">
        <v>179</v>
      </c>
      <c r="BT18" s="610"/>
      <c r="BU18" s="610"/>
      <c r="BV18" s="610"/>
      <c r="BW18" s="610"/>
      <c r="BX18" s="610"/>
      <c r="BY18" s="610"/>
      <c r="BZ18" s="610"/>
      <c r="CA18" s="610"/>
      <c r="CB18" s="646"/>
      <c r="CD18" s="647" t="s">
        <v>267</v>
      </c>
      <c r="CE18" s="644"/>
      <c r="CF18" s="644"/>
      <c r="CG18" s="644"/>
      <c r="CH18" s="644"/>
      <c r="CI18" s="644"/>
      <c r="CJ18" s="644"/>
      <c r="CK18" s="644"/>
      <c r="CL18" s="644"/>
      <c r="CM18" s="644"/>
      <c r="CN18" s="644"/>
      <c r="CO18" s="644"/>
      <c r="CP18" s="644"/>
      <c r="CQ18" s="645"/>
      <c r="CR18" s="609">
        <v>8731664</v>
      </c>
      <c r="CS18" s="610"/>
      <c r="CT18" s="610"/>
      <c r="CU18" s="610"/>
      <c r="CV18" s="610"/>
      <c r="CW18" s="610"/>
      <c r="CX18" s="610"/>
      <c r="CY18" s="611"/>
      <c r="CZ18" s="665">
        <v>1.1000000000000001</v>
      </c>
      <c r="DA18" s="665"/>
      <c r="DB18" s="665"/>
      <c r="DC18" s="665"/>
      <c r="DD18" s="597" t="s">
        <v>132</v>
      </c>
      <c r="DE18" s="610"/>
      <c r="DF18" s="610"/>
      <c r="DG18" s="610"/>
      <c r="DH18" s="610"/>
      <c r="DI18" s="610"/>
      <c r="DJ18" s="610"/>
      <c r="DK18" s="610"/>
      <c r="DL18" s="610"/>
      <c r="DM18" s="610"/>
      <c r="DN18" s="610"/>
      <c r="DO18" s="610"/>
      <c r="DP18" s="611"/>
      <c r="DQ18" s="597">
        <v>1333347</v>
      </c>
      <c r="DR18" s="610"/>
      <c r="DS18" s="610"/>
      <c r="DT18" s="610"/>
      <c r="DU18" s="610"/>
      <c r="DV18" s="610"/>
      <c r="DW18" s="610"/>
      <c r="DX18" s="610"/>
      <c r="DY18" s="610"/>
      <c r="DZ18" s="610"/>
      <c r="EA18" s="610"/>
      <c r="EB18" s="610"/>
      <c r="EC18" s="646"/>
    </row>
    <row r="19" spans="2:133" ht="11.25" customHeight="1">
      <c r="B19" s="606" t="s">
        <v>268</v>
      </c>
      <c r="C19" s="607"/>
      <c r="D19" s="607"/>
      <c r="E19" s="607"/>
      <c r="F19" s="607"/>
      <c r="G19" s="607"/>
      <c r="H19" s="607"/>
      <c r="I19" s="607"/>
      <c r="J19" s="607"/>
      <c r="K19" s="607"/>
      <c r="L19" s="607"/>
      <c r="M19" s="607"/>
      <c r="N19" s="607"/>
      <c r="O19" s="607"/>
      <c r="P19" s="607"/>
      <c r="Q19" s="608"/>
      <c r="R19" s="609">
        <v>62856211</v>
      </c>
      <c r="S19" s="610"/>
      <c r="T19" s="610"/>
      <c r="U19" s="610"/>
      <c r="V19" s="610"/>
      <c r="W19" s="610"/>
      <c r="X19" s="610"/>
      <c r="Y19" s="611"/>
      <c r="Z19" s="665">
        <v>8.1999999999999993</v>
      </c>
      <c r="AA19" s="665"/>
      <c r="AB19" s="665"/>
      <c r="AC19" s="665"/>
      <c r="AD19" s="666">
        <v>62856211</v>
      </c>
      <c r="AE19" s="666"/>
      <c r="AF19" s="666"/>
      <c r="AG19" s="666"/>
      <c r="AH19" s="666"/>
      <c r="AI19" s="666"/>
      <c r="AJ19" s="666"/>
      <c r="AK19" s="666"/>
      <c r="AL19" s="612">
        <v>17.3</v>
      </c>
      <c r="AM19" s="613"/>
      <c r="AN19" s="613"/>
      <c r="AO19" s="667"/>
      <c r="AP19" s="606" t="s">
        <v>269</v>
      </c>
      <c r="AQ19" s="607"/>
      <c r="AR19" s="607"/>
      <c r="AS19" s="607"/>
      <c r="AT19" s="607"/>
      <c r="AU19" s="607"/>
      <c r="AV19" s="607"/>
      <c r="AW19" s="607"/>
      <c r="AX19" s="607"/>
      <c r="AY19" s="607"/>
      <c r="AZ19" s="607"/>
      <c r="BA19" s="607"/>
      <c r="BB19" s="607"/>
      <c r="BC19" s="607"/>
      <c r="BD19" s="607"/>
      <c r="BE19" s="607"/>
      <c r="BF19" s="608"/>
      <c r="BG19" s="609">
        <v>30454237</v>
      </c>
      <c r="BH19" s="610"/>
      <c r="BI19" s="610"/>
      <c r="BJ19" s="610"/>
      <c r="BK19" s="610"/>
      <c r="BL19" s="610"/>
      <c r="BM19" s="610"/>
      <c r="BN19" s="611"/>
      <c r="BO19" s="665">
        <v>11.9</v>
      </c>
      <c r="BP19" s="665"/>
      <c r="BQ19" s="665"/>
      <c r="BR19" s="665"/>
      <c r="BS19" s="597" t="s">
        <v>132</v>
      </c>
      <c r="BT19" s="610"/>
      <c r="BU19" s="610"/>
      <c r="BV19" s="610"/>
      <c r="BW19" s="610"/>
      <c r="BX19" s="610"/>
      <c r="BY19" s="610"/>
      <c r="BZ19" s="610"/>
      <c r="CA19" s="610"/>
      <c r="CB19" s="646"/>
      <c r="CD19" s="647" t="s">
        <v>270</v>
      </c>
      <c r="CE19" s="644"/>
      <c r="CF19" s="644"/>
      <c r="CG19" s="644"/>
      <c r="CH19" s="644"/>
      <c r="CI19" s="644"/>
      <c r="CJ19" s="644"/>
      <c r="CK19" s="644"/>
      <c r="CL19" s="644"/>
      <c r="CM19" s="644"/>
      <c r="CN19" s="644"/>
      <c r="CO19" s="644"/>
      <c r="CP19" s="644"/>
      <c r="CQ19" s="645"/>
      <c r="CR19" s="609" t="s">
        <v>179</v>
      </c>
      <c r="CS19" s="610"/>
      <c r="CT19" s="610"/>
      <c r="CU19" s="610"/>
      <c r="CV19" s="610"/>
      <c r="CW19" s="610"/>
      <c r="CX19" s="610"/>
      <c r="CY19" s="611"/>
      <c r="CZ19" s="665" t="s">
        <v>179</v>
      </c>
      <c r="DA19" s="665"/>
      <c r="DB19" s="665"/>
      <c r="DC19" s="665"/>
      <c r="DD19" s="597" t="s">
        <v>132</v>
      </c>
      <c r="DE19" s="610"/>
      <c r="DF19" s="610"/>
      <c r="DG19" s="610"/>
      <c r="DH19" s="610"/>
      <c r="DI19" s="610"/>
      <c r="DJ19" s="610"/>
      <c r="DK19" s="610"/>
      <c r="DL19" s="610"/>
      <c r="DM19" s="610"/>
      <c r="DN19" s="610"/>
      <c r="DO19" s="610"/>
      <c r="DP19" s="611"/>
      <c r="DQ19" s="597" t="s">
        <v>230</v>
      </c>
      <c r="DR19" s="610"/>
      <c r="DS19" s="610"/>
      <c r="DT19" s="610"/>
      <c r="DU19" s="610"/>
      <c r="DV19" s="610"/>
      <c r="DW19" s="610"/>
      <c r="DX19" s="610"/>
      <c r="DY19" s="610"/>
      <c r="DZ19" s="610"/>
      <c r="EA19" s="610"/>
      <c r="EB19" s="610"/>
      <c r="EC19" s="646"/>
    </row>
    <row r="20" spans="2:133" ht="11.25" customHeight="1">
      <c r="B20" s="606" t="s">
        <v>271</v>
      </c>
      <c r="C20" s="607"/>
      <c r="D20" s="607"/>
      <c r="E20" s="607"/>
      <c r="F20" s="607"/>
      <c r="G20" s="607"/>
      <c r="H20" s="607"/>
      <c r="I20" s="607"/>
      <c r="J20" s="607"/>
      <c r="K20" s="607"/>
      <c r="L20" s="607"/>
      <c r="M20" s="607"/>
      <c r="N20" s="607"/>
      <c r="O20" s="607"/>
      <c r="P20" s="607"/>
      <c r="Q20" s="608"/>
      <c r="R20" s="609">
        <v>1992165</v>
      </c>
      <c r="S20" s="610"/>
      <c r="T20" s="610"/>
      <c r="U20" s="610"/>
      <c r="V20" s="610"/>
      <c r="W20" s="610"/>
      <c r="X20" s="610"/>
      <c r="Y20" s="611"/>
      <c r="Z20" s="665">
        <v>0.3</v>
      </c>
      <c r="AA20" s="665"/>
      <c r="AB20" s="665"/>
      <c r="AC20" s="665"/>
      <c r="AD20" s="666" t="s">
        <v>230</v>
      </c>
      <c r="AE20" s="666"/>
      <c r="AF20" s="666"/>
      <c r="AG20" s="666"/>
      <c r="AH20" s="666"/>
      <c r="AI20" s="666"/>
      <c r="AJ20" s="666"/>
      <c r="AK20" s="666"/>
      <c r="AL20" s="612" t="s">
        <v>243</v>
      </c>
      <c r="AM20" s="613"/>
      <c r="AN20" s="613"/>
      <c r="AO20" s="667"/>
      <c r="AP20" s="606" t="s">
        <v>272</v>
      </c>
      <c r="AQ20" s="607"/>
      <c r="AR20" s="607"/>
      <c r="AS20" s="607"/>
      <c r="AT20" s="607"/>
      <c r="AU20" s="607"/>
      <c r="AV20" s="607"/>
      <c r="AW20" s="607"/>
      <c r="AX20" s="607"/>
      <c r="AY20" s="607"/>
      <c r="AZ20" s="607"/>
      <c r="BA20" s="607"/>
      <c r="BB20" s="607"/>
      <c r="BC20" s="607"/>
      <c r="BD20" s="607"/>
      <c r="BE20" s="607"/>
      <c r="BF20" s="608"/>
      <c r="BG20" s="609">
        <v>30454237</v>
      </c>
      <c r="BH20" s="610"/>
      <c r="BI20" s="610"/>
      <c r="BJ20" s="610"/>
      <c r="BK20" s="610"/>
      <c r="BL20" s="610"/>
      <c r="BM20" s="610"/>
      <c r="BN20" s="611"/>
      <c r="BO20" s="665">
        <v>11.9</v>
      </c>
      <c r="BP20" s="665"/>
      <c r="BQ20" s="665"/>
      <c r="BR20" s="665"/>
      <c r="BS20" s="597" t="s">
        <v>179</v>
      </c>
      <c r="BT20" s="610"/>
      <c r="BU20" s="610"/>
      <c r="BV20" s="610"/>
      <c r="BW20" s="610"/>
      <c r="BX20" s="610"/>
      <c r="BY20" s="610"/>
      <c r="BZ20" s="610"/>
      <c r="CA20" s="610"/>
      <c r="CB20" s="646"/>
      <c r="CD20" s="647" t="s">
        <v>273</v>
      </c>
      <c r="CE20" s="644"/>
      <c r="CF20" s="644"/>
      <c r="CG20" s="644"/>
      <c r="CH20" s="644"/>
      <c r="CI20" s="644"/>
      <c r="CJ20" s="644"/>
      <c r="CK20" s="644"/>
      <c r="CL20" s="644"/>
      <c r="CM20" s="644"/>
      <c r="CN20" s="644"/>
      <c r="CO20" s="644"/>
      <c r="CP20" s="644"/>
      <c r="CQ20" s="645"/>
      <c r="CR20" s="609">
        <v>761875901</v>
      </c>
      <c r="CS20" s="610"/>
      <c r="CT20" s="610"/>
      <c r="CU20" s="610"/>
      <c r="CV20" s="610"/>
      <c r="CW20" s="610"/>
      <c r="CX20" s="610"/>
      <c r="CY20" s="611"/>
      <c r="CZ20" s="665">
        <v>100</v>
      </c>
      <c r="DA20" s="665"/>
      <c r="DB20" s="665"/>
      <c r="DC20" s="665"/>
      <c r="DD20" s="597">
        <v>61364688</v>
      </c>
      <c r="DE20" s="610"/>
      <c r="DF20" s="610"/>
      <c r="DG20" s="610"/>
      <c r="DH20" s="610"/>
      <c r="DI20" s="610"/>
      <c r="DJ20" s="610"/>
      <c r="DK20" s="610"/>
      <c r="DL20" s="610"/>
      <c r="DM20" s="610"/>
      <c r="DN20" s="610"/>
      <c r="DO20" s="610"/>
      <c r="DP20" s="611"/>
      <c r="DQ20" s="597">
        <v>445582485</v>
      </c>
      <c r="DR20" s="610"/>
      <c r="DS20" s="610"/>
      <c r="DT20" s="610"/>
      <c r="DU20" s="610"/>
      <c r="DV20" s="610"/>
      <c r="DW20" s="610"/>
      <c r="DX20" s="610"/>
      <c r="DY20" s="610"/>
      <c r="DZ20" s="610"/>
      <c r="EA20" s="610"/>
      <c r="EB20" s="610"/>
      <c r="EC20" s="646"/>
    </row>
    <row r="21" spans="2:133" ht="11.25" customHeight="1">
      <c r="B21" s="606" t="s">
        <v>274</v>
      </c>
      <c r="C21" s="607"/>
      <c r="D21" s="607"/>
      <c r="E21" s="607"/>
      <c r="F21" s="607"/>
      <c r="G21" s="607"/>
      <c r="H21" s="607"/>
      <c r="I21" s="607"/>
      <c r="J21" s="607"/>
      <c r="K21" s="607"/>
      <c r="L21" s="607"/>
      <c r="M21" s="607"/>
      <c r="N21" s="607"/>
      <c r="O21" s="607"/>
      <c r="P21" s="607"/>
      <c r="Q21" s="608"/>
      <c r="R21" s="609">
        <v>174</v>
      </c>
      <c r="S21" s="610"/>
      <c r="T21" s="610"/>
      <c r="U21" s="610"/>
      <c r="V21" s="610"/>
      <c r="W21" s="610"/>
      <c r="X21" s="610"/>
      <c r="Y21" s="611"/>
      <c r="Z21" s="665">
        <v>0</v>
      </c>
      <c r="AA21" s="665"/>
      <c r="AB21" s="665"/>
      <c r="AC21" s="665"/>
      <c r="AD21" s="666" t="s">
        <v>230</v>
      </c>
      <c r="AE21" s="666"/>
      <c r="AF21" s="666"/>
      <c r="AG21" s="666"/>
      <c r="AH21" s="666"/>
      <c r="AI21" s="666"/>
      <c r="AJ21" s="666"/>
      <c r="AK21" s="666"/>
      <c r="AL21" s="612" t="s">
        <v>179</v>
      </c>
      <c r="AM21" s="613"/>
      <c r="AN21" s="613"/>
      <c r="AO21" s="667"/>
      <c r="AP21" s="711" t="s">
        <v>275</v>
      </c>
      <c r="AQ21" s="718"/>
      <c r="AR21" s="718"/>
      <c r="AS21" s="718"/>
      <c r="AT21" s="718"/>
      <c r="AU21" s="718"/>
      <c r="AV21" s="718"/>
      <c r="AW21" s="718"/>
      <c r="AX21" s="718"/>
      <c r="AY21" s="718"/>
      <c r="AZ21" s="718"/>
      <c r="BA21" s="718"/>
      <c r="BB21" s="718"/>
      <c r="BC21" s="718"/>
      <c r="BD21" s="718"/>
      <c r="BE21" s="718"/>
      <c r="BF21" s="713"/>
      <c r="BG21" s="609">
        <v>105275</v>
      </c>
      <c r="BH21" s="610"/>
      <c r="BI21" s="610"/>
      <c r="BJ21" s="610"/>
      <c r="BK21" s="610"/>
      <c r="BL21" s="610"/>
      <c r="BM21" s="610"/>
      <c r="BN21" s="611"/>
      <c r="BO21" s="665">
        <v>0</v>
      </c>
      <c r="BP21" s="665"/>
      <c r="BQ21" s="665"/>
      <c r="BR21" s="665"/>
      <c r="BS21" s="597" t="s">
        <v>179</v>
      </c>
      <c r="BT21" s="610"/>
      <c r="BU21" s="610"/>
      <c r="BV21" s="610"/>
      <c r="BW21" s="610"/>
      <c r="BX21" s="610"/>
      <c r="BY21" s="610"/>
      <c r="BZ21" s="610"/>
      <c r="CA21" s="610"/>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6" t="s">
        <v>276</v>
      </c>
      <c r="C22" s="607"/>
      <c r="D22" s="607"/>
      <c r="E22" s="607"/>
      <c r="F22" s="607"/>
      <c r="G22" s="607"/>
      <c r="H22" s="607"/>
      <c r="I22" s="607"/>
      <c r="J22" s="607"/>
      <c r="K22" s="607"/>
      <c r="L22" s="607"/>
      <c r="M22" s="607"/>
      <c r="N22" s="607"/>
      <c r="O22" s="607"/>
      <c r="P22" s="607"/>
      <c r="Q22" s="608"/>
      <c r="R22" s="609">
        <v>387705649</v>
      </c>
      <c r="S22" s="610"/>
      <c r="T22" s="610"/>
      <c r="U22" s="610"/>
      <c r="V22" s="610"/>
      <c r="W22" s="610"/>
      <c r="X22" s="610"/>
      <c r="Y22" s="611"/>
      <c r="Z22" s="665">
        <v>50.7</v>
      </c>
      <c r="AA22" s="665"/>
      <c r="AB22" s="665"/>
      <c r="AC22" s="665"/>
      <c r="AD22" s="666">
        <v>359083306</v>
      </c>
      <c r="AE22" s="666"/>
      <c r="AF22" s="666"/>
      <c r="AG22" s="666"/>
      <c r="AH22" s="666"/>
      <c r="AI22" s="666"/>
      <c r="AJ22" s="666"/>
      <c r="AK22" s="666"/>
      <c r="AL22" s="612">
        <v>98.6</v>
      </c>
      <c r="AM22" s="613"/>
      <c r="AN22" s="613"/>
      <c r="AO22" s="667"/>
      <c r="AP22" s="711" t="s">
        <v>277</v>
      </c>
      <c r="AQ22" s="718"/>
      <c r="AR22" s="718"/>
      <c r="AS22" s="718"/>
      <c r="AT22" s="718"/>
      <c r="AU22" s="718"/>
      <c r="AV22" s="718"/>
      <c r="AW22" s="718"/>
      <c r="AX22" s="718"/>
      <c r="AY22" s="718"/>
      <c r="AZ22" s="718"/>
      <c r="BA22" s="718"/>
      <c r="BB22" s="718"/>
      <c r="BC22" s="718"/>
      <c r="BD22" s="718"/>
      <c r="BE22" s="718"/>
      <c r="BF22" s="713"/>
      <c r="BG22" s="609">
        <v>7308096</v>
      </c>
      <c r="BH22" s="610"/>
      <c r="BI22" s="610"/>
      <c r="BJ22" s="610"/>
      <c r="BK22" s="610"/>
      <c r="BL22" s="610"/>
      <c r="BM22" s="610"/>
      <c r="BN22" s="611"/>
      <c r="BO22" s="665">
        <v>2.9</v>
      </c>
      <c r="BP22" s="665"/>
      <c r="BQ22" s="665"/>
      <c r="BR22" s="665"/>
      <c r="BS22" s="597" t="s">
        <v>179</v>
      </c>
      <c r="BT22" s="610"/>
      <c r="BU22" s="610"/>
      <c r="BV22" s="610"/>
      <c r="BW22" s="610"/>
      <c r="BX22" s="610"/>
      <c r="BY22" s="610"/>
      <c r="BZ22" s="610"/>
      <c r="CA22" s="610"/>
      <c r="CB22" s="646"/>
      <c r="CD22" s="720" t="s">
        <v>278</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6" t="s">
        <v>279</v>
      </c>
      <c r="C23" s="607"/>
      <c r="D23" s="607"/>
      <c r="E23" s="607"/>
      <c r="F23" s="607"/>
      <c r="G23" s="607"/>
      <c r="H23" s="607"/>
      <c r="I23" s="607"/>
      <c r="J23" s="607"/>
      <c r="K23" s="607"/>
      <c r="L23" s="607"/>
      <c r="M23" s="607"/>
      <c r="N23" s="607"/>
      <c r="O23" s="607"/>
      <c r="P23" s="607"/>
      <c r="Q23" s="608"/>
      <c r="R23" s="609">
        <v>385640</v>
      </c>
      <c r="S23" s="610"/>
      <c r="T23" s="610"/>
      <c r="U23" s="610"/>
      <c r="V23" s="610"/>
      <c r="W23" s="610"/>
      <c r="X23" s="610"/>
      <c r="Y23" s="611"/>
      <c r="Z23" s="665">
        <v>0.1</v>
      </c>
      <c r="AA23" s="665"/>
      <c r="AB23" s="665"/>
      <c r="AC23" s="665"/>
      <c r="AD23" s="666">
        <v>385640</v>
      </c>
      <c r="AE23" s="666"/>
      <c r="AF23" s="666"/>
      <c r="AG23" s="666"/>
      <c r="AH23" s="666"/>
      <c r="AI23" s="666"/>
      <c r="AJ23" s="666"/>
      <c r="AK23" s="666"/>
      <c r="AL23" s="612">
        <v>0.1</v>
      </c>
      <c r="AM23" s="613"/>
      <c r="AN23" s="613"/>
      <c r="AO23" s="667"/>
      <c r="AP23" s="711" t="s">
        <v>280</v>
      </c>
      <c r="AQ23" s="718"/>
      <c r="AR23" s="718"/>
      <c r="AS23" s="718"/>
      <c r="AT23" s="718"/>
      <c r="AU23" s="718"/>
      <c r="AV23" s="718"/>
      <c r="AW23" s="718"/>
      <c r="AX23" s="718"/>
      <c r="AY23" s="718"/>
      <c r="AZ23" s="718"/>
      <c r="BA23" s="718"/>
      <c r="BB23" s="718"/>
      <c r="BC23" s="718"/>
      <c r="BD23" s="718"/>
      <c r="BE23" s="718"/>
      <c r="BF23" s="713"/>
      <c r="BG23" s="609">
        <v>23040866</v>
      </c>
      <c r="BH23" s="610"/>
      <c r="BI23" s="610"/>
      <c r="BJ23" s="610"/>
      <c r="BK23" s="610"/>
      <c r="BL23" s="610"/>
      <c r="BM23" s="610"/>
      <c r="BN23" s="611"/>
      <c r="BO23" s="665">
        <v>9</v>
      </c>
      <c r="BP23" s="665"/>
      <c r="BQ23" s="665"/>
      <c r="BR23" s="665"/>
      <c r="BS23" s="597" t="s">
        <v>230</v>
      </c>
      <c r="BT23" s="610"/>
      <c r="BU23" s="610"/>
      <c r="BV23" s="610"/>
      <c r="BW23" s="610"/>
      <c r="BX23" s="610"/>
      <c r="BY23" s="610"/>
      <c r="BZ23" s="610"/>
      <c r="CA23" s="610"/>
      <c r="CB23" s="646"/>
      <c r="CD23" s="720" t="s">
        <v>218</v>
      </c>
      <c r="CE23" s="721"/>
      <c r="CF23" s="721"/>
      <c r="CG23" s="721"/>
      <c r="CH23" s="721"/>
      <c r="CI23" s="721"/>
      <c r="CJ23" s="721"/>
      <c r="CK23" s="721"/>
      <c r="CL23" s="721"/>
      <c r="CM23" s="721"/>
      <c r="CN23" s="721"/>
      <c r="CO23" s="721"/>
      <c r="CP23" s="721"/>
      <c r="CQ23" s="722"/>
      <c r="CR23" s="720" t="s">
        <v>281</v>
      </c>
      <c r="CS23" s="721"/>
      <c r="CT23" s="721"/>
      <c r="CU23" s="721"/>
      <c r="CV23" s="721"/>
      <c r="CW23" s="721"/>
      <c r="CX23" s="721"/>
      <c r="CY23" s="722"/>
      <c r="CZ23" s="720" t="s">
        <v>282</v>
      </c>
      <c r="DA23" s="721"/>
      <c r="DB23" s="721"/>
      <c r="DC23" s="722"/>
      <c r="DD23" s="720" t="s">
        <v>283</v>
      </c>
      <c r="DE23" s="721"/>
      <c r="DF23" s="721"/>
      <c r="DG23" s="721"/>
      <c r="DH23" s="721"/>
      <c r="DI23" s="721"/>
      <c r="DJ23" s="721"/>
      <c r="DK23" s="722"/>
      <c r="DL23" s="729" t="s">
        <v>284</v>
      </c>
      <c r="DM23" s="730"/>
      <c r="DN23" s="730"/>
      <c r="DO23" s="730"/>
      <c r="DP23" s="730"/>
      <c r="DQ23" s="730"/>
      <c r="DR23" s="730"/>
      <c r="DS23" s="730"/>
      <c r="DT23" s="730"/>
      <c r="DU23" s="730"/>
      <c r="DV23" s="731"/>
      <c r="DW23" s="720" t="s">
        <v>285</v>
      </c>
      <c r="DX23" s="721"/>
      <c r="DY23" s="721"/>
      <c r="DZ23" s="721"/>
      <c r="EA23" s="721"/>
      <c r="EB23" s="721"/>
      <c r="EC23" s="722"/>
    </row>
    <row r="24" spans="2:133" ht="11.25" customHeight="1">
      <c r="B24" s="606" t="s">
        <v>286</v>
      </c>
      <c r="C24" s="607"/>
      <c r="D24" s="607"/>
      <c r="E24" s="607"/>
      <c r="F24" s="607"/>
      <c r="G24" s="607"/>
      <c r="H24" s="607"/>
      <c r="I24" s="607"/>
      <c r="J24" s="607"/>
      <c r="K24" s="607"/>
      <c r="L24" s="607"/>
      <c r="M24" s="607"/>
      <c r="N24" s="607"/>
      <c r="O24" s="607"/>
      <c r="P24" s="607"/>
      <c r="Q24" s="608"/>
      <c r="R24" s="609">
        <v>7620214</v>
      </c>
      <c r="S24" s="610"/>
      <c r="T24" s="610"/>
      <c r="U24" s="610"/>
      <c r="V24" s="610"/>
      <c r="W24" s="610"/>
      <c r="X24" s="610"/>
      <c r="Y24" s="611"/>
      <c r="Z24" s="665">
        <v>1</v>
      </c>
      <c r="AA24" s="665"/>
      <c r="AB24" s="665"/>
      <c r="AC24" s="665"/>
      <c r="AD24" s="666" t="s">
        <v>230</v>
      </c>
      <c r="AE24" s="666"/>
      <c r="AF24" s="666"/>
      <c r="AG24" s="666"/>
      <c r="AH24" s="666"/>
      <c r="AI24" s="666"/>
      <c r="AJ24" s="666"/>
      <c r="AK24" s="666"/>
      <c r="AL24" s="612" t="s">
        <v>179</v>
      </c>
      <c r="AM24" s="613"/>
      <c r="AN24" s="613"/>
      <c r="AO24" s="667"/>
      <c r="AP24" s="711" t="s">
        <v>287</v>
      </c>
      <c r="AQ24" s="718"/>
      <c r="AR24" s="718"/>
      <c r="AS24" s="718"/>
      <c r="AT24" s="718"/>
      <c r="AU24" s="718"/>
      <c r="AV24" s="718"/>
      <c r="AW24" s="718"/>
      <c r="AX24" s="718"/>
      <c r="AY24" s="718"/>
      <c r="AZ24" s="718"/>
      <c r="BA24" s="718"/>
      <c r="BB24" s="718"/>
      <c r="BC24" s="718"/>
      <c r="BD24" s="718"/>
      <c r="BE24" s="718"/>
      <c r="BF24" s="713"/>
      <c r="BG24" s="609" t="s">
        <v>230</v>
      </c>
      <c r="BH24" s="610"/>
      <c r="BI24" s="610"/>
      <c r="BJ24" s="610"/>
      <c r="BK24" s="610"/>
      <c r="BL24" s="610"/>
      <c r="BM24" s="610"/>
      <c r="BN24" s="611"/>
      <c r="BO24" s="665" t="s">
        <v>179</v>
      </c>
      <c r="BP24" s="665"/>
      <c r="BQ24" s="665"/>
      <c r="BR24" s="665"/>
      <c r="BS24" s="597" t="s">
        <v>179</v>
      </c>
      <c r="BT24" s="610"/>
      <c r="BU24" s="610"/>
      <c r="BV24" s="610"/>
      <c r="BW24" s="610"/>
      <c r="BX24" s="610"/>
      <c r="BY24" s="610"/>
      <c r="BZ24" s="610"/>
      <c r="CA24" s="610"/>
      <c r="CB24" s="646"/>
      <c r="CD24" s="674" t="s">
        <v>288</v>
      </c>
      <c r="CE24" s="675"/>
      <c r="CF24" s="675"/>
      <c r="CG24" s="675"/>
      <c r="CH24" s="675"/>
      <c r="CI24" s="675"/>
      <c r="CJ24" s="675"/>
      <c r="CK24" s="675"/>
      <c r="CL24" s="675"/>
      <c r="CM24" s="675"/>
      <c r="CN24" s="675"/>
      <c r="CO24" s="675"/>
      <c r="CP24" s="675"/>
      <c r="CQ24" s="676"/>
      <c r="CR24" s="668">
        <v>469031030</v>
      </c>
      <c r="CS24" s="669"/>
      <c r="CT24" s="669"/>
      <c r="CU24" s="669"/>
      <c r="CV24" s="669"/>
      <c r="CW24" s="669"/>
      <c r="CX24" s="669"/>
      <c r="CY24" s="715"/>
      <c r="CZ24" s="716">
        <v>61.6</v>
      </c>
      <c r="DA24" s="685"/>
      <c r="DB24" s="685"/>
      <c r="DC24" s="719"/>
      <c r="DD24" s="714">
        <v>292052353</v>
      </c>
      <c r="DE24" s="669"/>
      <c r="DF24" s="669"/>
      <c r="DG24" s="669"/>
      <c r="DH24" s="669"/>
      <c r="DI24" s="669"/>
      <c r="DJ24" s="669"/>
      <c r="DK24" s="715"/>
      <c r="DL24" s="714">
        <v>289651419</v>
      </c>
      <c r="DM24" s="669"/>
      <c r="DN24" s="669"/>
      <c r="DO24" s="669"/>
      <c r="DP24" s="669"/>
      <c r="DQ24" s="669"/>
      <c r="DR24" s="669"/>
      <c r="DS24" s="669"/>
      <c r="DT24" s="669"/>
      <c r="DU24" s="669"/>
      <c r="DV24" s="715"/>
      <c r="DW24" s="716">
        <v>70.599999999999994</v>
      </c>
      <c r="DX24" s="685"/>
      <c r="DY24" s="685"/>
      <c r="DZ24" s="685"/>
      <c r="EA24" s="685"/>
      <c r="EB24" s="685"/>
      <c r="EC24" s="717"/>
    </row>
    <row r="25" spans="2:133" ht="11.25" customHeight="1">
      <c r="B25" s="606" t="s">
        <v>289</v>
      </c>
      <c r="C25" s="607"/>
      <c r="D25" s="607"/>
      <c r="E25" s="607"/>
      <c r="F25" s="607"/>
      <c r="G25" s="607"/>
      <c r="H25" s="607"/>
      <c r="I25" s="607"/>
      <c r="J25" s="607"/>
      <c r="K25" s="607"/>
      <c r="L25" s="607"/>
      <c r="M25" s="607"/>
      <c r="N25" s="607"/>
      <c r="O25" s="607"/>
      <c r="P25" s="607"/>
      <c r="Q25" s="608"/>
      <c r="R25" s="609">
        <v>13913365</v>
      </c>
      <c r="S25" s="610"/>
      <c r="T25" s="610"/>
      <c r="U25" s="610"/>
      <c r="V25" s="610"/>
      <c r="W25" s="610"/>
      <c r="X25" s="610"/>
      <c r="Y25" s="611"/>
      <c r="Z25" s="665">
        <v>1.8</v>
      </c>
      <c r="AA25" s="665"/>
      <c r="AB25" s="665"/>
      <c r="AC25" s="665"/>
      <c r="AD25" s="666">
        <v>3458900</v>
      </c>
      <c r="AE25" s="666"/>
      <c r="AF25" s="666"/>
      <c r="AG25" s="666"/>
      <c r="AH25" s="666"/>
      <c r="AI25" s="666"/>
      <c r="AJ25" s="666"/>
      <c r="AK25" s="666"/>
      <c r="AL25" s="612">
        <v>0.9</v>
      </c>
      <c r="AM25" s="613"/>
      <c r="AN25" s="613"/>
      <c r="AO25" s="667"/>
      <c r="AP25" s="711" t="s">
        <v>290</v>
      </c>
      <c r="AQ25" s="718"/>
      <c r="AR25" s="718"/>
      <c r="AS25" s="718"/>
      <c r="AT25" s="718"/>
      <c r="AU25" s="718"/>
      <c r="AV25" s="718"/>
      <c r="AW25" s="718"/>
      <c r="AX25" s="718"/>
      <c r="AY25" s="718"/>
      <c r="AZ25" s="718"/>
      <c r="BA25" s="718"/>
      <c r="BB25" s="718"/>
      <c r="BC25" s="718"/>
      <c r="BD25" s="718"/>
      <c r="BE25" s="718"/>
      <c r="BF25" s="713"/>
      <c r="BG25" s="609" t="s">
        <v>179</v>
      </c>
      <c r="BH25" s="610"/>
      <c r="BI25" s="610"/>
      <c r="BJ25" s="610"/>
      <c r="BK25" s="610"/>
      <c r="BL25" s="610"/>
      <c r="BM25" s="610"/>
      <c r="BN25" s="611"/>
      <c r="BO25" s="665" t="s">
        <v>132</v>
      </c>
      <c r="BP25" s="665"/>
      <c r="BQ25" s="665"/>
      <c r="BR25" s="665"/>
      <c r="BS25" s="597" t="s">
        <v>179</v>
      </c>
      <c r="BT25" s="610"/>
      <c r="BU25" s="610"/>
      <c r="BV25" s="610"/>
      <c r="BW25" s="610"/>
      <c r="BX25" s="610"/>
      <c r="BY25" s="610"/>
      <c r="BZ25" s="610"/>
      <c r="CA25" s="610"/>
      <c r="CB25" s="646"/>
      <c r="CD25" s="647" t="s">
        <v>291</v>
      </c>
      <c r="CE25" s="644"/>
      <c r="CF25" s="644"/>
      <c r="CG25" s="644"/>
      <c r="CH25" s="644"/>
      <c r="CI25" s="644"/>
      <c r="CJ25" s="644"/>
      <c r="CK25" s="644"/>
      <c r="CL25" s="644"/>
      <c r="CM25" s="644"/>
      <c r="CN25" s="644"/>
      <c r="CO25" s="644"/>
      <c r="CP25" s="644"/>
      <c r="CQ25" s="645"/>
      <c r="CR25" s="609">
        <v>168902689</v>
      </c>
      <c r="CS25" s="598"/>
      <c r="CT25" s="598"/>
      <c r="CU25" s="598"/>
      <c r="CV25" s="598"/>
      <c r="CW25" s="598"/>
      <c r="CX25" s="598"/>
      <c r="CY25" s="599"/>
      <c r="CZ25" s="612">
        <v>22.2</v>
      </c>
      <c r="DA25" s="637"/>
      <c r="DB25" s="637"/>
      <c r="DC25" s="638"/>
      <c r="DD25" s="597">
        <v>149607585</v>
      </c>
      <c r="DE25" s="598"/>
      <c r="DF25" s="598"/>
      <c r="DG25" s="598"/>
      <c r="DH25" s="598"/>
      <c r="DI25" s="598"/>
      <c r="DJ25" s="598"/>
      <c r="DK25" s="599"/>
      <c r="DL25" s="597">
        <v>147321166</v>
      </c>
      <c r="DM25" s="598"/>
      <c r="DN25" s="598"/>
      <c r="DO25" s="598"/>
      <c r="DP25" s="598"/>
      <c r="DQ25" s="598"/>
      <c r="DR25" s="598"/>
      <c r="DS25" s="598"/>
      <c r="DT25" s="598"/>
      <c r="DU25" s="598"/>
      <c r="DV25" s="599"/>
      <c r="DW25" s="612">
        <v>35.9</v>
      </c>
      <c r="DX25" s="637"/>
      <c r="DY25" s="637"/>
      <c r="DZ25" s="637"/>
      <c r="EA25" s="637"/>
      <c r="EB25" s="637"/>
      <c r="EC25" s="639"/>
    </row>
    <row r="26" spans="2:133" ht="11.25" customHeight="1">
      <c r="B26" s="606" t="s">
        <v>292</v>
      </c>
      <c r="C26" s="607"/>
      <c r="D26" s="607"/>
      <c r="E26" s="607"/>
      <c r="F26" s="607"/>
      <c r="G26" s="607"/>
      <c r="H26" s="607"/>
      <c r="I26" s="607"/>
      <c r="J26" s="607"/>
      <c r="K26" s="607"/>
      <c r="L26" s="607"/>
      <c r="M26" s="607"/>
      <c r="N26" s="607"/>
      <c r="O26" s="607"/>
      <c r="P26" s="607"/>
      <c r="Q26" s="608"/>
      <c r="R26" s="609">
        <v>5286852</v>
      </c>
      <c r="S26" s="610"/>
      <c r="T26" s="610"/>
      <c r="U26" s="610"/>
      <c r="V26" s="610"/>
      <c r="W26" s="610"/>
      <c r="X26" s="610"/>
      <c r="Y26" s="611"/>
      <c r="Z26" s="665">
        <v>0.7</v>
      </c>
      <c r="AA26" s="665"/>
      <c r="AB26" s="665"/>
      <c r="AC26" s="665"/>
      <c r="AD26" s="666" t="s">
        <v>179</v>
      </c>
      <c r="AE26" s="666"/>
      <c r="AF26" s="666"/>
      <c r="AG26" s="666"/>
      <c r="AH26" s="666"/>
      <c r="AI26" s="666"/>
      <c r="AJ26" s="666"/>
      <c r="AK26" s="666"/>
      <c r="AL26" s="612" t="s">
        <v>230</v>
      </c>
      <c r="AM26" s="613"/>
      <c r="AN26" s="613"/>
      <c r="AO26" s="667"/>
      <c r="AP26" s="711" t="s">
        <v>293</v>
      </c>
      <c r="AQ26" s="712"/>
      <c r="AR26" s="712"/>
      <c r="AS26" s="712"/>
      <c r="AT26" s="712"/>
      <c r="AU26" s="712"/>
      <c r="AV26" s="712"/>
      <c r="AW26" s="712"/>
      <c r="AX26" s="712"/>
      <c r="AY26" s="712"/>
      <c r="AZ26" s="712"/>
      <c r="BA26" s="712"/>
      <c r="BB26" s="712"/>
      <c r="BC26" s="712"/>
      <c r="BD26" s="712"/>
      <c r="BE26" s="712"/>
      <c r="BF26" s="713"/>
      <c r="BG26" s="609" t="s">
        <v>179</v>
      </c>
      <c r="BH26" s="610"/>
      <c r="BI26" s="610"/>
      <c r="BJ26" s="610"/>
      <c r="BK26" s="610"/>
      <c r="BL26" s="610"/>
      <c r="BM26" s="610"/>
      <c r="BN26" s="611"/>
      <c r="BO26" s="665" t="s">
        <v>243</v>
      </c>
      <c r="BP26" s="665"/>
      <c r="BQ26" s="665"/>
      <c r="BR26" s="665"/>
      <c r="BS26" s="597" t="s">
        <v>179</v>
      </c>
      <c r="BT26" s="610"/>
      <c r="BU26" s="610"/>
      <c r="BV26" s="610"/>
      <c r="BW26" s="610"/>
      <c r="BX26" s="610"/>
      <c r="BY26" s="610"/>
      <c r="BZ26" s="610"/>
      <c r="CA26" s="610"/>
      <c r="CB26" s="646"/>
      <c r="CD26" s="647" t="s">
        <v>294</v>
      </c>
      <c r="CE26" s="644"/>
      <c r="CF26" s="644"/>
      <c r="CG26" s="644"/>
      <c r="CH26" s="644"/>
      <c r="CI26" s="644"/>
      <c r="CJ26" s="644"/>
      <c r="CK26" s="644"/>
      <c r="CL26" s="644"/>
      <c r="CM26" s="644"/>
      <c r="CN26" s="644"/>
      <c r="CO26" s="644"/>
      <c r="CP26" s="644"/>
      <c r="CQ26" s="645"/>
      <c r="CR26" s="609">
        <v>119535166</v>
      </c>
      <c r="CS26" s="610"/>
      <c r="CT26" s="610"/>
      <c r="CU26" s="610"/>
      <c r="CV26" s="610"/>
      <c r="CW26" s="610"/>
      <c r="CX26" s="610"/>
      <c r="CY26" s="611"/>
      <c r="CZ26" s="612">
        <v>15.7</v>
      </c>
      <c r="DA26" s="637"/>
      <c r="DB26" s="637"/>
      <c r="DC26" s="638"/>
      <c r="DD26" s="597">
        <v>105816022</v>
      </c>
      <c r="DE26" s="610"/>
      <c r="DF26" s="610"/>
      <c r="DG26" s="610"/>
      <c r="DH26" s="610"/>
      <c r="DI26" s="610"/>
      <c r="DJ26" s="610"/>
      <c r="DK26" s="611"/>
      <c r="DL26" s="597" t="s">
        <v>179</v>
      </c>
      <c r="DM26" s="610"/>
      <c r="DN26" s="610"/>
      <c r="DO26" s="610"/>
      <c r="DP26" s="610"/>
      <c r="DQ26" s="610"/>
      <c r="DR26" s="610"/>
      <c r="DS26" s="610"/>
      <c r="DT26" s="610"/>
      <c r="DU26" s="610"/>
      <c r="DV26" s="611"/>
      <c r="DW26" s="612" t="s">
        <v>179</v>
      </c>
      <c r="DX26" s="637"/>
      <c r="DY26" s="637"/>
      <c r="DZ26" s="637"/>
      <c r="EA26" s="637"/>
      <c r="EB26" s="637"/>
      <c r="EC26" s="639"/>
    </row>
    <row r="27" spans="2:133" ht="11.25" customHeight="1">
      <c r="B27" s="606" t="s">
        <v>295</v>
      </c>
      <c r="C27" s="607"/>
      <c r="D27" s="607"/>
      <c r="E27" s="607"/>
      <c r="F27" s="607"/>
      <c r="G27" s="607"/>
      <c r="H27" s="607"/>
      <c r="I27" s="607"/>
      <c r="J27" s="607"/>
      <c r="K27" s="607"/>
      <c r="L27" s="607"/>
      <c r="M27" s="607"/>
      <c r="N27" s="607"/>
      <c r="O27" s="607"/>
      <c r="P27" s="607"/>
      <c r="Q27" s="608"/>
      <c r="R27" s="609">
        <v>145953055</v>
      </c>
      <c r="S27" s="610"/>
      <c r="T27" s="610"/>
      <c r="U27" s="610"/>
      <c r="V27" s="610"/>
      <c r="W27" s="610"/>
      <c r="X27" s="610"/>
      <c r="Y27" s="611"/>
      <c r="Z27" s="665">
        <v>19.100000000000001</v>
      </c>
      <c r="AA27" s="665"/>
      <c r="AB27" s="665"/>
      <c r="AC27" s="665"/>
      <c r="AD27" s="666" t="s">
        <v>243</v>
      </c>
      <c r="AE27" s="666"/>
      <c r="AF27" s="666"/>
      <c r="AG27" s="666"/>
      <c r="AH27" s="666"/>
      <c r="AI27" s="666"/>
      <c r="AJ27" s="666"/>
      <c r="AK27" s="666"/>
      <c r="AL27" s="612" t="s">
        <v>179</v>
      </c>
      <c r="AM27" s="613"/>
      <c r="AN27" s="613"/>
      <c r="AO27" s="667"/>
      <c r="AP27" s="606" t="s">
        <v>296</v>
      </c>
      <c r="AQ27" s="607"/>
      <c r="AR27" s="607"/>
      <c r="AS27" s="607"/>
      <c r="AT27" s="607"/>
      <c r="AU27" s="607"/>
      <c r="AV27" s="607"/>
      <c r="AW27" s="607"/>
      <c r="AX27" s="607"/>
      <c r="AY27" s="607"/>
      <c r="AZ27" s="607"/>
      <c r="BA27" s="607"/>
      <c r="BB27" s="607"/>
      <c r="BC27" s="607"/>
      <c r="BD27" s="607"/>
      <c r="BE27" s="607"/>
      <c r="BF27" s="608"/>
      <c r="BG27" s="609">
        <v>255709989</v>
      </c>
      <c r="BH27" s="610"/>
      <c r="BI27" s="610"/>
      <c r="BJ27" s="610"/>
      <c r="BK27" s="610"/>
      <c r="BL27" s="610"/>
      <c r="BM27" s="610"/>
      <c r="BN27" s="611"/>
      <c r="BO27" s="665">
        <v>100</v>
      </c>
      <c r="BP27" s="665"/>
      <c r="BQ27" s="665"/>
      <c r="BR27" s="665"/>
      <c r="BS27" s="597">
        <v>3585549</v>
      </c>
      <c r="BT27" s="610"/>
      <c r="BU27" s="610"/>
      <c r="BV27" s="610"/>
      <c r="BW27" s="610"/>
      <c r="BX27" s="610"/>
      <c r="BY27" s="610"/>
      <c r="BZ27" s="610"/>
      <c r="CA27" s="610"/>
      <c r="CB27" s="646"/>
      <c r="CD27" s="647" t="s">
        <v>297</v>
      </c>
      <c r="CE27" s="644"/>
      <c r="CF27" s="644"/>
      <c r="CG27" s="644"/>
      <c r="CH27" s="644"/>
      <c r="CI27" s="644"/>
      <c r="CJ27" s="644"/>
      <c r="CK27" s="644"/>
      <c r="CL27" s="644"/>
      <c r="CM27" s="644"/>
      <c r="CN27" s="644"/>
      <c r="CO27" s="644"/>
      <c r="CP27" s="644"/>
      <c r="CQ27" s="645"/>
      <c r="CR27" s="609">
        <v>208042839</v>
      </c>
      <c r="CS27" s="598"/>
      <c r="CT27" s="598"/>
      <c r="CU27" s="598"/>
      <c r="CV27" s="598"/>
      <c r="CW27" s="598"/>
      <c r="CX27" s="598"/>
      <c r="CY27" s="599"/>
      <c r="CZ27" s="612">
        <v>27.3</v>
      </c>
      <c r="DA27" s="637"/>
      <c r="DB27" s="637"/>
      <c r="DC27" s="638"/>
      <c r="DD27" s="597">
        <v>65827401</v>
      </c>
      <c r="DE27" s="598"/>
      <c r="DF27" s="598"/>
      <c r="DG27" s="598"/>
      <c r="DH27" s="598"/>
      <c r="DI27" s="598"/>
      <c r="DJ27" s="598"/>
      <c r="DK27" s="599"/>
      <c r="DL27" s="597">
        <v>65712886</v>
      </c>
      <c r="DM27" s="598"/>
      <c r="DN27" s="598"/>
      <c r="DO27" s="598"/>
      <c r="DP27" s="598"/>
      <c r="DQ27" s="598"/>
      <c r="DR27" s="598"/>
      <c r="DS27" s="598"/>
      <c r="DT27" s="598"/>
      <c r="DU27" s="598"/>
      <c r="DV27" s="599"/>
      <c r="DW27" s="612">
        <v>16</v>
      </c>
      <c r="DX27" s="637"/>
      <c r="DY27" s="637"/>
      <c r="DZ27" s="637"/>
      <c r="EA27" s="637"/>
      <c r="EB27" s="637"/>
      <c r="EC27" s="639"/>
    </row>
    <row r="28" spans="2:133" ht="11.25" customHeight="1">
      <c r="B28" s="708" t="s">
        <v>298</v>
      </c>
      <c r="C28" s="709"/>
      <c r="D28" s="709"/>
      <c r="E28" s="709"/>
      <c r="F28" s="709"/>
      <c r="G28" s="709"/>
      <c r="H28" s="709"/>
      <c r="I28" s="709"/>
      <c r="J28" s="709"/>
      <c r="K28" s="709"/>
      <c r="L28" s="709"/>
      <c r="M28" s="709"/>
      <c r="N28" s="709"/>
      <c r="O28" s="709"/>
      <c r="P28" s="709"/>
      <c r="Q28" s="710"/>
      <c r="R28" s="609" t="s">
        <v>230</v>
      </c>
      <c r="S28" s="610"/>
      <c r="T28" s="610"/>
      <c r="U28" s="610"/>
      <c r="V28" s="610"/>
      <c r="W28" s="610"/>
      <c r="X28" s="610"/>
      <c r="Y28" s="611"/>
      <c r="Z28" s="665" t="s">
        <v>179</v>
      </c>
      <c r="AA28" s="665"/>
      <c r="AB28" s="665"/>
      <c r="AC28" s="665"/>
      <c r="AD28" s="666" t="s">
        <v>132</v>
      </c>
      <c r="AE28" s="666"/>
      <c r="AF28" s="666"/>
      <c r="AG28" s="666"/>
      <c r="AH28" s="666"/>
      <c r="AI28" s="666"/>
      <c r="AJ28" s="666"/>
      <c r="AK28" s="666"/>
      <c r="AL28" s="612" t="s">
        <v>243</v>
      </c>
      <c r="AM28" s="613"/>
      <c r="AN28" s="613"/>
      <c r="AO28" s="667"/>
      <c r="AP28" s="615"/>
      <c r="AQ28" s="616"/>
      <c r="AR28" s="616"/>
      <c r="AS28" s="616"/>
      <c r="AT28" s="616"/>
      <c r="AU28" s="616"/>
      <c r="AV28" s="616"/>
      <c r="AW28" s="616"/>
      <c r="AX28" s="616"/>
      <c r="AY28" s="616"/>
      <c r="AZ28" s="616"/>
      <c r="BA28" s="616"/>
      <c r="BB28" s="616"/>
      <c r="BC28" s="616"/>
      <c r="BD28" s="616"/>
      <c r="BE28" s="616"/>
      <c r="BF28" s="617"/>
      <c r="BG28" s="609"/>
      <c r="BH28" s="610"/>
      <c r="BI28" s="610"/>
      <c r="BJ28" s="610"/>
      <c r="BK28" s="610"/>
      <c r="BL28" s="610"/>
      <c r="BM28" s="610"/>
      <c r="BN28" s="611"/>
      <c r="BO28" s="665"/>
      <c r="BP28" s="665"/>
      <c r="BQ28" s="665"/>
      <c r="BR28" s="665"/>
      <c r="BS28" s="666"/>
      <c r="BT28" s="666"/>
      <c r="BU28" s="666"/>
      <c r="BV28" s="666"/>
      <c r="BW28" s="666"/>
      <c r="BX28" s="666"/>
      <c r="BY28" s="666"/>
      <c r="BZ28" s="666"/>
      <c r="CA28" s="666"/>
      <c r="CB28" s="707"/>
      <c r="CD28" s="647" t="s">
        <v>299</v>
      </c>
      <c r="CE28" s="644"/>
      <c r="CF28" s="644"/>
      <c r="CG28" s="644"/>
      <c r="CH28" s="644"/>
      <c r="CI28" s="644"/>
      <c r="CJ28" s="644"/>
      <c r="CK28" s="644"/>
      <c r="CL28" s="644"/>
      <c r="CM28" s="644"/>
      <c r="CN28" s="644"/>
      <c r="CO28" s="644"/>
      <c r="CP28" s="644"/>
      <c r="CQ28" s="645"/>
      <c r="CR28" s="609">
        <v>92085502</v>
      </c>
      <c r="CS28" s="610"/>
      <c r="CT28" s="610"/>
      <c r="CU28" s="610"/>
      <c r="CV28" s="610"/>
      <c r="CW28" s="610"/>
      <c r="CX28" s="610"/>
      <c r="CY28" s="611"/>
      <c r="CZ28" s="612">
        <v>12.1</v>
      </c>
      <c r="DA28" s="637"/>
      <c r="DB28" s="637"/>
      <c r="DC28" s="638"/>
      <c r="DD28" s="597">
        <v>76617367</v>
      </c>
      <c r="DE28" s="610"/>
      <c r="DF28" s="610"/>
      <c r="DG28" s="610"/>
      <c r="DH28" s="610"/>
      <c r="DI28" s="610"/>
      <c r="DJ28" s="610"/>
      <c r="DK28" s="611"/>
      <c r="DL28" s="597">
        <v>76617367</v>
      </c>
      <c r="DM28" s="610"/>
      <c r="DN28" s="610"/>
      <c r="DO28" s="610"/>
      <c r="DP28" s="610"/>
      <c r="DQ28" s="610"/>
      <c r="DR28" s="610"/>
      <c r="DS28" s="610"/>
      <c r="DT28" s="610"/>
      <c r="DU28" s="610"/>
      <c r="DV28" s="611"/>
      <c r="DW28" s="612">
        <v>18.7</v>
      </c>
      <c r="DX28" s="637"/>
      <c r="DY28" s="637"/>
      <c r="DZ28" s="637"/>
      <c r="EA28" s="637"/>
      <c r="EB28" s="637"/>
      <c r="EC28" s="639"/>
    </row>
    <row r="29" spans="2:133" ht="11.25" customHeight="1">
      <c r="B29" s="606" t="s">
        <v>300</v>
      </c>
      <c r="C29" s="607"/>
      <c r="D29" s="607"/>
      <c r="E29" s="607"/>
      <c r="F29" s="607"/>
      <c r="G29" s="607"/>
      <c r="H29" s="607"/>
      <c r="I29" s="607"/>
      <c r="J29" s="607"/>
      <c r="K29" s="607"/>
      <c r="L29" s="607"/>
      <c r="M29" s="607"/>
      <c r="N29" s="607"/>
      <c r="O29" s="607"/>
      <c r="P29" s="607"/>
      <c r="Q29" s="608"/>
      <c r="R29" s="609">
        <v>38098444</v>
      </c>
      <c r="S29" s="610"/>
      <c r="T29" s="610"/>
      <c r="U29" s="610"/>
      <c r="V29" s="610"/>
      <c r="W29" s="610"/>
      <c r="X29" s="610"/>
      <c r="Y29" s="611"/>
      <c r="Z29" s="665">
        <v>5</v>
      </c>
      <c r="AA29" s="665"/>
      <c r="AB29" s="665"/>
      <c r="AC29" s="665"/>
      <c r="AD29" s="666" t="s">
        <v>132</v>
      </c>
      <c r="AE29" s="666"/>
      <c r="AF29" s="666"/>
      <c r="AG29" s="666"/>
      <c r="AH29" s="666"/>
      <c r="AI29" s="666"/>
      <c r="AJ29" s="666"/>
      <c r="AK29" s="666"/>
      <c r="AL29" s="612" t="s">
        <v>179</v>
      </c>
      <c r="AM29" s="613"/>
      <c r="AN29" s="613"/>
      <c r="AO29" s="667"/>
      <c r="AP29" s="677" t="s">
        <v>218</v>
      </c>
      <c r="AQ29" s="678"/>
      <c r="AR29" s="678"/>
      <c r="AS29" s="678"/>
      <c r="AT29" s="678"/>
      <c r="AU29" s="678"/>
      <c r="AV29" s="678"/>
      <c r="AW29" s="678"/>
      <c r="AX29" s="678"/>
      <c r="AY29" s="678"/>
      <c r="AZ29" s="678"/>
      <c r="BA29" s="678"/>
      <c r="BB29" s="678"/>
      <c r="BC29" s="678"/>
      <c r="BD29" s="678"/>
      <c r="BE29" s="678"/>
      <c r="BF29" s="679"/>
      <c r="BG29" s="677" t="s">
        <v>301</v>
      </c>
      <c r="BH29" s="705"/>
      <c r="BI29" s="705"/>
      <c r="BJ29" s="705"/>
      <c r="BK29" s="705"/>
      <c r="BL29" s="705"/>
      <c r="BM29" s="705"/>
      <c r="BN29" s="705"/>
      <c r="BO29" s="705"/>
      <c r="BP29" s="705"/>
      <c r="BQ29" s="706"/>
      <c r="BR29" s="677" t="s">
        <v>302</v>
      </c>
      <c r="BS29" s="705"/>
      <c r="BT29" s="705"/>
      <c r="BU29" s="705"/>
      <c r="BV29" s="705"/>
      <c r="BW29" s="705"/>
      <c r="BX29" s="705"/>
      <c r="BY29" s="705"/>
      <c r="BZ29" s="705"/>
      <c r="CA29" s="705"/>
      <c r="CB29" s="706"/>
      <c r="CD29" s="687" t="s">
        <v>303</v>
      </c>
      <c r="CE29" s="688"/>
      <c r="CF29" s="647" t="s">
        <v>63</v>
      </c>
      <c r="CG29" s="644"/>
      <c r="CH29" s="644"/>
      <c r="CI29" s="644"/>
      <c r="CJ29" s="644"/>
      <c r="CK29" s="644"/>
      <c r="CL29" s="644"/>
      <c r="CM29" s="644"/>
      <c r="CN29" s="644"/>
      <c r="CO29" s="644"/>
      <c r="CP29" s="644"/>
      <c r="CQ29" s="645"/>
      <c r="CR29" s="609">
        <v>92083104</v>
      </c>
      <c r="CS29" s="598"/>
      <c r="CT29" s="598"/>
      <c r="CU29" s="598"/>
      <c r="CV29" s="598"/>
      <c r="CW29" s="598"/>
      <c r="CX29" s="598"/>
      <c r="CY29" s="599"/>
      <c r="CZ29" s="612">
        <v>12.1</v>
      </c>
      <c r="DA29" s="637"/>
      <c r="DB29" s="637"/>
      <c r="DC29" s="638"/>
      <c r="DD29" s="597">
        <v>76614969</v>
      </c>
      <c r="DE29" s="598"/>
      <c r="DF29" s="598"/>
      <c r="DG29" s="598"/>
      <c r="DH29" s="598"/>
      <c r="DI29" s="598"/>
      <c r="DJ29" s="598"/>
      <c r="DK29" s="599"/>
      <c r="DL29" s="597">
        <v>76614969</v>
      </c>
      <c r="DM29" s="598"/>
      <c r="DN29" s="598"/>
      <c r="DO29" s="598"/>
      <c r="DP29" s="598"/>
      <c r="DQ29" s="598"/>
      <c r="DR29" s="598"/>
      <c r="DS29" s="598"/>
      <c r="DT29" s="598"/>
      <c r="DU29" s="598"/>
      <c r="DV29" s="599"/>
      <c r="DW29" s="612">
        <v>18.7</v>
      </c>
      <c r="DX29" s="637"/>
      <c r="DY29" s="637"/>
      <c r="DZ29" s="637"/>
      <c r="EA29" s="637"/>
      <c r="EB29" s="637"/>
      <c r="EC29" s="639"/>
    </row>
    <row r="30" spans="2:133" ht="11.25" customHeight="1">
      <c r="B30" s="606" t="s">
        <v>304</v>
      </c>
      <c r="C30" s="607"/>
      <c r="D30" s="607"/>
      <c r="E30" s="607"/>
      <c r="F30" s="607"/>
      <c r="G30" s="607"/>
      <c r="H30" s="607"/>
      <c r="I30" s="607"/>
      <c r="J30" s="607"/>
      <c r="K30" s="607"/>
      <c r="L30" s="607"/>
      <c r="M30" s="607"/>
      <c r="N30" s="607"/>
      <c r="O30" s="607"/>
      <c r="P30" s="607"/>
      <c r="Q30" s="608"/>
      <c r="R30" s="609">
        <v>3674650</v>
      </c>
      <c r="S30" s="610"/>
      <c r="T30" s="610"/>
      <c r="U30" s="610"/>
      <c r="V30" s="610"/>
      <c r="W30" s="610"/>
      <c r="X30" s="610"/>
      <c r="Y30" s="611"/>
      <c r="Z30" s="665">
        <v>0.5</v>
      </c>
      <c r="AA30" s="665"/>
      <c r="AB30" s="665"/>
      <c r="AC30" s="665"/>
      <c r="AD30" s="666">
        <v>1261896</v>
      </c>
      <c r="AE30" s="666"/>
      <c r="AF30" s="666"/>
      <c r="AG30" s="666"/>
      <c r="AH30" s="666"/>
      <c r="AI30" s="666"/>
      <c r="AJ30" s="666"/>
      <c r="AK30" s="666"/>
      <c r="AL30" s="612">
        <v>0.3</v>
      </c>
      <c r="AM30" s="613"/>
      <c r="AN30" s="613"/>
      <c r="AO30" s="667"/>
      <c r="AP30" s="693" t="s">
        <v>305</v>
      </c>
      <c r="AQ30" s="694"/>
      <c r="AR30" s="694"/>
      <c r="AS30" s="694"/>
      <c r="AT30" s="699" t="s">
        <v>306</v>
      </c>
      <c r="AU30" s="210"/>
      <c r="AV30" s="210"/>
      <c r="AW30" s="210"/>
      <c r="AX30" s="702" t="s">
        <v>182</v>
      </c>
      <c r="AY30" s="703"/>
      <c r="AZ30" s="703"/>
      <c r="BA30" s="703"/>
      <c r="BB30" s="703"/>
      <c r="BC30" s="703"/>
      <c r="BD30" s="703"/>
      <c r="BE30" s="703"/>
      <c r="BF30" s="704"/>
      <c r="BG30" s="683">
        <v>99.5</v>
      </c>
      <c r="BH30" s="684"/>
      <c r="BI30" s="684"/>
      <c r="BJ30" s="684"/>
      <c r="BK30" s="684"/>
      <c r="BL30" s="684"/>
      <c r="BM30" s="685">
        <v>98.8</v>
      </c>
      <c r="BN30" s="684"/>
      <c r="BO30" s="684"/>
      <c r="BP30" s="684"/>
      <c r="BQ30" s="686"/>
      <c r="BR30" s="683">
        <v>99.5</v>
      </c>
      <c r="BS30" s="684"/>
      <c r="BT30" s="684"/>
      <c r="BU30" s="684"/>
      <c r="BV30" s="684"/>
      <c r="BW30" s="684"/>
      <c r="BX30" s="685">
        <v>98.5</v>
      </c>
      <c r="BY30" s="684"/>
      <c r="BZ30" s="684"/>
      <c r="CA30" s="684"/>
      <c r="CB30" s="686"/>
      <c r="CD30" s="689"/>
      <c r="CE30" s="690"/>
      <c r="CF30" s="647" t="s">
        <v>307</v>
      </c>
      <c r="CG30" s="644"/>
      <c r="CH30" s="644"/>
      <c r="CI30" s="644"/>
      <c r="CJ30" s="644"/>
      <c r="CK30" s="644"/>
      <c r="CL30" s="644"/>
      <c r="CM30" s="644"/>
      <c r="CN30" s="644"/>
      <c r="CO30" s="644"/>
      <c r="CP30" s="644"/>
      <c r="CQ30" s="645"/>
      <c r="CR30" s="609">
        <v>79146936</v>
      </c>
      <c r="CS30" s="610"/>
      <c r="CT30" s="610"/>
      <c r="CU30" s="610"/>
      <c r="CV30" s="610"/>
      <c r="CW30" s="610"/>
      <c r="CX30" s="610"/>
      <c r="CY30" s="611"/>
      <c r="CZ30" s="612">
        <v>10.4</v>
      </c>
      <c r="DA30" s="637"/>
      <c r="DB30" s="637"/>
      <c r="DC30" s="638"/>
      <c r="DD30" s="597">
        <v>63821958</v>
      </c>
      <c r="DE30" s="610"/>
      <c r="DF30" s="610"/>
      <c r="DG30" s="610"/>
      <c r="DH30" s="610"/>
      <c r="DI30" s="610"/>
      <c r="DJ30" s="610"/>
      <c r="DK30" s="611"/>
      <c r="DL30" s="597">
        <v>63821958</v>
      </c>
      <c r="DM30" s="610"/>
      <c r="DN30" s="610"/>
      <c r="DO30" s="610"/>
      <c r="DP30" s="610"/>
      <c r="DQ30" s="610"/>
      <c r="DR30" s="610"/>
      <c r="DS30" s="610"/>
      <c r="DT30" s="610"/>
      <c r="DU30" s="610"/>
      <c r="DV30" s="611"/>
      <c r="DW30" s="612">
        <v>15.6</v>
      </c>
      <c r="DX30" s="637"/>
      <c r="DY30" s="637"/>
      <c r="DZ30" s="637"/>
      <c r="EA30" s="637"/>
      <c r="EB30" s="637"/>
      <c r="EC30" s="639"/>
    </row>
    <row r="31" spans="2:133" ht="11.25" customHeight="1">
      <c r="B31" s="606" t="s">
        <v>308</v>
      </c>
      <c r="C31" s="607"/>
      <c r="D31" s="607"/>
      <c r="E31" s="607"/>
      <c r="F31" s="607"/>
      <c r="G31" s="607"/>
      <c r="H31" s="607"/>
      <c r="I31" s="607"/>
      <c r="J31" s="607"/>
      <c r="K31" s="607"/>
      <c r="L31" s="607"/>
      <c r="M31" s="607"/>
      <c r="N31" s="607"/>
      <c r="O31" s="607"/>
      <c r="P31" s="607"/>
      <c r="Q31" s="608"/>
      <c r="R31" s="609">
        <v>1232286</v>
      </c>
      <c r="S31" s="610"/>
      <c r="T31" s="610"/>
      <c r="U31" s="610"/>
      <c r="V31" s="610"/>
      <c r="W31" s="610"/>
      <c r="X31" s="610"/>
      <c r="Y31" s="611"/>
      <c r="Z31" s="665">
        <v>0.2</v>
      </c>
      <c r="AA31" s="665"/>
      <c r="AB31" s="665"/>
      <c r="AC31" s="665"/>
      <c r="AD31" s="666" t="s">
        <v>179</v>
      </c>
      <c r="AE31" s="666"/>
      <c r="AF31" s="666"/>
      <c r="AG31" s="666"/>
      <c r="AH31" s="666"/>
      <c r="AI31" s="666"/>
      <c r="AJ31" s="666"/>
      <c r="AK31" s="666"/>
      <c r="AL31" s="612" t="s">
        <v>230</v>
      </c>
      <c r="AM31" s="613"/>
      <c r="AN31" s="613"/>
      <c r="AO31" s="667"/>
      <c r="AP31" s="695"/>
      <c r="AQ31" s="696"/>
      <c r="AR31" s="696"/>
      <c r="AS31" s="696"/>
      <c r="AT31" s="700"/>
      <c r="AU31" s="209" t="s">
        <v>309</v>
      </c>
      <c r="AV31" s="209"/>
      <c r="AW31" s="209"/>
      <c r="AX31" s="606" t="s">
        <v>310</v>
      </c>
      <c r="AY31" s="607"/>
      <c r="AZ31" s="607"/>
      <c r="BA31" s="607"/>
      <c r="BB31" s="607"/>
      <c r="BC31" s="607"/>
      <c r="BD31" s="607"/>
      <c r="BE31" s="607"/>
      <c r="BF31" s="608"/>
      <c r="BG31" s="681">
        <v>99.4</v>
      </c>
      <c r="BH31" s="598"/>
      <c r="BI31" s="598"/>
      <c r="BJ31" s="598"/>
      <c r="BK31" s="598"/>
      <c r="BL31" s="598"/>
      <c r="BM31" s="613">
        <v>98.5</v>
      </c>
      <c r="BN31" s="682"/>
      <c r="BO31" s="682"/>
      <c r="BP31" s="682"/>
      <c r="BQ31" s="643"/>
      <c r="BR31" s="681">
        <v>99.4</v>
      </c>
      <c r="BS31" s="598"/>
      <c r="BT31" s="598"/>
      <c r="BU31" s="598"/>
      <c r="BV31" s="598"/>
      <c r="BW31" s="598"/>
      <c r="BX31" s="613">
        <v>98.3</v>
      </c>
      <c r="BY31" s="682"/>
      <c r="BZ31" s="682"/>
      <c r="CA31" s="682"/>
      <c r="CB31" s="643"/>
      <c r="CD31" s="689"/>
      <c r="CE31" s="690"/>
      <c r="CF31" s="647" t="s">
        <v>311</v>
      </c>
      <c r="CG31" s="644"/>
      <c r="CH31" s="644"/>
      <c r="CI31" s="644"/>
      <c r="CJ31" s="644"/>
      <c r="CK31" s="644"/>
      <c r="CL31" s="644"/>
      <c r="CM31" s="644"/>
      <c r="CN31" s="644"/>
      <c r="CO31" s="644"/>
      <c r="CP31" s="644"/>
      <c r="CQ31" s="645"/>
      <c r="CR31" s="609">
        <v>12936168</v>
      </c>
      <c r="CS31" s="598"/>
      <c r="CT31" s="598"/>
      <c r="CU31" s="598"/>
      <c r="CV31" s="598"/>
      <c r="CW31" s="598"/>
      <c r="CX31" s="598"/>
      <c r="CY31" s="599"/>
      <c r="CZ31" s="612">
        <v>1.7</v>
      </c>
      <c r="DA31" s="637"/>
      <c r="DB31" s="637"/>
      <c r="DC31" s="638"/>
      <c r="DD31" s="597">
        <v>12793011</v>
      </c>
      <c r="DE31" s="598"/>
      <c r="DF31" s="598"/>
      <c r="DG31" s="598"/>
      <c r="DH31" s="598"/>
      <c r="DI31" s="598"/>
      <c r="DJ31" s="598"/>
      <c r="DK31" s="599"/>
      <c r="DL31" s="597">
        <v>12793011</v>
      </c>
      <c r="DM31" s="598"/>
      <c r="DN31" s="598"/>
      <c r="DO31" s="598"/>
      <c r="DP31" s="598"/>
      <c r="DQ31" s="598"/>
      <c r="DR31" s="598"/>
      <c r="DS31" s="598"/>
      <c r="DT31" s="598"/>
      <c r="DU31" s="598"/>
      <c r="DV31" s="599"/>
      <c r="DW31" s="612">
        <v>3.1</v>
      </c>
      <c r="DX31" s="637"/>
      <c r="DY31" s="637"/>
      <c r="DZ31" s="637"/>
      <c r="EA31" s="637"/>
      <c r="EB31" s="637"/>
      <c r="EC31" s="639"/>
    </row>
    <row r="32" spans="2:133" ht="11.25" customHeight="1">
      <c r="B32" s="606" t="s">
        <v>312</v>
      </c>
      <c r="C32" s="607"/>
      <c r="D32" s="607"/>
      <c r="E32" s="607"/>
      <c r="F32" s="607"/>
      <c r="G32" s="607"/>
      <c r="H32" s="607"/>
      <c r="I32" s="607"/>
      <c r="J32" s="607"/>
      <c r="K32" s="607"/>
      <c r="L32" s="607"/>
      <c r="M32" s="607"/>
      <c r="N32" s="607"/>
      <c r="O32" s="607"/>
      <c r="P32" s="607"/>
      <c r="Q32" s="608"/>
      <c r="R32" s="609">
        <v>4724890</v>
      </c>
      <c r="S32" s="610"/>
      <c r="T32" s="610"/>
      <c r="U32" s="610"/>
      <c r="V32" s="610"/>
      <c r="W32" s="610"/>
      <c r="X32" s="610"/>
      <c r="Y32" s="611"/>
      <c r="Z32" s="665">
        <v>0.6</v>
      </c>
      <c r="AA32" s="665"/>
      <c r="AB32" s="665"/>
      <c r="AC32" s="665"/>
      <c r="AD32" s="666" t="s">
        <v>179</v>
      </c>
      <c r="AE32" s="666"/>
      <c r="AF32" s="666"/>
      <c r="AG32" s="666"/>
      <c r="AH32" s="666"/>
      <c r="AI32" s="666"/>
      <c r="AJ32" s="666"/>
      <c r="AK32" s="666"/>
      <c r="AL32" s="612" t="s">
        <v>179</v>
      </c>
      <c r="AM32" s="613"/>
      <c r="AN32" s="613"/>
      <c r="AO32" s="667"/>
      <c r="AP32" s="697"/>
      <c r="AQ32" s="698"/>
      <c r="AR32" s="698"/>
      <c r="AS32" s="698"/>
      <c r="AT32" s="701"/>
      <c r="AU32" s="211"/>
      <c r="AV32" s="211"/>
      <c r="AW32" s="211"/>
      <c r="AX32" s="615" t="s">
        <v>313</v>
      </c>
      <c r="AY32" s="616"/>
      <c r="AZ32" s="616"/>
      <c r="BA32" s="616"/>
      <c r="BB32" s="616"/>
      <c r="BC32" s="616"/>
      <c r="BD32" s="616"/>
      <c r="BE32" s="616"/>
      <c r="BF32" s="617"/>
      <c r="BG32" s="680">
        <v>99.6</v>
      </c>
      <c r="BH32" s="619"/>
      <c r="BI32" s="619"/>
      <c r="BJ32" s="619"/>
      <c r="BK32" s="619"/>
      <c r="BL32" s="619"/>
      <c r="BM32" s="663">
        <v>99</v>
      </c>
      <c r="BN32" s="619"/>
      <c r="BO32" s="619"/>
      <c r="BP32" s="619"/>
      <c r="BQ32" s="656"/>
      <c r="BR32" s="680">
        <v>99.6</v>
      </c>
      <c r="BS32" s="619"/>
      <c r="BT32" s="619"/>
      <c r="BU32" s="619"/>
      <c r="BV32" s="619"/>
      <c r="BW32" s="619"/>
      <c r="BX32" s="663">
        <v>98.7</v>
      </c>
      <c r="BY32" s="619"/>
      <c r="BZ32" s="619"/>
      <c r="CA32" s="619"/>
      <c r="CB32" s="656"/>
      <c r="CD32" s="691"/>
      <c r="CE32" s="692"/>
      <c r="CF32" s="647" t="s">
        <v>314</v>
      </c>
      <c r="CG32" s="644"/>
      <c r="CH32" s="644"/>
      <c r="CI32" s="644"/>
      <c r="CJ32" s="644"/>
      <c r="CK32" s="644"/>
      <c r="CL32" s="644"/>
      <c r="CM32" s="644"/>
      <c r="CN32" s="644"/>
      <c r="CO32" s="644"/>
      <c r="CP32" s="644"/>
      <c r="CQ32" s="645"/>
      <c r="CR32" s="609">
        <v>2398</v>
      </c>
      <c r="CS32" s="610"/>
      <c r="CT32" s="610"/>
      <c r="CU32" s="610"/>
      <c r="CV32" s="610"/>
      <c r="CW32" s="610"/>
      <c r="CX32" s="610"/>
      <c r="CY32" s="611"/>
      <c r="CZ32" s="612">
        <v>0</v>
      </c>
      <c r="DA32" s="637"/>
      <c r="DB32" s="637"/>
      <c r="DC32" s="638"/>
      <c r="DD32" s="597">
        <v>2398</v>
      </c>
      <c r="DE32" s="610"/>
      <c r="DF32" s="610"/>
      <c r="DG32" s="610"/>
      <c r="DH32" s="610"/>
      <c r="DI32" s="610"/>
      <c r="DJ32" s="610"/>
      <c r="DK32" s="611"/>
      <c r="DL32" s="597">
        <v>2398</v>
      </c>
      <c r="DM32" s="610"/>
      <c r="DN32" s="610"/>
      <c r="DO32" s="610"/>
      <c r="DP32" s="610"/>
      <c r="DQ32" s="610"/>
      <c r="DR32" s="610"/>
      <c r="DS32" s="610"/>
      <c r="DT32" s="610"/>
      <c r="DU32" s="610"/>
      <c r="DV32" s="611"/>
      <c r="DW32" s="612">
        <v>0</v>
      </c>
      <c r="DX32" s="637"/>
      <c r="DY32" s="637"/>
      <c r="DZ32" s="637"/>
      <c r="EA32" s="637"/>
      <c r="EB32" s="637"/>
      <c r="EC32" s="639"/>
    </row>
    <row r="33" spans="2:133" ht="11.25" customHeight="1">
      <c r="B33" s="606" t="s">
        <v>315</v>
      </c>
      <c r="C33" s="607"/>
      <c r="D33" s="607"/>
      <c r="E33" s="607"/>
      <c r="F33" s="607"/>
      <c r="G33" s="607"/>
      <c r="H33" s="607"/>
      <c r="I33" s="607"/>
      <c r="J33" s="607"/>
      <c r="K33" s="607"/>
      <c r="L33" s="607"/>
      <c r="M33" s="607"/>
      <c r="N33" s="607"/>
      <c r="O33" s="607"/>
      <c r="P33" s="607"/>
      <c r="Q33" s="608"/>
      <c r="R33" s="609">
        <v>2109096</v>
      </c>
      <c r="S33" s="610"/>
      <c r="T33" s="610"/>
      <c r="U33" s="610"/>
      <c r="V33" s="610"/>
      <c r="W33" s="610"/>
      <c r="X33" s="610"/>
      <c r="Y33" s="611"/>
      <c r="Z33" s="665">
        <v>0.3</v>
      </c>
      <c r="AA33" s="665"/>
      <c r="AB33" s="665"/>
      <c r="AC33" s="665"/>
      <c r="AD33" s="666" t="s">
        <v>179</v>
      </c>
      <c r="AE33" s="666"/>
      <c r="AF33" s="666"/>
      <c r="AG33" s="666"/>
      <c r="AH33" s="666"/>
      <c r="AI33" s="666"/>
      <c r="AJ33" s="666"/>
      <c r="AK33" s="666"/>
      <c r="AL33" s="612" t="s">
        <v>179</v>
      </c>
      <c r="AM33" s="613"/>
      <c r="AN33" s="613"/>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316</v>
      </c>
      <c r="CE33" s="644"/>
      <c r="CF33" s="644"/>
      <c r="CG33" s="644"/>
      <c r="CH33" s="644"/>
      <c r="CI33" s="644"/>
      <c r="CJ33" s="644"/>
      <c r="CK33" s="644"/>
      <c r="CL33" s="644"/>
      <c r="CM33" s="644"/>
      <c r="CN33" s="644"/>
      <c r="CO33" s="644"/>
      <c r="CP33" s="644"/>
      <c r="CQ33" s="645"/>
      <c r="CR33" s="609">
        <v>231257451</v>
      </c>
      <c r="CS33" s="598"/>
      <c r="CT33" s="598"/>
      <c r="CU33" s="598"/>
      <c r="CV33" s="598"/>
      <c r="CW33" s="598"/>
      <c r="CX33" s="598"/>
      <c r="CY33" s="599"/>
      <c r="CZ33" s="612">
        <v>30.4</v>
      </c>
      <c r="DA33" s="637"/>
      <c r="DB33" s="637"/>
      <c r="DC33" s="638"/>
      <c r="DD33" s="597">
        <v>141403661</v>
      </c>
      <c r="DE33" s="598"/>
      <c r="DF33" s="598"/>
      <c r="DG33" s="598"/>
      <c r="DH33" s="598"/>
      <c r="DI33" s="598"/>
      <c r="DJ33" s="598"/>
      <c r="DK33" s="599"/>
      <c r="DL33" s="597">
        <v>113991805</v>
      </c>
      <c r="DM33" s="598"/>
      <c r="DN33" s="598"/>
      <c r="DO33" s="598"/>
      <c r="DP33" s="598"/>
      <c r="DQ33" s="598"/>
      <c r="DR33" s="598"/>
      <c r="DS33" s="598"/>
      <c r="DT33" s="598"/>
      <c r="DU33" s="598"/>
      <c r="DV33" s="599"/>
      <c r="DW33" s="612">
        <v>27.8</v>
      </c>
      <c r="DX33" s="637"/>
      <c r="DY33" s="637"/>
      <c r="DZ33" s="637"/>
      <c r="EA33" s="637"/>
      <c r="EB33" s="637"/>
      <c r="EC33" s="639"/>
    </row>
    <row r="34" spans="2:133" ht="11.25" customHeight="1">
      <c r="B34" s="606" t="s">
        <v>317</v>
      </c>
      <c r="C34" s="607"/>
      <c r="D34" s="607"/>
      <c r="E34" s="607"/>
      <c r="F34" s="607"/>
      <c r="G34" s="607"/>
      <c r="H34" s="607"/>
      <c r="I34" s="607"/>
      <c r="J34" s="607"/>
      <c r="K34" s="607"/>
      <c r="L34" s="607"/>
      <c r="M34" s="607"/>
      <c r="N34" s="607"/>
      <c r="O34" s="607"/>
      <c r="P34" s="607"/>
      <c r="Q34" s="608"/>
      <c r="R34" s="609">
        <v>66611081</v>
      </c>
      <c r="S34" s="610"/>
      <c r="T34" s="610"/>
      <c r="U34" s="610"/>
      <c r="V34" s="610"/>
      <c r="W34" s="610"/>
      <c r="X34" s="610"/>
      <c r="Y34" s="611"/>
      <c r="Z34" s="665">
        <v>8.6999999999999993</v>
      </c>
      <c r="AA34" s="665"/>
      <c r="AB34" s="665"/>
      <c r="AC34" s="665"/>
      <c r="AD34" s="666">
        <v>161393</v>
      </c>
      <c r="AE34" s="666"/>
      <c r="AF34" s="666"/>
      <c r="AG34" s="666"/>
      <c r="AH34" s="666"/>
      <c r="AI34" s="666"/>
      <c r="AJ34" s="666"/>
      <c r="AK34" s="666"/>
      <c r="AL34" s="612">
        <v>0</v>
      </c>
      <c r="AM34" s="613"/>
      <c r="AN34" s="613"/>
      <c r="AO34" s="667"/>
      <c r="AP34" s="214"/>
      <c r="AQ34" s="677" t="s">
        <v>318</v>
      </c>
      <c r="AR34" s="678"/>
      <c r="AS34" s="678"/>
      <c r="AT34" s="678"/>
      <c r="AU34" s="678"/>
      <c r="AV34" s="678"/>
      <c r="AW34" s="678"/>
      <c r="AX34" s="678"/>
      <c r="AY34" s="678"/>
      <c r="AZ34" s="678"/>
      <c r="BA34" s="678"/>
      <c r="BB34" s="678"/>
      <c r="BC34" s="678"/>
      <c r="BD34" s="678"/>
      <c r="BE34" s="678"/>
      <c r="BF34" s="679"/>
      <c r="BG34" s="677" t="s">
        <v>319</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320</v>
      </c>
      <c r="CE34" s="644"/>
      <c r="CF34" s="644"/>
      <c r="CG34" s="644"/>
      <c r="CH34" s="644"/>
      <c r="CI34" s="644"/>
      <c r="CJ34" s="644"/>
      <c r="CK34" s="644"/>
      <c r="CL34" s="644"/>
      <c r="CM34" s="644"/>
      <c r="CN34" s="644"/>
      <c r="CO34" s="644"/>
      <c r="CP34" s="644"/>
      <c r="CQ34" s="645"/>
      <c r="CR34" s="609">
        <v>52147475</v>
      </c>
      <c r="CS34" s="610"/>
      <c r="CT34" s="610"/>
      <c r="CU34" s="610"/>
      <c r="CV34" s="610"/>
      <c r="CW34" s="610"/>
      <c r="CX34" s="610"/>
      <c r="CY34" s="611"/>
      <c r="CZ34" s="612">
        <v>6.8</v>
      </c>
      <c r="DA34" s="637"/>
      <c r="DB34" s="637"/>
      <c r="DC34" s="638"/>
      <c r="DD34" s="597">
        <v>32613463</v>
      </c>
      <c r="DE34" s="610"/>
      <c r="DF34" s="610"/>
      <c r="DG34" s="610"/>
      <c r="DH34" s="610"/>
      <c r="DI34" s="610"/>
      <c r="DJ34" s="610"/>
      <c r="DK34" s="611"/>
      <c r="DL34" s="597">
        <v>31647175</v>
      </c>
      <c r="DM34" s="610"/>
      <c r="DN34" s="610"/>
      <c r="DO34" s="610"/>
      <c r="DP34" s="610"/>
      <c r="DQ34" s="610"/>
      <c r="DR34" s="610"/>
      <c r="DS34" s="610"/>
      <c r="DT34" s="610"/>
      <c r="DU34" s="610"/>
      <c r="DV34" s="611"/>
      <c r="DW34" s="612">
        <v>7.7</v>
      </c>
      <c r="DX34" s="637"/>
      <c r="DY34" s="637"/>
      <c r="DZ34" s="637"/>
      <c r="EA34" s="637"/>
      <c r="EB34" s="637"/>
      <c r="EC34" s="639"/>
    </row>
    <row r="35" spans="2:133" ht="11.25" customHeight="1">
      <c r="B35" s="606" t="s">
        <v>321</v>
      </c>
      <c r="C35" s="607"/>
      <c r="D35" s="607"/>
      <c r="E35" s="607"/>
      <c r="F35" s="607"/>
      <c r="G35" s="607"/>
      <c r="H35" s="607"/>
      <c r="I35" s="607"/>
      <c r="J35" s="607"/>
      <c r="K35" s="607"/>
      <c r="L35" s="607"/>
      <c r="M35" s="607"/>
      <c r="N35" s="607"/>
      <c r="O35" s="607"/>
      <c r="P35" s="607"/>
      <c r="Q35" s="608"/>
      <c r="R35" s="609">
        <v>86990000</v>
      </c>
      <c r="S35" s="610"/>
      <c r="T35" s="610"/>
      <c r="U35" s="610"/>
      <c r="V35" s="610"/>
      <c r="W35" s="610"/>
      <c r="X35" s="610"/>
      <c r="Y35" s="611"/>
      <c r="Z35" s="665">
        <v>11.4</v>
      </c>
      <c r="AA35" s="665"/>
      <c r="AB35" s="665"/>
      <c r="AC35" s="665"/>
      <c r="AD35" s="666" t="s">
        <v>179</v>
      </c>
      <c r="AE35" s="666"/>
      <c r="AF35" s="666"/>
      <c r="AG35" s="666"/>
      <c r="AH35" s="666"/>
      <c r="AI35" s="666"/>
      <c r="AJ35" s="666"/>
      <c r="AK35" s="666"/>
      <c r="AL35" s="612" t="s">
        <v>230</v>
      </c>
      <c r="AM35" s="613"/>
      <c r="AN35" s="613"/>
      <c r="AO35" s="667"/>
      <c r="AP35" s="214"/>
      <c r="AQ35" s="671" t="s">
        <v>322</v>
      </c>
      <c r="AR35" s="672"/>
      <c r="AS35" s="672"/>
      <c r="AT35" s="672"/>
      <c r="AU35" s="672"/>
      <c r="AV35" s="672"/>
      <c r="AW35" s="672"/>
      <c r="AX35" s="672"/>
      <c r="AY35" s="673"/>
      <c r="AZ35" s="668">
        <v>90310882</v>
      </c>
      <c r="BA35" s="669"/>
      <c r="BB35" s="669"/>
      <c r="BC35" s="669"/>
      <c r="BD35" s="669"/>
      <c r="BE35" s="669"/>
      <c r="BF35" s="670"/>
      <c r="BG35" s="674" t="s">
        <v>323</v>
      </c>
      <c r="BH35" s="675"/>
      <c r="BI35" s="675"/>
      <c r="BJ35" s="675"/>
      <c r="BK35" s="675"/>
      <c r="BL35" s="675"/>
      <c r="BM35" s="675"/>
      <c r="BN35" s="675"/>
      <c r="BO35" s="675"/>
      <c r="BP35" s="675"/>
      <c r="BQ35" s="675"/>
      <c r="BR35" s="675"/>
      <c r="BS35" s="675"/>
      <c r="BT35" s="675"/>
      <c r="BU35" s="676"/>
      <c r="BV35" s="668">
        <v>5405466</v>
      </c>
      <c r="BW35" s="669"/>
      <c r="BX35" s="669"/>
      <c r="BY35" s="669"/>
      <c r="BZ35" s="669"/>
      <c r="CA35" s="669"/>
      <c r="CB35" s="670"/>
      <c r="CD35" s="647" t="s">
        <v>324</v>
      </c>
      <c r="CE35" s="644"/>
      <c r="CF35" s="644"/>
      <c r="CG35" s="644"/>
      <c r="CH35" s="644"/>
      <c r="CI35" s="644"/>
      <c r="CJ35" s="644"/>
      <c r="CK35" s="644"/>
      <c r="CL35" s="644"/>
      <c r="CM35" s="644"/>
      <c r="CN35" s="644"/>
      <c r="CO35" s="644"/>
      <c r="CP35" s="644"/>
      <c r="CQ35" s="645"/>
      <c r="CR35" s="609">
        <v>8718880</v>
      </c>
      <c r="CS35" s="598"/>
      <c r="CT35" s="598"/>
      <c r="CU35" s="598"/>
      <c r="CV35" s="598"/>
      <c r="CW35" s="598"/>
      <c r="CX35" s="598"/>
      <c r="CY35" s="599"/>
      <c r="CZ35" s="612">
        <v>1.1000000000000001</v>
      </c>
      <c r="DA35" s="637"/>
      <c r="DB35" s="637"/>
      <c r="DC35" s="638"/>
      <c r="DD35" s="597">
        <v>5224618</v>
      </c>
      <c r="DE35" s="598"/>
      <c r="DF35" s="598"/>
      <c r="DG35" s="598"/>
      <c r="DH35" s="598"/>
      <c r="DI35" s="598"/>
      <c r="DJ35" s="598"/>
      <c r="DK35" s="599"/>
      <c r="DL35" s="597">
        <v>5224618</v>
      </c>
      <c r="DM35" s="598"/>
      <c r="DN35" s="598"/>
      <c r="DO35" s="598"/>
      <c r="DP35" s="598"/>
      <c r="DQ35" s="598"/>
      <c r="DR35" s="598"/>
      <c r="DS35" s="598"/>
      <c r="DT35" s="598"/>
      <c r="DU35" s="598"/>
      <c r="DV35" s="599"/>
      <c r="DW35" s="612">
        <v>1.3</v>
      </c>
      <c r="DX35" s="637"/>
      <c r="DY35" s="637"/>
      <c r="DZ35" s="637"/>
      <c r="EA35" s="637"/>
      <c r="EB35" s="637"/>
      <c r="EC35" s="639"/>
    </row>
    <row r="36" spans="2:133" ht="11.25" customHeight="1">
      <c r="B36" s="606" t="s">
        <v>325</v>
      </c>
      <c r="C36" s="607"/>
      <c r="D36" s="607"/>
      <c r="E36" s="607"/>
      <c r="F36" s="607"/>
      <c r="G36" s="607"/>
      <c r="H36" s="607"/>
      <c r="I36" s="607"/>
      <c r="J36" s="607"/>
      <c r="K36" s="607"/>
      <c r="L36" s="607"/>
      <c r="M36" s="607"/>
      <c r="N36" s="607"/>
      <c r="O36" s="607"/>
      <c r="P36" s="607"/>
      <c r="Q36" s="608"/>
      <c r="R36" s="609">
        <v>190000</v>
      </c>
      <c r="S36" s="610"/>
      <c r="T36" s="610"/>
      <c r="U36" s="610"/>
      <c r="V36" s="610"/>
      <c r="W36" s="610"/>
      <c r="X36" s="610"/>
      <c r="Y36" s="611"/>
      <c r="Z36" s="665">
        <v>0</v>
      </c>
      <c r="AA36" s="665"/>
      <c r="AB36" s="665"/>
      <c r="AC36" s="665"/>
      <c r="AD36" s="666" t="s">
        <v>179</v>
      </c>
      <c r="AE36" s="666"/>
      <c r="AF36" s="666"/>
      <c r="AG36" s="666"/>
      <c r="AH36" s="666"/>
      <c r="AI36" s="666"/>
      <c r="AJ36" s="666"/>
      <c r="AK36" s="666"/>
      <c r="AL36" s="612" t="s">
        <v>230</v>
      </c>
      <c r="AM36" s="613"/>
      <c r="AN36" s="613"/>
      <c r="AO36" s="667"/>
      <c r="AQ36" s="640" t="s">
        <v>326</v>
      </c>
      <c r="AR36" s="641"/>
      <c r="AS36" s="641"/>
      <c r="AT36" s="641"/>
      <c r="AU36" s="641"/>
      <c r="AV36" s="641"/>
      <c r="AW36" s="641"/>
      <c r="AX36" s="641"/>
      <c r="AY36" s="642"/>
      <c r="AZ36" s="609">
        <v>22161203</v>
      </c>
      <c r="BA36" s="610"/>
      <c r="BB36" s="610"/>
      <c r="BC36" s="610"/>
      <c r="BD36" s="598"/>
      <c r="BE36" s="598"/>
      <c r="BF36" s="643"/>
      <c r="BG36" s="647" t="s">
        <v>327</v>
      </c>
      <c r="BH36" s="644"/>
      <c r="BI36" s="644"/>
      <c r="BJ36" s="644"/>
      <c r="BK36" s="644"/>
      <c r="BL36" s="644"/>
      <c r="BM36" s="644"/>
      <c r="BN36" s="644"/>
      <c r="BO36" s="644"/>
      <c r="BP36" s="644"/>
      <c r="BQ36" s="644"/>
      <c r="BR36" s="644"/>
      <c r="BS36" s="644"/>
      <c r="BT36" s="644"/>
      <c r="BU36" s="645"/>
      <c r="BV36" s="609">
        <v>-6875920</v>
      </c>
      <c r="BW36" s="610"/>
      <c r="BX36" s="610"/>
      <c r="BY36" s="610"/>
      <c r="BZ36" s="610"/>
      <c r="CA36" s="610"/>
      <c r="CB36" s="646"/>
      <c r="CD36" s="647" t="s">
        <v>328</v>
      </c>
      <c r="CE36" s="644"/>
      <c r="CF36" s="644"/>
      <c r="CG36" s="644"/>
      <c r="CH36" s="644"/>
      <c r="CI36" s="644"/>
      <c r="CJ36" s="644"/>
      <c r="CK36" s="644"/>
      <c r="CL36" s="644"/>
      <c r="CM36" s="644"/>
      <c r="CN36" s="644"/>
      <c r="CO36" s="644"/>
      <c r="CP36" s="644"/>
      <c r="CQ36" s="645"/>
      <c r="CR36" s="609">
        <v>54322559</v>
      </c>
      <c r="CS36" s="610"/>
      <c r="CT36" s="610"/>
      <c r="CU36" s="610"/>
      <c r="CV36" s="610"/>
      <c r="CW36" s="610"/>
      <c r="CX36" s="610"/>
      <c r="CY36" s="611"/>
      <c r="CZ36" s="612">
        <v>7.1</v>
      </c>
      <c r="DA36" s="637"/>
      <c r="DB36" s="637"/>
      <c r="DC36" s="638"/>
      <c r="DD36" s="597">
        <v>51241287</v>
      </c>
      <c r="DE36" s="610"/>
      <c r="DF36" s="610"/>
      <c r="DG36" s="610"/>
      <c r="DH36" s="610"/>
      <c r="DI36" s="610"/>
      <c r="DJ36" s="610"/>
      <c r="DK36" s="611"/>
      <c r="DL36" s="597">
        <v>35648546</v>
      </c>
      <c r="DM36" s="610"/>
      <c r="DN36" s="610"/>
      <c r="DO36" s="610"/>
      <c r="DP36" s="610"/>
      <c r="DQ36" s="610"/>
      <c r="DR36" s="610"/>
      <c r="DS36" s="610"/>
      <c r="DT36" s="610"/>
      <c r="DU36" s="610"/>
      <c r="DV36" s="611"/>
      <c r="DW36" s="612">
        <v>8.6999999999999993</v>
      </c>
      <c r="DX36" s="637"/>
      <c r="DY36" s="637"/>
      <c r="DZ36" s="637"/>
      <c r="EA36" s="637"/>
      <c r="EB36" s="637"/>
      <c r="EC36" s="639"/>
    </row>
    <row r="37" spans="2:133" ht="11.25" customHeight="1">
      <c r="B37" s="606" t="s">
        <v>329</v>
      </c>
      <c r="C37" s="607"/>
      <c r="D37" s="607"/>
      <c r="E37" s="607"/>
      <c r="F37" s="607"/>
      <c r="G37" s="607"/>
      <c r="H37" s="607"/>
      <c r="I37" s="607"/>
      <c r="J37" s="607"/>
      <c r="K37" s="607"/>
      <c r="L37" s="607"/>
      <c r="M37" s="607"/>
      <c r="N37" s="607"/>
      <c r="O37" s="607"/>
      <c r="P37" s="607"/>
      <c r="Q37" s="608"/>
      <c r="R37" s="609">
        <v>45462000</v>
      </c>
      <c r="S37" s="610"/>
      <c r="T37" s="610"/>
      <c r="U37" s="610"/>
      <c r="V37" s="610"/>
      <c r="W37" s="610"/>
      <c r="X37" s="610"/>
      <c r="Y37" s="611"/>
      <c r="Z37" s="665">
        <v>5.9</v>
      </c>
      <c r="AA37" s="665"/>
      <c r="AB37" s="665"/>
      <c r="AC37" s="665"/>
      <c r="AD37" s="666" t="s">
        <v>179</v>
      </c>
      <c r="AE37" s="666"/>
      <c r="AF37" s="666"/>
      <c r="AG37" s="666"/>
      <c r="AH37" s="666"/>
      <c r="AI37" s="666"/>
      <c r="AJ37" s="666"/>
      <c r="AK37" s="666"/>
      <c r="AL37" s="612" t="s">
        <v>179</v>
      </c>
      <c r="AM37" s="613"/>
      <c r="AN37" s="613"/>
      <c r="AO37" s="667"/>
      <c r="AQ37" s="640" t="s">
        <v>330</v>
      </c>
      <c r="AR37" s="641"/>
      <c r="AS37" s="641"/>
      <c r="AT37" s="641"/>
      <c r="AU37" s="641"/>
      <c r="AV37" s="641"/>
      <c r="AW37" s="641"/>
      <c r="AX37" s="641"/>
      <c r="AY37" s="642"/>
      <c r="AZ37" s="609">
        <v>8731664</v>
      </c>
      <c r="BA37" s="610"/>
      <c r="BB37" s="610"/>
      <c r="BC37" s="610"/>
      <c r="BD37" s="598"/>
      <c r="BE37" s="598"/>
      <c r="BF37" s="643"/>
      <c r="BG37" s="647" t="s">
        <v>331</v>
      </c>
      <c r="BH37" s="644"/>
      <c r="BI37" s="644"/>
      <c r="BJ37" s="644"/>
      <c r="BK37" s="644"/>
      <c r="BL37" s="644"/>
      <c r="BM37" s="644"/>
      <c r="BN37" s="644"/>
      <c r="BO37" s="644"/>
      <c r="BP37" s="644"/>
      <c r="BQ37" s="644"/>
      <c r="BR37" s="644"/>
      <c r="BS37" s="644"/>
      <c r="BT37" s="644"/>
      <c r="BU37" s="645"/>
      <c r="BV37" s="609">
        <v>208754</v>
      </c>
      <c r="BW37" s="610"/>
      <c r="BX37" s="610"/>
      <c r="BY37" s="610"/>
      <c r="BZ37" s="610"/>
      <c r="CA37" s="610"/>
      <c r="CB37" s="646"/>
      <c r="CD37" s="647" t="s">
        <v>332</v>
      </c>
      <c r="CE37" s="644"/>
      <c r="CF37" s="644"/>
      <c r="CG37" s="644"/>
      <c r="CH37" s="644"/>
      <c r="CI37" s="644"/>
      <c r="CJ37" s="644"/>
      <c r="CK37" s="644"/>
      <c r="CL37" s="644"/>
      <c r="CM37" s="644"/>
      <c r="CN37" s="644"/>
      <c r="CO37" s="644"/>
      <c r="CP37" s="644"/>
      <c r="CQ37" s="645"/>
      <c r="CR37" s="609">
        <v>362784</v>
      </c>
      <c r="CS37" s="598"/>
      <c r="CT37" s="598"/>
      <c r="CU37" s="598"/>
      <c r="CV37" s="598"/>
      <c r="CW37" s="598"/>
      <c r="CX37" s="598"/>
      <c r="CY37" s="599"/>
      <c r="CZ37" s="612">
        <v>0</v>
      </c>
      <c r="DA37" s="637"/>
      <c r="DB37" s="637"/>
      <c r="DC37" s="638"/>
      <c r="DD37" s="597">
        <v>361784</v>
      </c>
      <c r="DE37" s="598"/>
      <c r="DF37" s="598"/>
      <c r="DG37" s="598"/>
      <c r="DH37" s="598"/>
      <c r="DI37" s="598"/>
      <c r="DJ37" s="598"/>
      <c r="DK37" s="599"/>
      <c r="DL37" s="597">
        <v>361784</v>
      </c>
      <c r="DM37" s="598"/>
      <c r="DN37" s="598"/>
      <c r="DO37" s="598"/>
      <c r="DP37" s="598"/>
      <c r="DQ37" s="598"/>
      <c r="DR37" s="598"/>
      <c r="DS37" s="598"/>
      <c r="DT37" s="598"/>
      <c r="DU37" s="598"/>
      <c r="DV37" s="599"/>
      <c r="DW37" s="612">
        <v>0.1</v>
      </c>
      <c r="DX37" s="637"/>
      <c r="DY37" s="637"/>
      <c r="DZ37" s="637"/>
      <c r="EA37" s="637"/>
      <c r="EB37" s="637"/>
      <c r="EC37" s="639"/>
    </row>
    <row r="38" spans="2:133" ht="11.25" customHeight="1">
      <c r="B38" s="615" t="s">
        <v>333</v>
      </c>
      <c r="C38" s="616"/>
      <c r="D38" s="616"/>
      <c r="E38" s="616"/>
      <c r="F38" s="616"/>
      <c r="G38" s="616"/>
      <c r="H38" s="616"/>
      <c r="I38" s="616"/>
      <c r="J38" s="616"/>
      <c r="K38" s="616"/>
      <c r="L38" s="616"/>
      <c r="M38" s="616"/>
      <c r="N38" s="616"/>
      <c r="O38" s="616"/>
      <c r="P38" s="616"/>
      <c r="Q38" s="617"/>
      <c r="R38" s="618">
        <v>764305222</v>
      </c>
      <c r="S38" s="655"/>
      <c r="T38" s="655"/>
      <c r="U38" s="655"/>
      <c r="V38" s="655"/>
      <c r="W38" s="655"/>
      <c r="X38" s="655"/>
      <c r="Y38" s="660"/>
      <c r="Z38" s="661">
        <v>100</v>
      </c>
      <c r="AA38" s="661"/>
      <c r="AB38" s="661"/>
      <c r="AC38" s="661"/>
      <c r="AD38" s="662">
        <v>364351135</v>
      </c>
      <c r="AE38" s="662"/>
      <c r="AF38" s="662"/>
      <c r="AG38" s="662"/>
      <c r="AH38" s="662"/>
      <c r="AI38" s="662"/>
      <c r="AJ38" s="662"/>
      <c r="AK38" s="662"/>
      <c r="AL38" s="621">
        <v>100</v>
      </c>
      <c r="AM38" s="663"/>
      <c r="AN38" s="663"/>
      <c r="AO38" s="664"/>
      <c r="AQ38" s="640" t="s">
        <v>334</v>
      </c>
      <c r="AR38" s="641"/>
      <c r="AS38" s="641"/>
      <c r="AT38" s="641"/>
      <c r="AU38" s="641"/>
      <c r="AV38" s="641"/>
      <c r="AW38" s="641"/>
      <c r="AX38" s="641"/>
      <c r="AY38" s="642"/>
      <c r="AZ38" s="609">
        <v>2461265</v>
      </c>
      <c r="BA38" s="610"/>
      <c r="BB38" s="610"/>
      <c r="BC38" s="610"/>
      <c r="BD38" s="598"/>
      <c r="BE38" s="598"/>
      <c r="BF38" s="643"/>
      <c r="BG38" s="647" t="s">
        <v>335</v>
      </c>
      <c r="BH38" s="644"/>
      <c r="BI38" s="644"/>
      <c r="BJ38" s="644"/>
      <c r="BK38" s="644"/>
      <c r="BL38" s="644"/>
      <c r="BM38" s="644"/>
      <c r="BN38" s="644"/>
      <c r="BO38" s="644"/>
      <c r="BP38" s="644"/>
      <c r="BQ38" s="644"/>
      <c r="BR38" s="644"/>
      <c r="BS38" s="644"/>
      <c r="BT38" s="644"/>
      <c r="BU38" s="645"/>
      <c r="BV38" s="609">
        <v>315105</v>
      </c>
      <c r="BW38" s="610"/>
      <c r="BX38" s="610"/>
      <c r="BY38" s="610"/>
      <c r="BZ38" s="610"/>
      <c r="CA38" s="610"/>
      <c r="CB38" s="646"/>
      <c r="CD38" s="647" t="s">
        <v>336</v>
      </c>
      <c r="CE38" s="644"/>
      <c r="CF38" s="644"/>
      <c r="CG38" s="644"/>
      <c r="CH38" s="644"/>
      <c r="CI38" s="644"/>
      <c r="CJ38" s="644"/>
      <c r="CK38" s="644"/>
      <c r="CL38" s="644"/>
      <c r="CM38" s="644"/>
      <c r="CN38" s="644"/>
      <c r="CO38" s="644"/>
      <c r="CP38" s="644"/>
      <c r="CQ38" s="645"/>
      <c r="CR38" s="609">
        <v>56989329</v>
      </c>
      <c r="CS38" s="610"/>
      <c r="CT38" s="610"/>
      <c r="CU38" s="610"/>
      <c r="CV38" s="610"/>
      <c r="CW38" s="610"/>
      <c r="CX38" s="610"/>
      <c r="CY38" s="611"/>
      <c r="CZ38" s="612">
        <v>7.5</v>
      </c>
      <c r="DA38" s="637"/>
      <c r="DB38" s="637"/>
      <c r="DC38" s="638"/>
      <c r="DD38" s="597">
        <v>46887772</v>
      </c>
      <c r="DE38" s="610"/>
      <c r="DF38" s="610"/>
      <c r="DG38" s="610"/>
      <c r="DH38" s="610"/>
      <c r="DI38" s="610"/>
      <c r="DJ38" s="610"/>
      <c r="DK38" s="611"/>
      <c r="DL38" s="597">
        <v>41471466</v>
      </c>
      <c r="DM38" s="610"/>
      <c r="DN38" s="610"/>
      <c r="DO38" s="610"/>
      <c r="DP38" s="610"/>
      <c r="DQ38" s="610"/>
      <c r="DR38" s="610"/>
      <c r="DS38" s="610"/>
      <c r="DT38" s="610"/>
      <c r="DU38" s="610"/>
      <c r="DV38" s="611"/>
      <c r="DW38" s="612">
        <v>10.1</v>
      </c>
      <c r="DX38" s="637"/>
      <c r="DY38" s="637"/>
      <c r="DZ38" s="637"/>
      <c r="EA38" s="637"/>
      <c r="EB38" s="637"/>
      <c r="EC38" s="639"/>
    </row>
    <row r="39" spans="2:133" ht="11.25" customHeight="1">
      <c r="AQ39" s="640" t="s">
        <v>337</v>
      </c>
      <c r="AR39" s="641"/>
      <c r="AS39" s="641"/>
      <c r="AT39" s="641"/>
      <c r="AU39" s="641"/>
      <c r="AV39" s="641"/>
      <c r="AW39" s="641"/>
      <c r="AX39" s="641"/>
      <c r="AY39" s="642"/>
      <c r="AZ39" s="609">
        <v>750886</v>
      </c>
      <c r="BA39" s="610"/>
      <c r="BB39" s="610"/>
      <c r="BC39" s="610"/>
      <c r="BD39" s="598"/>
      <c r="BE39" s="598"/>
      <c r="BF39" s="643"/>
      <c r="BG39" s="648" t="s">
        <v>338</v>
      </c>
      <c r="BH39" s="649"/>
      <c r="BI39" s="649"/>
      <c r="BJ39" s="649"/>
      <c r="BK39" s="649"/>
      <c r="BL39" s="215"/>
      <c r="BM39" s="644" t="s">
        <v>339</v>
      </c>
      <c r="BN39" s="644"/>
      <c r="BO39" s="644"/>
      <c r="BP39" s="644"/>
      <c r="BQ39" s="644"/>
      <c r="BR39" s="644"/>
      <c r="BS39" s="644"/>
      <c r="BT39" s="644"/>
      <c r="BU39" s="645"/>
      <c r="BV39" s="609">
        <v>85</v>
      </c>
      <c r="BW39" s="610"/>
      <c r="BX39" s="610"/>
      <c r="BY39" s="610"/>
      <c r="BZ39" s="610"/>
      <c r="CA39" s="610"/>
      <c r="CB39" s="646"/>
      <c r="CD39" s="647" t="s">
        <v>340</v>
      </c>
      <c r="CE39" s="644"/>
      <c r="CF39" s="644"/>
      <c r="CG39" s="644"/>
      <c r="CH39" s="644"/>
      <c r="CI39" s="644"/>
      <c r="CJ39" s="644"/>
      <c r="CK39" s="644"/>
      <c r="CL39" s="644"/>
      <c r="CM39" s="644"/>
      <c r="CN39" s="644"/>
      <c r="CO39" s="644"/>
      <c r="CP39" s="644"/>
      <c r="CQ39" s="645"/>
      <c r="CR39" s="609">
        <v>7993171</v>
      </c>
      <c r="CS39" s="598"/>
      <c r="CT39" s="598"/>
      <c r="CU39" s="598"/>
      <c r="CV39" s="598"/>
      <c r="CW39" s="598"/>
      <c r="CX39" s="598"/>
      <c r="CY39" s="599"/>
      <c r="CZ39" s="612">
        <v>1</v>
      </c>
      <c r="DA39" s="637"/>
      <c r="DB39" s="637"/>
      <c r="DC39" s="638"/>
      <c r="DD39" s="597">
        <v>3421261</v>
      </c>
      <c r="DE39" s="598"/>
      <c r="DF39" s="598"/>
      <c r="DG39" s="598"/>
      <c r="DH39" s="598"/>
      <c r="DI39" s="598"/>
      <c r="DJ39" s="598"/>
      <c r="DK39" s="599"/>
      <c r="DL39" s="597" t="s">
        <v>230</v>
      </c>
      <c r="DM39" s="598"/>
      <c r="DN39" s="598"/>
      <c r="DO39" s="598"/>
      <c r="DP39" s="598"/>
      <c r="DQ39" s="598"/>
      <c r="DR39" s="598"/>
      <c r="DS39" s="598"/>
      <c r="DT39" s="598"/>
      <c r="DU39" s="598"/>
      <c r="DV39" s="599"/>
      <c r="DW39" s="612" t="s">
        <v>230</v>
      </c>
      <c r="DX39" s="637"/>
      <c r="DY39" s="637"/>
      <c r="DZ39" s="637"/>
      <c r="EA39" s="637"/>
      <c r="EB39" s="637"/>
      <c r="EC39" s="639"/>
    </row>
    <row r="40" spans="2:133" ht="11.25" customHeight="1">
      <c r="AQ40" s="640" t="s">
        <v>341</v>
      </c>
      <c r="AR40" s="641"/>
      <c r="AS40" s="641"/>
      <c r="AT40" s="641"/>
      <c r="AU40" s="641"/>
      <c r="AV40" s="641"/>
      <c r="AW40" s="641"/>
      <c r="AX40" s="641"/>
      <c r="AY40" s="642"/>
      <c r="AZ40" s="609">
        <v>16583418</v>
      </c>
      <c r="BA40" s="610"/>
      <c r="BB40" s="610"/>
      <c r="BC40" s="610"/>
      <c r="BD40" s="598"/>
      <c r="BE40" s="598"/>
      <c r="BF40" s="643"/>
      <c r="BG40" s="648"/>
      <c r="BH40" s="649"/>
      <c r="BI40" s="649"/>
      <c r="BJ40" s="649"/>
      <c r="BK40" s="649"/>
      <c r="BL40" s="215"/>
      <c r="BM40" s="644" t="s">
        <v>342</v>
      </c>
      <c r="BN40" s="644"/>
      <c r="BO40" s="644"/>
      <c r="BP40" s="644"/>
      <c r="BQ40" s="644"/>
      <c r="BR40" s="644"/>
      <c r="BS40" s="644"/>
      <c r="BT40" s="644"/>
      <c r="BU40" s="645"/>
      <c r="BV40" s="609">
        <v>117</v>
      </c>
      <c r="BW40" s="610"/>
      <c r="BX40" s="610"/>
      <c r="BY40" s="610"/>
      <c r="BZ40" s="610"/>
      <c r="CA40" s="610"/>
      <c r="CB40" s="646"/>
      <c r="CD40" s="647" t="s">
        <v>343</v>
      </c>
      <c r="CE40" s="644"/>
      <c r="CF40" s="644"/>
      <c r="CG40" s="644"/>
      <c r="CH40" s="644"/>
      <c r="CI40" s="644"/>
      <c r="CJ40" s="644"/>
      <c r="CK40" s="644"/>
      <c r="CL40" s="644"/>
      <c r="CM40" s="644"/>
      <c r="CN40" s="644"/>
      <c r="CO40" s="644"/>
      <c r="CP40" s="644"/>
      <c r="CQ40" s="645"/>
      <c r="CR40" s="609">
        <v>51086037</v>
      </c>
      <c r="CS40" s="610"/>
      <c r="CT40" s="610"/>
      <c r="CU40" s="610"/>
      <c r="CV40" s="610"/>
      <c r="CW40" s="610"/>
      <c r="CX40" s="610"/>
      <c r="CY40" s="611"/>
      <c r="CZ40" s="612">
        <v>6.7</v>
      </c>
      <c r="DA40" s="637"/>
      <c r="DB40" s="637"/>
      <c r="DC40" s="638"/>
      <c r="DD40" s="597">
        <v>2015260</v>
      </c>
      <c r="DE40" s="610"/>
      <c r="DF40" s="610"/>
      <c r="DG40" s="610"/>
      <c r="DH40" s="610"/>
      <c r="DI40" s="610"/>
      <c r="DJ40" s="610"/>
      <c r="DK40" s="611"/>
      <c r="DL40" s="597" t="s">
        <v>179</v>
      </c>
      <c r="DM40" s="610"/>
      <c r="DN40" s="610"/>
      <c r="DO40" s="610"/>
      <c r="DP40" s="610"/>
      <c r="DQ40" s="610"/>
      <c r="DR40" s="610"/>
      <c r="DS40" s="610"/>
      <c r="DT40" s="610"/>
      <c r="DU40" s="610"/>
      <c r="DV40" s="611"/>
      <c r="DW40" s="612" t="s">
        <v>230</v>
      </c>
      <c r="DX40" s="637"/>
      <c r="DY40" s="637"/>
      <c r="DZ40" s="637"/>
      <c r="EA40" s="637"/>
      <c r="EB40" s="637"/>
      <c r="EC40" s="639"/>
    </row>
    <row r="41" spans="2:133" ht="11.25" customHeight="1">
      <c r="AQ41" s="652" t="s">
        <v>344</v>
      </c>
      <c r="AR41" s="653"/>
      <c r="AS41" s="653"/>
      <c r="AT41" s="653"/>
      <c r="AU41" s="653"/>
      <c r="AV41" s="653"/>
      <c r="AW41" s="653"/>
      <c r="AX41" s="653"/>
      <c r="AY41" s="654"/>
      <c r="AZ41" s="618">
        <v>39622446</v>
      </c>
      <c r="BA41" s="655"/>
      <c r="BB41" s="655"/>
      <c r="BC41" s="655"/>
      <c r="BD41" s="619"/>
      <c r="BE41" s="619"/>
      <c r="BF41" s="656"/>
      <c r="BG41" s="650"/>
      <c r="BH41" s="651"/>
      <c r="BI41" s="651"/>
      <c r="BJ41" s="651"/>
      <c r="BK41" s="651"/>
      <c r="BL41" s="216"/>
      <c r="BM41" s="657" t="s">
        <v>345</v>
      </c>
      <c r="BN41" s="657"/>
      <c r="BO41" s="657"/>
      <c r="BP41" s="657"/>
      <c r="BQ41" s="657"/>
      <c r="BR41" s="657"/>
      <c r="BS41" s="657"/>
      <c r="BT41" s="657"/>
      <c r="BU41" s="658"/>
      <c r="BV41" s="618">
        <v>318</v>
      </c>
      <c r="BW41" s="655"/>
      <c r="BX41" s="655"/>
      <c r="BY41" s="655"/>
      <c r="BZ41" s="655"/>
      <c r="CA41" s="655"/>
      <c r="CB41" s="659"/>
      <c r="CD41" s="647" t="s">
        <v>346</v>
      </c>
      <c r="CE41" s="644"/>
      <c r="CF41" s="644"/>
      <c r="CG41" s="644"/>
      <c r="CH41" s="644"/>
      <c r="CI41" s="644"/>
      <c r="CJ41" s="644"/>
      <c r="CK41" s="644"/>
      <c r="CL41" s="644"/>
      <c r="CM41" s="644"/>
      <c r="CN41" s="644"/>
      <c r="CO41" s="644"/>
      <c r="CP41" s="644"/>
      <c r="CQ41" s="645"/>
      <c r="CR41" s="609" t="s">
        <v>243</v>
      </c>
      <c r="CS41" s="598"/>
      <c r="CT41" s="598"/>
      <c r="CU41" s="598"/>
      <c r="CV41" s="598"/>
      <c r="CW41" s="598"/>
      <c r="CX41" s="598"/>
      <c r="CY41" s="599"/>
      <c r="CZ41" s="612" t="s">
        <v>230</v>
      </c>
      <c r="DA41" s="637"/>
      <c r="DB41" s="637"/>
      <c r="DC41" s="638"/>
      <c r="DD41" s="597" t="s">
        <v>230</v>
      </c>
      <c r="DE41" s="598"/>
      <c r="DF41" s="598"/>
      <c r="DG41" s="598"/>
      <c r="DH41" s="598"/>
      <c r="DI41" s="598"/>
      <c r="DJ41" s="598"/>
      <c r="DK41" s="599"/>
      <c r="DL41" s="600"/>
      <c r="DM41" s="601"/>
      <c r="DN41" s="601"/>
      <c r="DO41" s="601"/>
      <c r="DP41" s="601"/>
      <c r="DQ41" s="601"/>
      <c r="DR41" s="601"/>
      <c r="DS41" s="601"/>
      <c r="DT41" s="601"/>
      <c r="DU41" s="601"/>
      <c r="DV41" s="602"/>
      <c r="DW41" s="603"/>
      <c r="DX41" s="604"/>
      <c r="DY41" s="604"/>
      <c r="DZ41" s="604"/>
      <c r="EA41" s="604"/>
      <c r="EB41" s="604"/>
      <c r="EC41" s="605"/>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6" t="s">
        <v>348</v>
      </c>
      <c r="CE42" s="607"/>
      <c r="CF42" s="607"/>
      <c r="CG42" s="607"/>
      <c r="CH42" s="607"/>
      <c r="CI42" s="607"/>
      <c r="CJ42" s="607"/>
      <c r="CK42" s="607"/>
      <c r="CL42" s="607"/>
      <c r="CM42" s="607"/>
      <c r="CN42" s="607"/>
      <c r="CO42" s="607"/>
      <c r="CP42" s="607"/>
      <c r="CQ42" s="608"/>
      <c r="CR42" s="609">
        <v>61587420</v>
      </c>
      <c r="CS42" s="610"/>
      <c r="CT42" s="610"/>
      <c r="CU42" s="610"/>
      <c r="CV42" s="610"/>
      <c r="CW42" s="610"/>
      <c r="CX42" s="610"/>
      <c r="CY42" s="611"/>
      <c r="CZ42" s="612">
        <v>8.1</v>
      </c>
      <c r="DA42" s="613"/>
      <c r="DB42" s="613"/>
      <c r="DC42" s="614"/>
      <c r="DD42" s="597">
        <v>12126471</v>
      </c>
      <c r="DE42" s="610"/>
      <c r="DF42" s="610"/>
      <c r="DG42" s="610"/>
      <c r="DH42" s="610"/>
      <c r="DI42" s="610"/>
      <c r="DJ42" s="610"/>
      <c r="DK42" s="611"/>
      <c r="DL42" s="600"/>
      <c r="DM42" s="601"/>
      <c r="DN42" s="601"/>
      <c r="DO42" s="601"/>
      <c r="DP42" s="601"/>
      <c r="DQ42" s="601"/>
      <c r="DR42" s="601"/>
      <c r="DS42" s="601"/>
      <c r="DT42" s="601"/>
      <c r="DU42" s="601"/>
      <c r="DV42" s="602"/>
      <c r="DW42" s="603"/>
      <c r="DX42" s="604"/>
      <c r="DY42" s="604"/>
      <c r="DZ42" s="604"/>
      <c r="EA42" s="604"/>
      <c r="EB42" s="604"/>
      <c r="EC42" s="605"/>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6" t="s">
        <v>350</v>
      </c>
      <c r="CE43" s="607"/>
      <c r="CF43" s="607"/>
      <c r="CG43" s="607"/>
      <c r="CH43" s="607"/>
      <c r="CI43" s="607"/>
      <c r="CJ43" s="607"/>
      <c r="CK43" s="607"/>
      <c r="CL43" s="607"/>
      <c r="CM43" s="607"/>
      <c r="CN43" s="607"/>
      <c r="CO43" s="607"/>
      <c r="CP43" s="607"/>
      <c r="CQ43" s="608"/>
      <c r="CR43" s="609">
        <v>1047997</v>
      </c>
      <c r="CS43" s="598"/>
      <c r="CT43" s="598"/>
      <c r="CU43" s="598"/>
      <c r="CV43" s="598"/>
      <c r="CW43" s="598"/>
      <c r="CX43" s="598"/>
      <c r="CY43" s="599"/>
      <c r="CZ43" s="612">
        <v>0.1</v>
      </c>
      <c r="DA43" s="637"/>
      <c r="DB43" s="637"/>
      <c r="DC43" s="638"/>
      <c r="DD43" s="597">
        <v>918197</v>
      </c>
      <c r="DE43" s="598"/>
      <c r="DF43" s="598"/>
      <c r="DG43" s="598"/>
      <c r="DH43" s="598"/>
      <c r="DI43" s="598"/>
      <c r="DJ43" s="598"/>
      <c r="DK43" s="599"/>
      <c r="DL43" s="600"/>
      <c r="DM43" s="601"/>
      <c r="DN43" s="601"/>
      <c r="DO43" s="601"/>
      <c r="DP43" s="601"/>
      <c r="DQ43" s="601"/>
      <c r="DR43" s="601"/>
      <c r="DS43" s="601"/>
      <c r="DT43" s="601"/>
      <c r="DU43" s="601"/>
      <c r="DV43" s="602"/>
      <c r="DW43" s="603"/>
      <c r="DX43" s="604"/>
      <c r="DY43" s="604"/>
      <c r="DZ43" s="604"/>
      <c r="EA43" s="604"/>
      <c r="EB43" s="604"/>
      <c r="EC43" s="605"/>
    </row>
    <row r="44" spans="2:133" ht="11.25" customHeight="1">
      <c r="B44" s="220" t="s">
        <v>351</v>
      </c>
      <c r="CD44" s="631" t="s">
        <v>303</v>
      </c>
      <c r="CE44" s="632"/>
      <c r="CF44" s="606" t="s">
        <v>352</v>
      </c>
      <c r="CG44" s="607"/>
      <c r="CH44" s="607"/>
      <c r="CI44" s="607"/>
      <c r="CJ44" s="607"/>
      <c r="CK44" s="607"/>
      <c r="CL44" s="607"/>
      <c r="CM44" s="607"/>
      <c r="CN44" s="607"/>
      <c r="CO44" s="607"/>
      <c r="CP44" s="607"/>
      <c r="CQ44" s="608"/>
      <c r="CR44" s="609">
        <v>61364688</v>
      </c>
      <c r="CS44" s="610"/>
      <c r="CT44" s="610"/>
      <c r="CU44" s="610"/>
      <c r="CV44" s="610"/>
      <c r="CW44" s="610"/>
      <c r="CX44" s="610"/>
      <c r="CY44" s="611"/>
      <c r="CZ44" s="612">
        <v>8.1</v>
      </c>
      <c r="DA44" s="613"/>
      <c r="DB44" s="613"/>
      <c r="DC44" s="614"/>
      <c r="DD44" s="597">
        <v>12093099</v>
      </c>
      <c r="DE44" s="610"/>
      <c r="DF44" s="610"/>
      <c r="DG44" s="610"/>
      <c r="DH44" s="610"/>
      <c r="DI44" s="610"/>
      <c r="DJ44" s="610"/>
      <c r="DK44" s="611"/>
      <c r="DL44" s="600"/>
      <c r="DM44" s="601"/>
      <c r="DN44" s="601"/>
      <c r="DO44" s="601"/>
      <c r="DP44" s="601"/>
      <c r="DQ44" s="601"/>
      <c r="DR44" s="601"/>
      <c r="DS44" s="601"/>
      <c r="DT44" s="601"/>
      <c r="DU44" s="601"/>
      <c r="DV44" s="602"/>
      <c r="DW44" s="603"/>
      <c r="DX44" s="604"/>
      <c r="DY44" s="604"/>
      <c r="DZ44" s="604"/>
      <c r="EA44" s="604"/>
      <c r="EB44" s="604"/>
      <c r="EC44" s="605"/>
    </row>
    <row r="45" spans="2:133" ht="11.25" customHeight="1">
      <c r="CD45" s="633"/>
      <c r="CE45" s="634"/>
      <c r="CF45" s="606" t="s">
        <v>353</v>
      </c>
      <c r="CG45" s="607"/>
      <c r="CH45" s="607"/>
      <c r="CI45" s="607"/>
      <c r="CJ45" s="607"/>
      <c r="CK45" s="607"/>
      <c r="CL45" s="607"/>
      <c r="CM45" s="607"/>
      <c r="CN45" s="607"/>
      <c r="CO45" s="607"/>
      <c r="CP45" s="607"/>
      <c r="CQ45" s="608"/>
      <c r="CR45" s="609">
        <v>27019501</v>
      </c>
      <c r="CS45" s="598"/>
      <c r="CT45" s="598"/>
      <c r="CU45" s="598"/>
      <c r="CV45" s="598"/>
      <c r="CW45" s="598"/>
      <c r="CX45" s="598"/>
      <c r="CY45" s="599"/>
      <c r="CZ45" s="612">
        <v>3.5</v>
      </c>
      <c r="DA45" s="637"/>
      <c r="DB45" s="637"/>
      <c r="DC45" s="638"/>
      <c r="DD45" s="597">
        <v>852595</v>
      </c>
      <c r="DE45" s="598"/>
      <c r="DF45" s="598"/>
      <c r="DG45" s="598"/>
      <c r="DH45" s="598"/>
      <c r="DI45" s="598"/>
      <c r="DJ45" s="598"/>
      <c r="DK45" s="599"/>
      <c r="DL45" s="600"/>
      <c r="DM45" s="601"/>
      <c r="DN45" s="601"/>
      <c r="DO45" s="601"/>
      <c r="DP45" s="601"/>
      <c r="DQ45" s="601"/>
      <c r="DR45" s="601"/>
      <c r="DS45" s="601"/>
      <c r="DT45" s="601"/>
      <c r="DU45" s="601"/>
      <c r="DV45" s="602"/>
      <c r="DW45" s="603"/>
      <c r="DX45" s="604"/>
      <c r="DY45" s="604"/>
      <c r="DZ45" s="604"/>
      <c r="EA45" s="604"/>
      <c r="EB45" s="604"/>
      <c r="EC45" s="605"/>
    </row>
    <row r="46" spans="2:133" ht="11.25" customHeight="1">
      <c r="CD46" s="633"/>
      <c r="CE46" s="634"/>
      <c r="CF46" s="606" t="s">
        <v>354</v>
      </c>
      <c r="CG46" s="607"/>
      <c r="CH46" s="607"/>
      <c r="CI46" s="607"/>
      <c r="CJ46" s="607"/>
      <c r="CK46" s="607"/>
      <c r="CL46" s="607"/>
      <c r="CM46" s="607"/>
      <c r="CN46" s="607"/>
      <c r="CO46" s="607"/>
      <c r="CP46" s="607"/>
      <c r="CQ46" s="608"/>
      <c r="CR46" s="609">
        <v>33439285</v>
      </c>
      <c r="CS46" s="610"/>
      <c r="CT46" s="610"/>
      <c r="CU46" s="610"/>
      <c r="CV46" s="610"/>
      <c r="CW46" s="610"/>
      <c r="CX46" s="610"/>
      <c r="CY46" s="611"/>
      <c r="CZ46" s="612">
        <v>4.4000000000000004</v>
      </c>
      <c r="DA46" s="613"/>
      <c r="DB46" s="613"/>
      <c r="DC46" s="614"/>
      <c r="DD46" s="597">
        <v>11239602</v>
      </c>
      <c r="DE46" s="610"/>
      <c r="DF46" s="610"/>
      <c r="DG46" s="610"/>
      <c r="DH46" s="610"/>
      <c r="DI46" s="610"/>
      <c r="DJ46" s="610"/>
      <c r="DK46" s="611"/>
      <c r="DL46" s="600"/>
      <c r="DM46" s="601"/>
      <c r="DN46" s="601"/>
      <c r="DO46" s="601"/>
      <c r="DP46" s="601"/>
      <c r="DQ46" s="601"/>
      <c r="DR46" s="601"/>
      <c r="DS46" s="601"/>
      <c r="DT46" s="601"/>
      <c r="DU46" s="601"/>
      <c r="DV46" s="602"/>
      <c r="DW46" s="603"/>
      <c r="DX46" s="604"/>
      <c r="DY46" s="604"/>
      <c r="DZ46" s="604"/>
      <c r="EA46" s="604"/>
      <c r="EB46" s="604"/>
      <c r="EC46" s="605"/>
    </row>
    <row r="47" spans="2:133" ht="11.25" customHeight="1">
      <c r="CD47" s="633"/>
      <c r="CE47" s="634"/>
      <c r="CF47" s="606" t="s">
        <v>355</v>
      </c>
      <c r="CG47" s="607"/>
      <c r="CH47" s="607"/>
      <c r="CI47" s="607"/>
      <c r="CJ47" s="607"/>
      <c r="CK47" s="607"/>
      <c r="CL47" s="607"/>
      <c r="CM47" s="607"/>
      <c r="CN47" s="607"/>
      <c r="CO47" s="607"/>
      <c r="CP47" s="607"/>
      <c r="CQ47" s="608"/>
      <c r="CR47" s="609">
        <v>222732</v>
      </c>
      <c r="CS47" s="598"/>
      <c r="CT47" s="598"/>
      <c r="CU47" s="598"/>
      <c r="CV47" s="598"/>
      <c r="CW47" s="598"/>
      <c r="CX47" s="598"/>
      <c r="CY47" s="599"/>
      <c r="CZ47" s="612">
        <v>0</v>
      </c>
      <c r="DA47" s="637"/>
      <c r="DB47" s="637"/>
      <c r="DC47" s="638"/>
      <c r="DD47" s="597">
        <v>33372</v>
      </c>
      <c r="DE47" s="598"/>
      <c r="DF47" s="598"/>
      <c r="DG47" s="598"/>
      <c r="DH47" s="598"/>
      <c r="DI47" s="598"/>
      <c r="DJ47" s="598"/>
      <c r="DK47" s="599"/>
      <c r="DL47" s="600"/>
      <c r="DM47" s="601"/>
      <c r="DN47" s="601"/>
      <c r="DO47" s="601"/>
      <c r="DP47" s="601"/>
      <c r="DQ47" s="601"/>
      <c r="DR47" s="601"/>
      <c r="DS47" s="601"/>
      <c r="DT47" s="601"/>
      <c r="DU47" s="601"/>
      <c r="DV47" s="602"/>
      <c r="DW47" s="603"/>
      <c r="DX47" s="604"/>
      <c r="DY47" s="604"/>
      <c r="DZ47" s="604"/>
      <c r="EA47" s="604"/>
      <c r="EB47" s="604"/>
      <c r="EC47" s="605"/>
    </row>
    <row r="48" spans="2:133" ht="10.8">
      <c r="CD48" s="635"/>
      <c r="CE48" s="636"/>
      <c r="CF48" s="606" t="s">
        <v>356</v>
      </c>
      <c r="CG48" s="607"/>
      <c r="CH48" s="607"/>
      <c r="CI48" s="607"/>
      <c r="CJ48" s="607"/>
      <c r="CK48" s="607"/>
      <c r="CL48" s="607"/>
      <c r="CM48" s="607"/>
      <c r="CN48" s="607"/>
      <c r="CO48" s="607"/>
      <c r="CP48" s="607"/>
      <c r="CQ48" s="608"/>
      <c r="CR48" s="609" t="s">
        <v>179</v>
      </c>
      <c r="CS48" s="610"/>
      <c r="CT48" s="610"/>
      <c r="CU48" s="610"/>
      <c r="CV48" s="610"/>
      <c r="CW48" s="610"/>
      <c r="CX48" s="610"/>
      <c r="CY48" s="611"/>
      <c r="CZ48" s="612" t="s">
        <v>230</v>
      </c>
      <c r="DA48" s="613"/>
      <c r="DB48" s="613"/>
      <c r="DC48" s="614"/>
      <c r="DD48" s="597" t="s">
        <v>230</v>
      </c>
      <c r="DE48" s="610"/>
      <c r="DF48" s="610"/>
      <c r="DG48" s="610"/>
      <c r="DH48" s="610"/>
      <c r="DI48" s="610"/>
      <c r="DJ48" s="610"/>
      <c r="DK48" s="611"/>
      <c r="DL48" s="600"/>
      <c r="DM48" s="601"/>
      <c r="DN48" s="601"/>
      <c r="DO48" s="601"/>
      <c r="DP48" s="601"/>
      <c r="DQ48" s="601"/>
      <c r="DR48" s="601"/>
      <c r="DS48" s="601"/>
      <c r="DT48" s="601"/>
      <c r="DU48" s="601"/>
      <c r="DV48" s="602"/>
      <c r="DW48" s="603"/>
      <c r="DX48" s="604"/>
      <c r="DY48" s="604"/>
      <c r="DZ48" s="604"/>
      <c r="EA48" s="604"/>
      <c r="EB48" s="604"/>
      <c r="EC48" s="605"/>
    </row>
    <row r="49" spans="82:133" ht="11.25" customHeight="1">
      <c r="CD49" s="615" t="s">
        <v>357</v>
      </c>
      <c r="CE49" s="616"/>
      <c r="CF49" s="616"/>
      <c r="CG49" s="616"/>
      <c r="CH49" s="616"/>
      <c r="CI49" s="616"/>
      <c r="CJ49" s="616"/>
      <c r="CK49" s="616"/>
      <c r="CL49" s="616"/>
      <c r="CM49" s="616"/>
      <c r="CN49" s="616"/>
      <c r="CO49" s="616"/>
      <c r="CP49" s="616"/>
      <c r="CQ49" s="617"/>
      <c r="CR49" s="618">
        <v>761875901</v>
      </c>
      <c r="CS49" s="619"/>
      <c r="CT49" s="619"/>
      <c r="CU49" s="619"/>
      <c r="CV49" s="619"/>
      <c r="CW49" s="619"/>
      <c r="CX49" s="619"/>
      <c r="CY49" s="620"/>
      <c r="CZ49" s="621">
        <v>100</v>
      </c>
      <c r="DA49" s="622"/>
      <c r="DB49" s="622"/>
      <c r="DC49" s="623"/>
      <c r="DD49" s="624">
        <v>445582485</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t="10.8" hidden="1"/>
    <row r="51" spans="82:133" ht="10.8" hidden="1"/>
    <row r="52" spans="82:133" ht="10.8" hidden="1"/>
    <row r="53" spans="82:133" ht="10.8" hidden="1"/>
  </sheetData>
  <sheetProtection algorithmName="SHA-512" hashValue="hLpBZCACk/yk6wNmQqggGaqAPNhUU2DWZvbZb04kUt7arxqyho6twNBricJBt8cSRyyAO7T3LCkU6BDbnlkXqw==" saltValue="ot/6k4Bw32Hm+HyxXigp/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M26" sqref="BM26"/>
    </sheetView>
  </sheetViews>
  <sheetFormatPr defaultColWidth="0" defaultRowHeight="13.2" zeroHeight="1"/>
  <cols>
    <col min="1" max="130" width="2.77734375" style="269" customWidth="1"/>
    <col min="131" max="131" width="1.6640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359</v>
      </c>
      <c r="DK2" s="1142"/>
      <c r="DL2" s="1142"/>
      <c r="DM2" s="1142"/>
      <c r="DN2" s="1142"/>
      <c r="DO2" s="1143"/>
      <c r="DP2" s="229"/>
      <c r="DQ2" s="1141" t="s">
        <v>360</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361</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363</v>
      </c>
      <c r="B5" s="1027"/>
      <c r="C5" s="1027"/>
      <c r="D5" s="1027"/>
      <c r="E5" s="1027"/>
      <c r="F5" s="1027"/>
      <c r="G5" s="1027"/>
      <c r="H5" s="1027"/>
      <c r="I5" s="1027"/>
      <c r="J5" s="1027"/>
      <c r="K5" s="1027"/>
      <c r="L5" s="1027"/>
      <c r="M5" s="1027"/>
      <c r="N5" s="1027"/>
      <c r="O5" s="1027"/>
      <c r="P5" s="1028"/>
      <c r="Q5" s="1032" t="s">
        <v>364</v>
      </c>
      <c r="R5" s="1033"/>
      <c r="S5" s="1033"/>
      <c r="T5" s="1033"/>
      <c r="U5" s="1034"/>
      <c r="V5" s="1032" t="s">
        <v>365</v>
      </c>
      <c r="W5" s="1033"/>
      <c r="X5" s="1033"/>
      <c r="Y5" s="1033"/>
      <c r="Z5" s="1034"/>
      <c r="AA5" s="1032" t="s">
        <v>366</v>
      </c>
      <c r="AB5" s="1033"/>
      <c r="AC5" s="1033"/>
      <c r="AD5" s="1033"/>
      <c r="AE5" s="1033"/>
      <c r="AF5" s="1144" t="s">
        <v>367</v>
      </c>
      <c r="AG5" s="1033"/>
      <c r="AH5" s="1033"/>
      <c r="AI5" s="1033"/>
      <c r="AJ5" s="1048"/>
      <c r="AK5" s="1033" t="s">
        <v>368</v>
      </c>
      <c r="AL5" s="1033"/>
      <c r="AM5" s="1033"/>
      <c r="AN5" s="1033"/>
      <c r="AO5" s="1034"/>
      <c r="AP5" s="1032" t="s">
        <v>369</v>
      </c>
      <c r="AQ5" s="1033"/>
      <c r="AR5" s="1033"/>
      <c r="AS5" s="1033"/>
      <c r="AT5" s="1034"/>
      <c r="AU5" s="1032" t="s">
        <v>370</v>
      </c>
      <c r="AV5" s="1033"/>
      <c r="AW5" s="1033"/>
      <c r="AX5" s="1033"/>
      <c r="AY5" s="1048"/>
      <c r="AZ5" s="236"/>
      <c r="BA5" s="236"/>
      <c r="BB5" s="236"/>
      <c r="BC5" s="236"/>
      <c r="BD5" s="236"/>
      <c r="BE5" s="237"/>
      <c r="BF5" s="237"/>
      <c r="BG5" s="237"/>
      <c r="BH5" s="237"/>
      <c r="BI5" s="237"/>
      <c r="BJ5" s="237"/>
      <c r="BK5" s="237"/>
      <c r="BL5" s="237"/>
      <c r="BM5" s="237"/>
      <c r="BN5" s="237"/>
      <c r="BO5" s="237"/>
      <c r="BP5" s="237"/>
      <c r="BQ5" s="1026" t="s">
        <v>371</v>
      </c>
      <c r="BR5" s="1027"/>
      <c r="BS5" s="1027"/>
      <c r="BT5" s="1027"/>
      <c r="BU5" s="1027"/>
      <c r="BV5" s="1027"/>
      <c r="BW5" s="1027"/>
      <c r="BX5" s="1027"/>
      <c r="BY5" s="1027"/>
      <c r="BZ5" s="1027"/>
      <c r="CA5" s="1027"/>
      <c r="CB5" s="1027"/>
      <c r="CC5" s="1027"/>
      <c r="CD5" s="1027"/>
      <c r="CE5" s="1027"/>
      <c r="CF5" s="1027"/>
      <c r="CG5" s="1028"/>
      <c r="CH5" s="1032" t="s">
        <v>372</v>
      </c>
      <c r="CI5" s="1033"/>
      <c r="CJ5" s="1033"/>
      <c r="CK5" s="1033"/>
      <c r="CL5" s="1034"/>
      <c r="CM5" s="1032" t="s">
        <v>373</v>
      </c>
      <c r="CN5" s="1033"/>
      <c r="CO5" s="1033"/>
      <c r="CP5" s="1033"/>
      <c r="CQ5" s="1034"/>
      <c r="CR5" s="1032" t="s">
        <v>374</v>
      </c>
      <c r="CS5" s="1033"/>
      <c r="CT5" s="1033"/>
      <c r="CU5" s="1033"/>
      <c r="CV5" s="1034"/>
      <c r="CW5" s="1032" t="s">
        <v>375</v>
      </c>
      <c r="CX5" s="1033"/>
      <c r="CY5" s="1033"/>
      <c r="CZ5" s="1033"/>
      <c r="DA5" s="1034"/>
      <c r="DB5" s="1032" t="s">
        <v>376</v>
      </c>
      <c r="DC5" s="1033"/>
      <c r="DD5" s="1033"/>
      <c r="DE5" s="1033"/>
      <c r="DF5" s="1034"/>
      <c r="DG5" s="1129" t="s">
        <v>377</v>
      </c>
      <c r="DH5" s="1130"/>
      <c r="DI5" s="1130"/>
      <c r="DJ5" s="1130"/>
      <c r="DK5" s="1131"/>
      <c r="DL5" s="1129" t="s">
        <v>378</v>
      </c>
      <c r="DM5" s="1130"/>
      <c r="DN5" s="1130"/>
      <c r="DO5" s="1130"/>
      <c r="DP5" s="1131"/>
      <c r="DQ5" s="1032" t="s">
        <v>379</v>
      </c>
      <c r="DR5" s="1033"/>
      <c r="DS5" s="1033"/>
      <c r="DT5" s="1033"/>
      <c r="DU5" s="1034"/>
      <c r="DV5" s="1032" t="s">
        <v>370</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380</v>
      </c>
      <c r="C7" s="1082"/>
      <c r="D7" s="1082"/>
      <c r="E7" s="1082"/>
      <c r="F7" s="1082"/>
      <c r="G7" s="1082"/>
      <c r="H7" s="1082"/>
      <c r="I7" s="1082"/>
      <c r="J7" s="1082"/>
      <c r="K7" s="1082"/>
      <c r="L7" s="1082"/>
      <c r="M7" s="1082"/>
      <c r="N7" s="1082"/>
      <c r="O7" s="1082"/>
      <c r="P7" s="1083"/>
      <c r="Q7" s="1135">
        <v>769979</v>
      </c>
      <c r="R7" s="1136"/>
      <c r="S7" s="1136"/>
      <c r="T7" s="1136"/>
      <c r="U7" s="1136"/>
      <c r="V7" s="1136">
        <v>768243</v>
      </c>
      <c r="W7" s="1136"/>
      <c r="X7" s="1136"/>
      <c r="Y7" s="1136"/>
      <c r="Z7" s="1136"/>
      <c r="AA7" s="1136">
        <v>1736</v>
      </c>
      <c r="AB7" s="1136"/>
      <c r="AC7" s="1136"/>
      <c r="AD7" s="1136"/>
      <c r="AE7" s="1137"/>
      <c r="AF7" s="1138">
        <v>360</v>
      </c>
      <c r="AG7" s="1139"/>
      <c r="AH7" s="1139"/>
      <c r="AI7" s="1139"/>
      <c r="AJ7" s="1140"/>
      <c r="AK7" s="1122">
        <v>11494</v>
      </c>
      <c r="AL7" s="1123"/>
      <c r="AM7" s="1123"/>
      <c r="AN7" s="1123"/>
      <c r="AO7" s="1123"/>
      <c r="AP7" s="1123">
        <v>1457453</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589</v>
      </c>
      <c r="BT7" s="1127"/>
      <c r="BU7" s="1127"/>
      <c r="BV7" s="1127"/>
      <c r="BW7" s="1127"/>
      <c r="BX7" s="1127"/>
      <c r="BY7" s="1127"/>
      <c r="BZ7" s="1127"/>
      <c r="CA7" s="1127"/>
      <c r="CB7" s="1127"/>
      <c r="CC7" s="1127"/>
      <c r="CD7" s="1127"/>
      <c r="CE7" s="1127"/>
      <c r="CF7" s="1127"/>
      <c r="CG7" s="1128"/>
      <c r="CH7" s="1119">
        <v>1</v>
      </c>
      <c r="CI7" s="1120"/>
      <c r="CJ7" s="1120"/>
      <c r="CK7" s="1120"/>
      <c r="CL7" s="1121"/>
      <c r="CM7" s="1119">
        <v>124</v>
      </c>
      <c r="CN7" s="1120"/>
      <c r="CO7" s="1120"/>
      <c r="CP7" s="1120"/>
      <c r="CQ7" s="1121"/>
      <c r="CR7" s="1119">
        <v>50</v>
      </c>
      <c r="CS7" s="1120"/>
      <c r="CT7" s="1120"/>
      <c r="CU7" s="1120"/>
      <c r="CV7" s="1121"/>
      <c r="CW7" s="1119" t="s">
        <v>590</v>
      </c>
      <c r="CX7" s="1120"/>
      <c r="CY7" s="1120"/>
      <c r="CZ7" s="1120"/>
      <c r="DA7" s="1121"/>
      <c r="DB7" s="1119" t="s">
        <v>590</v>
      </c>
      <c r="DC7" s="1120"/>
      <c r="DD7" s="1120"/>
      <c r="DE7" s="1120"/>
      <c r="DF7" s="1121"/>
      <c r="DG7" s="1119" t="s">
        <v>590</v>
      </c>
      <c r="DH7" s="1120"/>
      <c r="DI7" s="1120"/>
      <c r="DJ7" s="1120"/>
      <c r="DK7" s="1121"/>
      <c r="DL7" s="1119" t="s">
        <v>590</v>
      </c>
      <c r="DM7" s="1120"/>
      <c r="DN7" s="1120"/>
      <c r="DO7" s="1120"/>
      <c r="DP7" s="1121"/>
      <c r="DQ7" s="1119" t="s">
        <v>590</v>
      </c>
      <c r="DR7" s="1120"/>
      <c r="DS7" s="1120"/>
      <c r="DT7" s="1120"/>
      <c r="DU7" s="1121"/>
      <c r="DV7" s="1146"/>
      <c r="DW7" s="1147"/>
      <c r="DX7" s="1147"/>
      <c r="DY7" s="1147"/>
      <c r="DZ7" s="1148"/>
      <c r="EA7" s="234"/>
    </row>
    <row r="8" spans="1:131" s="235" customFormat="1" ht="26.25" customHeight="1">
      <c r="A8" s="241">
        <v>2</v>
      </c>
      <c r="B8" s="1062" t="s">
        <v>381</v>
      </c>
      <c r="C8" s="1063"/>
      <c r="D8" s="1063"/>
      <c r="E8" s="1063"/>
      <c r="F8" s="1063"/>
      <c r="G8" s="1063"/>
      <c r="H8" s="1063"/>
      <c r="I8" s="1063"/>
      <c r="J8" s="1063"/>
      <c r="K8" s="1063"/>
      <c r="L8" s="1063"/>
      <c r="M8" s="1063"/>
      <c r="N8" s="1063"/>
      <c r="O8" s="1063"/>
      <c r="P8" s="1064"/>
      <c r="Q8" s="1074">
        <v>1271</v>
      </c>
      <c r="R8" s="1075"/>
      <c r="S8" s="1075"/>
      <c r="T8" s="1075"/>
      <c r="U8" s="1075"/>
      <c r="V8" s="1075">
        <v>579</v>
      </c>
      <c r="W8" s="1075"/>
      <c r="X8" s="1075"/>
      <c r="Y8" s="1075"/>
      <c r="Z8" s="1075"/>
      <c r="AA8" s="1075">
        <v>693</v>
      </c>
      <c r="AB8" s="1075"/>
      <c r="AC8" s="1075"/>
      <c r="AD8" s="1075"/>
      <c r="AE8" s="1076"/>
      <c r="AF8" s="1068" t="s">
        <v>179</v>
      </c>
      <c r="AG8" s="1069"/>
      <c r="AH8" s="1069"/>
      <c r="AI8" s="1069"/>
      <c r="AJ8" s="1070"/>
      <c r="AK8" s="1117">
        <v>16</v>
      </c>
      <c r="AL8" s="1118"/>
      <c r="AM8" s="1118"/>
      <c r="AN8" s="1118"/>
      <c r="AO8" s="1118"/>
      <c r="AP8" s="1118">
        <v>2925</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t="s">
        <v>591</v>
      </c>
      <c r="BS8" s="1045" t="s">
        <v>592</v>
      </c>
      <c r="BT8" s="1046"/>
      <c r="BU8" s="1046"/>
      <c r="BV8" s="1046"/>
      <c r="BW8" s="1046"/>
      <c r="BX8" s="1046"/>
      <c r="BY8" s="1046"/>
      <c r="BZ8" s="1046"/>
      <c r="CA8" s="1046"/>
      <c r="CB8" s="1046"/>
      <c r="CC8" s="1046"/>
      <c r="CD8" s="1046"/>
      <c r="CE8" s="1046"/>
      <c r="CF8" s="1046"/>
      <c r="CG8" s="1047"/>
      <c r="CH8" s="1020">
        <v>0</v>
      </c>
      <c r="CI8" s="1021"/>
      <c r="CJ8" s="1021"/>
      <c r="CK8" s="1021"/>
      <c r="CL8" s="1022"/>
      <c r="CM8" s="1020">
        <v>259</v>
      </c>
      <c r="CN8" s="1021"/>
      <c r="CO8" s="1021"/>
      <c r="CP8" s="1021"/>
      <c r="CQ8" s="1022"/>
      <c r="CR8" s="1020">
        <v>20</v>
      </c>
      <c r="CS8" s="1021"/>
      <c r="CT8" s="1021"/>
      <c r="CU8" s="1021"/>
      <c r="CV8" s="1022"/>
      <c r="CW8" s="1020" t="s">
        <v>590</v>
      </c>
      <c r="CX8" s="1021"/>
      <c r="CY8" s="1021"/>
      <c r="CZ8" s="1021"/>
      <c r="DA8" s="1022"/>
      <c r="DB8" s="1020" t="s">
        <v>590</v>
      </c>
      <c r="DC8" s="1021"/>
      <c r="DD8" s="1021"/>
      <c r="DE8" s="1021"/>
      <c r="DF8" s="1022"/>
      <c r="DG8" s="1020">
        <v>24000</v>
      </c>
      <c r="DH8" s="1021"/>
      <c r="DI8" s="1021"/>
      <c r="DJ8" s="1021"/>
      <c r="DK8" s="1022"/>
      <c r="DL8" s="1020" t="s">
        <v>590</v>
      </c>
      <c r="DM8" s="1021"/>
      <c r="DN8" s="1021"/>
      <c r="DO8" s="1021"/>
      <c r="DP8" s="1022"/>
      <c r="DQ8" s="1020" t="s">
        <v>590</v>
      </c>
      <c r="DR8" s="1021"/>
      <c r="DS8" s="1021"/>
      <c r="DT8" s="1021"/>
      <c r="DU8" s="1022"/>
      <c r="DV8" s="1023"/>
      <c r="DW8" s="1024"/>
      <c r="DX8" s="1024"/>
      <c r="DY8" s="1024"/>
      <c r="DZ8" s="1025"/>
      <c r="EA8" s="234"/>
    </row>
    <row r="9" spans="1:131" s="235" customFormat="1" ht="26.25" customHeight="1">
      <c r="A9" s="241">
        <v>3</v>
      </c>
      <c r="B9" s="1062" t="s">
        <v>382</v>
      </c>
      <c r="C9" s="1063"/>
      <c r="D9" s="1063"/>
      <c r="E9" s="1063"/>
      <c r="F9" s="1063"/>
      <c r="G9" s="1063"/>
      <c r="H9" s="1063"/>
      <c r="I9" s="1063"/>
      <c r="J9" s="1063"/>
      <c r="K9" s="1063"/>
      <c r="L9" s="1063"/>
      <c r="M9" s="1063"/>
      <c r="N9" s="1063"/>
      <c r="O9" s="1063"/>
      <c r="P9" s="1064"/>
      <c r="Q9" s="1074">
        <v>4586</v>
      </c>
      <c r="R9" s="1075"/>
      <c r="S9" s="1075"/>
      <c r="T9" s="1075"/>
      <c r="U9" s="1075"/>
      <c r="V9" s="1075">
        <v>4586</v>
      </c>
      <c r="W9" s="1075"/>
      <c r="X9" s="1075"/>
      <c r="Y9" s="1075"/>
      <c r="Z9" s="1075"/>
      <c r="AA9" s="1075">
        <v>0</v>
      </c>
      <c r="AB9" s="1075"/>
      <c r="AC9" s="1075"/>
      <c r="AD9" s="1075"/>
      <c r="AE9" s="1076"/>
      <c r="AF9" s="1068" t="s">
        <v>179</v>
      </c>
      <c r="AG9" s="1069"/>
      <c r="AH9" s="1069"/>
      <c r="AI9" s="1069"/>
      <c r="AJ9" s="1070"/>
      <c r="AK9" s="1117">
        <v>3665</v>
      </c>
      <c r="AL9" s="1118"/>
      <c r="AM9" s="1118"/>
      <c r="AN9" s="1118"/>
      <c r="AO9" s="1118"/>
      <c r="AP9" s="1118">
        <v>18420</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593</v>
      </c>
      <c r="BT9" s="1046"/>
      <c r="BU9" s="1046"/>
      <c r="BV9" s="1046"/>
      <c r="BW9" s="1046"/>
      <c r="BX9" s="1046"/>
      <c r="BY9" s="1046"/>
      <c r="BZ9" s="1046"/>
      <c r="CA9" s="1046"/>
      <c r="CB9" s="1046"/>
      <c r="CC9" s="1046"/>
      <c r="CD9" s="1046"/>
      <c r="CE9" s="1046"/>
      <c r="CF9" s="1046"/>
      <c r="CG9" s="1047"/>
      <c r="CH9" s="1020">
        <v>-8</v>
      </c>
      <c r="CI9" s="1021"/>
      <c r="CJ9" s="1021"/>
      <c r="CK9" s="1021"/>
      <c r="CL9" s="1022"/>
      <c r="CM9" s="1020">
        <v>254</v>
      </c>
      <c r="CN9" s="1021"/>
      <c r="CO9" s="1021"/>
      <c r="CP9" s="1021"/>
      <c r="CQ9" s="1022"/>
      <c r="CR9" s="1020">
        <v>100</v>
      </c>
      <c r="CS9" s="1021"/>
      <c r="CT9" s="1021"/>
      <c r="CU9" s="1021"/>
      <c r="CV9" s="1022"/>
      <c r="CW9" s="1020">
        <v>12</v>
      </c>
      <c r="CX9" s="1021"/>
      <c r="CY9" s="1021"/>
      <c r="CZ9" s="1021"/>
      <c r="DA9" s="1022"/>
      <c r="DB9" s="1020" t="s">
        <v>590</v>
      </c>
      <c r="DC9" s="1021"/>
      <c r="DD9" s="1021"/>
      <c r="DE9" s="1021"/>
      <c r="DF9" s="1022"/>
      <c r="DG9" s="1020" t="s">
        <v>590</v>
      </c>
      <c r="DH9" s="1021"/>
      <c r="DI9" s="1021"/>
      <c r="DJ9" s="1021"/>
      <c r="DK9" s="1022"/>
      <c r="DL9" s="1020" t="s">
        <v>590</v>
      </c>
      <c r="DM9" s="1021"/>
      <c r="DN9" s="1021"/>
      <c r="DO9" s="1021"/>
      <c r="DP9" s="1022"/>
      <c r="DQ9" s="1020" t="s">
        <v>590</v>
      </c>
      <c r="DR9" s="1021"/>
      <c r="DS9" s="1021"/>
      <c r="DT9" s="1021"/>
      <c r="DU9" s="1022"/>
      <c r="DV9" s="1023"/>
      <c r="DW9" s="1024"/>
      <c r="DX9" s="1024"/>
      <c r="DY9" s="1024"/>
      <c r="DZ9" s="1025"/>
      <c r="EA9" s="234"/>
    </row>
    <row r="10" spans="1:131" s="235" customFormat="1" ht="26.25" customHeight="1">
      <c r="A10" s="241">
        <v>4</v>
      </c>
      <c r="B10" s="1062" t="s">
        <v>383</v>
      </c>
      <c r="C10" s="1063"/>
      <c r="D10" s="1063"/>
      <c r="E10" s="1063"/>
      <c r="F10" s="1063"/>
      <c r="G10" s="1063"/>
      <c r="H10" s="1063"/>
      <c r="I10" s="1063"/>
      <c r="J10" s="1063"/>
      <c r="K10" s="1063"/>
      <c r="L10" s="1063"/>
      <c r="M10" s="1063"/>
      <c r="N10" s="1063"/>
      <c r="O10" s="1063"/>
      <c r="P10" s="1064"/>
      <c r="Q10" s="1074">
        <v>306739</v>
      </c>
      <c r="R10" s="1075"/>
      <c r="S10" s="1075"/>
      <c r="T10" s="1075"/>
      <c r="U10" s="1075"/>
      <c r="V10" s="1075">
        <v>306739</v>
      </c>
      <c r="W10" s="1075"/>
      <c r="X10" s="1075"/>
      <c r="Y10" s="1075"/>
      <c r="Z10" s="1075"/>
      <c r="AA10" s="1075">
        <v>0</v>
      </c>
      <c r="AB10" s="1075"/>
      <c r="AC10" s="1075"/>
      <c r="AD10" s="1075"/>
      <c r="AE10" s="1076"/>
      <c r="AF10" s="1068">
        <v>0</v>
      </c>
      <c r="AG10" s="1069"/>
      <c r="AH10" s="1069"/>
      <c r="AI10" s="1069"/>
      <c r="AJ10" s="1070"/>
      <c r="AK10" s="1117">
        <v>210660</v>
      </c>
      <c r="AL10" s="1118"/>
      <c r="AM10" s="1118"/>
      <c r="AN10" s="1118"/>
      <c r="AO10" s="1118"/>
      <c r="AP10" s="1118" t="s">
        <v>620</v>
      </c>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594</v>
      </c>
      <c r="BT10" s="1046"/>
      <c r="BU10" s="1046"/>
      <c r="BV10" s="1046"/>
      <c r="BW10" s="1046"/>
      <c r="BX10" s="1046"/>
      <c r="BY10" s="1046"/>
      <c r="BZ10" s="1046"/>
      <c r="CA10" s="1046"/>
      <c r="CB10" s="1046"/>
      <c r="CC10" s="1046"/>
      <c r="CD10" s="1046"/>
      <c r="CE10" s="1046"/>
      <c r="CF10" s="1046"/>
      <c r="CG10" s="1047"/>
      <c r="CH10" s="1020">
        <v>20</v>
      </c>
      <c r="CI10" s="1021"/>
      <c r="CJ10" s="1021"/>
      <c r="CK10" s="1021"/>
      <c r="CL10" s="1022"/>
      <c r="CM10" s="1020">
        <v>448</v>
      </c>
      <c r="CN10" s="1021"/>
      <c r="CO10" s="1021"/>
      <c r="CP10" s="1021"/>
      <c r="CQ10" s="1022"/>
      <c r="CR10" s="1020">
        <v>50</v>
      </c>
      <c r="CS10" s="1021"/>
      <c r="CT10" s="1021"/>
      <c r="CU10" s="1021"/>
      <c r="CV10" s="1022"/>
      <c r="CW10" s="1020" t="s">
        <v>524</v>
      </c>
      <c r="CX10" s="1021"/>
      <c r="CY10" s="1021"/>
      <c r="CZ10" s="1021"/>
      <c r="DA10" s="1022"/>
      <c r="DB10" s="1020" t="s">
        <v>524</v>
      </c>
      <c r="DC10" s="1021"/>
      <c r="DD10" s="1021"/>
      <c r="DE10" s="1021"/>
      <c r="DF10" s="1022"/>
      <c r="DG10" s="1020" t="s">
        <v>524</v>
      </c>
      <c r="DH10" s="1021"/>
      <c r="DI10" s="1021"/>
      <c r="DJ10" s="1021"/>
      <c r="DK10" s="1022"/>
      <c r="DL10" s="1020" t="s">
        <v>524</v>
      </c>
      <c r="DM10" s="1021"/>
      <c r="DN10" s="1021"/>
      <c r="DO10" s="1021"/>
      <c r="DP10" s="1022"/>
      <c r="DQ10" s="1020" t="s">
        <v>524</v>
      </c>
      <c r="DR10" s="1021"/>
      <c r="DS10" s="1021"/>
      <c r="DT10" s="1021"/>
      <c r="DU10" s="1022"/>
      <c r="DV10" s="1023"/>
      <c r="DW10" s="1024"/>
      <c r="DX10" s="1024"/>
      <c r="DY10" s="1024"/>
      <c r="DZ10" s="1025"/>
      <c r="EA10" s="234"/>
    </row>
    <row r="11" spans="1:131" s="235" customFormat="1" ht="26.25" customHeight="1">
      <c r="A11" s="241">
        <v>5</v>
      </c>
      <c r="B11" s="1062" t="s">
        <v>384</v>
      </c>
      <c r="C11" s="1063"/>
      <c r="D11" s="1063"/>
      <c r="E11" s="1063"/>
      <c r="F11" s="1063"/>
      <c r="G11" s="1063"/>
      <c r="H11" s="1063"/>
      <c r="I11" s="1063"/>
      <c r="J11" s="1063"/>
      <c r="K11" s="1063"/>
      <c r="L11" s="1063"/>
      <c r="M11" s="1063"/>
      <c r="N11" s="1063"/>
      <c r="O11" s="1063"/>
      <c r="P11" s="1064"/>
      <c r="Q11" s="1074">
        <v>2994</v>
      </c>
      <c r="R11" s="1075"/>
      <c r="S11" s="1075"/>
      <c r="T11" s="1075"/>
      <c r="U11" s="1075"/>
      <c r="V11" s="1075">
        <v>2994</v>
      </c>
      <c r="W11" s="1075"/>
      <c r="X11" s="1075"/>
      <c r="Y11" s="1075"/>
      <c r="Z11" s="1075"/>
      <c r="AA11" s="1075" t="s">
        <v>620</v>
      </c>
      <c r="AB11" s="1075"/>
      <c r="AC11" s="1075"/>
      <c r="AD11" s="1075"/>
      <c r="AE11" s="1076"/>
      <c r="AF11" s="1068" t="s">
        <v>385</v>
      </c>
      <c r="AG11" s="1069"/>
      <c r="AH11" s="1069"/>
      <c r="AI11" s="1069"/>
      <c r="AJ11" s="1070"/>
      <c r="AK11" s="1117" t="s">
        <v>620</v>
      </c>
      <c r="AL11" s="1118"/>
      <c r="AM11" s="1118"/>
      <c r="AN11" s="1118"/>
      <c r="AO11" s="1118"/>
      <c r="AP11" s="1118">
        <v>11049</v>
      </c>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t="s">
        <v>595</v>
      </c>
      <c r="BT11" s="1046"/>
      <c r="BU11" s="1046"/>
      <c r="BV11" s="1046"/>
      <c r="BW11" s="1046"/>
      <c r="BX11" s="1046"/>
      <c r="BY11" s="1046"/>
      <c r="BZ11" s="1046"/>
      <c r="CA11" s="1046"/>
      <c r="CB11" s="1046"/>
      <c r="CC11" s="1046"/>
      <c r="CD11" s="1046"/>
      <c r="CE11" s="1046"/>
      <c r="CF11" s="1046"/>
      <c r="CG11" s="1047"/>
      <c r="CH11" s="1020">
        <v>-38</v>
      </c>
      <c r="CI11" s="1021"/>
      <c r="CJ11" s="1021"/>
      <c r="CK11" s="1021"/>
      <c r="CL11" s="1022"/>
      <c r="CM11" s="1020">
        <v>486</v>
      </c>
      <c r="CN11" s="1021"/>
      <c r="CO11" s="1021"/>
      <c r="CP11" s="1021"/>
      <c r="CQ11" s="1022"/>
      <c r="CR11" s="1020">
        <v>932</v>
      </c>
      <c r="CS11" s="1021"/>
      <c r="CT11" s="1021"/>
      <c r="CU11" s="1021"/>
      <c r="CV11" s="1022"/>
      <c r="CW11" s="1020" t="s">
        <v>590</v>
      </c>
      <c r="CX11" s="1021"/>
      <c r="CY11" s="1021"/>
      <c r="CZ11" s="1021"/>
      <c r="DA11" s="1022"/>
      <c r="DB11" s="1020">
        <v>650</v>
      </c>
      <c r="DC11" s="1021"/>
      <c r="DD11" s="1021"/>
      <c r="DE11" s="1021"/>
      <c r="DF11" s="1022"/>
      <c r="DG11" s="1020" t="s">
        <v>590</v>
      </c>
      <c r="DH11" s="1021"/>
      <c r="DI11" s="1021"/>
      <c r="DJ11" s="1021"/>
      <c r="DK11" s="1022"/>
      <c r="DL11" s="1020" t="s">
        <v>590</v>
      </c>
      <c r="DM11" s="1021"/>
      <c r="DN11" s="1021"/>
      <c r="DO11" s="1021"/>
      <c r="DP11" s="1022"/>
      <c r="DQ11" s="1020" t="s">
        <v>590</v>
      </c>
      <c r="DR11" s="1021"/>
      <c r="DS11" s="1021"/>
      <c r="DT11" s="1021"/>
      <c r="DU11" s="1022"/>
      <c r="DV11" s="1023"/>
      <c r="DW11" s="1024"/>
      <c r="DX11" s="1024"/>
      <c r="DY11" s="1024"/>
      <c r="DZ11" s="1025"/>
      <c r="EA11" s="234"/>
    </row>
    <row r="12" spans="1:131" s="235" customFormat="1" ht="26.25" customHeight="1">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t="s">
        <v>596</v>
      </c>
      <c r="BT12" s="1046"/>
      <c r="BU12" s="1046"/>
      <c r="BV12" s="1046"/>
      <c r="BW12" s="1046"/>
      <c r="BX12" s="1046"/>
      <c r="BY12" s="1046"/>
      <c r="BZ12" s="1046"/>
      <c r="CA12" s="1046"/>
      <c r="CB12" s="1046"/>
      <c r="CC12" s="1046"/>
      <c r="CD12" s="1046"/>
      <c r="CE12" s="1046"/>
      <c r="CF12" s="1046"/>
      <c r="CG12" s="1047"/>
      <c r="CH12" s="1020">
        <v>10</v>
      </c>
      <c r="CI12" s="1021"/>
      <c r="CJ12" s="1021"/>
      <c r="CK12" s="1021"/>
      <c r="CL12" s="1022"/>
      <c r="CM12" s="1020">
        <v>145</v>
      </c>
      <c r="CN12" s="1021"/>
      <c r="CO12" s="1021"/>
      <c r="CP12" s="1021"/>
      <c r="CQ12" s="1022"/>
      <c r="CR12" s="1020">
        <v>50</v>
      </c>
      <c r="CS12" s="1021"/>
      <c r="CT12" s="1021"/>
      <c r="CU12" s="1021"/>
      <c r="CV12" s="1022"/>
      <c r="CW12" s="1020" t="s">
        <v>524</v>
      </c>
      <c r="CX12" s="1021"/>
      <c r="CY12" s="1021"/>
      <c r="CZ12" s="1021"/>
      <c r="DA12" s="1022"/>
      <c r="DB12" s="1020" t="s">
        <v>524</v>
      </c>
      <c r="DC12" s="1021"/>
      <c r="DD12" s="1021"/>
      <c r="DE12" s="1021"/>
      <c r="DF12" s="1022"/>
      <c r="DG12" s="1020" t="s">
        <v>524</v>
      </c>
      <c r="DH12" s="1021"/>
      <c r="DI12" s="1021"/>
      <c r="DJ12" s="1021"/>
      <c r="DK12" s="1022"/>
      <c r="DL12" s="1020" t="s">
        <v>524</v>
      </c>
      <c r="DM12" s="1021"/>
      <c r="DN12" s="1021"/>
      <c r="DO12" s="1021"/>
      <c r="DP12" s="1022"/>
      <c r="DQ12" s="1020" t="s">
        <v>524</v>
      </c>
      <c r="DR12" s="1021"/>
      <c r="DS12" s="1021"/>
      <c r="DT12" s="1021"/>
      <c r="DU12" s="1022"/>
      <c r="DV12" s="1023"/>
      <c r="DW12" s="1024"/>
      <c r="DX12" s="1024"/>
      <c r="DY12" s="1024"/>
      <c r="DZ12" s="1025"/>
      <c r="EA12" s="234"/>
    </row>
    <row r="13" spans="1:131" s="235" customFormat="1" ht="26.25" customHeight="1">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t="s">
        <v>597</v>
      </c>
      <c r="BT13" s="1046"/>
      <c r="BU13" s="1046"/>
      <c r="BV13" s="1046"/>
      <c r="BW13" s="1046"/>
      <c r="BX13" s="1046"/>
      <c r="BY13" s="1046"/>
      <c r="BZ13" s="1046"/>
      <c r="CA13" s="1046"/>
      <c r="CB13" s="1046"/>
      <c r="CC13" s="1046"/>
      <c r="CD13" s="1046"/>
      <c r="CE13" s="1046"/>
      <c r="CF13" s="1046"/>
      <c r="CG13" s="1047"/>
      <c r="CH13" s="1020">
        <v>12</v>
      </c>
      <c r="CI13" s="1021"/>
      <c r="CJ13" s="1021"/>
      <c r="CK13" s="1021"/>
      <c r="CL13" s="1022"/>
      <c r="CM13" s="1020">
        <v>427</v>
      </c>
      <c r="CN13" s="1021"/>
      <c r="CO13" s="1021"/>
      <c r="CP13" s="1021"/>
      <c r="CQ13" s="1022"/>
      <c r="CR13" s="1020">
        <v>30</v>
      </c>
      <c r="CS13" s="1021"/>
      <c r="CT13" s="1021"/>
      <c r="CU13" s="1021"/>
      <c r="CV13" s="1022"/>
      <c r="CW13" s="1020">
        <v>2</v>
      </c>
      <c r="CX13" s="1021"/>
      <c r="CY13" s="1021"/>
      <c r="CZ13" s="1021"/>
      <c r="DA13" s="1022"/>
      <c r="DB13" s="1020" t="s">
        <v>524</v>
      </c>
      <c r="DC13" s="1021"/>
      <c r="DD13" s="1021"/>
      <c r="DE13" s="1021"/>
      <c r="DF13" s="1022"/>
      <c r="DG13" s="1020" t="s">
        <v>524</v>
      </c>
      <c r="DH13" s="1021"/>
      <c r="DI13" s="1021"/>
      <c r="DJ13" s="1021"/>
      <c r="DK13" s="1022"/>
      <c r="DL13" s="1020" t="s">
        <v>524</v>
      </c>
      <c r="DM13" s="1021"/>
      <c r="DN13" s="1021"/>
      <c r="DO13" s="1021"/>
      <c r="DP13" s="1022"/>
      <c r="DQ13" s="1020" t="s">
        <v>524</v>
      </c>
      <c r="DR13" s="1021"/>
      <c r="DS13" s="1021"/>
      <c r="DT13" s="1021"/>
      <c r="DU13" s="1022"/>
      <c r="DV13" s="1023"/>
      <c r="DW13" s="1024"/>
      <c r="DX13" s="1024"/>
      <c r="DY13" s="1024"/>
      <c r="DZ13" s="1025"/>
      <c r="EA13" s="234"/>
    </row>
    <row r="14" spans="1:131" s="235" customFormat="1" ht="26.25" customHeight="1">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t="s">
        <v>598</v>
      </c>
      <c r="BT14" s="1046"/>
      <c r="BU14" s="1046"/>
      <c r="BV14" s="1046"/>
      <c r="BW14" s="1046"/>
      <c r="BX14" s="1046"/>
      <c r="BY14" s="1046"/>
      <c r="BZ14" s="1046"/>
      <c r="CA14" s="1046"/>
      <c r="CB14" s="1046"/>
      <c r="CC14" s="1046"/>
      <c r="CD14" s="1046"/>
      <c r="CE14" s="1046"/>
      <c r="CF14" s="1046"/>
      <c r="CG14" s="1047"/>
      <c r="CH14" s="1020">
        <v>42</v>
      </c>
      <c r="CI14" s="1021"/>
      <c r="CJ14" s="1021"/>
      <c r="CK14" s="1021"/>
      <c r="CL14" s="1022"/>
      <c r="CM14" s="1020">
        <v>729</v>
      </c>
      <c r="CN14" s="1021"/>
      <c r="CO14" s="1021"/>
      <c r="CP14" s="1021"/>
      <c r="CQ14" s="1022"/>
      <c r="CR14" s="1020">
        <v>55</v>
      </c>
      <c r="CS14" s="1021"/>
      <c r="CT14" s="1021"/>
      <c r="CU14" s="1021"/>
      <c r="CV14" s="1022"/>
      <c r="CW14" s="1020">
        <v>692</v>
      </c>
      <c r="CX14" s="1021"/>
      <c r="CY14" s="1021"/>
      <c r="CZ14" s="1021"/>
      <c r="DA14" s="1022"/>
      <c r="DB14" s="1020" t="s">
        <v>524</v>
      </c>
      <c r="DC14" s="1021"/>
      <c r="DD14" s="1021"/>
      <c r="DE14" s="1021"/>
      <c r="DF14" s="1022"/>
      <c r="DG14" s="1020" t="s">
        <v>524</v>
      </c>
      <c r="DH14" s="1021"/>
      <c r="DI14" s="1021"/>
      <c r="DJ14" s="1021"/>
      <c r="DK14" s="1022"/>
      <c r="DL14" s="1020" t="s">
        <v>524</v>
      </c>
      <c r="DM14" s="1021"/>
      <c r="DN14" s="1021"/>
      <c r="DO14" s="1021"/>
      <c r="DP14" s="1022"/>
      <c r="DQ14" s="1020" t="s">
        <v>524</v>
      </c>
      <c r="DR14" s="1021"/>
      <c r="DS14" s="1021"/>
      <c r="DT14" s="1021"/>
      <c r="DU14" s="1022"/>
      <c r="DV14" s="1023"/>
      <c r="DW14" s="1024"/>
      <c r="DX14" s="1024"/>
      <c r="DY14" s="1024"/>
      <c r="DZ14" s="1025"/>
      <c r="EA14" s="234"/>
    </row>
    <row r="15" spans="1:131" s="235" customFormat="1" ht="26.25" customHeight="1">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t="s">
        <v>599</v>
      </c>
      <c r="BT15" s="1046"/>
      <c r="BU15" s="1046"/>
      <c r="BV15" s="1046"/>
      <c r="BW15" s="1046"/>
      <c r="BX15" s="1046"/>
      <c r="BY15" s="1046"/>
      <c r="BZ15" s="1046"/>
      <c r="CA15" s="1046"/>
      <c r="CB15" s="1046"/>
      <c r="CC15" s="1046"/>
      <c r="CD15" s="1046"/>
      <c r="CE15" s="1046"/>
      <c r="CF15" s="1046"/>
      <c r="CG15" s="1047"/>
      <c r="CH15" s="1020">
        <v>-1</v>
      </c>
      <c r="CI15" s="1021"/>
      <c r="CJ15" s="1021"/>
      <c r="CK15" s="1021"/>
      <c r="CL15" s="1022"/>
      <c r="CM15" s="1020">
        <v>94</v>
      </c>
      <c r="CN15" s="1021"/>
      <c r="CO15" s="1021"/>
      <c r="CP15" s="1021"/>
      <c r="CQ15" s="1022"/>
      <c r="CR15" s="1020">
        <v>15</v>
      </c>
      <c r="CS15" s="1021"/>
      <c r="CT15" s="1021"/>
      <c r="CU15" s="1021"/>
      <c r="CV15" s="1022"/>
      <c r="CW15" s="1020">
        <v>25</v>
      </c>
      <c r="CX15" s="1021"/>
      <c r="CY15" s="1021"/>
      <c r="CZ15" s="1021"/>
      <c r="DA15" s="1022"/>
      <c r="DB15" s="1020" t="s">
        <v>524</v>
      </c>
      <c r="DC15" s="1021"/>
      <c r="DD15" s="1021"/>
      <c r="DE15" s="1021"/>
      <c r="DF15" s="1022"/>
      <c r="DG15" s="1020" t="s">
        <v>524</v>
      </c>
      <c r="DH15" s="1021"/>
      <c r="DI15" s="1021"/>
      <c r="DJ15" s="1021"/>
      <c r="DK15" s="1022"/>
      <c r="DL15" s="1020" t="s">
        <v>524</v>
      </c>
      <c r="DM15" s="1021"/>
      <c r="DN15" s="1021"/>
      <c r="DO15" s="1021"/>
      <c r="DP15" s="1022"/>
      <c r="DQ15" s="1020" t="s">
        <v>524</v>
      </c>
      <c r="DR15" s="1021"/>
      <c r="DS15" s="1021"/>
      <c r="DT15" s="1021"/>
      <c r="DU15" s="1022"/>
      <c r="DV15" s="1023"/>
      <c r="DW15" s="1024"/>
      <c r="DX15" s="1024"/>
      <c r="DY15" s="1024"/>
      <c r="DZ15" s="1025"/>
      <c r="EA15" s="234"/>
    </row>
    <row r="16" spans="1:131" s="235" customFormat="1" ht="26.25" customHeight="1">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t="s">
        <v>600</v>
      </c>
      <c r="BT16" s="1046"/>
      <c r="BU16" s="1046"/>
      <c r="BV16" s="1046"/>
      <c r="BW16" s="1046"/>
      <c r="BX16" s="1046"/>
      <c r="BY16" s="1046"/>
      <c r="BZ16" s="1046"/>
      <c r="CA16" s="1046"/>
      <c r="CB16" s="1046"/>
      <c r="CC16" s="1046"/>
      <c r="CD16" s="1046"/>
      <c r="CE16" s="1046"/>
      <c r="CF16" s="1046"/>
      <c r="CG16" s="1047"/>
      <c r="CH16" s="1020">
        <v>-1</v>
      </c>
      <c r="CI16" s="1021"/>
      <c r="CJ16" s="1021"/>
      <c r="CK16" s="1021"/>
      <c r="CL16" s="1022"/>
      <c r="CM16" s="1020">
        <v>94</v>
      </c>
      <c r="CN16" s="1021"/>
      <c r="CO16" s="1021"/>
      <c r="CP16" s="1021"/>
      <c r="CQ16" s="1022"/>
      <c r="CR16" s="1020">
        <v>50</v>
      </c>
      <c r="CS16" s="1021"/>
      <c r="CT16" s="1021"/>
      <c r="CU16" s="1021"/>
      <c r="CV16" s="1022"/>
      <c r="CW16" s="1020">
        <v>0</v>
      </c>
      <c r="CX16" s="1021"/>
      <c r="CY16" s="1021"/>
      <c r="CZ16" s="1021"/>
      <c r="DA16" s="1022"/>
      <c r="DB16" s="1020" t="s">
        <v>524</v>
      </c>
      <c r="DC16" s="1021"/>
      <c r="DD16" s="1021"/>
      <c r="DE16" s="1021"/>
      <c r="DF16" s="1022"/>
      <c r="DG16" s="1020" t="s">
        <v>524</v>
      </c>
      <c r="DH16" s="1021"/>
      <c r="DI16" s="1021"/>
      <c r="DJ16" s="1021"/>
      <c r="DK16" s="1022"/>
      <c r="DL16" s="1020" t="s">
        <v>524</v>
      </c>
      <c r="DM16" s="1021"/>
      <c r="DN16" s="1021"/>
      <c r="DO16" s="1021"/>
      <c r="DP16" s="1022"/>
      <c r="DQ16" s="1020" t="s">
        <v>524</v>
      </c>
      <c r="DR16" s="1021"/>
      <c r="DS16" s="1021"/>
      <c r="DT16" s="1021"/>
      <c r="DU16" s="1022"/>
      <c r="DV16" s="1023"/>
      <c r="DW16" s="1024"/>
      <c r="DX16" s="1024"/>
      <c r="DY16" s="1024"/>
      <c r="DZ16" s="1025"/>
      <c r="EA16" s="234"/>
    </row>
    <row r="17" spans="1:131" s="235" customFormat="1" ht="26.25" customHeight="1">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t="s">
        <v>601</v>
      </c>
      <c r="BT17" s="1046"/>
      <c r="BU17" s="1046"/>
      <c r="BV17" s="1046"/>
      <c r="BW17" s="1046"/>
      <c r="BX17" s="1046"/>
      <c r="BY17" s="1046"/>
      <c r="BZ17" s="1046"/>
      <c r="CA17" s="1046"/>
      <c r="CB17" s="1046"/>
      <c r="CC17" s="1046"/>
      <c r="CD17" s="1046"/>
      <c r="CE17" s="1046"/>
      <c r="CF17" s="1046"/>
      <c r="CG17" s="1047"/>
      <c r="CH17" s="1020">
        <v>-4</v>
      </c>
      <c r="CI17" s="1021"/>
      <c r="CJ17" s="1021"/>
      <c r="CK17" s="1021"/>
      <c r="CL17" s="1022"/>
      <c r="CM17" s="1020">
        <v>136</v>
      </c>
      <c r="CN17" s="1021"/>
      <c r="CO17" s="1021"/>
      <c r="CP17" s="1021"/>
      <c r="CQ17" s="1022"/>
      <c r="CR17" s="1020">
        <v>25</v>
      </c>
      <c r="CS17" s="1021"/>
      <c r="CT17" s="1021"/>
      <c r="CU17" s="1021"/>
      <c r="CV17" s="1022"/>
      <c r="CW17" s="1020">
        <v>34</v>
      </c>
      <c r="CX17" s="1021"/>
      <c r="CY17" s="1021"/>
      <c r="CZ17" s="1021"/>
      <c r="DA17" s="1022"/>
      <c r="DB17" s="1020" t="s">
        <v>524</v>
      </c>
      <c r="DC17" s="1021"/>
      <c r="DD17" s="1021"/>
      <c r="DE17" s="1021"/>
      <c r="DF17" s="1022"/>
      <c r="DG17" s="1020" t="s">
        <v>524</v>
      </c>
      <c r="DH17" s="1021"/>
      <c r="DI17" s="1021"/>
      <c r="DJ17" s="1021"/>
      <c r="DK17" s="1022"/>
      <c r="DL17" s="1020" t="s">
        <v>524</v>
      </c>
      <c r="DM17" s="1021"/>
      <c r="DN17" s="1021"/>
      <c r="DO17" s="1021"/>
      <c r="DP17" s="1022"/>
      <c r="DQ17" s="1020" t="s">
        <v>524</v>
      </c>
      <c r="DR17" s="1021"/>
      <c r="DS17" s="1021"/>
      <c r="DT17" s="1021"/>
      <c r="DU17" s="1022"/>
      <c r="DV17" s="1023"/>
      <c r="DW17" s="1024"/>
      <c r="DX17" s="1024"/>
      <c r="DY17" s="1024"/>
      <c r="DZ17" s="1025"/>
      <c r="EA17" s="234"/>
    </row>
    <row r="18" spans="1:131" s="235" customFormat="1" ht="26.25" customHeight="1">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t="s">
        <v>602</v>
      </c>
      <c r="BT18" s="1046"/>
      <c r="BU18" s="1046"/>
      <c r="BV18" s="1046"/>
      <c r="BW18" s="1046"/>
      <c r="BX18" s="1046"/>
      <c r="BY18" s="1046"/>
      <c r="BZ18" s="1046"/>
      <c r="CA18" s="1046"/>
      <c r="CB18" s="1046"/>
      <c r="CC18" s="1046"/>
      <c r="CD18" s="1046"/>
      <c r="CE18" s="1046"/>
      <c r="CF18" s="1046"/>
      <c r="CG18" s="1047"/>
      <c r="CH18" s="1020">
        <v>8</v>
      </c>
      <c r="CI18" s="1021"/>
      <c r="CJ18" s="1021"/>
      <c r="CK18" s="1021"/>
      <c r="CL18" s="1022"/>
      <c r="CM18" s="1020">
        <v>40</v>
      </c>
      <c r="CN18" s="1021"/>
      <c r="CO18" s="1021"/>
      <c r="CP18" s="1021"/>
      <c r="CQ18" s="1022"/>
      <c r="CR18" s="1020">
        <v>5</v>
      </c>
      <c r="CS18" s="1021"/>
      <c r="CT18" s="1021"/>
      <c r="CU18" s="1021"/>
      <c r="CV18" s="1022"/>
      <c r="CW18" s="1020">
        <v>6</v>
      </c>
      <c r="CX18" s="1021"/>
      <c r="CY18" s="1021"/>
      <c r="CZ18" s="1021"/>
      <c r="DA18" s="1022"/>
      <c r="DB18" s="1020" t="s">
        <v>524</v>
      </c>
      <c r="DC18" s="1021"/>
      <c r="DD18" s="1021"/>
      <c r="DE18" s="1021"/>
      <c r="DF18" s="1022"/>
      <c r="DG18" s="1020" t="s">
        <v>524</v>
      </c>
      <c r="DH18" s="1021"/>
      <c r="DI18" s="1021"/>
      <c r="DJ18" s="1021"/>
      <c r="DK18" s="1022"/>
      <c r="DL18" s="1020" t="s">
        <v>524</v>
      </c>
      <c r="DM18" s="1021"/>
      <c r="DN18" s="1021"/>
      <c r="DO18" s="1021"/>
      <c r="DP18" s="1022"/>
      <c r="DQ18" s="1020" t="s">
        <v>524</v>
      </c>
      <c r="DR18" s="1021"/>
      <c r="DS18" s="1021"/>
      <c r="DT18" s="1021"/>
      <c r="DU18" s="1022"/>
      <c r="DV18" s="1023"/>
      <c r="DW18" s="1024"/>
      <c r="DX18" s="1024"/>
      <c r="DY18" s="1024"/>
      <c r="DZ18" s="1025"/>
      <c r="EA18" s="234"/>
    </row>
    <row r="19" spans="1:131" s="235" customFormat="1" ht="26.25" customHeight="1">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t="s">
        <v>603</v>
      </c>
      <c r="BT19" s="1046"/>
      <c r="BU19" s="1046"/>
      <c r="BV19" s="1046"/>
      <c r="BW19" s="1046"/>
      <c r="BX19" s="1046"/>
      <c r="BY19" s="1046"/>
      <c r="BZ19" s="1046"/>
      <c r="CA19" s="1046"/>
      <c r="CB19" s="1046"/>
      <c r="CC19" s="1046"/>
      <c r="CD19" s="1046"/>
      <c r="CE19" s="1046"/>
      <c r="CF19" s="1046"/>
      <c r="CG19" s="1047"/>
      <c r="CH19" s="1020">
        <v>37</v>
      </c>
      <c r="CI19" s="1021"/>
      <c r="CJ19" s="1021"/>
      <c r="CK19" s="1021"/>
      <c r="CL19" s="1022"/>
      <c r="CM19" s="1020">
        <v>1973</v>
      </c>
      <c r="CN19" s="1021"/>
      <c r="CO19" s="1021"/>
      <c r="CP19" s="1021"/>
      <c r="CQ19" s="1022"/>
      <c r="CR19" s="1020">
        <v>100</v>
      </c>
      <c r="CS19" s="1021"/>
      <c r="CT19" s="1021"/>
      <c r="CU19" s="1021"/>
      <c r="CV19" s="1022"/>
      <c r="CW19" s="1020">
        <v>342</v>
      </c>
      <c r="CX19" s="1021"/>
      <c r="CY19" s="1021"/>
      <c r="CZ19" s="1021"/>
      <c r="DA19" s="1022"/>
      <c r="DB19" s="1020" t="s">
        <v>524</v>
      </c>
      <c r="DC19" s="1021"/>
      <c r="DD19" s="1021"/>
      <c r="DE19" s="1021"/>
      <c r="DF19" s="1022"/>
      <c r="DG19" s="1020" t="s">
        <v>524</v>
      </c>
      <c r="DH19" s="1021"/>
      <c r="DI19" s="1021"/>
      <c r="DJ19" s="1021"/>
      <c r="DK19" s="1022"/>
      <c r="DL19" s="1020" t="s">
        <v>524</v>
      </c>
      <c r="DM19" s="1021"/>
      <c r="DN19" s="1021"/>
      <c r="DO19" s="1021"/>
      <c r="DP19" s="1022"/>
      <c r="DQ19" s="1020" t="s">
        <v>524</v>
      </c>
      <c r="DR19" s="1021"/>
      <c r="DS19" s="1021"/>
      <c r="DT19" s="1021"/>
      <c r="DU19" s="1022"/>
      <c r="DV19" s="1023"/>
      <c r="DW19" s="1024"/>
      <c r="DX19" s="1024"/>
      <c r="DY19" s="1024"/>
      <c r="DZ19" s="1025"/>
      <c r="EA19" s="234"/>
    </row>
    <row r="20" spans="1:131" s="235" customFormat="1" ht="26.25" customHeight="1">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t="s">
        <v>604</v>
      </c>
      <c r="BT20" s="1046"/>
      <c r="BU20" s="1046"/>
      <c r="BV20" s="1046"/>
      <c r="BW20" s="1046"/>
      <c r="BX20" s="1046"/>
      <c r="BY20" s="1046"/>
      <c r="BZ20" s="1046"/>
      <c r="CA20" s="1046"/>
      <c r="CB20" s="1046"/>
      <c r="CC20" s="1046"/>
      <c r="CD20" s="1046"/>
      <c r="CE20" s="1046"/>
      <c r="CF20" s="1046"/>
      <c r="CG20" s="1047"/>
      <c r="CH20" s="1020">
        <v>42</v>
      </c>
      <c r="CI20" s="1021"/>
      <c r="CJ20" s="1021"/>
      <c r="CK20" s="1021"/>
      <c r="CL20" s="1022"/>
      <c r="CM20" s="1020">
        <v>516</v>
      </c>
      <c r="CN20" s="1021"/>
      <c r="CO20" s="1021"/>
      <c r="CP20" s="1021"/>
      <c r="CQ20" s="1022"/>
      <c r="CR20" s="1020">
        <v>54</v>
      </c>
      <c r="CS20" s="1021"/>
      <c r="CT20" s="1021"/>
      <c r="CU20" s="1021"/>
      <c r="CV20" s="1022"/>
      <c r="CW20" s="1020" t="s">
        <v>524</v>
      </c>
      <c r="CX20" s="1021"/>
      <c r="CY20" s="1021"/>
      <c r="CZ20" s="1021"/>
      <c r="DA20" s="1022"/>
      <c r="DB20" s="1020" t="s">
        <v>524</v>
      </c>
      <c r="DC20" s="1021"/>
      <c r="DD20" s="1021"/>
      <c r="DE20" s="1021"/>
      <c r="DF20" s="1022"/>
      <c r="DG20" s="1020" t="s">
        <v>524</v>
      </c>
      <c r="DH20" s="1021"/>
      <c r="DI20" s="1021"/>
      <c r="DJ20" s="1021"/>
      <c r="DK20" s="1022"/>
      <c r="DL20" s="1020" t="s">
        <v>524</v>
      </c>
      <c r="DM20" s="1021"/>
      <c r="DN20" s="1021"/>
      <c r="DO20" s="1021"/>
      <c r="DP20" s="1022"/>
      <c r="DQ20" s="1020" t="s">
        <v>524</v>
      </c>
      <c r="DR20" s="1021"/>
      <c r="DS20" s="1021"/>
      <c r="DT20" s="1021"/>
      <c r="DU20" s="1022"/>
      <c r="DV20" s="1023"/>
      <c r="DW20" s="1024"/>
      <c r="DX20" s="1024"/>
      <c r="DY20" s="1024"/>
      <c r="DZ20" s="1025"/>
      <c r="EA20" s="234"/>
    </row>
    <row r="21" spans="1:131" s="235" customFormat="1" ht="26.25" customHeight="1" thickBot="1">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t="s">
        <v>605</v>
      </c>
      <c r="BT21" s="1046"/>
      <c r="BU21" s="1046"/>
      <c r="BV21" s="1046"/>
      <c r="BW21" s="1046"/>
      <c r="BX21" s="1046"/>
      <c r="BY21" s="1046"/>
      <c r="BZ21" s="1046"/>
      <c r="CA21" s="1046"/>
      <c r="CB21" s="1046"/>
      <c r="CC21" s="1046"/>
      <c r="CD21" s="1046"/>
      <c r="CE21" s="1046"/>
      <c r="CF21" s="1046"/>
      <c r="CG21" s="1047"/>
      <c r="CH21" s="1020">
        <v>1</v>
      </c>
      <c r="CI21" s="1021"/>
      <c r="CJ21" s="1021"/>
      <c r="CK21" s="1021"/>
      <c r="CL21" s="1022"/>
      <c r="CM21" s="1020">
        <v>255</v>
      </c>
      <c r="CN21" s="1021"/>
      <c r="CO21" s="1021"/>
      <c r="CP21" s="1021"/>
      <c r="CQ21" s="1022"/>
      <c r="CR21" s="1020">
        <v>25</v>
      </c>
      <c r="CS21" s="1021"/>
      <c r="CT21" s="1021"/>
      <c r="CU21" s="1021"/>
      <c r="CV21" s="1022"/>
      <c r="CW21" s="1020" t="s">
        <v>524</v>
      </c>
      <c r="CX21" s="1021"/>
      <c r="CY21" s="1021"/>
      <c r="CZ21" s="1021"/>
      <c r="DA21" s="1022"/>
      <c r="DB21" s="1020" t="s">
        <v>524</v>
      </c>
      <c r="DC21" s="1021"/>
      <c r="DD21" s="1021"/>
      <c r="DE21" s="1021"/>
      <c r="DF21" s="1022"/>
      <c r="DG21" s="1020" t="s">
        <v>524</v>
      </c>
      <c r="DH21" s="1021"/>
      <c r="DI21" s="1021"/>
      <c r="DJ21" s="1021"/>
      <c r="DK21" s="1022"/>
      <c r="DL21" s="1020" t="s">
        <v>524</v>
      </c>
      <c r="DM21" s="1021"/>
      <c r="DN21" s="1021"/>
      <c r="DO21" s="1021"/>
      <c r="DP21" s="1022"/>
      <c r="DQ21" s="1020" t="s">
        <v>524</v>
      </c>
      <c r="DR21" s="1021"/>
      <c r="DS21" s="1021"/>
      <c r="DT21" s="1021"/>
      <c r="DU21" s="1022"/>
      <c r="DV21" s="1023"/>
      <c r="DW21" s="1024"/>
      <c r="DX21" s="1024"/>
      <c r="DY21" s="1024"/>
      <c r="DZ21" s="1025"/>
      <c r="EA21" s="234"/>
    </row>
    <row r="22" spans="1:131" s="235" customFormat="1" ht="26.25" customHeight="1">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386</v>
      </c>
      <c r="BA22" s="1060"/>
      <c r="BB22" s="1060"/>
      <c r="BC22" s="1060"/>
      <c r="BD22" s="1061"/>
      <c r="BE22" s="233"/>
      <c r="BF22" s="233"/>
      <c r="BG22" s="233"/>
      <c r="BH22" s="233"/>
      <c r="BI22" s="233"/>
      <c r="BJ22" s="233"/>
      <c r="BK22" s="233"/>
      <c r="BL22" s="233"/>
      <c r="BM22" s="233"/>
      <c r="BN22" s="233"/>
      <c r="BO22" s="233"/>
      <c r="BP22" s="233"/>
      <c r="BQ22" s="242">
        <v>16</v>
      </c>
      <c r="BR22" s="243"/>
      <c r="BS22" s="1045" t="s">
        <v>606</v>
      </c>
      <c r="BT22" s="1046"/>
      <c r="BU22" s="1046"/>
      <c r="BV22" s="1046"/>
      <c r="BW22" s="1046"/>
      <c r="BX22" s="1046"/>
      <c r="BY22" s="1046"/>
      <c r="BZ22" s="1046"/>
      <c r="CA22" s="1046"/>
      <c r="CB22" s="1046"/>
      <c r="CC22" s="1046"/>
      <c r="CD22" s="1046"/>
      <c r="CE22" s="1046"/>
      <c r="CF22" s="1046"/>
      <c r="CG22" s="1047"/>
      <c r="CH22" s="1020">
        <v>3</v>
      </c>
      <c r="CI22" s="1021"/>
      <c r="CJ22" s="1021"/>
      <c r="CK22" s="1021"/>
      <c r="CL22" s="1022"/>
      <c r="CM22" s="1020">
        <v>95</v>
      </c>
      <c r="CN22" s="1021"/>
      <c r="CO22" s="1021"/>
      <c r="CP22" s="1021"/>
      <c r="CQ22" s="1022"/>
      <c r="CR22" s="1020">
        <v>50</v>
      </c>
      <c r="CS22" s="1021"/>
      <c r="CT22" s="1021"/>
      <c r="CU22" s="1021"/>
      <c r="CV22" s="1022"/>
      <c r="CW22" s="1020" t="s">
        <v>524</v>
      </c>
      <c r="CX22" s="1021"/>
      <c r="CY22" s="1021"/>
      <c r="CZ22" s="1021"/>
      <c r="DA22" s="1022"/>
      <c r="DB22" s="1020" t="s">
        <v>524</v>
      </c>
      <c r="DC22" s="1021"/>
      <c r="DD22" s="1021"/>
      <c r="DE22" s="1021"/>
      <c r="DF22" s="1022"/>
      <c r="DG22" s="1020" t="s">
        <v>524</v>
      </c>
      <c r="DH22" s="1021"/>
      <c r="DI22" s="1021"/>
      <c r="DJ22" s="1021"/>
      <c r="DK22" s="1022"/>
      <c r="DL22" s="1020" t="s">
        <v>524</v>
      </c>
      <c r="DM22" s="1021"/>
      <c r="DN22" s="1021"/>
      <c r="DO22" s="1021"/>
      <c r="DP22" s="1022"/>
      <c r="DQ22" s="1020" t="s">
        <v>524</v>
      </c>
      <c r="DR22" s="1021"/>
      <c r="DS22" s="1021"/>
      <c r="DT22" s="1021"/>
      <c r="DU22" s="1022"/>
      <c r="DV22" s="1023"/>
      <c r="DW22" s="1024"/>
      <c r="DX22" s="1024"/>
      <c r="DY22" s="1024"/>
      <c r="DZ22" s="1025"/>
      <c r="EA22" s="234"/>
    </row>
    <row r="23" spans="1:131" s="235" customFormat="1" ht="26.25" customHeight="1" thickBot="1">
      <c r="A23" s="244" t="s">
        <v>387</v>
      </c>
      <c r="B23" s="975" t="s">
        <v>388</v>
      </c>
      <c r="C23" s="976"/>
      <c r="D23" s="976"/>
      <c r="E23" s="976"/>
      <c r="F23" s="976"/>
      <c r="G23" s="976"/>
      <c r="H23" s="976"/>
      <c r="I23" s="976"/>
      <c r="J23" s="976"/>
      <c r="K23" s="976"/>
      <c r="L23" s="976"/>
      <c r="M23" s="976"/>
      <c r="N23" s="976"/>
      <c r="O23" s="976"/>
      <c r="P23" s="977"/>
      <c r="Q23" s="1099"/>
      <c r="R23" s="1100"/>
      <c r="S23" s="1100"/>
      <c r="T23" s="1100"/>
      <c r="U23" s="1100"/>
      <c r="V23" s="1100"/>
      <c r="W23" s="1100"/>
      <c r="X23" s="1100"/>
      <c r="Y23" s="1100"/>
      <c r="Z23" s="1100"/>
      <c r="AA23" s="1100"/>
      <c r="AB23" s="1100"/>
      <c r="AC23" s="1100"/>
      <c r="AD23" s="1100"/>
      <c r="AE23" s="1101"/>
      <c r="AF23" s="1102">
        <v>360</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621</v>
      </c>
      <c r="BA23" s="1097"/>
      <c r="BB23" s="1097"/>
      <c r="BC23" s="1097"/>
      <c r="BD23" s="1098"/>
      <c r="BE23" s="233"/>
      <c r="BF23" s="233"/>
      <c r="BG23" s="233"/>
      <c r="BH23" s="233"/>
      <c r="BI23" s="233"/>
      <c r="BJ23" s="233"/>
      <c r="BK23" s="233"/>
      <c r="BL23" s="233"/>
      <c r="BM23" s="233"/>
      <c r="BN23" s="233"/>
      <c r="BO23" s="233"/>
      <c r="BP23" s="233"/>
      <c r="BQ23" s="242">
        <v>17</v>
      </c>
      <c r="BR23" s="243"/>
      <c r="BS23" s="1045" t="s">
        <v>607</v>
      </c>
      <c r="BT23" s="1046"/>
      <c r="BU23" s="1046"/>
      <c r="BV23" s="1046"/>
      <c r="BW23" s="1046"/>
      <c r="BX23" s="1046"/>
      <c r="BY23" s="1046"/>
      <c r="BZ23" s="1046"/>
      <c r="CA23" s="1046"/>
      <c r="CB23" s="1046"/>
      <c r="CC23" s="1046"/>
      <c r="CD23" s="1046"/>
      <c r="CE23" s="1046"/>
      <c r="CF23" s="1046"/>
      <c r="CG23" s="1047"/>
      <c r="CH23" s="1020">
        <v>-106</v>
      </c>
      <c r="CI23" s="1021"/>
      <c r="CJ23" s="1021"/>
      <c r="CK23" s="1021"/>
      <c r="CL23" s="1022"/>
      <c r="CM23" s="1020">
        <v>8861</v>
      </c>
      <c r="CN23" s="1021"/>
      <c r="CO23" s="1021"/>
      <c r="CP23" s="1021"/>
      <c r="CQ23" s="1022"/>
      <c r="CR23" s="1020">
        <v>50</v>
      </c>
      <c r="CS23" s="1021"/>
      <c r="CT23" s="1021"/>
      <c r="CU23" s="1021"/>
      <c r="CV23" s="1022"/>
      <c r="CW23" s="1020">
        <v>46</v>
      </c>
      <c r="CX23" s="1021"/>
      <c r="CY23" s="1021"/>
      <c r="CZ23" s="1021"/>
      <c r="DA23" s="1022"/>
      <c r="DB23" s="1020" t="s">
        <v>524</v>
      </c>
      <c r="DC23" s="1021"/>
      <c r="DD23" s="1021"/>
      <c r="DE23" s="1021"/>
      <c r="DF23" s="1022"/>
      <c r="DG23" s="1020" t="s">
        <v>524</v>
      </c>
      <c r="DH23" s="1021"/>
      <c r="DI23" s="1021"/>
      <c r="DJ23" s="1021"/>
      <c r="DK23" s="1022"/>
      <c r="DL23" s="1020" t="s">
        <v>524</v>
      </c>
      <c r="DM23" s="1021"/>
      <c r="DN23" s="1021"/>
      <c r="DO23" s="1021"/>
      <c r="DP23" s="1022"/>
      <c r="DQ23" s="1020" t="s">
        <v>524</v>
      </c>
      <c r="DR23" s="1021"/>
      <c r="DS23" s="1021"/>
      <c r="DT23" s="1021"/>
      <c r="DU23" s="1022"/>
      <c r="DV23" s="1023"/>
      <c r="DW23" s="1024"/>
      <c r="DX23" s="1024"/>
      <c r="DY23" s="1024"/>
      <c r="DZ23" s="1025"/>
      <c r="EA23" s="234"/>
    </row>
    <row r="24" spans="1:131" s="235" customFormat="1" ht="26.25" customHeight="1">
      <c r="A24" s="1095" t="s">
        <v>390</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t="s">
        <v>608</v>
      </c>
      <c r="BT24" s="1046"/>
      <c r="BU24" s="1046"/>
      <c r="BV24" s="1046"/>
      <c r="BW24" s="1046"/>
      <c r="BX24" s="1046"/>
      <c r="BY24" s="1046"/>
      <c r="BZ24" s="1046"/>
      <c r="CA24" s="1046"/>
      <c r="CB24" s="1046"/>
      <c r="CC24" s="1046"/>
      <c r="CD24" s="1046"/>
      <c r="CE24" s="1046"/>
      <c r="CF24" s="1046"/>
      <c r="CG24" s="1047"/>
      <c r="CH24" s="1020">
        <v>10</v>
      </c>
      <c r="CI24" s="1021"/>
      <c r="CJ24" s="1021"/>
      <c r="CK24" s="1021"/>
      <c r="CL24" s="1022"/>
      <c r="CM24" s="1020">
        <v>88</v>
      </c>
      <c r="CN24" s="1021"/>
      <c r="CO24" s="1021"/>
      <c r="CP24" s="1021"/>
      <c r="CQ24" s="1022"/>
      <c r="CR24" s="1020">
        <v>30</v>
      </c>
      <c r="CS24" s="1021"/>
      <c r="CT24" s="1021"/>
      <c r="CU24" s="1021"/>
      <c r="CV24" s="1022"/>
      <c r="CW24" s="1020">
        <v>5</v>
      </c>
      <c r="CX24" s="1021"/>
      <c r="CY24" s="1021"/>
      <c r="CZ24" s="1021"/>
      <c r="DA24" s="1022"/>
      <c r="DB24" s="1020" t="s">
        <v>524</v>
      </c>
      <c r="DC24" s="1021"/>
      <c r="DD24" s="1021"/>
      <c r="DE24" s="1021"/>
      <c r="DF24" s="1022"/>
      <c r="DG24" s="1020" t="s">
        <v>524</v>
      </c>
      <c r="DH24" s="1021"/>
      <c r="DI24" s="1021"/>
      <c r="DJ24" s="1021"/>
      <c r="DK24" s="1022"/>
      <c r="DL24" s="1020" t="s">
        <v>524</v>
      </c>
      <c r="DM24" s="1021"/>
      <c r="DN24" s="1021"/>
      <c r="DO24" s="1021"/>
      <c r="DP24" s="1022"/>
      <c r="DQ24" s="1020" t="s">
        <v>524</v>
      </c>
      <c r="DR24" s="1021"/>
      <c r="DS24" s="1021"/>
      <c r="DT24" s="1021"/>
      <c r="DU24" s="1022"/>
      <c r="DV24" s="1023"/>
      <c r="DW24" s="1024"/>
      <c r="DX24" s="1024"/>
      <c r="DY24" s="1024"/>
      <c r="DZ24" s="1025"/>
      <c r="EA24" s="234"/>
    </row>
    <row r="25" spans="1:131" s="227" customFormat="1" ht="26.25" customHeight="1" thickBot="1">
      <c r="A25" s="1094" t="s">
        <v>391</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t="s">
        <v>609</v>
      </c>
      <c r="BT25" s="1046"/>
      <c r="BU25" s="1046"/>
      <c r="BV25" s="1046"/>
      <c r="BW25" s="1046"/>
      <c r="BX25" s="1046"/>
      <c r="BY25" s="1046"/>
      <c r="BZ25" s="1046"/>
      <c r="CA25" s="1046"/>
      <c r="CB25" s="1046"/>
      <c r="CC25" s="1046"/>
      <c r="CD25" s="1046"/>
      <c r="CE25" s="1046"/>
      <c r="CF25" s="1046"/>
      <c r="CG25" s="1047"/>
      <c r="CH25" s="1020">
        <v>222</v>
      </c>
      <c r="CI25" s="1021"/>
      <c r="CJ25" s="1021"/>
      <c r="CK25" s="1021"/>
      <c r="CL25" s="1022"/>
      <c r="CM25" s="1020">
        <v>5763</v>
      </c>
      <c r="CN25" s="1021"/>
      <c r="CO25" s="1021"/>
      <c r="CP25" s="1021"/>
      <c r="CQ25" s="1022"/>
      <c r="CR25" s="1020">
        <v>10</v>
      </c>
      <c r="CS25" s="1021"/>
      <c r="CT25" s="1021"/>
      <c r="CU25" s="1021"/>
      <c r="CV25" s="1022"/>
      <c r="CW25" s="1020" t="s">
        <v>590</v>
      </c>
      <c r="CX25" s="1021"/>
      <c r="CY25" s="1021"/>
      <c r="CZ25" s="1021"/>
      <c r="DA25" s="1022"/>
      <c r="DB25" s="1020">
        <v>4498</v>
      </c>
      <c r="DC25" s="1021"/>
      <c r="DD25" s="1021"/>
      <c r="DE25" s="1021"/>
      <c r="DF25" s="1022"/>
      <c r="DG25" s="1020" t="s">
        <v>524</v>
      </c>
      <c r="DH25" s="1021"/>
      <c r="DI25" s="1021"/>
      <c r="DJ25" s="1021"/>
      <c r="DK25" s="1022"/>
      <c r="DL25" s="1020" t="s">
        <v>524</v>
      </c>
      <c r="DM25" s="1021"/>
      <c r="DN25" s="1021"/>
      <c r="DO25" s="1021"/>
      <c r="DP25" s="1022"/>
      <c r="DQ25" s="1020" t="s">
        <v>524</v>
      </c>
      <c r="DR25" s="1021"/>
      <c r="DS25" s="1021"/>
      <c r="DT25" s="1021"/>
      <c r="DU25" s="1022"/>
      <c r="DV25" s="1023"/>
      <c r="DW25" s="1024"/>
      <c r="DX25" s="1024"/>
      <c r="DY25" s="1024"/>
      <c r="DZ25" s="1025"/>
      <c r="EA25" s="226"/>
    </row>
    <row r="26" spans="1:131" s="227" customFormat="1" ht="26.25" customHeight="1">
      <c r="A26" s="1026" t="s">
        <v>363</v>
      </c>
      <c r="B26" s="1027"/>
      <c r="C26" s="1027"/>
      <c r="D26" s="1027"/>
      <c r="E26" s="1027"/>
      <c r="F26" s="1027"/>
      <c r="G26" s="1027"/>
      <c r="H26" s="1027"/>
      <c r="I26" s="1027"/>
      <c r="J26" s="1027"/>
      <c r="K26" s="1027"/>
      <c r="L26" s="1027"/>
      <c r="M26" s="1027"/>
      <c r="N26" s="1027"/>
      <c r="O26" s="1027"/>
      <c r="P26" s="1028"/>
      <c r="Q26" s="1032" t="s">
        <v>392</v>
      </c>
      <c r="R26" s="1033"/>
      <c r="S26" s="1033"/>
      <c r="T26" s="1033"/>
      <c r="U26" s="1034"/>
      <c r="V26" s="1032" t="s">
        <v>393</v>
      </c>
      <c r="W26" s="1033"/>
      <c r="X26" s="1033"/>
      <c r="Y26" s="1033"/>
      <c r="Z26" s="1034"/>
      <c r="AA26" s="1032" t="s">
        <v>394</v>
      </c>
      <c r="AB26" s="1033"/>
      <c r="AC26" s="1033"/>
      <c r="AD26" s="1033"/>
      <c r="AE26" s="1033"/>
      <c r="AF26" s="1090" t="s">
        <v>395</v>
      </c>
      <c r="AG26" s="1039"/>
      <c r="AH26" s="1039"/>
      <c r="AI26" s="1039"/>
      <c r="AJ26" s="1091"/>
      <c r="AK26" s="1033" t="s">
        <v>396</v>
      </c>
      <c r="AL26" s="1033"/>
      <c r="AM26" s="1033"/>
      <c r="AN26" s="1033"/>
      <c r="AO26" s="1034"/>
      <c r="AP26" s="1032" t="s">
        <v>397</v>
      </c>
      <c r="AQ26" s="1033"/>
      <c r="AR26" s="1033"/>
      <c r="AS26" s="1033"/>
      <c r="AT26" s="1034"/>
      <c r="AU26" s="1032" t="s">
        <v>398</v>
      </c>
      <c r="AV26" s="1033"/>
      <c r="AW26" s="1033"/>
      <c r="AX26" s="1033"/>
      <c r="AY26" s="1034"/>
      <c r="AZ26" s="1032" t="s">
        <v>399</v>
      </c>
      <c r="BA26" s="1033"/>
      <c r="BB26" s="1033"/>
      <c r="BC26" s="1033"/>
      <c r="BD26" s="1034"/>
      <c r="BE26" s="1032" t="s">
        <v>370</v>
      </c>
      <c r="BF26" s="1033"/>
      <c r="BG26" s="1033"/>
      <c r="BH26" s="1033"/>
      <c r="BI26" s="1048"/>
      <c r="BJ26" s="232"/>
      <c r="BK26" s="232"/>
      <c r="BL26" s="232"/>
      <c r="BM26" s="232"/>
      <c r="BN26" s="232"/>
      <c r="BO26" s="245"/>
      <c r="BP26" s="245"/>
      <c r="BQ26" s="242">
        <v>20</v>
      </c>
      <c r="BR26" s="243"/>
      <c r="BS26" s="1045" t="s">
        <v>610</v>
      </c>
      <c r="BT26" s="1046"/>
      <c r="BU26" s="1046"/>
      <c r="BV26" s="1046"/>
      <c r="BW26" s="1046"/>
      <c r="BX26" s="1046"/>
      <c r="BY26" s="1046"/>
      <c r="BZ26" s="1046"/>
      <c r="CA26" s="1046"/>
      <c r="CB26" s="1046"/>
      <c r="CC26" s="1046"/>
      <c r="CD26" s="1046"/>
      <c r="CE26" s="1046"/>
      <c r="CF26" s="1046"/>
      <c r="CG26" s="1047"/>
      <c r="CH26" s="1020">
        <v>-5</v>
      </c>
      <c r="CI26" s="1021"/>
      <c r="CJ26" s="1021"/>
      <c r="CK26" s="1021"/>
      <c r="CL26" s="1022"/>
      <c r="CM26" s="1020">
        <v>254</v>
      </c>
      <c r="CN26" s="1021"/>
      <c r="CO26" s="1021"/>
      <c r="CP26" s="1021"/>
      <c r="CQ26" s="1022"/>
      <c r="CR26" s="1020">
        <v>60</v>
      </c>
      <c r="CS26" s="1021"/>
      <c r="CT26" s="1021"/>
      <c r="CU26" s="1021"/>
      <c r="CV26" s="1022"/>
      <c r="CW26" s="1020">
        <v>50</v>
      </c>
      <c r="CX26" s="1021"/>
      <c r="CY26" s="1021"/>
      <c r="CZ26" s="1021"/>
      <c r="DA26" s="1022"/>
      <c r="DB26" s="1020" t="s">
        <v>524</v>
      </c>
      <c r="DC26" s="1021"/>
      <c r="DD26" s="1021"/>
      <c r="DE26" s="1021"/>
      <c r="DF26" s="1022"/>
      <c r="DG26" s="1020" t="s">
        <v>524</v>
      </c>
      <c r="DH26" s="1021"/>
      <c r="DI26" s="1021"/>
      <c r="DJ26" s="1021"/>
      <c r="DK26" s="1022"/>
      <c r="DL26" s="1020" t="s">
        <v>524</v>
      </c>
      <c r="DM26" s="1021"/>
      <c r="DN26" s="1021"/>
      <c r="DO26" s="1021"/>
      <c r="DP26" s="1022"/>
      <c r="DQ26" s="1020" t="s">
        <v>524</v>
      </c>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t="s">
        <v>591</v>
      </c>
      <c r="BS27" s="1045" t="s">
        <v>611</v>
      </c>
      <c r="BT27" s="1046"/>
      <c r="BU27" s="1046"/>
      <c r="BV27" s="1046"/>
      <c r="BW27" s="1046"/>
      <c r="BX27" s="1046"/>
      <c r="BY27" s="1046"/>
      <c r="BZ27" s="1046"/>
      <c r="CA27" s="1046"/>
      <c r="CB27" s="1046"/>
      <c r="CC27" s="1046"/>
      <c r="CD27" s="1046"/>
      <c r="CE27" s="1046"/>
      <c r="CF27" s="1046"/>
      <c r="CG27" s="1047"/>
      <c r="CH27" s="1020">
        <v>-141</v>
      </c>
      <c r="CI27" s="1021"/>
      <c r="CJ27" s="1021"/>
      <c r="CK27" s="1021"/>
      <c r="CL27" s="1022"/>
      <c r="CM27" s="1020">
        <v>2447</v>
      </c>
      <c r="CN27" s="1021"/>
      <c r="CO27" s="1021"/>
      <c r="CP27" s="1021"/>
      <c r="CQ27" s="1022"/>
      <c r="CR27" s="1020">
        <v>2040</v>
      </c>
      <c r="CS27" s="1021"/>
      <c r="CT27" s="1021"/>
      <c r="CU27" s="1021"/>
      <c r="CV27" s="1022"/>
      <c r="CW27" s="1020" t="s">
        <v>590</v>
      </c>
      <c r="CX27" s="1021"/>
      <c r="CY27" s="1021"/>
      <c r="CZ27" s="1021"/>
      <c r="DA27" s="1022"/>
      <c r="DB27" s="1020">
        <v>6732</v>
      </c>
      <c r="DC27" s="1021"/>
      <c r="DD27" s="1021"/>
      <c r="DE27" s="1021"/>
      <c r="DF27" s="1022"/>
      <c r="DG27" s="1020" t="s">
        <v>590</v>
      </c>
      <c r="DH27" s="1021"/>
      <c r="DI27" s="1021"/>
      <c r="DJ27" s="1021"/>
      <c r="DK27" s="1022"/>
      <c r="DL27" s="1020">
        <v>2718</v>
      </c>
      <c r="DM27" s="1021"/>
      <c r="DN27" s="1021"/>
      <c r="DO27" s="1021"/>
      <c r="DP27" s="1022"/>
      <c r="DQ27" s="1020">
        <v>272</v>
      </c>
      <c r="DR27" s="1021"/>
      <c r="DS27" s="1021"/>
      <c r="DT27" s="1021"/>
      <c r="DU27" s="1022"/>
      <c r="DV27" s="1023"/>
      <c r="DW27" s="1024"/>
      <c r="DX27" s="1024"/>
      <c r="DY27" s="1024"/>
      <c r="DZ27" s="1025"/>
      <c r="EA27" s="226"/>
    </row>
    <row r="28" spans="1:131" s="227" customFormat="1" ht="26.25" customHeight="1" thickTop="1">
      <c r="A28" s="246">
        <v>1</v>
      </c>
      <c r="B28" s="1081" t="s">
        <v>400</v>
      </c>
      <c r="C28" s="1082"/>
      <c r="D28" s="1082"/>
      <c r="E28" s="1082"/>
      <c r="F28" s="1082"/>
      <c r="G28" s="1082"/>
      <c r="H28" s="1082"/>
      <c r="I28" s="1082"/>
      <c r="J28" s="1082"/>
      <c r="K28" s="1082"/>
      <c r="L28" s="1082"/>
      <c r="M28" s="1082"/>
      <c r="N28" s="1082"/>
      <c r="O28" s="1082"/>
      <c r="P28" s="1083"/>
      <c r="Q28" s="1084">
        <v>172055</v>
      </c>
      <c r="R28" s="1085"/>
      <c r="S28" s="1085"/>
      <c r="T28" s="1085"/>
      <c r="U28" s="1085"/>
      <c r="V28" s="1085">
        <v>166650</v>
      </c>
      <c r="W28" s="1085"/>
      <c r="X28" s="1085"/>
      <c r="Y28" s="1085"/>
      <c r="Z28" s="1085"/>
      <c r="AA28" s="1085">
        <f>Q28-V28</f>
        <v>5405</v>
      </c>
      <c r="AB28" s="1085"/>
      <c r="AC28" s="1085"/>
      <c r="AD28" s="1085"/>
      <c r="AE28" s="1086"/>
      <c r="AF28" s="1087">
        <v>5334</v>
      </c>
      <c r="AG28" s="1085"/>
      <c r="AH28" s="1085"/>
      <c r="AI28" s="1085"/>
      <c r="AJ28" s="1088"/>
      <c r="AK28" s="1089">
        <v>16583</v>
      </c>
      <c r="AL28" s="1077"/>
      <c r="AM28" s="1077"/>
      <c r="AN28" s="1077"/>
      <c r="AO28" s="1077"/>
      <c r="AP28" s="1077" t="s">
        <v>524</v>
      </c>
      <c r="AQ28" s="1077"/>
      <c r="AR28" s="1077"/>
      <c r="AS28" s="1077"/>
      <c r="AT28" s="1077"/>
      <c r="AU28" s="1077" t="s">
        <v>524</v>
      </c>
      <c r="AV28" s="1077"/>
      <c r="AW28" s="1077"/>
      <c r="AX28" s="1077"/>
      <c r="AY28" s="1077"/>
      <c r="AZ28" s="1078" t="s">
        <v>524</v>
      </c>
      <c r="BA28" s="1078"/>
      <c r="BB28" s="1078"/>
      <c r="BC28" s="1078"/>
      <c r="BD28" s="1078"/>
      <c r="BE28" s="1079"/>
      <c r="BF28" s="1079"/>
      <c r="BG28" s="1079"/>
      <c r="BH28" s="1079"/>
      <c r="BI28" s="1080"/>
      <c r="BJ28" s="232"/>
      <c r="BK28" s="232"/>
      <c r="BL28" s="232"/>
      <c r="BM28" s="232"/>
      <c r="BN28" s="232"/>
      <c r="BO28" s="245"/>
      <c r="BP28" s="245"/>
      <c r="BQ28" s="242">
        <v>22</v>
      </c>
      <c r="BR28" s="243"/>
      <c r="BS28" s="1045" t="s">
        <v>612</v>
      </c>
      <c r="BT28" s="1046"/>
      <c r="BU28" s="1046"/>
      <c r="BV28" s="1046"/>
      <c r="BW28" s="1046"/>
      <c r="BX28" s="1046"/>
      <c r="BY28" s="1046"/>
      <c r="BZ28" s="1046"/>
      <c r="CA28" s="1046"/>
      <c r="CB28" s="1046"/>
      <c r="CC28" s="1046"/>
      <c r="CD28" s="1046"/>
      <c r="CE28" s="1046"/>
      <c r="CF28" s="1046"/>
      <c r="CG28" s="1047"/>
      <c r="CH28" s="1020">
        <v>7</v>
      </c>
      <c r="CI28" s="1021"/>
      <c r="CJ28" s="1021"/>
      <c r="CK28" s="1021"/>
      <c r="CL28" s="1022"/>
      <c r="CM28" s="1020">
        <v>1214</v>
      </c>
      <c r="CN28" s="1021"/>
      <c r="CO28" s="1021"/>
      <c r="CP28" s="1021"/>
      <c r="CQ28" s="1022"/>
      <c r="CR28" s="1020">
        <v>1000</v>
      </c>
      <c r="CS28" s="1021"/>
      <c r="CT28" s="1021"/>
      <c r="CU28" s="1021"/>
      <c r="CV28" s="1022"/>
      <c r="CW28" s="1020" t="s">
        <v>524</v>
      </c>
      <c r="CX28" s="1021"/>
      <c r="CY28" s="1021"/>
      <c r="CZ28" s="1021"/>
      <c r="DA28" s="1022"/>
      <c r="DB28" s="1020" t="s">
        <v>524</v>
      </c>
      <c r="DC28" s="1021"/>
      <c r="DD28" s="1021"/>
      <c r="DE28" s="1021"/>
      <c r="DF28" s="1022"/>
      <c r="DG28" s="1020" t="s">
        <v>524</v>
      </c>
      <c r="DH28" s="1021"/>
      <c r="DI28" s="1021"/>
      <c r="DJ28" s="1021"/>
      <c r="DK28" s="1022"/>
      <c r="DL28" s="1020" t="s">
        <v>524</v>
      </c>
      <c r="DM28" s="1021"/>
      <c r="DN28" s="1021"/>
      <c r="DO28" s="1021"/>
      <c r="DP28" s="1022"/>
      <c r="DQ28" s="1020" t="s">
        <v>524</v>
      </c>
      <c r="DR28" s="1021"/>
      <c r="DS28" s="1021"/>
      <c r="DT28" s="1021"/>
      <c r="DU28" s="1022"/>
      <c r="DV28" s="1023"/>
      <c r="DW28" s="1024"/>
      <c r="DX28" s="1024"/>
      <c r="DY28" s="1024"/>
      <c r="DZ28" s="1025"/>
      <c r="EA28" s="226"/>
    </row>
    <row r="29" spans="1:131" s="227" customFormat="1" ht="26.25" customHeight="1">
      <c r="A29" s="246">
        <v>2</v>
      </c>
      <c r="B29" s="1062" t="s">
        <v>401</v>
      </c>
      <c r="C29" s="1063"/>
      <c r="D29" s="1063"/>
      <c r="E29" s="1063"/>
      <c r="F29" s="1063"/>
      <c r="G29" s="1063"/>
      <c r="H29" s="1063"/>
      <c r="I29" s="1063"/>
      <c r="J29" s="1063"/>
      <c r="K29" s="1063"/>
      <c r="L29" s="1063"/>
      <c r="M29" s="1063"/>
      <c r="N29" s="1063"/>
      <c r="O29" s="1063"/>
      <c r="P29" s="1064"/>
      <c r="Q29" s="1074">
        <v>135682</v>
      </c>
      <c r="R29" s="1075"/>
      <c r="S29" s="1075"/>
      <c r="T29" s="1075"/>
      <c r="U29" s="1075"/>
      <c r="V29" s="1075">
        <v>131488</v>
      </c>
      <c r="W29" s="1075"/>
      <c r="X29" s="1075"/>
      <c r="Y29" s="1075"/>
      <c r="Z29" s="1075"/>
      <c r="AA29" s="1075">
        <f t="shared" ref="AA29:AA39" si="0">Q29-V29</f>
        <v>4194</v>
      </c>
      <c r="AB29" s="1075"/>
      <c r="AC29" s="1075"/>
      <c r="AD29" s="1075"/>
      <c r="AE29" s="1076"/>
      <c r="AF29" s="1068">
        <v>4194</v>
      </c>
      <c r="AG29" s="1069"/>
      <c r="AH29" s="1069"/>
      <c r="AI29" s="1069"/>
      <c r="AJ29" s="1070"/>
      <c r="AK29" s="1011">
        <v>20947</v>
      </c>
      <c r="AL29" s="1002"/>
      <c r="AM29" s="1002"/>
      <c r="AN29" s="1002"/>
      <c r="AO29" s="1002"/>
      <c r="AP29" s="1002" t="s">
        <v>524</v>
      </c>
      <c r="AQ29" s="1002"/>
      <c r="AR29" s="1002"/>
      <c r="AS29" s="1002"/>
      <c r="AT29" s="1002"/>
      <c r="AU29" s="1002" t="s">
        <v>524</v>
      </c>
      <c r="AV29" s="1002"/>
      <c r="AW29" s="1002"/>
      <c r="AX29" s="1002"/>
      <c r="AY29" s="1002"/>
      <c r="AZ29" s="1073" t="s">
        <v>524</v>
      </c>
      <c r="BA29" s="1073"/>
      <c r="BB29" s="1073"/>
      <c r="BC29" s="1073"/>
      <c r="BD29" s="1073"/>
      <c r="BE29" s="1057"/>
      <c r="BF29" s="1057"/>
      <c r="BG29" s="1057"/>
      <c r="BH29" s="1057"/>
      <c r="BI29" s="1058"/>
      <c r="BJ29" s="232"/>
      <c r="BK29" s="232"/>
      <c r="BL29" s="232"/>
      <c r="BM29" s="232"/>
      <c r="BN29" s="232"/>
      <c r="BO29" s="245"/>
      <c r="BP29" s="245"/>
      <c r="BQ29" s="242">
        <v>23</v>
      </c>
      <c r="BR29" s="243"/>
      <c r="BS29" s="1045" t="s">
        <v>613</v>
      </c>
      <c r="BT29" s="1046"/>
      <c r="BU29" s="1046"/>
      <c r="BV29" s="1046"/>
      <c r="BW29" s="1046"/>
      <c r="BX29" s="1046"/>
      <c r="BY29" s="1046"/>
      <c r="BZ29" s="1046"/>
      <c r="CA29" s="1046"/>
      <c r="CB29" s="1046"/>
      <c r="CC29" s="1046"/>
      <c r="CD29" s="1046"/>
      <c r="CE29" s="1046"/>
      <c r="CF29" s="1046"/>
      <c r="CG29" s="1047"/>
      <c r="CH29" s="1020">
        <v>122</v>
      </c>
      <c r="CI29" s="1021"/>
      <c r="CJ29" s="1021"/>
      <c r="CK29" s="1021"/>
      <c r="CL29" s="1022"/>
      <c r="CM29" s="1020">
        <v>1868</v>
      </c>
      <c r="CN29" s="1021"/>
      <c r="CO29" s="1021"/>
      <c r="CP29" s="1021"/>
      <c r="CQ29" s="1022"/>
      <c r="CR29" s="1020">
        <v>11</v>
      </c>
      <c r="CS29" s="1021"/>
      <c r="CT29" s="1021"/>
      <c r="CU29" s="1021"/>
      <c r="CV29" s="1022"/>
      <c r="CW29" s="1020" t="s">
        <v>524</v>
      </c>
      <c r="CX29" s="1021"/>
      <c r="CY29" s="1021"/>
      <c r="CZ29" s="1021"/>
      <c r="DA29" s="1022"/>
      <c r="DB29" s="1020" t="s">
        <v>524</v>
      </c>
      <c r="DC29" s="1021"/>
      <c r="DD29" s="1021"/>
      <c r="DE29" s="1021"/>
      <c r="DF29" s="1022"/>
      <c r="DG29" s="1020" t="s">
        <v>524</v>
      </c>
      <c r="DH29" s="1021"/>
      <c r="DI29" s="1021"/>
      <c r="DJ29" s="1021"/>
      <c r="DK29" s="1022"/>
      <c r="DL29" s="1020" t="s">
        <v>524</v>
      </c>
      <c r="DM29" s="1021"/>
      <c r="DN29" s="1021"/>
      <c r="DO29" s="1021"/>
      <c r="DP29" s="1022"/>
      <c r="DQ29" s="1020" t="s">
        <v>524</v>
      </c>
      <c r="DR29" s="1021"/>
      <c r="DS29" s="1021"/>
      <c r="DT29" s="1021"/>
      <c r="DU29" s="1022"/>
      <c r="DV29" s="1023"/>
      <c r="DW29" s="1024"/>
      <c r="DX29" s="1024"/>
      <c r="DY29" s="1024"/>
      <c r="DZ29" s="1025"/>
      <c r="EA29" s="226"/>
    </row>
    <row r="30" spans="1:131" s="227" customFormat="1" ht="26.25" customHeight="1">
      <c r="A30" s="246">
        <v>3</v>
      </c>
      <c r="B30" s="1062" t="s">
        <v>402</v>
      </c>
      <c r="C30" s="1063"/>
      <c r="D30" s="1063"/>
      <c r="E30" s="1063"/>
      <c r="F30" s="1063"/>
      <c r="G30" s="1063"/>
      <c r="H30" s="1063"/>
      <c r="I30" s="1063"/>
      <c r="J30" s="1063"/>
      <c r="K30" s="1063"/>
      <c r="L30" s="1063"/>
      <c r="M30" s="1063"/>
      <c r="N30" s="1063"/>
      <c r="O30" s="1063"/>
      <c r="P30" s="1064"/>
      <c r="Q30" s="1074">
        <v>19348</v>
      </c>
      <c r="R30" s="1075"/>
      <c r="S30" s="1075"/>
      <c r="T30" s="1075"/>
      <c r="U30" s="1075"/>
      <c r="V30" s="1075">
        <v>18635</v>
      </c>
      <c r="W30" s="1075"/>
      <c r="X30" s="1075"/>
      <c r="Y30" s="1075"/>
      <c r="Z30" s="1075"/>
      <c r="AA30" s="1075">
        <f t="shared" si="0"/>
        <v>713</v>
      </c>
      <c r="AB30" s="1075"/>
      <c r="AC30" s="1075"/>
      <c r="AD30" s="1075"/>
      <c r="AE30" s="1076"/>
      <c r="AF30" s="1068">
        <v>713</v>
      </c>
      <c r="AG30" s="1069"/>
      <c r="AH30" s="1069"/>
      <c r="AI30" s="1069"/>
      <c r="AJ30" s="1070"/>
      <c r="AK30" s="1011">
        <v>3762</v>
      </c>
      <c r="AL30" s="1002"/>
      <c r="AM30" s="1002"/>
      <c r="AN30" s="1002"/>
      <c r="AO30" s="1002"/>
      <c r="AP30" s="1002" t="s">
        <v>524</v>
      </c>
      <c r="AQ30" s="1002"/>
      <c r="AR30" s="1002"/>
      <c r="AS30" s="1002"/>
      <c r="AT30" s="1002"/>
      <c r="AU30" s="1002" t="s">
        <v>524</v>
      </c>
      <c r="AV30" s="1002"/>
      <c r="AW30" s="1002"/>
      <c r="AX30" s="1002"/>
      <c r="AY30" s="1002"/>
      <c r="AZ30" s="1073" t="s">
        <v>524</v>
      </c>
      <c r="BA30" s="1073"/>
      <c r="BB30" s="1073"/>
      <c r="BC30" s="1073"/>
      <c r="BD30" s="1073"/>
      <c r="BE30" s="1057"/>
      <c r="BF30" s="1057"/>
      <c r="BG30" s="1057"/>
      <c r="BH30" s="1057"/>
      <c r="BI30" s="1058"/>
      <c r="BJ30" s="232"/>
      <c r="BK30" s="232"/>
      <c r="BL30" s="232"/>
      <c r="BM30" s="232"/>
      <c r="BN30" s="232"/>
      <c r="BO30" s="245"/>
      <c r="BP30" s="245"/>
      <c r="BQ30" s="242">
        <v>24</v>
      </c>
      <c r="BR30" s="243"/>
      <c r="BS30" s="1045" t="s">
        <v>614</v>
      </c>
      <c r="BT30" s="1046"/>
      <c r="BU30" s="1046"/>
      <c r="BV30" s="1046"/>
      <c r="BW30" s="1046"/>
      <c r="BX30" s="1046"/>
      <c r="BY30" s="1046"/>
      <c r="BZ30" s="1046"/>
      <c r="CA30" s="1046"/>
      <c r="CB30" s="1046"/>
      <c r="CC30" s="1046"/>
      <c r="CD30" s="1046"/>
      <c r="CE30" s="1046"/>
      <c r="CF30" s="1046"/>
      <c r="CG30" s="1047"/>
      <c r="CH30" s="1020">
        <v>1</v>
      </c>
      <c r="CI30" s="1021"/>
      <c r="CJ30" s="1021"/>
      <c r="CK30" s="1021"/>
      <c r="CL30" s="1022"/>
      <c r="CM30" s="1020">
        <v>99</v>
      </c>
      <c r="CN30" s="1021"/>
      <c r="CO30" s="1021"/>
      <c r="CP30" s="1021"/>
      <c r="CQ30" s="1022"/>
      <c r="CR30" s="1020">
        <v>50</v>
      </c>
      <c r="CS30" s="1021"/>
      <c r="CT30" s="1021"/>
      <c r="CU30" s="1021"/>
      <c r="CV30" s="1022"/>
      <c r="CW30" s="1020" t="s">
        <v>524</v>
      </c>
      <c r="CX30" s="1021"/>
      <c r="CY30" s="1021"/>
      <c r="CZ30" s="1021"/>
      <c r="DA30" s="1022"/>
      <c r="DB30" s="1020" t="s">
        <v>524</v>
      </c>
      <c r="DC30" s="1021"/>
      <c r="DD30" s="1021"/>
      <c r="DE30" s="1021"/>
      <c r="DF30" s="1022"/>
      <c r="DG30" s="1020" t="s">
        <v>524</v>
      </c>
      <c r="DH30" s="1021"/>
      <c r="DI30" s="1021"/>
      <c r="DJ30" s="1021"/>
      <c r="DK30" s="1022"/>
      <c r="DL30" s="1020" t="s">
        <v>524</v>
      </c>
      <c r="DM30" s="1021"/>
      <c r="DN30" s="1021"/>
      <c r="DO30" s="1021"/>
      <c r="DP30" s="1022"/>
      <c r="DQ30" s="1020" t="s">
        <v>524</v>
      </c>
      <c r="DR30" s="1021"/>
      <c r="DS30" s="1021"/>
      <c r="DT30" s="1021"/>
      <c r="DU30" s="1022"/>
      <c r="DV30" s="1023"/>
      <c r="DW30" s="1024"/>
      <c r="DX30" s="1024"/>
      <c r="DY30" s="1024"/>
      <c r="DZ30" s="1025"/>
      <c r="EA30" s="226"/>
    </row>
    <row r="31" spans="1:131" s="227" customFormat="1" ht="26.25" customHeight="1">
      <c r="A31" s="246">
        <v>4</v>
      </c>
      <c r="B31" s="1062" t="s">
        <v>403</v>
      </c>
      <c r="C31" s="1063"/>
      <c r="D31" s="1063"/>
      <c r="E31" s="1063"/>
      <c r="F31" s="1063"/>
      <c r="G31" s="1063"/>
      <c r="H31" s="1063"/>
      <c r="I31" s="1063"/>
      <c r="J31" s="1063"/>
      <c r="K31" s="1063"/>
      <c r="L31" s="1063"/>
      <c r="M31" s="1063"/>
      <c r="N31" s="1063"/>
      <c r="O31" s="1063"/>
      <c r="P31" s="1064"/>
      <c r="Q31" s="1074">
        <v>838</v>
      </c>
      <c r="R31" s="1075"/>
      <c r="S31" s="1075"/>
      <c r="T31" s="1075"/>
      <c r="U31" s="1075"/>
      <c r="V31" s="1075">
        <v>838</v>
      </c>
      <c r="W31" s="1075"/>
      <c r="X31" s="1075"/>
      <c r="Y31" s="1075"/>
      <c r="Z31" s="1075"/>
      <c r="AA31" s="1075">
        <f t="shared" si="0"/>
        <v>0</v>
      </c>
      <c r="AB31" s="1075"/>
      <c r="AC31" s="1075"/>
      <c r="AD31" s="1075"/>
      <c r="AE31" s="1076"/>
      <c r="AF31" s="1068" t="s">
        <v>404</v>
      </c>
      <c r="AG31" s="1069"/>
      <c r="AH31" s="1069"/>
      <c r="AI31" s="1069"/>
      <c r="AJ31" s="1070"/>
      <c r="AK31" s="1011">
        <v>280</v>
      </c>
      <c r="AL31" s="1002"/>
      <c r="AM31" s="1002"/>
      <c r="AN31" s="1002"/>
      <c r="AO31" s="1002"/>
      <c r="AP31" s="1002">
        <v>342</v>
      </c>
      <c r="AQ31" s="1002"/>
      <c r="AR31" s="1002"/>
      <c r="AS31" s="1002"/>
      <c r="AT31" s="1002"/>
      <c r="AU31" s="1002">
        <v>171</v>
      </c>
      <c r="AV31" s="1002"/>
      <c r="AW31" s="1002"/>
      <c r="AX31" s="1002"/>
      <c r="AY31" s="1002"/>
      <c r="AZ31" s="1073" t="s">
        <v>524</v>
      </c>
      <c r="BA31" s="1073"/>
      <c r="BB31" s="1073"/>
      <c r="BC31" s="1073"/>
      <c r="BD31" s="1073"/>
      <c r="BE31" s="1057"/>
      <c r="BF31" s="1057"/>
      <c r="BG31" s="1057"/>
      <c r="BH31" s="1057"/>
      <c r="BI31" s="1058"/>
      <c r="BJ31" s="232"/>
      <c r="BK31" s="232"/>
      <c r="BL31" s="232"/>
      <c r="BM31" s="232"/>
      <c r="BN31" s="232"/>
      <c r="BO31" s="245"/>
      <c r="BP31" s="245"/>
      <c r="BQ31" s="242">
        <v>25</v>
      </c>
      <c r="BR31" s="243"/>
      <c r="BS31" s="1045" t="s">
        <v>615</v>
      </c>
      <c r="BT31" s="1046"/>
      <c r="BU31" s="1046"/>
      <c r="BV31" s="1046"/>
      <c r="BW31" s="1046"/>
      <c r="BX31" s="1046"/>
      <c r="BY31" s="1046"/>
      <c r="BZ31" s="1046"/>
      <c r="CA31" s="1046"/>
      <c r="CB31" s="1046"/>
      <c r="CC31" s="1046"/>
      <c r="CD31" s="1046"/>
      <c r="CE31" s="1046"/>
      <c r="CF31" s="1046"/>
      <c r="CG31" s="1047"/>
      <c r="CH31" s="1020">
        <v>135</v>
      </c>
      <c r="CI31" s="1021"/>
      <c r="CJ31" s="1021"/>
      <c r="CK31" s="1021"/>
      <c r="CL31" s="1022"/>
      <c r="CM31" s="1020">
        <v>1019</v>
      </c>
      <c r="CN31" s="1021"/>
      <c r="CO31" s="1021"/>
      <c r="CP31" s="1021"/>
      <c r="CQ31" s="1022"/>
      <c r="CR31" s="1020">
        <v>280</v>
      </c>
      <c r="CS31" s="1021"/>
      <c r="CT31" s="1021"/>
      <c r="CU31" s="1021"/>
      <c r="CV31" s="1022"/>
      <c r="CW31" s="1020" t="s">
        <v>524</v>
      </c>
      <c r="CX31" s="1021"/>
      <c r="CY31" s="1021"/>
      <c r="CZ31" s="1021"/>
      <c r="DA31" s="1022"/>
      <c r="DB31" s="1020" t="s">
        <v>524</v>
      </c>
      <c r="DC31" s="1021"/>
      <c r="DD31" s="1021"/>
      <c r="DE31" s="1021"/>
      <c r="DF31" s="1022"/>
      <c r="DG31" s="1020" t="s">
        <v>524</v>
      </c>
      <c r="DH31" s="1021"/>
      <c r="DI31" s="1021"/>
      <c r="DJ31" s="1021"/>
      <c r="DK31" s="1022"/>
      <c r="DL31" s="1020" t="s">
        <v>524</v>
      </c>
      <c r="DM31" s="1021"/>
      <c r="DN31" s="1021"/>
      <c r="DO31" s="1021"/>
      <c r="DP31" s="1022"/>
      <c r="DQ31" s="1020" t="s">
        <v>524</v>
      </c>
      <c r="DR31" s="1021"/>
      <c r="DS31" s="1021"/>
      <c r="DT31" s="1021"/>
      <c r="DU31" s="1022"/>
      <c r="DV31" s="1023"/>
      <c r="DW31" s="1024"/>
      <c r="DX31" s="1024"/>
      <c r="DY31" s="1024"/>
      <c r="DZ31" s="1025"/>
      <c r="EA31" s="226"/>
    </row>
    <row r="32" spans="1:131" s="227" customFormat="1" ht="26.25" customHeight="1">
      <c r="A32" s="246">
        <v>5</v>
      </c>
      <c r="B32" s="1062" t="s">
        <v>405</v>
      </c>
      <c r="C32" s="1063"/>
      <c r="D32" s="1063"/>
      <c r="E32" s="1063"/>
      <c r="F32" s="1063"/>
      <c r="G32" s="1063"/>
      <c r="H32" s="1063"/>
      <c r="I32" s="1063"/>
      <c r="J32" s="1063"/>
      <c r="K32" s="1063"/>
      <c r="L32" s="1063"/>
      <c r="M32" s="1063"/>
      <c r="N32" s="1063"/>
      <c r="O32" s="1063"/>
      <c r="P32" s="1064"/>
      <c r="Q32" s="1074">
        <v>18663</v>
      </c>
      <c r="R32" s="1075"/>
      <c r="S32" s="1075"/>
      <c r="T32" s="1075"/>
      <c r="U32" s="1075"/>
      <c r="V32" s="1075">
        <v>7951</v>
      </c>
      <c r="W32" s="1075"/>
      <c r="X32" s="1075"/>
      <c r="Y32" s="1075"/>
      <c r="Z32" s="1075"/>
      <c r="AA32" s="1075">
        <f t="shared" si="0"/>
        <v>10712</v>
      </c>
      <c r="AB32" s="1075"/>
      <c r="AC32" s="1075"/>
      <c r="AD32" s="1075"/>
      <c r="AE32" s="1076"/>
      <c r="AF32" s="1068">
        <v>10712</v>
      </c>
      <c r="AG32" s="1069"/>
      <c r="AH32" s="1069"/>
      <c r="AI32" s="1069"/>
      <c r="AJ32" s="1070"/>
      <c r="AK32" s="1011">
        <v>2461</v>
      </c>
      <c r="AL32" s="1002"/>
      <c r="AM32" s="1002"/>
      <c r="AN32" s="1002"/>
      <c r="AO32" s="1002"/>
      <c r="AP32" s="1002">
        <v>169337</v>
      </c>
      <c r="AQ32" s="1002"/>
      <c r="AR32" s="1002"/>
      <c r="AS32" s="1002"/>
      <c r="AT32" s="1002"/>
      <c r="AU32" s="1002">
        <v>4233</v>
      </c>
      <c r="AV32" s="1002"/>
      <c r="AW32" s="1002"/>
      <c r="AX32" s="1002"/>
      <c r="AY32" s="1002"/>
      <c r="AZ32" s="1073" t="s">
        <v>524</v>
      </c>
      <c r="BA32" s="1073"/>
      <c r="BB32" s="1073"/>
      <c r="BC32" s="1073"/>
      <c r="BD32" s="1073"/>
      <c r="BE32" s="1057" t="s">
        <v>406</v>
      </c>
      <c r="BF32" s="1057"/>
      <c r="BG32" s="1057"/>
      <c r="BH32" s="1057"/>
      <c r="BI32" s="1058"/>
      <c r="BJ32" s="232"/>
      <c r="BK32" s="232"/>
      <c r="BL32" s="232"/>
      <c r="BM32" s="232"/>
      <c r="BN32" s="232"/>
      <c r="BO32" s="245"/>
      <c r="BP32" s="245"/>
      <c r="BQ32" s="242">
        <v>26</v>
      </c>
      <c r="BR32" s="243"/>
      <c r="BS32" s="1045" t="s">
        <v>616</v>
      </c>
      <c r="BT32" s="1046"/>
      <c r="BU32" s="1046"/>
      <c r="BV32" s="1046"/>
      <c r="BW32" s="1046"/>
      <c r="BX32" s="1046"/>
      <c r="BY32" s="1046"/>
      <c r="BZ32" s="1046"/>
      <c r="CA32" s="1046"/>
      <c r="CB32" s="1046"/>
      <c r="CC32" s="1046"/>
      <c r="CD32" s="1046"/>
      <c r="CE32" s="1046"/>
      <c r="CF32" s="1046"/>
      <c r="CG32" s="1047"/>
      <c r="CH32" s="1020">
        <v>2</v>
      </c>
      <c r="CI32" s="1021"/>
      <c r="CJ32" s="1021"/>
      <c r="CK32" s="1021"/>
      <c r="CL32" s="1022"/>
      <c r="CM32" s="1020">
        <v>50</v>
      </c>
      <c r="CN32" s="1021"/>
      <c r="CO32" s="1021"/>
      <c r="CP32" s="1021"/>
      <c r="CQ32" s="1022"/>
      <c r="CR32" s="1020">
        <v>10</v>
      </c>
      <c r="CS32" s="1021"/>
      <c r="CT32" s="1021"/>
      <c r="CU32" s="1021"/>
      <c r="CV32" s="1022"/>
      <c r="CW32" s="1020" t="s">
        <v>524</v>
      </c>
      <c r="CX32" s="1021"/>
      <c r="CY32" s="1021"/>
      <c r="CZ32" s="1021"/>
      <c r="DA32" s="1022"/>
      <c r="DB32" s="1020" t="s">
        <v>524</v>
      </c>
      <c r="DC32" s="1021"/>
      <c r="DD32" s="1021"/>
      <c r="DE32" s="1021"/>
      <c r="DF32" s="1022"/>
      <c r="DG32" s="1020" t="s">
        <v>524</v>
      </c>
      <c r="DH32" s="1021"/>
      <c r="DI32" s="1021"/>
      <c r="DJ32" s="1021"/>
      <c r="DK32" s="1022"/>
      <c r="DL32" s="1020" t="s">
        <v>524</v>
      </c>
      <c r="DM32" s="1021"/>
      <c r="DN32" s="1021"/>
      <c r="DO32" s="1021"/>
      <c r="DP32" s="1022"/>
      <c r="DQ32" s="1020" t="s">
        <v>524</v>
      </c>
      <c r="DR32" s="1021"/>
      <c r="DS32" s="1021"/>
      <c r="DT32" s="1021"/>
      <c r="DU32" s="1022"/>
      <c r="DV32" s="1023"/>
      <c r="DW32" s="1024"/>
      <c r="DX32" s="1024"/>
      <c r="DY32" s="1024"/>
      <c r="DZ32" s="1025"/>
      <c r="EA32" s="226"/>
    </row>
    <row r="33" spans="1:131" s="227" customFormat="1" ht="26.25" customHeight="1">
      <c r="A33" s="246">
        <v>6</v>
      </c>
      <c r="B33" s="1062" t="s">
        <v>407</v>
      </c>
      <c r="C33" s="1063"/>
      <c r="D33" s="1063"/>
      <c r="E33" s="1063"/>
      <c r="F33" s="1063"/>
      <c r="G33" s="1063"/>
      <c r="H33" s="1063"/>
      <c r="I33" s="1063"/>
      <c r="J33" s="1063"/>
      <c r="K33" s="1063"/>
      <c r="L33" s="1063"/>
      <c r="M33" s="1063"/>
      <c r="N33" s="1063"/>
      <c r="O33" s="1063"/>
      <c r="P33" s="1064"/>
      <c r="Q33" s="1074">
        <v>24535</v>
      </c>
      <c r="R33" s="1075"/>
      <c r="S33" s="1075"/>
      <c r="T33" s="1075"/>
      <c r="U33" s="1075"/>
      <c r="V33" s="1075">
        <v>8067</v>
      </c>
      <c r="W33" s="1075"/>
      <c r="X33" s="1075"/>
      <c r="Y33" s="1075"/>
      <c r="Z33" s="1075"/>
      <c r="AA33" s="1075">
        <f t="shared" si="0"/>
        <v>16468</v>
      </c>
      <c r="AB33" s="1075"/>
      <c r="AC33" s="1075"/>
      <c r="AD33" s="1075"/>
      <c r="AE33" s="1076"/>
      <c r="AF33" s="1068">
        <v>16467</v>
      </c>
      <c r="AG33" s="1069"/>
      <c r="AH33" s="1069"/>
      <c r="AI33" s="1069"/>
      <c r="AJ33" s="1070"/>
      <c r="AK33" s="1011">
        <f>21724+401</f>
        <v>22125</v>
      </c>
      <c r="AL33" s="1002"/>
      <c r="AM33" s="1002"/>
      <c r="AN33" s="1002"/>
      <c r="AO33" s="1002"/>
      <c r="AP33" s="1002">
        <v>307694</v>
      </c>
      <c r="AQ33" s="1002"/>
      <c r="AR33" s="1002"/>
      <c r="AS33" s="1002"/>
      <c r="AT33" s="1002"/>
      <c r="AU33" s="1002">
        <v>202463</v>
      </c>
      <c r="AV33" s="1002"/>
      <c r="AW33" s="1002"/>
      <c r="AX33" s="1002"/>
      <c r="AY33" s="1002"/>
      <c r="AZ33" s="1073" t="s">
        <v>524</v>
      </c>
      <c r="BA33" s="1073"/>
      <c r="BB33" s="1073"/>
      <c r="BC33" s="1073"/>
      <c r="BD33" s="1073"/>
      <c r="BE33" s="1057" t="s">
        <v>408</v>
      </c>
      <c r="BF33" s="1057"/>
      <c r="BG33" s="1057"/>
      <c r="BH33" s="1057"/>
      <c r="BI33" s="1058"/>
      <c r="BJ33" s="232"/>
      <c r="BK33" s="232"/>
      <c r="BL33" s="232"/>
      <c r="BM33" s="232"/>
      <c r="BN33" s="232"/>
      <c r="BO33" s="245"/>
      <c r="BP33" s="245"/>
      <c r="BQ33" s="242">
        <v>27</v>
      </c>
      <c r="BR33" s="243"/>
      <c r="BS33" s="1045" t="s">
        <v>617</v>
      </c>
      <c r="BT33" s="1046"/>
      <c r="BU33" s="1046"/>
      <c r="BV33" s="1046"/>
      <c r="BW33" s="1046"/>
      <c r="BX33" s="1046"/>
      <c r="BY33" s="1046"/>
      <c r="BZ33" s="1046"/>
      <c r="CA33" s="1046"/>
      <c r="CB33" s="1046"/>
      <c r="CC33" s="1046"/>
      <c r="CD33" s="1046"/>
      <c r="CE33" s="1046"/>
      <c r="CF33" s="1046"/>
      <c r="CG33" s="1047"/>
      <c r="CH33" s="1020">
        <v>0</v>
      </c>
      <c r="CI33" s="1021"/>
      <c r="CJ33" s="1021"/>
      <c r="CK33" s="1021"/>
      <c r="CL33" s="1022"/>
      <c r="CM33" s="1020">
        <v>193</v>
      </c>
      <c r="CN33" s="1021"/>
      <c r="CO33" s="1021"/>
      <c r="CP33" s="1021"/>
      <c r="CQ33" s="1022"/>
      <c r="CR33" s="1020">
        <v>22</v>
      </c>
      <c r="CS33" s="1021"/>
      <c r="CT33" s="1021"/>
      <c r="CU33" s="1021"/>
      <c r="CV33" s="1022"/>
      <c r="CW33" s="1020" t="s">
        <v>524</v>
      </c>
      <c r="CX33" s="1021"/>
      <c r="CY33" s="1021"/>
      <c r="CZ33" s="1021"/>
      <c r="DA33" s="1022"/>
      <c r="DB33" s="1020" t="s">
        <v>524</v>
      </c>
      <c r="DC33" s="1021"/>
      <c r="DD33" s="1021"/>
      <c r="DE33" s="1021"/>
      <c r="DF33" s="1022"/>
      <c r="DG33" s="1020" t="s">
        <v>524</v>
      </c>
      <c r="DH33" s="1021"/>
      <c r="DI33" s="1021"/>
      <c r="DJ33" s="1021"/>
      <c r="DK33" s="1022"/>
      <c r="DL33" s="1020" t="s">
        <v>524</v>
      </c>
      <c r="DM33" s="1021"/>
      <c r="DN33" s="1021"/>
      <c r="DO33" s="1021"/>
      <c r="DP33" s="1022"/>
      <c r="DQ33" s="1020" t="s">
        <v>524</v>
      </c>
      <c r="DR33" s="1021"/>
      <c r="DS33" s="1021"/>
      <c r="DT33" s="1021"/>
      <c r="DU33" s="1022"/>
      <c r="DV33" s="1023"/>
      <c r="DW33" s="1024"/>
      <c r="DX33" s="1024"/>
      <c r="DY33" s="1024"/>
      <c r="DZ33" s="1025"/>
      <c r="EA33" s="226"/>
    </row>
    <row r="34" spans="1:131" s="227" customFormat="1" ht="26.25" customHeight="1">
      <c r="A34" s="246">
        <v>7</v>
      </c>
      <c r="B34" s="1062" t="s">
        <v>409</v>
      </c>
      <c r="C34" s="1063"/>
      <c r="D34" s="1063"/>
      <c r="E34" s="1063"/>
      <c r="F34" s="1063"/>
      <c r="G34" s="1063"/>
      <c r="H34" s="1063"/>
      <c r="I34" s="1063"/>
      <c r="J34" s="1063"/>
      <c r="K34" s="1063"/>
      <c r="L34" s="1063"/>
      <c r="M34" s="1063"/>
      <c r="N34" s="1063"/>
      <c r="O34" s="1063"/>
      <c r="P34" s="1064"/>
      <c r="Q34" s="1074">
        <v>8068</v>
      </c>
      <c r="R34" s="1075"/>
      <c r="S34" s="1075"/>
      <c r="T34" s="1075"/>
      <c r="U34" s="1075"/>
      <c r="V34" s="1075">
        <v>4664</v>
      </c>
      <c r="W34" s="1075"/>
      <c r="X34" s="1075"/>
      <c r="Y34" s="1075"/>
      <c r="Z34" s="1075"/>
      <c r="AA34" s="1075">
        <f t="shared" si="0"/>
        <v>3404</v>
      </c>
      <c r="AB34" s="1075"/>
      <c r="AC34" s="1075"/>
      <c r="AD34" s="1075"/>
      <c r="AE34" s="1076"/>
      <c r="AF34" s="1068">
        <v>3404</v>
      </c>
      <c r="AG34" s="1069"/>
      <c r="AH34" s="1069"/>
      <c r="AI34" s="1069"/>
      <c r="AJ34" s="1070"/>
      <c r="AK34" s="1011">
        <v>3</v>
      </c>
      <c r="AL34" s="1002"/>
      <c r="AM34" s="1002"/>
      <c r="AN34" s="1002"/>
      <c r="AO34" s="1002"/>
      <c r="AP34" s="1002">
        <v>4356</v>
      </c>
      <c r="AQ34" s="1002"/>
      <c r="AR34" s="1002"/>
      <c r="AS34" s="1002"/>
      <c r="AT34" s="1002"/>
      <c r="AU34" s="1002" t="s">
        <v>524</v>
      </c>
      <c r="AV34" s="1002"/>
      <c r="AW34" s="1002"/>
      <c r="AX34" s="1002"/>
      <c r="AY34" s="1002"/>
      <c r="AZ34" s="1073" t="s">
        <v>524</v>
      </c>
      <c r="BA34" s="1073"/>
      <c r="BB34" s="1073"/>
      <c r="BC34" s="1073"/>
      <c r="BD34" s="1073"/>
      <c r="BE34" s="1057" t="s">
        <v>406</v>
      </c>
      <c r="BF34" s="1057"/>
      <c r="BG34" s="1057"/>
      <c r="BH34" s="1057"/>
      <c r="BI34" s="1058"/>
      <c r="BJ34" s="232"/>
      <c r="BK34" s="232"/>
      <c r="BL34" s="232"/>
      <c r="BM34" s="232"/>
      <c r="BN34" s="232"/>
      <c r="BO34" s="245"/>
      <c r="BP34" s="245"/>
      <c r="BQ34" s="242">
        <v>28</v>
      </c>
      <c r="BR34" s="243"/>
      <c r="BS34" s="1045" t="s">
        <v>618</v>
      </c>
      <c r="BT34" s="1046"/>
      <c r="BU34" s="1046"/>
      <c r="BV34" s="1046"/>
      <c r="BW34" s="1046"/>
      <c r="BX34" s="1046"/>
      <c r="BY34" s="1046"/>
      <c r="BZ34" s="1046"/>
      <c r="CA34" s="1046"/>
      <c r="CB34" s="1046"/>
      <c r="CC34" s="1046"/>
      <c r="CD34" s="1046"/>
      <c r="CE34" s="1046"/>
      <c r="CF34" s="1046"/>
      <c r="CG34" s="1047"/>
      <c r="CH34" s="1020">
        <v>82</v>
      </c>
      <c r="CI34" s="1021"/>
      <c r="CJ34" s="1021"/>
      <c r="CK34" s="1021"/>
      <c r="CL34" s="1022"/>
      <c r="CM34" s="1020">
        <v>582</v>
      </c>
      <c r="CN34" s="1021"/>
      <c r="CO34" s="1021"/>
      <c r="CP34" s="1021"/>
      <c r="CQ34" s="1022"/>
      <c r="CR34" s="1020">
        <v>4</v>
      </c>
      <c r="CS34" s="1021"/>
      <c r="CT34" s="1021"/>
      <c r="CU34" s="1021"/>
      <c r="CV34" s="1022"/>
      <c r="CW34" s="1020" t="s">
        <v>524</v>
      </c>
      <c r="CX34" s="1021"/>
      <c r="CY34" s="1021"/>
      <c r="CZ34" s="1021"/>
      <c r="DA34" s="1022"/>
      <c r="DB34" s="1020" t="s">
        <v>524</v>
      </c>
      <c r="DC34" s="1021"/>
      <c r="DD34" s="1021"/>
      <c r="DE34" s="1021"/>
      <c r="DF34" s="1022"/>
      <c r="DG34" s="1020" t="s">
        <v>524</v>
      </c>
      <c r="DH34" s="1021"/>
      <c r="DI34" s="1021"/>
      <c r="DJ34" s="1021"/>
      <c r="DK34" s="1022"/>
      <c r="DL34" s="1020" t="s">
        <v>524</v>
      </c>
      <c r="DM34" s="1021"/>
      <c r="DN34" s="1021"/>
      <c r="DO34" s="1021"/>
      <c r="DP34" s="1022"/>
      <c r="DQ34" s="1020" t="s">
        <v>524</v>
      </c>
      <c r="DR34" s="1021"/>
      <c r="DS34" s="1021"/>
      <c r="DT34" s="1021"/>
      <c r="DU34" s="1022"/>
      <c r="DV34" s="1023"/>
      <c r="DW34" s="1024"/>
      <c r="DX34" s="1024"/>
      <c r="DY34" s="1024"/>
      <c r="DZ34" s="1025"/>
      <c r="EA34" s="226"/>
    </row>
    <row r="35" spans="1:131" s="227" customFormat="1" ht="26.25" customHeight="1">
      <c r="A35" s="246">
        <v>8</v>
      </c>
      <c r="B35" s="1062" t="s">
        <v>410</v>
      </c>
      <c r="C35" s="1063"/>
      <c r="D35" s="1063"/>
      <c r="E35" s="1063"/>
      <c r="F35" s="1063"/>
      <c r="G35" s="1063"/>
      <c r="H35" s="1063"/>
      <c r="I35" s="1063"/>
      <c r="J35" s="1063"/>
      <c r="K35" s="1063"/>
      <c r="L35" s="1063"/>
      <c r="M35" s="1063"/>
      <c r="N35" s="1063"/>
      <c r="O35" s="1063"/>
      <c r="P35" s="1064"/>
      <c r="Q35" s="1074">
        <v>1894</v>
      </c>
      <c r="R35" s="1075"/>
      <c r="S35" s="1075"/>
      <c r="T35" s="1075"/>
      <c r="U35" s="1075"/>
      <c r="V35" s="1075">
        <v>32813</v>
      </c>
      <c r="W35" s="1075"/>
      <c r="X35" s="1075"/>
      <c r="Y35" s="1075"/>
      <c r="Z35" s="1075"/>
      <c r="AA35" s="1075">
        <f t="shared" si="0"/>
        <v>-30919</v>
      </c>
      <c r="AB35" s="1075"/>
      <c r="AC35" s="1075"/>
      <c r="AD35" s="1075"/>
      <c r="AE35" s="1076"/>
      <c r="AF35" s="1068" t="s">
        <v>411</v>
      </c>
      <c r="AG35" s="1069"/>
      <c r="AH35" s="1069"/>
      <c r="AI35" s="1069"/>
      <c r="AJ35" s="1070"/>
      <c r="AK35" s="1011">
        <v>9919</v>
      </c>
      <c r="AL35" s="1002"/>
      <c r="AM35" s="1002"/>
      <c r="AN35" s="1002"/>
      <c r="AO35" s="1002"/>
      <c r="AP35" s="1002">
        <v>314838</v>
      </c>
      <c r="AQ35" s="1002"/>
      <c r="AR35" s="1002"/>
      <c r="AS35" s="1002"/>
      <c r="AT35" s="1002"/>
      <c r="AU35" s="1002">
        <v>40614</v>
      </c>
      <c r="AV35" s="1002"/>
      <c r="AW35" s="1002"/>
      <c r="AX35" s="1002"/>
      <c r="AY35" s="1002"/>
      <c r="AZ35" s="1073" t="s">
        <v>524</v>
      </c>
      <c r="BA35" s="1073"/>
      <c r="BB35" s="1073"/>
      <c r="BC35" s="1073"/>
      <c r="BD35" s="1073"/>
      <c r="BE35" s="1057" t="s">
        <v>412</v>
      </c>
      <c r="BF35" s="1057"/>
      <c r="BG35" s="1057"/>
      <c r="BH35" s="1057"/>
      <c r="BI35" s="1058"/>
      <c r="BJ35" s="232"/>
      <c r="BK35" s="232"/>
      <c r="BL35" s="232"/>
      <c r="BM35" s="232"/>
      <c r="BN35" s="232"/>
      <c r="BO35" s="245"/>
      <c r="BP35" s="245"/>
      <c r="BQ35" s="242">
        <v>29</v>
      </c>
      <c r="BR35" s="243"/>
      <c r="BS35" s="1045" t="s">
        <v>619</v>
      </c>
      <c r="BT35" s="1046"/>
      <c r="BU35" s="1046"/>
      <c r="BV35" s="1046"/>
      <c r="BW35" s="1046"/>
      <c r="BX35" s="1046"/>
      <c r="BY35" s="1046"/>
      <c r="BZ35" s="1046"/>
      <c r="CA35" s="1046"/>
      <c r="CB35" s="1046"/>
      <c r="CC35" s="1046"/>
      <c r="CD35" s="1046"/>
      <c r="CE35" s="1046"/>
      <c r="CF35" s="1046"/>
      <c r="CG35" s="1047"/>
      <c r="CH35" s="1020">
        <v>-6</v>
      </c>
      <c r="CI35" s="1021"/>
      <c r="CJ35" s="1021"/>
      <c r="CK35" s="1021"/>
      <c r="CL35" s="1022"/>
      <c r="CM35" s="1020">
        <v>117</v>
      </c>
      <c r="CN35" s="1021"/>
      <c r="CO35" s="1021"/>
      <c r="CP35" s="1021"/>
      <c r="CQ35" s="1022"/>
      <c r="CR35" s="1020">
        <v>80</v>
      </c>
      <c r="CS35" s="1021"/>
      <c r="CT35" s="1021"/>
      <c r="CU35" s="1021"/>
      <c r="CV35" s="1022"/>
      <c r="CW35" s="1020">
        <v>0</v>
      </c>
      <c r="CX35" s="1021"/>
      <c r="CY35" s="1021"/>
      <c r="CZ35" s="1021"/>
      <c r="DA35" s="1022"/>
      <c r="DB35" s="1020" t="s">
        <v>524</v>
      </c>
      <c r="DC35" s="1021"/>
      <c r="DD35" s="1021"/>
      <c r="DE35" s="1021"/>
      <c r="DF35" s="1022"/>
      <c r="DG35" s="1020" t="s">
        <v>524</v>
      </c>
      <c r="DH35" s="1021"/>
      <c r="DI35" s="1021"/>
      <c r="DJ35" s="1021"/>
      <c r="DK35" s="1022"/>
      <c r="DL35" s="1020" t="s">
        <v>524</v>
      </c>
      <c r="DM35" s="1021"/>
      <c r="DN35" s="1021"/>
      <c r="DO35" s="1021"/>
      <c r="DP35" s="1022"/>
      <c r="DQ35" s="1020" t="s">
        <v>524</v>
      </c>
      <c r="DR35" s="1021"/>
      <c r="DS35" s="1021"/>
      <c r="DT35" s="1021"/>
      <c r="DU35" s="1022"/>
      <c r="DV35" s="1023"/>
      <c r="DW35" s="1024"/>
      <c r="DX35" s="1024"/>
      <c r="DY35" s="1024"/>
      <c r="DZ35" s="1025"/>
      <c r="EA35" s="226"/>
    </row>
    <row r="36" spans="1:131" s="227" customFormat="1" ht="26.25" customHeight="1">
      <c r="A36" s="246">
        <v>9</v>
      </c>
      <c r="B36" s="1062" t="s">
        <v>413</v>
      </c>
      <c r="C36" s="1063"/>
      <c r="D36" s="1063"/>
      <c r="E36" s="1063"/>
      <c r="F36" s="1063"/>
      <c r="G36" s="1063"/>
      <c r="H36" s="1063"/>
      <c r="I36" s="1063"/>
      <c r="J36" s="1063"/>
      <c r="K36" s="1063"/>
      <c r="L36" s="1063"/>
      <c r="M36" s="1063"/>
      <c r="N36" s="1063"/>
      <c r="O36" s="1063"/>
      <c r="P36" s="1064"/>
      <c r="Q36" s="1074">
        <v>7200</v>
      </c>
      <c r="R36" s="1075"/>
      <c r="S36" s="1075"/>
      <c r="T36" s="1075"/>
      <c r="U36" s="1075"/>
      <c r="V36" s="1075">
        <v>6211</v>
      </c>
      <c r="W36" s="1075"/>
      <c r="X36" s="1075"/>
      <c r="Y36" s="1075"/>
      <c r="Z36" s="1075"/>
      <c r="AA36" s="1075">
        <f t="shared" si="0"/>
        <v>989</v>
      </c>
      <c r="AB36" s="1075"/>
      <c r="AC36" s="1075"/>
      <c r="AD36" s="1075"/>
      <c r="AE36" s="1076"/>
      <c r="AF36" s="1068">
        <v>988</v>
      </c>
      <c r="AG36" s="1069"/>
      <c r="AH36" s="1069"/>
      <c r="AI36" s="1069"/>
      <c r="AJ36" s="1070"/>
      <c r="AK36" s="1011">
        <f>1184-AK37</f>
        <v>542</v>
      </c>
      <c r="AL36" s="1002"/>
      <c r="AM36" s="1002"/>
      <c r="AN36" s="1002"/>
      <c r="AO36" s="1002"/>
      <c r="AP36" s="1002">
        <v>4337</v>
      </c>
      <c r="AQ36" s="1002"/>
      <c r="AR36" s="1002"/>
      <c r="AS36" s="1002"/>
      <c r="AT36" s="1002"/>
      <c r="AU36" s="1002">
        <v>2372</v>
      </c>
      <c r="AV36" s="1002"/>
      <c r="AW36" s="1002"/>
      <c r="AX36" s="1002"/>
      <c r="AY36" s="1002"/>
      <c r="AZ36" s="1073" t="s">
        <v>524</v>
      </c>
      <c r="BA36" s="1073"/>
      <c r="BB36" s="1073"/>
      <c r="BC36" s="1073"/>
      <c r="BD36" s="1073"/>
      <c r="BE36" s="1057" t="s">
        <v>414</v>
      </c>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2" t="s">
        <v>415</v>
      </c>
      <c r="C37" s="1063"/>
      <c r="D37" s="1063"/>
      <c r="E37" s="1063"/>
      <c r="F37" s="1063"/>
      <c r="G37" s="1063"/>
      <c r="H37" s="1063"/>
      <c r="I37" s="1063"/>
      <c r="J37" s="1063"/>
      <c r="K37" s="1063"/>
      <c r="L37" s="1063"/>
      <c r="M37" s="1063"/>
      <c r="N37" s="1063"/>
      <c r="O37" s="1063"/>
      <c r="P37" s="1064"/>
      <c r="Q37" s="1074">
        <v>6076</v>
      </c>
      <c r="R37" s="1075"/>
      <c r="S37" s="1075"/>
      <c r="T37" s="1075"/>
      <c r="U37" s="1075"/>
      <c r="V37" s="1075">
        <v>6076</v>
      </c>
      <c r="W37" s="1075"/>
      <c r="X37" s="1075"/>
      <c r="Y37" s="1075"/>
      <c r="Z37" s="1075"/>
      <c r="AA37" s="1075">
        <f t="shared" si="0"/>
        <v>0</v>
      </c>
      <c r="AB37" s="1075"/>
      <c r="AC37" s="1075"/>
      <c r="AD37" s="1075"/>
      <c r="AE37" s="1076"/>
      <c r="AF37" s="1068" t="s">
        <v>404</v>
      </c>
      <c r="AG37" s="1069"/>
      <c r="AH37" s="1069"/>
      <c r="AI37" s="1069"/>
      <c r="AJ37" s="1070"/>
      <c r="AK37" s="1011">
        <v>642</v>
      </c>
      <c r="AL37" s="1002"/>
      <c r="AM37" s="1002"/>
      <c r="AN37" s="1002"/>
      <c r="AO37" s="1002"/>
      <c r="AP37" s="1002">
        <v>4221</v>
      </c>
      <c r="AQ37" s="1002"/>
      <c r="AR37" s="1002"/>
      <c r="AS37" s="1002"/>
      <c r="AT37" s="1002"/>
      <c r="AU37" s="1002">
        <v>3233</v>
      </c>
      <c r="AV37" s="1002"/>
      <c r="AW37" s="1002"/>
      <c r="AX37" s="1002"/>
      <c r="AY37" s="1002"/>
      <c r="AZ37" s="1073" t="s">
        <v>524</v>
      </c>
      <c r="BA37" s="1073"/>
      <c r="BB37" s="1073"/>
      <c r="BC37" s="1073"/>
      <c r="BD37" s="1073"/>
      <c r="BE37" s="1057" t="s">
        <v>416</v>
      </c>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2" t="s">
        <v>417</v>
      </c>
      <c r="C38" s="1063"/>
      <c r="D38" s="1063"/>
      <c r="E38" s="1063"/>
      <c r="F38" s="1063"/>
      <c r="G38" s="1063"/>
      <c r="H38" s="1063"/>
      <c r="I38" s="1063"/>
      <c r="J38" s="1063"/>
      <c r="K38" s="1063"/>
      <c r="L38" s="1063"/>
      <c r="M38" s="1063"/>
      <c r="N38" s="1063"/>
      <c r="O38" s="1063"/>
      <c r="P38" s="1064"/>
      <c r="Q38" s="1074">
        <v>51</v>
      </c>
      <c r="R38" s="1075"/>
      <c r="S38" s="1075"/>
      <c r="T38" s="1075"/>
      <c r="U38" s="1075"/>
      <c r="V38" s="1075">
        <v>51</v>
      </c>
      <c r="W38" s="1075"/>
      <c r="X38" s="1075"/>
      <c r="Y38" s="1075"/>
      <c r="Z38" s="1075"/>
      <c r="AA38" s="1075">
        <f t="shared" si="0"/>
        <v>0</v>
      </c>
      <c r="AB38" s="1075"/>
      <c r="AC38" s="1075"/>
      <c r="AD38" s="1075"/>
      <c r="AE38" s="1076"/>
      <c r="AF38" s="1068" t="s">
        <v>404</v>
      </c>
      <c r="AG38" s="1069"/>
      <c r="AH38" s="1069"/>
      <c r="AI38" s="1069"/>
      <c r="AJ38" s="1070"/>
      <c r="AK38" s="1011">
        <v>33</v>
      </c>
      <c r="AL38" s="1002"/>
      <c r="AM38" s="1002"/>
      <c r="AN38" s="1002"/>
      <c r="AO38" s="1002"/>
      <c r="AP38" s="1002">
        <v>253</v>
      </c>
      <c r="AQ38" s="1002"/>
      <c r="AR38" s="1002"/>
      <c r="AS38" s="1002"/>
      <c r="AT38" s="1002"/>
      <c r="AU38" s="1002">
        <v>149</v>
      </c>
      <c r="AV38" s="1002"/>
      <c r="AW38" s="1002"/>
      <c r="AX38" s="1002"/>
      <c r="AY38" s="1002"/>
      <c r="AZ38" s="1073" t="s">
        <v>524</v>
      </c>
      <c r="BA38" s="1073"/>
      <c r="BB38" s="1073"/>
      <c r="BC38" s="1073"/>
      <c r="BD38" s="1073"/>
      <c r="BE38" s="1057" t="s">
        <v>418</v>
      </c>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2" t="s">
        <v>419</v>
      </c>
      <c r="C39" s="1063"/>
      <c r="D39" s="1063"/>
      <c r="E39" s="1063"/>
      <c r="F39" s="1063"/>
      <c r="G39" s="1063"/>
      <c r="H39" s="1063"/>
      <c r="I39" s="1063"/>
      <c r="J39" s="1063"/>
      <c r="K39" s="1063"/>
      <c r="L39" s="1063"/>
      <c r="M39" s="1063"/>
      <c r="N39" s="1063"/>
      <c r="O39" s="1063"/>
      <c r="P39" s="1064"/>
      <c r="Q39" s="1074">
        <v>300</v>
      </c>
      <c r="R39" s="1075"/>
      <c r="S39" s="1075"/>
      <c r="T39" s="1075"/>
      <c r="U39" s="1075"/>
      <c r="V39" s="1075">
        <v>107</v>
      </c>
      <c r="W39" s="1075"/>
      <c r="X39" s="1075"/>
      <c r="Y39" s="1075"/>
      <c r="Z39" s="1075"/>
      <c r="AA39" s="1075">
        <f t="shared" si="0"/>
        <v>193</v>
      </c>
      <c r="AB39" s="1075"/>
      <c r="AC39" s="1075"/>
      <c r="AD39" s="1075"/>
      <c r="AE39" s="1076"/>
      <c r="AF39" s="1068">
        <v>191</v>
      </c>
      <c r="AG39" s="1069"/>
      <c r="AH39" s="1069"/>
      <c r="AI39" s="1069"/>
      <c r="AJ39" s="1070"/>
      <c r="AK39" s="1011" t="s">
        <v>524</v>
      </c>
      <c r="AL39" s="1002"/>
      <c r="AM39" s="1002"/>
      <c r="AN39" s="1002"/>
      <c r="AO39" s="1002"/>
      <c r="AP39" s="1002" t="s">
        <v>524</v>
      </c>
      <c r="AQ39" s="1002"/>
      <c r="AR39" s="1002"/>
      <c r="AS39" s="1002"/>
      <c r="AT39" s="1002"/>
      <c r="AU39" s="1002" t="s">
        <v>524</v>
      </c>
      <c r="AV39" s="1002"/>
      <c r="AW39" s="1002"/>
      <c r="AX39" s="1002"/>
      <c r="AY39" s="1002"/>
      <c r="AZ39" s="1073" t="s">
        <v>524</v>
      </c>
      <c r="BA39" s="1073"/>
      <c r="BB39" s="1073"/>
      <c r="BC39" s="1073"/>
      <c r="BD39" s="1073"/>
      <c r="BE39" s="1057" t="s">
        <v>416</v>
      </c>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420</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387</v>
      </c>
      <c r="B63" s="975" t="s">
        <v>421</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42003</v>
      </c>
      <c r="AG63" s="990"/>
      <c r="AH63" s="990"/>
      <c r="AI63" s="990"/>
      <c r="AJ63" s="1055"/>
      <c r="AK63" s="1056"/>
      <c r="AL63" s="994"/>
      <c r="AM63" s="994"/>
      <c r="AN63" s="994"/>
      <c r="AO63" s="994"/>
      <c r="AP63" s="990"/>
      <c r="AQ63" s="990"/>
      <c r="AR63" s="990"/>
      <c r="AS63" s="990"/>
      <c r="AT63" s="990"/>
      <c r="AU63" s="990"/>
      <c r="AV63" s="990"/>
      <c r="AW63" s="990"/>
      <c r="AX63" s="990"/>
      <c r="AY63" s="990"/>
      <c r="AZ63" s="1050"/>
      <c r="BA63" s="1050"/>
      <c r="BB63" s="1050"/>
      <c r="BC63" s="1050"/>
      <c r="BD63" s="1050"/>
      <c r="BE63" s="991"/>
      <c r="BF63" s="991"/>
      <c r="BG63" s="991"/>
      <c r="BH63" s="991"/>
      <c r="BI63" s="992"/>
      <c r="BJ63" s="1051" t="s">
        <v>179</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423</v>
      </c>
      <c r="B66" s="1027"/>
      <c r="C66" s="1027"/>
      <c r="D66" s="1027"/>
      <c r="E66" s="1027"/>
      <c r="F66" s="1027"/>
      <c r="G66" s="1027"/>
      <c r="H66" s="1027"/>
      <c r="I66" s="1027"/>
      <c r="J66" s="1027"/>
      <c r="K66" s="1027"/>
      <c r="L66" s="1027"/>
      <c r="M66" s="1027"/>
      <c r="N66" s="1027"/>
      <c r="O66" s="1027"/>
      <c r="P66" s="1028"/>
      <c r="Q66" s="1032" t="s">
        <v>424</v>
      </c>
      <c r="R66" s="1033"/>
      <c r="S66" s="1033"/>
      <c r="T66" s="1033"/>
      <c r="U66" s="1034"/>
      <c r="V66" s="1032" t="s">
        <v>393</v>
      </c>
      <c r="W66" s="1033"/>
      <c r="X66" s="1033"/>
      <c r="Y66" s="1033"/>
      <c r="Z66" s="1034"/>
      <c r="AA66" s="1032" t="s">
        <v>425</v>
      </c>
      <c r="AB66" s="1033"/>
      <c r="AC66" s="1033"/>
      <c r="AD66" s="1033"/>
      <c r="AE66" s="1034"/>
      <c r="AF66" s="1038" t="s">
        <v>426</v>
      </c>
      <c r="AG66" s="1039"/>
      <c r="AH66" s="1039"/>
      <c r="AI66" s="1039"/>
      <c r="AJ66" s="1040"/>
      <c r="AK66" s="1032" t="s">
        <v>396</v>
      </c>
      <c r="AL66" s="1027"/>
      <c r="AM66" s="1027"/>
      <c r="AN66" s="1027"/>
      <c r="AO66" s="1028"/>
      <c r="AP66" s="1032" t="s">
        <v>397</v>
      </c>
      <c r="AQ66" s="1033"/>
      <c r="AR66" s="1033"/>
      <c r="AS66" s="1033"/>
      <c r="AT66" s="1034"/>
      <c r="AU66" s="1032" t="s">
        <v>427</v>
      </c>
      <c r="AV66" s="1033"/>
      <c r="AW66" s="1033"/>
      <c r="AX66" s="1033"/>
      <c r="AY66" s="1034"/>
      <c r="AZ66" s="1032" t="s">
        <v>370</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622</v>
      </c>
      <c r="C68" s="1017"/>
      <c r="D68" s="1017"/>
      <c r="E68" s="1017"/>
      <c r="F68" s="1017"/>
      <c r="G68" s="1017"/>
      <c r="H68" s="1017"/>
      <c r="I68" s="1017"/>
      <c r="J68" s="1017"/>
      <c r="K68" s="1017"/>
      <c r="L68" s="1017"/>
      <c r="M68" s="1017"/>
      <c r="N68" s="1017"/>
      <c r="O68" s="1017"/>
      <c r="P68" s="1018"/>
      <c r="Q68" s="1019">
        <v>11</v>
      </c>
      <c r="R68" s="1013"/>
      <c r="S68" s="1013"/>
      <c r="T68" s="1013"/>
      <c r="U68" s="1013"/>
      <c r="V68" s="1013">
        <v>10</v>
      </c>
      <c r="W68" s="1013"/>
      <c r="X68" s="1013"/>
      <c r="Y68" s="1013"/>
      <c r="Z68" s="1013"/>
      <c r="AA68" s="1013">
        <f t="shared" ref="AA68:AA72" si="1">Q68-V68</f>
        <v>1</v>
      </c>
      <c r="AB68" s="1013"/>
      <c r="AC68" s="1013"/>
      <c r="AD68" s="1013"/>
      <c r="AE68" s="1013"/>
      <c r="AF68" s="1013">
        <f>AA68</f>
        <v>1</v>
      </c>
      <c r="AG68" s="1013"/>
      <c r="AH68" s="1013"/>
      <c r="AI68" s="1013"/>
      <c r="AJ68" s="1013"/>
      <c r="AK68" s="1013" t="s">
        <v>524</v>
      </c>
      <c r="AL68" s="1013"/>
      <c r="AM68" s="1013"/>
      <c r="AN68" s="1013"/>
      <c r="AO68" s="1013"/>
      <c r="AP68" s="1013" t="s">
        <v>524</v>
      </c>
      <c r="AQ68" s="1013"/>
      <c r="AR68" s="1013"/>
      <c r="AS68" s="1013"/>
      <c r="AT68" s="1013"/>
      <c r="AU68" s="1013" t="s">
        <v>524</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623</v>
      </c>
      <c r="C69" s="1006"/>
      <c r="D69" s="1006"/>
      <c r="E69" s="1006"/>
      <c r="F69" s="1006"/>
      <c r="G69" s="1006"/>
      <c r="H69" s="1006"/>
      <c r="I69" s="1006"/>
      <c r="J69" s="1006"/>
      <c r="K69" s="1006"/>
      <c r="L69" s="1006"/>
      <c r="M69" s="1006"/>
      <c r="N69" s="1006"/>
      <c r="O69" s="1006"/>
      <c r="P69" s="1007"/>
      <c r="Q69" s="1008">
        <v>9</v>
      </c>
      <c r="R69" s="1002"/>
      <c r="S69" s="1002"/>
      <c r="T69" s="1002"/>
      <c r="U69" s="1002"/>
      <c r="V69" s="1002">
        <v>7</v>
      </c>
      <c r="W69" s="1002"/>
      <c r="X69" s="1002"/>
      <c r="Y69" s="1002"/>
      <c r="Z69" s="1002"/>
      <c r="AA69" s="1002">
        <f t="shared" si="1"/>
        <v>2</v>
      </c>
      <c r="AB69" s="1002"/>
      <c r="AC69" s="1002"/>
      <c r="AD69" s="1002"/>
      <c r="AE69" s="1002"/>
      <c r="AF69" s="1002">
        <f t="shared" ref="AF69:AF72" si="2">AA69</f>
        <v>2</v>
      </c>
      <c r="AG69" s="1002"/>
      <c r="AH69" s="1002"/>
      <c r="AI69" s="1002"/>
      <c r="AJ69" s="1002"/>
      <c r="AK69" s="1002" t="s">
        <v>524</v>
      </c>
      <c r="AL69" s="1002"/>
      <c r="AM69" s="1002"/>
      <c r="AN69" s="1002"/>
      <c r="AO69" s="1002"/>
      <c r="AP69" s="1002" t="s">
        <v>524</v>
      </c>
      <c r="AQ69" s="1002"/>
      <c r="AR69" s="1002"/>
      <c r="AS69" s="1002"/>
      <c r="AT69" s="1002"/>
      <c r="AU69" s="1002" t="s">
        <v>524</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624</v>
      </c>
      <c r="C70" s="1006"/>
      <c r="D70" s="1006"/>
      <c r="E70" s="1006"/>
      <c r="F70" s="1006"/>
      <c r="G70" s="1006"/>
      <c r="H70" s="1006"/>
      <c r="I70" s="1006"/>
      <c r="J70" s="1006"/>
      <c r="K70" s="1006"/>
      <c r="L70" s="1006"/>
      <c r="M70" s="1006"/>
      <c r="N70" s="1006"/>
      <c r="O70" s="1006"/>
      <c r="P70" s="1007"/>
      <c r="Q70" s="1008">
        <v>13</v>
      </c>
      <c r="R70" s="1002"/>
      <c r="S70" s="1002"/>
      <c r="T70" s="1002"/>
      <c r="U70" s="1002"/>
      <c r="V70" s="1002">
        <v>11</v>
      </c>
      <c r="W70" s="1002"/>
      <c r="X70" s="1002"/>
      <c r="Y70" s="1002"/>
      <c r="Z70" s="1002"/>
      <c r="AA70" s="1002">
        <f t="shared" si="1"/>
        <v>2</v>
      </c>
      <c r="AB70" s="1002"/>
      <c r="AC70" s="1002"/>
      <c r="AD70" s="1002"/>
      <c r="AE70" s="1002"/>
      <c r="AF70" s="1002">
        <f t="shared" si="2"/>
        <v>2</v>
      </c>
      <c r="AG70" s="1002"/>
      <c r="AH70" s="1002"/>
      <c r="AI70" s="1002"/>
      <c r="AJ70" s="1002"/>
      <c r="AK70" s="1002" t="s">
        <v>524</v>
      </c>
      <c r="AL70" s="1002"/>
      <c r="AM70" s="1002"/>
      <c r="AN70" s="1002"/>
      <c r="AO70" s="1002"/>
      <c r="AP70" s="1002" t="s">
        <v>524</v>
      </c>
      <c r="AQ70" s="1002"/>
      <c r="AR70" s="1002"/>
      <c r="AS70" s="1002"/>
      <c r="AT70" s="1002"/>
      <c r="AU70" s="1002" t="s">
        <v>524</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625</v>
      </c>
      <c r="C71" s="1006"/>
      <c r="D71" s="1006"/>
      <c r="E71" s="1006"/>
      <c r="F71" s="1006"/>
      <c r="G71" s="1006"/>
      <c r="H71" s="1006"/>
      <c r="I71" s="1006"/>
      <c r="J71" s="1006"/>
      <c r="K71" s="1006"/>
      <c r="L71" s="1006"/>
      <c r="M71" s="1006"/>
      <c r="N71" s="1006"/>
      <c r="O71" s="1006"/>
      <c r="P71" s="1007"/>
      <c r="Q71" s="1008">
        <v>350122</v>
      </c>
      <c r="R71" s="1002"/>
      <c r="S71" s="1002"/>
      <c r="T71" s="1002"/>
      <c r="U71" s="1002"/>
      <c r="V71" s="1002">
        <v>339282</v>
      </c>
      <c r="W71" s="1002"/>
      <c r="X71" s="1002"/>
      <c r="Y71" s="1002"/>
      <c r="Z71" s="1002"/>
      <c r="AA71" s="1002">
        <f t="shared" si="1"/>
        <v>10840</v>
      </c>
      <c r="AB71" s="1002"/>
      <c r="AC71" s="1002"/>
      <c r="AD71" s="1002"/>
      <c r="AE71" s="1002"/>
      <c r="AF71" s="1002">
        <f t="shared" si="2"/>
        <v>10840</v>
      </c>
      <c r="AG71" s="1002"/>
      <c r="AH71" s="1002"/>
      <c r="AI71" s="1002"/>
      <c r="AJ71" s="1002"/>
      <c r="AK71" s="1002" t="s">
        <v>524</v>
      </c>
      <c r="AL71" s="1002"/>
      <c r="AM71" s="1002"/>
      <c r="AN71" s="1002"/>
      <c r="AO71" s="1002"/>
      <c r="AP71" s="1002" t="s">
        <v>524</v>
      </c>
      <c r="AQ71" s="1002"/>
      <c r="AR71" s="1002"/>
      <c r="AS71" s="1002"/>
      <c r="AT71" s="1002"/>
      <c r="AU71" s="1002" t="s">
        <v>524</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626</v>
      </c>
      <c r="C72" s="1006"/>
      <c r="D72" s="1006"/>
      <c r="E72" s="1006"/>
      <c r="F72" s="1006"/>
      <c r="G72" s="1006"/>
      <c r="H72" s="1006"/>
      <c r="I72" s="1006"/>
      <c r="J72" s="1006"/>
      <c r="K72" s="1006"/>
      <c r="L72" s="1006"/>
      <c r="M72" s="1006"/>
      <c r="N72" s="1006"/>
      <c r="O72" s="1006"/>
      <c r="P72" s="1007"/>
      <c r="Q72" s="1008">
        <v>2135</v>
      </c>
      <c r="R72" s="1002"/>
      <c r="S72" s="1002"/>
      <c r="T72" s="1002"/>
      <c r="U72" s="1002"/>
      <c r="V72" s="1002">
        <v>2074</v>
      </c>
      <c r="W72" s="1002"/>
      <c r="X72" s="1002"/>
      <c r="Y72" s="1002"/>
      <c r="Z72" s="1002"/>
      <c r="AA72" s="1002">
        <f t="shared" si="1"/>
        <v>61</v>
      </c>
      <c r="AB72" s="1002"/>
      <c r="AC72" s="1002"/>
      <c r="AD72" s="1002"/>
      <c r="AE72" s="1002"/>
      <c r="AF72" s="1002">
        <f t="shared" si="2"/>
        <v>61</v>
      </c>
      <c r="AG72" s="1002"/>
      <c r="AH72" s="1002"/>
      <c r="AI72" s="1002"/>
      <c r="AJ72" s="1002"/>
      <c r="AK72" s="1002" t="s">
        <v>524</v>
      </c>
      <c r="AL72" s="1002"/>
      <c r="AM72" s="1002"/>
      <c r="AN72" s="1002"/>
      <c r="AO72" s="1002"/>
      <c r="AP72" s="1002" t="s">
        <v>524</v>
      </c>
      <c r="AQ72" s="1002"/>
      <c r="AR72" s="1002"/>
      <c r="AS72" s="1002"/>
      <c r="AT72" s="1002"/>
      <c r="AU72" s="1002" t="s">
        <v>524</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387</v>
      </c>
      <c r="B88" s="975" t="s">
        <v>428</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975" t="s">
        <v>429</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430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431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432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434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436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437</v>
      </c>
      <c r="AB109" s="925"/>
      <c r="AC109" s="925"/>
      <c r="AD109" s="925"/>
      <c r="AE109" s="926"/>
      <c r="AF109" s="927" t="s">
        <v>302</v>
      </c>
      <c r="AG109" s="925"/>
      <c r="AH109" s="925"/>
      <c r="AI109" s="925"/>
      <c r="AJ109" s="926"/>
      <c r="AK109" s="927" t="s">
        <v>301</v>
      </c>
      <c r="AL109" s="925"/>
      <c r="AM109" s="925"/>
      <c r="AN109" s="925"/>
      <c r="AO109" s="926"/>
      <c r="AP109" s="927" t="s">
        <v>438</v>
      </c>
      <c r="AQ109" s="925"/>
      <c r="AR109" s="925"/>
      <c r="AS109" s="925"/>
      <c r="AT109" s="956"/>
      <c r="AU109" s="924" t="s">
        <v>436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437</v>
      </c>
      <c r="BR109" s="925"/>
      <c r="BS109" s="925"/>
      <c r="BT109" s="925"/>
      <c r="BU109" s="926"/>
      <c r="BV109" s="927" t="s">
        <v>302</v>
      </c>
      <c r="BW109" s="925"/>
      <c r="BX109" s="925"/>
      <c r="BY109" s="925"/>
      <c r="BZ109" s="926"/>
      <c r="CA109" s="927" t="s">
        <v>301</v>
      </c>
      <c r="CB109" s="925"/>
      <c r="CC109" s="925"/>
      <c r="CD109" s="925"/>
      <c r="CE109" s="926"/>
      <c r="CF109" s="963" t="s">
        <v>438</v>
      </c>
      <c r="CG109" s="963"/>
      <c r="CH109" s="963"/>
      <c r="CI109" s="963"/>
      <c r="CJ109" s="963"/>
      <c r="CK109" s="927" t="s">
        <v>439</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437</v>
      </c>
      <c r="DH109" s="925"/>
      <c r="DI109" s="925"/>
      <c r="DJ109" s="925"/>
      <c r="DK109" s="926"/>
      <c r="DL109" s="927" t="s">
        <v>302</v>
      </c>
      <c r="DM109" s="925"/>
      <c r="DN109" s="925"/>
      <c r="DO109" s="925"/>
      <c r="DP109" s="926"/>
      <c r="DQ109" s="927" t="s">
        <v>301</v>
      </c>
      <c r="DR109" s="925"/>
      <c r="DS109" s="925"/>
      <c r="DT109" s="925"/>
      <c r="DU109" s="926"/>
      <c r="DV109" s="927" t="s">
        <v>438</v>
      </c>
      <c r="DW109" s="925"/>
      <c r="DX109" s="925"/>
      <c r="DY109" s="925"/>
      <c r="DZ109" s="956"/>
    </row>
    <row r="110" spans="1:131" s="226" customFormat="1" ht="26.25" customHeight="1">
      <c r="A110" s="827" t="s">
        <v>440</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45816614</v>
      </c>
      <c r="AB110" s="918"/>
      <c r="AC110" s="918"/>
      <c r="AD110" s="918"/>
      <c r="AE110" s="919"/>
      <c r="AF110" s="920">
        <v>46003392</v>
      </c>
      <c r="AG110" s="918"/>
      <c r="AH110" s="918"/>
      <c r="AI110" s="918"/>
      <c r="AJ110" s="919"/>
      <c r="AK110" s="920">
        <v>46833681</v>
      </c>
      <c r="AL110" s="918"/>
      <c r="AM110" s="918"/>
      <c r="AN110" s="918"/>
      <c r="AO110" s="919"/>
      <c r="AP110" s="921">
        <v>13.7</v>
      </c>
      <c r="AQ110" s="922"/>
      <c r="AR110" s="922"/>
      <c r="AS110" s="922"/>
      <c r="AT110" s="923"/>
      <c r="AU110" s="957" t="s">
        <v>66</v>
      </c>
      <c r="AV110" s="958"/>
      <c r="AW110" s="958"/>
      <c r="AX110" s="958"/>
      <c r="AY110" s="958"/>
      <c r="AZ110" s="883" t="s">
        <v>441</v>
      </c>
      <c r="BA110" s="828"/>
      <c r="BB110" s="828"/>
      <c r="BC110" s="828"/>
      <c r="BD110" s="828"/>
      <c r="BE110" s="828"/>
      <c r="BF110" s="828"/>
      <c r="BG110" s="828"/>
      <c r="BH110" s="828"/>
      <c r="BI110" s="828"/>
      <c r="BJ110" s="828"/>
      <c r="BK110" s="828"/>
      <c r="BL110" s="828"/>
      <c r="BM110" s="828"/>
      <c r="BN110" s="828"/>
      <c r="BO110" s="828"/>
      <c r="BP110" s="829"/>
      <c r="BQ110" s="884">
        <v>1448727741</v>
      </c>
      <c r="BR110" s="865"/>
      <c r="BS110" s="865"/>
      <c r="BT110" s="865"/>
      <c r="BU110" s="865"/>
      <c r="BV110" s="865">
        <v>1457993948</v>
      </c>
      <c r="BW110" s="865"/>
      <c r="BX110" s="865"/>
      <c r="BY110" s="865"/>
      <c r="BZ110" s="865"/>
      <c r="CA110" s="865">
        <v>1489846988</v>
      </c>
      <c r="CB110" s="865"/>
      <c r="CC110" s="865"/>
      <c r="CD110" s="865"/>
      <c r="CE110" s="865"/>
      <c r="CF110" s="889">
        <v>435.1</v>
      </c>
      <c r="CG110" s="890"/>
      <c r="CH110" s="890"/>
      <c r="CI110" s="890"/>
      <c r="CJ110" s="890"/>
      <c r="CK110" s="953" t="s">
        <v>442</v>
      </c>
      <c r="CL110" s="839"/>
      <c r="CM110" s="914" t="s">
        <v>443</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v>5264541</v>
      </c>
      <c r="DH110" s="865"/>
      <c r="DI110" s="865"/>
      <c r="DJ110" s="865"/>
      <c r="DK110" s="865"/>
      <c r="DL110" s="865">
        <v>4398600</v>
      </c>
      <c r="DM110" s="865"/>
      <c r="DN110" s="865"/>
      <c r="DO110" s="865"/>
      <c r="DP110" s="865"/>
      <c r="DQ110" s="865">
        <v>3531491</v>
      </c>
      <c r="DR110" s="865"/>
      <c r="DS110" s="865"/>
      <c r="DT110" s="865"/>
      <c r="DU110" s="865"/>
      <c r="DV110" s="866">
        <v>1</v>
      </c>
      <c r="DW110" s="866"/>
      <c r="DX110" s="866"/>
      <c r="DY110" s="866"/>
      <c r="DZ110" s="867"/>
    </row>
    <row r="111" spans="1:131" s="226" customFormat="1" ht="26.25" customHeight="1">
      <c r="A111" s="794" t="s">
        <v>444</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v>16379823</v>
      </c>
      <c r="AB111" s="946"/>
      <c r="AC111" s="946"/>
      <c r="AD111" s="946"/>
      <c r="AE111" s="947"/>
      <c r="AF111" s="948">
        <v>14539509</v>
      </c>
      <c r="AG111" s="946"/>
      <c r="AH111" s="946"/>
      <c r="AI111" s="946"/>
      <c r="AJ111" s="947"/>
      <c r="AK111" s="948">
        <v>7876738</v>
      </c>
      <c r="AL111" s="946"/>
      <c r="AM111" s="946"/>
      <c r="AN111" s="946"/>
      <c r="AO111" s="947"/>
      <c r="AP111" s="949">
        <v>2.2999999999999998</v>
      </c>
      <c r="AQ111" s="950"/>
      <c r="AR111" s="950"/>
      <c r="AS111" s="950"/>
      <c r="AT111" s="951"/>
      <c r="AU111" s="959"/>
      <c r="AV111" s="960"/>
      <c r="AW111" s="960"/>
      <c r="AX111" s="960"/>
      <c r="AY111" s="960"/>
      <c r="AZ111" s="835" t="s">
        <v>445</v>
      </c>
      <c r="BA111" s="770"/>
      <c r="BB111" s="770"/>
      <c r="BC111" s="770"/>
      <c r="BD111" s="770"/>
      <c r="BE111" s="770"/>
      <c r="BF111" s="770"/>
      <c r="BG111" s="770"/>
      <c r="BH111" s="770"/>
      <c r="BI111" s="770"/>
      <c r="BJ111" s="770"/>
      <c r="BK111" s="770"/>
      <c r="BL111" s="770"/>
      <c r="BM111" s="770"/>
      <c r="BN111" s="770"/>
      <c r="BO111" s="770"/>
      <c r="BP111" s="771"/>
      <c r="BQ111" s="836">
        <v>12719414</v>
      </c>
      <c r="BR111" s="837"/>
      <c r="BS111" s="837"/>
      <c r="BT111" s="837"/>
      <c r="BU111" s="837"/>
      <c r="BV111" s="837">
        <v>10537133</v>
      </c>
      <c r="BW111" s="837"/>
      <c r="BX111" s="837"/>
      <c r="BY111" s="837"/>
      <c r="BZ111" s="837"/>
      <c r="CA111" s="837">
        <v>8976937</v>
      </c>
      <c r="CB111" s="837"/>
      <c r="CC111" s="837"/>
      <c r="CD111" s="837"/>
      <c r="CE111" s="837"/>
      <c r="CF111" s="898">
        <v>2.6</v>
      </c>
      <c r="CG111" s="899"/>
      <c r="CH111" s="899"/>
      <c r="CI111" s="899"/>
      <c r="CJ111" s="899"/>
      <c r="CK111" s="954"/>
      <c r="CL111" s="841"/>
      <c r="CM111" s="844" t="s">
        <v>446</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243</v>
      </c>
      <c r="DH111" s="837"/>
      <c r="DI111" s="837"/>
      <c r="DJ111" s="837"/>
      <c r="DK111" s="837"/>
      <c r="DL111" s="837" t="s">
        <v>411</v>
      </c>
      <c r="DM111" s="837"/>
      <c r="DN111" s="837"/>
      <c r="DO111" s="837"/>
      <c r="DP111" s="837"/>
      <c r="DQ111" s="837" t="s">
        <v>385</v>
      </c>
      <c r="DR111" s="837"/>
      <c r="DS111" s="837"/>
      <c r="DT111" s="837"/>
      <c r="DU111" s="837"/>
      <c r="DV111" s="814" t="s">
        <v>447</v>
      </c>
      <c r="DW111" s="814"/>
      <c r="DX111" s="814"/>
      <c r="DY111" s="814"/>
      <c r="DZ111" s="815"/>
    </row>
    <row r="112" spans="1:131" s="226" customFormat="1" ht="26.25" customHeight="1">
      <c r="A112" s="939" t="s">
        <v>448</v>
      </c>
      <c r="B112" s="940"/>
      <c r="C112" s="770" t="s">
        <v>449</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v>42684714</v>
      </c>
      <c r="AB112" s="800"/>
      <c r="AC112" s="800"/>
      <c r="AD112" s="800"/>
      <c r="AE112" s="801"/>
      <c r="AF112" s="802">
        <v>43080314</v>
      </c>
      <c r="AG112" s="800"/>
      <c r="AH112" s="800"/>
      <c r="AI112" s="800"/>
      <c r="AJ112" s="801"/>
      <c r="AK112" s="802">
        <v>43788811</v>
      </c>
      <c r="AL112" s="800"/>
      <c r="AM112" s="800"/>
      <c r="AN112" s="800"/>
      <c r="AO112" s="801"/>
      <c r="AP112" s="847">
        <v>12.8</v>
      </c>
      <c r="AQ112" s="848"/>
      <c r="AR112" s="848"/>
      <c r="AS112" s="848"/>
      <c r="AT112" s="849"/>
      <c r="AU112" s="959"/>
      <c r="AV112" s="960"/>
      <c r="AW112" s="960"/>
      <c r="AX112" s="960"/>
      <c r="AY112" s="960"/>
      <c r="AZ112" s="835" t="s">
        <v>450</v>
      </c>
      <c r="BA112" s="770"/>
      <c r="BB112" s="770"/>
      <c r="BC112" s="770"/>
      <c r="BD112" s="770"/>
      <c r="BE112" s="770"/>
      <c r="BF112" s="770"/>
      <c r="BG112" s="770"/>
      <c r="BH112" s="770"/>
      <c r="BI112" s="770"/>
      <c r="BJ112" s="770"/>
      <c r="BK112" s="770"/>
      <c r="BL112" s="770"/>
      <c r="BM112" s="770"/>
      <c r="BN112" s="770"/>
      <c r="BO112" s="770"/>
      <c r="BP112" s="771"/>
      <c r="BQ112" s="836">
        <v>292522959</v>
      </c>
      <c r="BR112" s="837"/>
      <c r="BS112" s="837"/>
      <c r="BT112" s="837"/>
      <c r="BU112" s="837"/>
      <c r="BV112" s="837">
        <v>284538735</v>
      </c>
      <c r="BW112" s="837"/>
      <c r="BX112" s="837"/>
      <c r="BY112" s="837"/>
      <c r="BZ112" s="837"/>
      <c r="CA112" s="837">
        <v>253235840</v>
      </c>
      <c r="CB112" s="837"/>
      <c r="CC112" s="837"/>
      <c r="CD112" s="837"/>
      <c r="CE112" s="837"/>
      <c r="CF112" s="898">
        <v>74</v>
      </c>
      <c r="CG112" s="899"/>
      <c r="CH112" s="899"/>
      <c r="CI112" s="899"/>
      <c r="CJ112" s="899"/>
      <c r="CK112" s="954"/>
      <c r="CL112" s="841"/>
      <c r="CM112" s="844" t="s">
        <v>451</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385</v>
      </c>
      <c r="DH112" s="837"/>
      <c r="DI112" s="837"/>
      <c r="DJ112" s="837"/>
      <c r="DK112" s="837"/>
      <c r="DL112" s="837" t="s">
        <v>243</v>
      </c>
      <c r="DM112" s="837"/>
      <c r="DN112" s="837"/>
      <c r="DO112" s="837"/>
      <c r="DP112" s="837"/>
      <c r="DQ112" s="837" t="s">
        <v>385</v>
      </c>
      <c r="DR112" s="837"/>
      <c r="DS112" s="837"/>
      <c r="DT112" s="837"/>
      <c r="DU112" s="837"/>
      <c r="DV112" s="814" t="s">
        <v>385</v>
      </c>
      <c r="DW112" s="814"/>
      <c r="DX112" s="814"/>
      <c r="DY112" s="814"/>
      <c r="DZ112" s="815"/>
    </row>
    <row r="113" spans="1:130" s="226" customFormat="1" ht="26.25" customHeight="1">
      <c r="A113" s="941"/>
      <c r="B113" s="942"/>
      <c r="C113" s="770" t="s">
        <v>452</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23220729</v>
      </c>
      <c r="AB113" s="946"/>
      <c r="AC113" s="946"/>
      <c r="AD113" s="946"/>
      <c r="AE113" s="947"/>
      <c r="AF113" s="948">
        <v>21138019</v>
      </c>
      <c r="AG113" s="946"/>
      <c r="AH113" s="946"/>
      <c r="AI113" s="946"/>
      <c r="AJ113" s="947"/>
      <c r="AK113" s="948">
        <v>19485620</v>
      </c>
      <c r="AL113" s="946"/>
      <c r="AM113" s="946"/>
      <c r="AN113" s="946"/>
      <c r="AO113" s="947"/>
      <c r="AP113" s="949">
        <v>5.7</v>
      </c>
      <c r="AQ113" s="950"/>
      <c r="AR113" s="950"/>
      <c r="AS113" s="950"/>
      <c r="AT113" s="951"/>
      <c r="AU113" s="959"/>
      <c r="AV113" s="960"/>
      <c r="AW113" s="960"/>
      <c r="AX113" s="960"/>
      <c r="AY113" s="960"/>
      <c r="AZ113" s="835" t="s">
        <v>453</v>
      </c>
      <c r="BA113" s="770"/>
      <c r="BB113" s="770"/>
      <c r="BC113" s="770"/>
      <c r="BD113" s="770"/>
      <c r="BE113" s="770"/>
      <c r="BF113" s="770"/>
      <c r="BG113" s="770"/>
      <c r="BH113" s="770"/>
      <c r="BI113" s="770"/>
      <c r="BJ113" s="770"/>
      <c r="BK113" s="770"/>
      <c r="BL113" s="770"/>
      <c r="BM113" s="770"/>
      <c r="BN113" s="770"/>
      <c r="BO113" s="770"/>
      <c r="BP113" s="771"/>
      <c r="BQ113" s="836" t="s">
        <v>454</v>
      </c>
      <c r="BR113" s="837"/>
      <c r="BS113" s="837"/>
      <c r="BT113" s="837"/>
      <c r="BU113" s="837"/>
      <c r="BV113" s="837" t="s">
        <v>447</v>
      </c>
      <c r="BW113" s="837"/>
      <c r="BX113" s="837"/>
      <c r="BY113" s="837"/>
      <c r="BZ113" s="837"/>
      <c r="CA113" s="837" t="s">
        <v>455</v>
      </c>
      <c r="CB113" s="837"/>
      <c r="CC113" s="837"/>
      <c r="CD113" s="837"/>
      <c r="CE113" s="837"/>
      <c r="CF113" s="898" t="s">
        <v>389</v>
      </c>
      <c r="CG113" s="899"/>
      <c r="CH113" s="899"/>
      <c r="CI113" s="899"/>
      <c r="CJ113" s="899"/>
      <c r="CK113" s="954"/>
      <c r="CL113" s="841"/>
      <c r="CM113" s="844" t="s">
        <v>456</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411</v>
      </c>
      <c r="DH113" s="800"/>
      <c r="DI113" s="800"/>
      <c r="DJ113" s="800"/>
      <c r="DK113" s="801"/>
      <c r="DL113" s="802" t="s">
        <v>179</v>
      </c>
      <c r="DM113" s="800"/>
      <c r="DN113" s="800"/>
      <c r="DO113" s="800"/>
      <c r="DP113" s="801"/>
      <c r="DQ113" s="802" t="s">
        <v>385</v>
      </c>
      <c r="DR113" s="800"/>
      <c r="DS113" s="800"/>
      <c r="DT113" s="800"/>
      <c r="DU113" s="801"/>
      <c r="DV113" s="847" t="s">
        <v>385</v>
      </c>
      <c r="DW113" s="848"/>
      <c r="DX113" s="848"/>
      <c r="DY113" s="848"/>
      <c r="DZ113" s="849"/>
    </row>
    <row r="114" spans="1:130" s="226" customFormat="1" ht="26.25" customHeight="1">
      <c r="A114" s="941"/>
      <c r="B114" s="942"/>
      <c r="C114" s="770" t="s">
        <v>457</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411</v>
      </c>
      <c r="AB114" s="800"/>
      <c r="AC114" s="800"/>
      <c r="AD114" s="800"/>
      <c r="AE114" s="801"/>
      <c r="AF114" s="802" t="s">
        <v>411</v>
      </c>
      <c r="AG114" s="800"/>
      <c r="AH114" s="800"/>
      <c r="AI114" s="800"/>
      <c r="AJ114" s="801"/>
      <c r="AK114" s="802" t="s">
        <v>458</v>
      </c>
      <c r="AL114" s="800"/>
      <c r="AM114" s="800"/>
      <c r="AN114" s="800"/>
      <c r="AO114" s="801"/>
      <c r="AP114" s="847" t="s">
        <v>243</v>
      </c>
      <c r="AQ114" s="848"/>
      <c r="AR114" s="848"/>
      <c r="AS114" s="848"/>
      <c r="AT114" s="849"/>
      <c r="AU114" s="959"/>
      <c r="AV114" s="960"/>
      <c r="AW114" s="960"/>
      <c r="AX114" s="960"/>
      <c r="AY114" s="960"/>
      <c r="AZ114" s="835" t="s">
        <v>459</v>
      </c>
      <c r="BA114" s="770"/>
      <c r="BB114" s="770"/>
      <c r="BC114" s="770"/>
      <c r="BD114" s="770"/>
      <c r="BE114" s="770"/>
      <c r="BF114" s="770"/>
      <c r="BG114" s="770"/>
      <c r="BH114" s="770"/>
      <c r="BI114" s="770"/>
      <c r="BJ114" s="770"/>
      <c r="BK114" s="770"/>
      <c r="BL114" s="770"/>
      <c r="BM114" s="770"/>
      <c r="BN114" s="770"/>
      <c r="BO114" s="770"/>
      <c r="BP114" s="771"/>
      <c r="BQ114" s="836">
        <v>78465644</v>
      </c>
      <c r="BR114" s="837"/>
      <c r="BS114" s="837"/>
      <c r="BT114" s="837"/>
      <c r="BU114" s="837"/>
      <c r="BV114" s="837">
        <v>77573158</v>
      </c>
      <c r="BW114" s="837"/>
      <c r="BX114" s="837"/>
      <c r="BY114" s="837"/>
      <c r="BZ114" s="837"/>
      <c r="CA114" s="837">
        <v>109777662</v>
      </c>
      <c r="CB114" s="837"/>
      <c r="CC114" s="837"/>
      <c r="CD114" s="837"/>
      <c r="CE114" s="837"/>
      <c r="CF114" s="898">
        <v>32.1</v>
      </c>
      <c r="CG114" s="899"/>
      <c r="CH114" s="899"/>
      <c r="CI114" s="899"/>
      <c r="CJ114" s="899"/>
      <c r="CK114" s="954"/>
      <c r="CL114" s="841"/>
      <c r="CM114" s="844" t="s">
        <v>460</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385</v>
      </c>
      <c r="DH114" s="800"/>
      <c r="DI114" s="800"/>
      <c r="DJ114" s="800"/>
      <c r="DK114" s="801"/>
      <c r="DL114" s="802" t="s">
        <v>458</v>
      </c>
      <c r="DM114" s="800"/>
      <c r="DN114" s="800"/>
      <c r="DO114" s="800"/>
      <c r="DP114" s="801"/>
      <c r="DQ114" s="802" t="s">
        <v>458</v>
      </c>
      <c r="DR114" s="800"/>
      <c r="DS114" s="800"/>
      <c r="DT114" s="800"/>
      <c r="DU114" s="801"/>
      <c r="DV114" s="847" t="s">
        <v>461</v>
      </c>
      <c r="DW114" s="848"/>
      <c r="DX114" s="848"/>
      <c r="DY114" s="848"/>
      <c r="DZ114" s="849"/>
    </row>
    <row r="115" spans="1:130" s="226" customFormat="1" ht="26.25" customHeight="1">
      <c r="A115" s="941"/>
      <c r="B115" s="942"/>
      <c r="C115" s="770" t="s">
        <v>462</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922329</v>
      </c>
      <c r="AB115" s="946"/>
      <c r="AC115" s="946"/>
      <c r="AD115" s="946"/>
      <c r="AE115" s="947"/>
      <c r="AF115" s="948">
        <v>831964</v>
      </c>
      <c r="AG115" s="946"/>
      <c r="AH115" s="946"/>
      <c r="AI115" s="946"/>
      <c r="AJ115" s="947"/>
      <c r="AK115" s="948">
        <v>867110</v>
      </c>
      <c r="AL115" s="946"/>
      <c r="AM115" s="946"/>
      <c r="AN115" s="946"/>
      <c r="AO115" s="947"/>
      <c r="AP115" s="949">
        <v>0.3</v>
      </c>
      <c r="AQ115" s="950"/>
      <c r="AR115" s="950"/>
      <c r="AS115" s="950"/>
      <c r="AT115" s="951"/>
      <c r="AU115" s="959"/>
      <c r="AV115" s="960"/>
      <c r="AW115" s="960"/>
      <c r="AX115" s="960"/>
      <c r="AY115" s="960"/>
      <c r="AZ115" s="835" t="s">
        <v>463</v>
      </c>
      <c r="BA115" s="770"/>
      <c r="BB115" s="770"/>
      <c r="BC115" s="770"/>
      <c r="BD115" s="770"/>
      <c r="BE115" s="770"/>
      <c r="BF115" s="770"/>
      <c r="BG115" s="770"/>
      <c r="BH115" s="770"/>
      <c r="BI115" s="770"/>
      <c r="BJ115" s="770"/>
      <c r="BK115" s="770"/>
      <c r="BL115" s="770"/>
      <c r="BM115" s="770"/>
      <c r="BN115" s="770"/>
      <c r="BO115" s="770"/>
      <c r="BP115" s="771"/>
      <c r="BQ115" s="836">
        <v>6208499</v>
      </c>
      <c r="BR115" s="837"/>
      <c r="BS115" s="837"/>
      <c r="BT115" s="837"/>
      <c r="BU115" s="837"/>
      <c r="BV115" s="837">
        <v>3250595</v>
      </c>
      <c r="BW115" s="837"/>
      <c r="BX115" s="837"/>
      <c r="BY115" s="837"/>
      <c r="BZ115" s="837"/>
      <c r="CA115" s="837">
        <v>1108159</v>
      </c>
      <c r="CB115" s="837"/>
      <c r="CC115" s="837"/>
      <c r="CD115" s="837"/>
      <c r="CE115" s="837"/>
      <c r="CF115" s="898">
        <v>0.3</v>
      </c>
      <c r="CG115" s="899"/>
      <c r="CH115" s="899"/>
      <c r="CI115" s="899"/>
      <c r="CJ115" s="899"/>
      <c r="CK115" s="954"/>
      <c r="CL115" s="841"/>
      <c r="CM115" s="835" t="s">
        <v>464</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7454873</v>
      </c>
      <c r="DH115" s="800"/>
      <c r="DI115" s="800"/>
      <c r="DJ115" s="800"/>
      <c r="DK115" s="801"/>
      <c r="DL115" s="802">
        <v>6138533</v>
      </c>
      <c r="DM115" s="800"/>
      <c r="DN115" s="800"/>
      <c r="DO115" s="800"/>
      <c r="DP115" s="801"/>
      <c r="DQ115" s="802">
        <v>5445446</v>
      </c>
      <c r="DR115" s="800"/>
      <c r="DS115" s="800"/>
      <c r="DT115" s="800"/>
      <c r="DU115" s="801"/>
      <c r="DV115" s="847">
        <v>1.6</v>
      </c>
      <c r="DW115" s="848"/>
      <c r="DX115" s="848"/>
      <c r="DY115" s="848"/>
      <c r="DZ115" s="849"/>
    </row>
    <row r="116" spans="1:130" s="226" customFormat="1" ht="26.25" customHeight="1">
      <c r="A116" s="943"/>
      <c r="B116" s="944"/>
      <c r="C116" s="903" t="s">
        <v>465</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2123</v>
      </c>
      <c r="AB116" s="800"/>
      <c r="AC116" s="800"/>
      <c r="AD116" s="800"/>
      <c r="AE116" s="801"/>
      <c r="AF116" s="802">
        <v>20</v>
      </c>
      <c r="AG116" s="800"/>
      <c r="AH116" s="800"/>
      <c r="AI116" s="800"/>
      <c r="AJ116" s="801"/>
      <c r="AK116" s="802">
        <v>17</v>
      </c>
      <c r="AL116" s="800"/>
      <c r="AM116" s="800"/>
      <c r="AN116" s="800"/>
      <c r="AO116" s="801"/>
      <c r="AP116" s="847">
        <v>0</v>
      </c>
      <c r="AQ116" s="848"/>
      <c r="AR116" s="848"/>
      <c r="AS116" s="848"/>
      <c r="AT116" s="849"/>
      <c r="AU116" s="959"/>
      <c r="AV116" s="960"/>
      <c r="AW116" s="960"/>
      <c r="AX116" s="960"/>
      <c r="AY116" s="960"/>
      <c r="AZ116" s="886" t="s">
        <v>466</v>
      </c>
      <c r="BA116" s="887"/>
      <c r="BB116" s="887"/>
      <c r="BC116" s="887"/>
      <c r="BD116" s="887"/>
      <c r="BE116" s="887"/>
      <c r="BF116" s="887"/>
      <c r="BG116" s="887"/>
      <c r="BH116" s="887"/>
      <c r="BI116" s="887"/>
      <c r="BJ116" s="887"/>
      <c r="BK116" s="887"/>
      <c r="BL116" s="887"/>
      <c r="BM116" s="887"/>
      <c r="BN116" s="887"/>
      <c r="BO116" s="887"/>
      <c r="BP116" s="888"/>
      <c r="BQ116" s="836" t="s">
        <v>454</v>
      </c>
      <c r="BR116" s="837"/>
      <c r="BS116" s="837"/>
      <c r="BT116" s="837"/>
      <c r="BU116" s="837"/>
      <c r="BV116" s="837" t="s">
        <v>454</v>
      </c>
      <c r="BW116" s="837"/>
      <c r="BX116" s="837"/>
      <c r="BY116" s="837"/>
      <c r="BZ116" s="837"/>
      <c r="CA116" s="837" t="s">
        <v>461</v>
      </c>
      <c r="CB116" s="837"/>
      <c r="CC116" s="837"/>
      <c r="CD116" s="837"/>
      <c r="CE116" s="837"/>
      <c r="CF116" s="898" t="s">
        <v>458</v>
      </c>
      <c r="CG116" s="899"/>
      <c r="CH116" s="899"/>
      <c r="CI116" s="899"/>
      <c r="CJ116" s="899"/>
      <c r="CK116" s="954"/>
      <c r="CL116" s="841"/>
      <c r="CM116" s="844" t="s">
        <v>467</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385</v>
      </c>
      <c r="DH116" s="800"/>
      <c r="DI116" s="800"/>
      <c r="DJ116" s="800"/>
      <c r="DK116" s="801"/>
      <c r="DL116" s="802" t="s">
        <v>385</v>
      </c>
      <c r="DM116" s="800"/>
      <c r="DN116" s="800"/>
      <c r="DO116" s="800"/>
      <c r="DP116" s="801"/>
      <c r="DQ116" s="802" t="s">
        <v>458</v>
      </c>
      <c r="DR116" s="800"/>
      <c r="DS116" s="800"/>
      <c r="DT116" s="800"/>
      <c r="DU116" s="801"/>
      <c r="DV116" s="847" t="s">
        <v>179</v>
      </c>
      <c r="DW116" s="848"/>
      <c r="DX116" s="848"/>
      <c r="DY116" s="848"/>
      <c r="DZ116" s="849"/>
    </row>
    <row r="117" spans="1:130" s="226" customFormat="1" ht="26.25" customHeight="1">
      <c r="A117" s="924" t="s">
        <v>182</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468</v>
      </c>
      <c r="Z117" s="926"/>
      <c r="AA117" s="931">
        <v>129026332</v>
      </c>
      <c r="AB117" s="932"/>
      <c r="AC117" s="932"/>
      <c r="AD117" s="932"/>
      <c r="AE117" s="933"/>
      <c r="AF117" s="934">
        <v>125593218</v>
      </c>
      <c r="AG117" s="932"/>
      <c r="AH117" s="932"/>
      <c r="AI117" s="932"/>
      <c r="AJ117" s="933"/>
      <c r="AK117" s="934">
        <v>118851977</v>
      </c>
      <c r="AL117" s="932"/>
      <c r="AM117" s="932"/>
      <c r="AN117" s="932"/>
      <c r="AO117" s="933"/>
      <c r="AP117" s="935"/>
      <c r="AQ117" s="936"/>
      <c r="AR117" s="936"/>
      <c r="AS117" s="936"/>
      <c r="AT117" s="937"/>
      <c r="AU117" s="959"/>
      <c r="AV117" s="960"/>
      <c r="AW117" s="960"/>
      <c r="AX117" s="960"/>
      <c r="AY117" s="960"/>
      <c r="AZ117" s="886" t="s">
        <v>469</v>
      </c>
      <c r="BA117" s="887"/>
      <c r="BB117" s="887"/>
      <c r="BC117" s="887"/>
      <c r="BD117" s="887"/>
      <c r="BE117" s="887"/>
      <c r="BF117" s="887"/>
      <c r="BG117" s="887"/>
      <c r="BH117" s="887"/>
      <c r="BI117" s="887"/>
      <c r="BJ117" s="887"/>
      <c r="BK117" s="887"/>
      <c r="BL117" s="887"/>
      <c r="BM117" s="887"/>
      <c r="BN117" s="887"/>
      <c r="BO117" s="887"/>
      <c r="BP117" s="888"/>
      <c r="BQ117" s="836" t="s">
        <v>385</v>
      </c>
      <c r="BR117" s="837"/>
      <c r="BS117" s="837"/>
      <c r="BT117" s="837"/>
      <c r="BU117" s="837"/>
      <c r="BV117" s="837" t="s">
        <v>179</v>
      </c>
      <c r="BW117" s="837"/>
      <c r="BX117" s="837"/>
      <c r="BY117" s="837"/>
      <c r="BZ117" s="837"/>
      <c r="CA117" s="837" t="s">
        <v>179</v>
      </c>
      <c r="CB117" s="837"/>
      <c r="CC117" s="837"/>
      <c r="CD117" s="837"/>
      <c r="CE117" s="837"/>
      <c r="CF117" s="898" t="s">
        <v>385</v>
      </c>
      <c r="CG117" s="899"/>
      <c r="CH117" s="899"/>
      <c r="CI117" s="899"/>
      <c r="CJ117" s="899"/>
      <c r="CK117" s="954"/>
      <c r="CL117" s="841"/>
      <c r="CM117" s="844" t="s">
        <v>470</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179</v>
      </c>
      <c r="DH117" s="800"/>
      <c r="DI117" s="800"/>
      <c r="DJ117" s="800"/>
      <c r="DK117" s="801"/>
      <c r="DL117" s="802" t="s">
        <v>385</v>
      </c>
      <c r="DM117" s="800"/>
      <c r="DN117" s="800"/>
      <c r="DO117" s="800"/>
      <c r="DP117" s="801"/>
      <c r="DQ117" s="802" t="s">
        <v>385</v>
      </c>
      <c r="DR117" s="800"/>
      <c r="DS117" s="800"/>
      <c r="DT117" s="800"/>
      <c r="DU117" s="801"/>
      <c r="DV117" s="847" t="s">
        <v>385</v>
      </c>
      <c r="DW117" s="848"/>
      <c r="DX117" s="848"/>
      <c r="DY117" s="848"/>
      <c r="DZ117" s="849"/>
    </row>
    <row r="118" spans="1:130" s="226" customFormat="1" ht="26.25" customHeight="1">
      <c r="A118" s="924" t="s">
        <v>439</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437</v>
      </c>
      <c r="AB118" s="925"/>
      <c r="AC118" s="925"/>
      <c r="AD118" s="925"/>
      <c r="AE118" s="926"/>
      <c r="AF118" s="927" t="s">
        <v>302</v>
      </c>
      <c r="AG118" s="925"/>
      <c r="AH118" s="925"/>
      <c r="AI118" s="925"/>
      <c r="AJ118" s="926"/>
      <c r="AK118" s="927" t="s">
        <v>301</v>
      </c>
      <c r="AL118" s="925"/>
      <c r="AM118" s="925"/>
      <c r="AN118" s="925"/>
      <c r="AO118" s="926"/>
      <c r="AP118" s="928" t="s">
        <v>438</v>
      </c>
      <c r="AQ118" s="929"/>
      <c r="AR118" s="929"/>
      <c r="AS118" s="929"/>
      <c r="AT118" s="930"/>
      <c r="AU118" s="959"/>
      <c r="AV118" s="960"/>
      <c r="AW118" s="960"/>
      <c r="AX118" s="960"/>
      <c r="AY118" s="960"/>
      <c r="AZ118" s="902" t="s">
        <v>471</v>
      </c>
      <c r="BA118" s="903"/>
      <c r="BB118" s="903"/>
      <c r="BC118" s="903"/>
      <c r="BD118" s="903"/>
      <c r="BE118" s="903"/>
      <c r="BF118" s="903"/>
      <c r="BG118" s="903"/>
      <c r="BH118" s="903"/>
      <c r="BI118" s="903"/>
      <c r="BJ118" s="903"/>
      <c r="BK118" s="903"/>
      <c r="BL118" s="903"/>
      <c r="BM118" s="903"/>
      <c r="BN118" s="903"/>
      <c r="BO118" s="903"/>
      <c r="BP118" s="904"/>
      <c r="BQ118" s="905" t="s">
        <v>243</v>
      </c>
      <c r="BR118" s="868"/>
      <c r="BS118" s="868"/>
      <c r="BT118" s="868"/>
      <c r="BU118" s="868"/>
      <c r="BV118" s="868" t="s">
        <v>385</v>
      </c>
      <c r="BW118" s="868"/>
      <c r="BX118" s="868"/>
      <c r="BY118" s="868"/>
      <c r="BZ118" s="868"/>
      <c r="CA118" s="868" t="s">
        <v>411</v>
      </c>
      <c r="CB118" s="868"/>
      <c r="CC118" s="868"/>
      <c r="CD118" s="868"/>
      <c r="CE118" s="868"/>
      <c r="CF118" s="898" t="s">
        <v>243</v>
      </c>
      <c r="CG118" s="899"/>
      <c r="CH118" s="899"/>
      <c r="CI118" s="899"/>
      <c r="CJ118" s="899"/>
      <c r="CK118" s="954"/>
      <c r="CL118" s="841"/>
      <c r="CM118" s="844" t="s">
        <v>472</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385</v>
      </c>
      <c r="DH118" s="800"/>
      <c r="DI118" s="800"/>
      <c r="DJ118" s="800"/>
      <c r="DK118" s="801"/>
      <c r="DL118" s="802" t="s">
        <v>385</v>
      </c>
      <c r="DM118" s="800"/>
      <c r="DN118" s="800"/>
      <c r="DO118" s="800"/>
      <c r="DP118" s="801"/>
      <c r="DQ118" s="802" t="s">
        <v>411</v>
      </c>
      <c r="DR118" s="800"/>
      <c r="DS118" s="800"/>
      <c r="DT118" s="800"/>
      <c r="DU118" s="801"/>
      <c r="DV118" s="847" t="s">
        <v>411</v>
      </c>
      <c r="DW118" s="848"/>
      <c r="DX118" s="848"/>
      <c r="DY118" s="848"/>
      <c r="DZ118" s="849"/>
    </row>
    <row r="119" spans="1:130" s="226" customFormat="1" ht="26.25" customHeight="1">
      <c r="A119" s="838" t="s">
        <v>442</v>
      </c>
      <c r="B119" s="839"/>
      <c r="C119" s="914" t="s">
        <v>443</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v>922329</v>
      </c>
      <c r="AB119" s="918"/>
      <c r="AC119" s="918"/>
      <c r="AD119" s="918"/>
      <c r="AE119" s="919"/>
      <c r="AF119" s="920">
        <v>831964</v>
      </c>
      <c r="AG119" s="918"/>
      <c r="AH119" s="918"/>
      <c r="AI119" s="918"/>
      <c r="AJ119" s="919"/>
      <c r="AK119" s="920">
        <v>867110</v>
      </c>
      <c r="AL119" s="918"/>
      <c r="AM119" s="918"/>
      <c r="AN119" s="918"/>
      <c r="AO119" s="919"/>
      <c r="AP119" s="921">
        <v>0.3</v>
      </c>
      <c r="AQ119" s="922"/>
      <c r="AR119" s="922"/>
      <c r="AS119" s="922"/>
      <c r="AT119" s="923"/>
      <c r="AU119" s="961"/>
      <c r="AV119" s="962"/>
      <c r="AW119" s="962"/>
      <c r="AX119" s="962"/>
      <c r="AY119" s="962"/>
      <c r="AZ119" s="257" t="s">
        <v>182</v>
      </c>
      <c r="BA119" s="257"/>
      <c r="BB119" s="257"/>
      <c r="BC119" s="257"/>
      <c r="BD119" s="257"/>
      <c r="BE119" s="257"/>
      <c r="BF119" s="257"/>
      <c r="BG119" s="257"/>
      <c r="BH119" s="257"/>
      <c r="BI119" s="257"/>
      <c r="BJ119" s="257"/>
      <c r="BK119" s="257"/>
      <c r="BL119" s="257"/>
      <c r="BM119" s="257"/>
      <c r="BN119" s="257"/>
      <c r="BO119" s="900" t="s">
        <v>473</v>
      </c>
      <c r="BP119" s="901"/>
      <c r="BQ119" s="905">
        <v>1838644257</v>
      </c>
      <c r="BR119" s="868"/>
      <c r="BS119" s="868"/>
      <c r="BT119" s="868"/>
      <c r="BU119" s="868"/>
      <c r="BV119" s="868">
        <v>1833893569</v>
      </c>
      <c r="BW119" s="868"/>
      <c r="BX119" s="868"/>
      <c r="BY119" s="868"/>
      <c r="BZ119" s="868"/>
      <c r="CA119" s="868">
        <v>1862945586</v>
      </c>
      <c r="CB119" s="868"/>
      <c r="CC119" s="868"/>
      <c r="CD119" s="868"/>
      <c r="CE119" s="868"/>
      <c r="CF119" s="766"/>
      <c r="CG119" s="767"/>
      <c r="CH119" s="767"/>
      <c r="CI119" s="767"/>
      <c r="CJ119" s="857"/>
      <c r="CK119" s="955"/>
      <c r="CL119" s="843"/>
      <c r="CM119" s="861" t="s">
        <v>474</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389</v>
      </c>
      <c r="DH119" s="783"/>
      <c r="DI119" s="783"/>
      <c r="DJ119" s="783"/>
      <c r="DK119" s="784"/>
      <c r="DL119" s="785" t="s">
        <v>179</v>
      </c>
      <c r="DM119" s="783"/>
      <c r="DN119" s="783"/>
      <c r="DO119" s="783"/>
      <c r="DP119" s="784"/>
      <c r="DQ119" s="785" t="s">
        <v>385</v>
      </c>
      <c r="DR119" s="783"/>
      <c r="DS119" s="783"/>
      <c r="DT119" s="783"/>
      <c r="DU119" s="784"/>
      <c r="DV119" s="871" t="s">
        <v>179</v>
      </c>
      <c r="DW119" s="872"/>
      <c r="DX119" s="872"/>
      <c r="DY119" s="872"/>
      <c r="DZ119" s="873"/>
    </row>
    <row r="120" spans="1:130" s="226" customFormat="1" ht="26.25" customHeight="1">
      <c r="A120" s="840"/>
      <c r="B120" s="841"/>
      <c r="C120" s="844" t="s">
        <v>446</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385</v>
      </c>
      <c r="AB120" s="800"/>
      <c r="AC120" s="800"/>
      <c r="AD120" s="800"/>
      <c r="AE120" s="801"/>
      <c r="AF120" s="802" t="s">
        <v>243</v>
      </c>
      <c r="AG120" s="800"/>
      <c r="AH120" s="800"/>
      <c r="AI120" s="800"/>
      <c r="AJ120" s="801"/>
      <c r="AK120" s="802" t="s">
        <v>243</v>
      </c>
      <c r="AL120" s="800"/>
      <c r="AM120" s="800"/>
      <c r="AN120" s="800"/>
      <c r="AO120" s="801"/>
      <c r="AP120" s="847" t="s">
        <v>385</v>
      </c>
      <c r="AQ120" s="848"/>
      <c r="AR120" s="848"/>
      <c r="AS120" s="848"/>
      <c r="AT120" s="849"/>
      <c r="AU120" s="906" t="s">
        <v>475</v>
      </c>
      <c r="AV120" s="907"/>
      <c r="AW120" s="907"/>
      <c r="AX120" s="907"/>
      <c r="AY120" s="908"/>
      <c r="AZ120" s="883" t="s">
        <v>476</v>
      </c>
      <c r="BA120" s="828"/>
      <c r="BB120" s="828"/>
      <c r="BC120" s="828"/>
      <c r="BD120" s="828"/>
      <c r="BE120" s="828"/>
      <c r="BF120" s="828"/>
      <c r="BG120" s="828"/>
      <c r="BH120" s="828"/>
      <c r="BI120" s="828"/>
      <c r="BJ120" s="828"/>
      <c r="BK120" s="828"/>
      <c r="BL120" s="828"/>
      <c r="BM120" s="828"/>
      <c r="BN120" s="828"/>
      <c r="BO120" s="828"/>
      <c r="BP120" s="829"/>
      <c r="BQ120" s="884">
        <v>127769384</v>
      </c>
      <c r="BR120" s="865"/>
      <c r="BS120" s="865"/>
      <c r="BT120" s="865"/>
      <c r="BU120" s="865"/>
      <c r="BV120" s="865">
        <v>124094293</v>
      </c>
      <c r="BW120" s="865"/>
      <c r="BX120" s="865"/>
      <c r="BY120" s="865"/>
      <c r="BZ120" s="865"/>
      <c r="CA120" s="865">
        <v>150341002</v>
      </c>
      <c r="CB120" s="865"/>
      <c r="CC120" s="865"/>
      <c r="CD120" s="865"/>
      <c r="CE120" s="865"/>
      <c r="CF120" s="889">
        <v>43.9</v>
      </c>
      <c r="CG120" s="890"/>
      <c r="CH120" s="890"/>
      <c r="CI120" s="890"/>
      <c r="CJ120" s="890"/>
      <c r="CK120" s="891" t="s">
        <v>477</v>
      </c>
      <c r="CL120" s="875"/>
      <c r="CM120" s="875"/>
      <c r="CN120" s="875"/>
      <c r="CO120" s="876"/>
      <c r="CP120" s="895" t="s">
        <v>478</v>
      </c>
      <c r="CQ120" s="896"/>
      <c r="CR120" s="896"/>
      <c r="CS120" s="896"/>
      <c r="CT120" s="896"/>
      <c r="CU120" s="896"/>
      <c r="CV120" s="896"/>
      <c r="CW120" s="896"/>
      <c r="CX120" s="896"/>
      <c r="CY120" s="896"/>
      <c r="CZ120" s="896"/>
      <c r="DA120" s="896"/>
      <c r="DB120" s="896"/>
      <c r="DC120" s="896"/>
      <c r="DD120" s="896"/>
      <c r="DE120" s="896"/>
      <c r="DF120" s="897"/>
      <c r="DG120" s="884">
        <v>217896550</v>
      </c>
      <c r="DH120" s="865"/>
      <c r="DI120" s="865"/>
      <c r="DJ120" s="865"/>
      <c r="DK120" s="865"/>
      <c r="DL120" s="865">
        <v>213768673</v>
      </c>
      <c r="DM120" s="865"/>
      <c r="DN120" s="865"/>
      <c r="DO120" s="865"/>
      <c r="DP120" s="865"/>
      <c r="DQ120" s="865">
        <v>202462567</v>
      </c>
      <c r="DR120" s="865"/>
      <c r="DS120" s="865"/>
      <c r="DT120" s="865"/>
      <c r="DU120" s="865"/>
      <c r="DV120" s="866">
        <v>59.1</v>
      </c>
      <c r="DW120" s="866"/>
      <c r="DX120" s="866"/>
      <c r="DY120" s="866"/>
      <c r="DZ120" s="867"/>
    </row>
    <row r="121" spans="1:130" s="226" customFormat="1" ht="26.25" customHeight="1">
      <c r="A121" s="840"/>
      <c r="B121" s="841"/>
      <c r="C121" s="886" t="s">
        <v>479</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385</v>
      </c>
      <c r="AB121" s="800"/>
      <c r="AC121" s="800"/>
      <c r="AD121" s="800"/>
      <c r="AE121" s="801"/>
      <c r="AF121" s="802" t="s">
        <v>385</v>
      </c>
      <c r="AG121" s="800"/>
      <c r="AH121" s="800"/>
      <c r="AI121" s="800"/>
      <c r="AJ121" s="801"/>
      <c r="AK121" s="802" t="s">
        <v>243</v>
      </c>
      <c r="AL121" s="800"/>
      <c r="AM121" s="800"/>
      <c r="AN121" s="800"/>
      <c r="AO121" s="801"/>
      <c r="AP121" s="847" t="s">
        <v>179</v>
      </c>
      <c r="AQ121" s="848"/>
      <c r="AR121" s="848"/>
      <c r="AS121" s="848"/>
      <c r="AT121" s="849"/>
      <c r="AU121" s="909"/>
      <c r="AV121" s="910"/>
      <c r="AW121" s="910"/>
      <c r="AX121" s="910"/>
      <c r="AY121" s="911"/>
      <c r="AZ121" s="835" t="s">
        <v>480</v>
      </c>
      <c r="BA121" s="770"/>
      <c r="BB121" s="770"/>
      <c r="BC121" s="770"/>
      <c r="BD121" s="770"/>
      <c r="BE121" s="770"/>
      <c r="BF121" s="770"/>
      <c r="BG121" s="770"/>
      <c r="BH121" s="770"/>
      <c r="BI121" s="770"/>
      <c r="BJ121" s="770"/>
      <c r="BK121" s="770"/>
      <c r="BL121" s="770"/>
      <c r="BM121" s="770"/>
      <c r="BN121" s="770"/>
      <c r="BO121" s="770"/>
      <c r="BP121" s="771"/>
      <c r="BQ121" s="836">
        <v>321373158</v>
      </c>
      <c r="BR121" s="837"/>
      <c r="BS121" s="837"/>
      <c r="BT121" s="837"/>
      <c r="BU121" s="837"/>
      <c r="BV121" s="837">
        <v>325249478</v>
      </c>
      <c r="BW121" s="837"/>
      <c r="BX121" s="837"/>
      <c r="BY121" s="837"/>
      <c r="BZ121" s="837"/>
      <c r="CA121" s="837">
        <v>319616627</v>
      </c>
      <c r="CB121" s="837"/>
      <c r="CC121" s="837"/>
      <c r="CD121" s="837"/>
      <c r="CE121" s="837"/>
      <c r="CF121" s="898">
        <v>93.3</v>
      </c>
      <c r="CG121" s="899"/>
      <c r="CH121" s="899"/>
      <c r="CI121" s="899"/>
      <c r="CJ121" s="899"/>
      <c r="CK121" s="892"/>
      <c r="CL121" s="878"/>
      <c r="CM121" s="878"/>
      <c r="CN121" s="878"/>
      <c r="CO121" s="879"/>
      <c r="CP121" s="858" t="s">
        <v>481</v>
      </c>
      <c r="CQ121" s="859"/>
      <c r="CR121" s="859"/>
      <c r="CS121" s="859"/>
      <c r="CT121" s="859"/>
      <c r="CU121" s="859"/>
      <c r="CV121" s="859"/>
      <c r="CW121" s="859"/>
      <c r="CX121" s="859"/>
      <c r="CY121" s="859"/>
      <c r="CZ121" s="859"/>
      <c r="DA121" s="859"/>
      <c r="DB121" s="859"/>
      <c r="DC121" s="859"/>
      <c r="DD121" s="859"/>
      <c r="DE121" s="859"/>
      <c r="DF121" s="860"/>
      <c r="DG121" s="836">
        <v>56760403</v>
      </c>
      <c r="DH121" s="837"/>
      <c r="DI121" s="837"/>
      <c r="DJ121" s="837"/>
      <c r="DK121" s="837"/>
      <c r="DL121" s="837">
        <v>52412805</v>
      </c>
      <c r="DM121" s="837"/>
      <c r="DN121" s="837"/>
      <c r="DO121" s="837"/>
      <c r="DP121" s="837"/>
      <c r="DQ121" s="837">
        <v>40614124</v>
      </c>
      <c r="DR121" s="837"/>
      <c r="DS121" s="837"/>
      <c r="DT121" s="837"/>
      <c r="DU121" s="837"/>
      <c r="DV121" s="814">
        <v>11.9</v>
      </c>
      <c r="DW121" s="814"/>
      <c r="DX121" s="814"/>
      <c r="DY121" s="814"/>
      <c r="DZ121" s="815"/>
    </row>
    <row r="122" spans="1:130" s="226" customFormat="1" ht="26.25" customHeight="1">
      <c r="A122" s="840"/>
      <c r="B122" s="841"/>
      <c r="C122" s="844" t="s">
        <v>460</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454</v>
      </c>
      <c r="AB122" s="800"/>
      <c r="AC122" s="800"/>
      <c r="AD122" s="800"/>
      <c r="AE122" s="801"/>
      <c r="AF122" s="802" t="s">
        <v>179</v>
      </c>
      <c r="AG122" s="800"/>
      <c r="AH122" s="800"/>
      <c r="AI122" s="800"/>
      <c r="AJ122" s="801"/>
      <c r="AK122" s="802" t="s">
        <v>454</v>
      </c>
      <c r="AL122" s="800"/>
      <c r="AM122" s="800"/>
      <c r="AN122" s="800"/>
      <c r="AO122" s="801"/>
      <c r="AP122" s="847" t="s">
        <v>385</v>
      </c>
      <c r="AQ122" s="848"/>
      <c r="AR122" s="848"/>
      <c r="AS122" s="848"/>
      <c r="AT122" s="849"/>
      <c r="AU122" s="909"/>
      <c r="AV122" s="910"/>
      <c r="AW122" s="910"/>
      <c r="AX122" s="910"/>
      <c r="AY122" s="911"/>
      <c r="AZ122" s="902" t="s">
        <v>482</v>
      </c>
      <c r="BA122" s="903"/>
      <c r="BB122" s="903"/>
      <c r="BC122" s="903"/>
      <c r="BD122" s="903"/>
      <c r="BE122" s="903"/>
      <c r="BF122" s="903"/>
      <c r="BG122" s="903"/>
      <c r="BH122" s="903"/>
      <c r="BI122" s="903"/>
      <c r="BJ122" s="903"/>
      <c r="BK122" s="903"/>
      <c r="BL122" s="903"/>
      <c r="BM122" s="903"/>
      <c r="BN122" s="903"/>
      <c r="BO122" s="903"/>
      <c r="BP122" s="904"/>
      <c r="BQ122" s="905">
        <v>711321779</v>
      </c>
      <c r="BR122" s="868"/>
      <c r="BS122" s="868"/>
      <c r="BT122" s="868"/>
      <c r="BU122" s="868"/>
      <c r="BV122" s="868">
        <v>714544208</v>
      </c>
      <c r="BW122" s="868"/>
      <c r="BX122" s="868"/>
      <c r="BY122" s="868"/>
      <c r="BZ122" s="868"/>
      <c r="CA122" s="868">
        <v>717026507</v>
      </c>
      <c r="CB122" s="868"/>
      <c r="CC122" s="868"/>
      <c r="CD122" s="868"/>
      <c r="CE122" s="868"/>
      <c r="CF122" s="869">
        <v>209.4</v>
      </c>
      <c r="CG122" s="870"/>
      <c r="CH122" s="870"/>
      <c r="CI122" s="870"/>
      <c r="CJ122" s="870"/>
      <c r="CK122" s="892"/>
      <c r="CL122" s="878"/>
      <c r="CM122" s="878"/>
      <c r="CN122" s="878"/>
      <c r="CO122" s="879"/>
      <c r="CP122" s="858" t="s">
        <v>483</v>
      </c>
      <c r="CQ122" s="859"/>
      <c r="CR122" s="859"/>
      <c r="CS122" s="859"/>
      <c r="CT122" s="859"/>
      <c r="CU122" s="859"/>
      <c r="CV122" s="859"/>
      <c r="CW122" s="859"/>
      <c r="CX122" s="859"/>
      <c r="CY122" s="859"/>
      <c r="CZ122" s="859"/>
      <c r="DA122" s="859"/>
      <c r="DB122" s="859"/>
      <c r="DC122" s="859"/>
      <c r="DD122" s="859"/>
      <c r="DE122" s="859"/>
      <c r="DF122" s="860"/>
      <c r="DG122" s="836">
        <v>1275252</v>
      </c>
      <c r="DH122" s="837"/>
      <c r="DI122" s="837"/>
      <c r="DJ122" s="837"/>
      <c r="DK122" s="837"/>
      <c r="DL122" s="837">
        <v>1292416</v>
      </c>
      <c r="DM122" s="837"/>
      <c r="DN122" s="837"/>
      <c r="DO122" s="837"/>
      <c r="DP122" s="837"/>
      <c r="DQ122" s="837">
        <v>4233427</v>
      </c>
      <c r="DR122" s="837"/>
      <c r="DS122" s="837"/>
      <c r="DT122" s="837"/>
      <c r="DU122" s="837"/>
      <c r="DV122" s="814">
        <v>1.2</v>
      </c>
      <c r="DW122" s="814"/>
      <c r="DX122" s="814"/>
      <c r="DY122" s="814"/>
      <c r="DZ122" s="815"/>
    </row>
    <row r="123" spans="1:130" s="226" customFormat="1" ht="26.25" customHeight="1">
      <c r="A123" s="840"/>
      <c r="B123" s="841"/>
      <c r="C123" s="844" t="s">
        <v>467</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243</v>
      </c>
      <c r="AB123" s="800"/>
      <c r="AC123" s="800"/>
      <c r="AD123" s="800"/>
      <c r="AE123" s="801"/>
      <c r="AF123" s="802" t="s">
        <v>385</v>
      </c>
      <c r="AG123" s="800"/>
      <c r="AH123" s="800"/>
      <c r="AI123" s="800"/>
      <c r="AJ123" s="801"/>
      <c r="AK123" s="802" t="s">
        <v>243</v>
      </c>
      <c r="AL123" s="800"/>
      <c r="AM123" s="800"/>
      <c r="AN123" s="800"/>
      <c r="AO123" s="801"/>
      <c r="AP123" s="847" t="s">
        <v>179</v>
      </c>
      <c r="AQ123" s="848"/>
      <c r="AR123" s="848"/>
      <c r="AS123" s="848"/>
      <c r="AT123" s="849"/>
      <c r="AU123" s="912"/>
      <c r="AV123" s="913"/>
      <c r="AW123" s="913"/>
      <c r="AX123" s="913"/>
      <c r="AY123" s="913"/>
      <c r="AZ123" s="257" t="s">
        <v>182</v>
      </c>
      <c r="BA123" s="257"/>
      <c r="BB123" s="257"/>
      <c r="BC123" s="257"/>
      <c r="BD123" s="257"/>
      <c r="BE123" s="257"/>
      <c r="BF123" s="257"/>
      <c r="BG123" s="257"/>
      <c r="BH123" s="257"/>
      <c r="BI123" s="257"/>
      <c r="BJ123" s="257"/>
      <c r="BK123" s="257"/>
      <c r="BL123" s="257"/>
      <c r="BM123" s="257"/>
      <c r="BN123" s="257"/>
      <c r="BO123" s="900" t="s">
        <v>484</v>
      </c>
      <c r="BP123" s="901"/>
      <c r="BQ123" s="855">
        <v>1160464321</v>
      </c>
      <c r="BR123" s="856"/>
      <c r="BS123" s="856"/>
      <c r="BT123" s="856"/>
      <c r="BU123" s="856"/>
      <c r="BV123" s="856">
        <v>1163887979</v>
      </c>
      <c r="BW123" s="856"/>
      <c r="BX123" s="856"/>
      <c r="BY123" s="856"/>
      <c r="BZ123" s="856"/>
      <c r="CA123" s="856">
        <v>1186984136</v>
      </c>
      <c r="CB123" s="856"/>
      <c r="CC123" s="856"/>
      <c r="CD123" s="856"/>
      <c r="CE123" s="856"/>
      <c r="CF123" s="766"/>
      <c r="CG123" s="767"/>
      <c r="CH123" s="767"/>
      <c r="CI123" s="767"/>
      <c r="CJ123" s="857"/>
      <c r="CK123" s="892"/>
      <c r="CL123" s="878"/>
      <c r="CM123" s="878"/>
      <c r="CN123" s="878"/>
      <c r="CO123" s="879"/>
      <c r="CP123" s="858" t="s">
        <v>485</v>
      </c>
      <c r="CQ123" s="859"/>
      <c r="CR123" s="859"/>
      <c r="CS123" s="859"/>
      <c r="CT123" s="859"/>
      <c r="CU123" s="859"/>
      <c r="CV123" s="859"/>
      <c r="CW123" s="859"/>
      <c r="CX123" s="859"/>
      <c r="CY123" s="859"/>
      <c r="CZ123" s="859"/>
      <c r="DA123" s="859"/>
      <c r="DB123" s="859"/>
      <c r="DC123" s="859"/>
      <c r="DD123" s="859"/>
      <c r="DE123" s="859"/>
      <c r="DF123" s="860"/>
      <c r="DG123" s="799">
        <v>683797</v>
      </c>
      <c r="DH123" s="800"/>
      <c r="DI123" s="800"/>
      <c r="DJ123" s="800"/>
      <c r="DK123" s="801"/>
      <c r="DL123" s="802">
        <v>1111254</v>
      </c>
      <c r="DM123" s="800"/>
      <c r="DN123" s="800"/>
      <c r="DO123" s="800"/>
      <c r="DP123" s="801"/>
      <c r="DQ123" s="802">
        <v>3233220</v>
      </c>
      <c r="DR123" s="800"/>
      <c r="DS123" s="800"/>
      <c r="DT123" s="800"/>
      <c r="DU123" s="801"/>
      <c r="DV123" s="847">
        <v>0.9</v>
      </c>
      <c r="DW123" s="848"/>
      <c r="DX123" s="848"/>
      <c r="DY123" s="848"/>
      <c r="DZ123" s="849"/>
    </row>
    <row r="124" spans="1:130" s="226" customFormat="1" ht="26.25" customHeight="1" thickBot="1">
      <c r="A124" s="840"/>
      <c r="B124" s="841"/>
      <c r="C124" s="844" t="s">
        <v>470</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385</v>
      </c>
      <c r="AB124" s="800"/>
      <c r="AC124" s="800"/>
      <c r="AD124" s="800"/>
      <c r="AE124" s="801"/>
      <c r="AF124" s="802" t="s">
        <v>389</v>
      </c>
      <c r="AG124" s="800"/>
      <c r="AH124" s="800"/>
      <c r="AI124" s="800"/>
      <c r="AJ124" s="801"/>
      <c r="AK124" s="802" t="s">
        <v>411</v>
      </c>
      <c r="AL124" s="800"/>
      <c r="AM124" s="800"/>
      <c r="AN124" s="800"/>
      <c r="AO124" s="801"/>
      <c r="AP124" s="847" t="s">
        <v>411</v>
      </c>
      <c r="AQ124" s="848"/>
      <c r="AR124" s="848"/>
      <c r="AS124" s="848"/>
      <c r="AT124" s="849"/>
      <c r="AU124" s="850" t="s">
        <v>486</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229.6</v>
      </c>
      <c r="BR124" s="854"/>
      <c r="BS124" s="854"/>
      <c r="BT124" s="854"/>
      <c r="BU124" s="854"/>
      <c r="BV124" s="854">
        <v>226.2</v>
      </c>
      <c r="BW124" s="854"/>
      <c r="BX124" s="854"/>
      <c r="BY124" s="854"/>
      <c r="BZ124" s="854"/>
      <c r="CA124" s="854">
        <v>197.4</v>
      </c>
      <c r="CB124" s="854"/>
      <c r="CC124" s="854"/>
      <c r="CD124" s="854"/>
      <c r="CE124" s="854"/>
      <c r="CF124" s="744"/>
      <c r="CG124" s="745"/>
      <c r="CH124" s="745"/>
      <c r="CI124" s="745"/>
      <c r="CJ124" s="885"/>
      <c r="CK124" s="893"/>
      <c r="CL124" s="893"/>
      <c r="CM124" s="893"/>
      <c r="CN124" s="893"/>
      <c r="CO124" s="894"/>
      <c r="CP124" s="858" t="s">
        <v>487</v>
      </c>
      <c r="CQ124" s="859"/>
      <c r="CR124" s="859"/>
      <c r="CS124" s="859"/>
      <c r="CT124" s="859"/>
      <c r="CU124" s="859"/>
      <c r="CV124" s="859"/>
      <c r="CW124" s="859"/>
      <c r="CX124" s="859"/>
      <c r="CY124" s="859"/>
      <c r="CZ124" s="859"/>
      <c r="DA124" s="859"/>
      <c r="DB124" s="859"/>
      <c r="DC124" s="859"/>
      <c r="DD124" s="859"/>
      <c r="DE124" s="859"/>
      <c r="DF124" s="860"/>
      <c r="DG124" s="782">
        <v>15906957</v>
      </c>
      <c r="DH124" s="783"/>
      <c r="DI124" s="783"/>
      <c r="DJ124" s="783"/>
      <c r="DK124" s="784"/>
      <c r="DL124" s="785">
        <v>15953587</v>
      </c>
      <c r="DM124" s="783"/>
      <c r="DN124" s="783"/>
      <c r="DO124" s="783"/>
      <c r="DP124" s="784"/>
      <c r="DQ124" s="785">
        <v>2692502</v>
      </c>
      <c r="DR124" s="783"/>
      <c r="DS124" s="783"/>
      <c r="DT124" s="783"/>
      <c r="DU124" s="784"/>
      <c r="DV124" s="871">
        <v>0.8</v>
      </c>
      <c r="DW124" s="872"/>
      <c r="DX124" s="872"/>
      <c r="DY124" s="872"/>
      <c r="DZ124" s="873"/>
    </row>
    <row r="125" spans="1:130" s="226" customFormat="1" ht="26.25" customHeight="1">
      <c r="A125" s="840"/>
      <c r="B125" s="841"/>
      <c r="C125" s="844" t="s">
        <v>472</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411</v>
      </c>
      <c r="AB125" s="800"/>
      <c r="AC125" s="800"/>
      <c r="AD125" s="800"/>
      <c r="AE125" s="801"/>
      <c r="AF125" s="802" t="s">
        <v>385</v>
      </c>
      <c r="AG125" s="800"/>
      <c r="AH125" s="800"/>
      <c r="AI125" s="800"/>
      <c r="AJ125" s="801"/>
      <c r="AK125" s="802" t="s">
        <v>179</v>
      </c>
      <c r="AL125" s="800"/>
      <c r="AM125" s="800"/>
      <c r="AN125" s="800"/>
      <c r="AO125" s="801"/>
      <c r="AP125" s="847" t="s">
        <v>179</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488</v>
      </c>
      <c r="CL125" s="875"/>
      <c r="CM125" s="875"/>
      <c r="CN125" s="875"/>
      <c r="CO125" s="876"/>
      <c r="CP125" s="883" t="s">
        <v>489</v>
      </c>
      <c r="CQ125" s="828"/>
      <c r="CR125" s="828"/>
      <c r="CS125" s="828"/>
      <c r="CT125" s="828"/>
      <c r="CU125" s="828"/>
      <c r="CV125" s="828"/>
      <c r="CW125" s="828"/>
      <c r="CX125" s="828"/>
      <c r="CY125" s="828"/>
      <c r="CZ125" s="828"/>
      <c r="DA125" s="828"/>
      <c r="DB125" s="828"/>
      <c r="DC125" s="828"/>
      <c r="DD125" s="828"/>
      <c r="DE125" s="828"/>
      <c r="DF125" s="829"/>
      <c r="DG125" s="884" t="s">
        <v>385</v>
      </c>
      <c r="DH125" s="865"/>
      <c r="DI125" s="865"/>
      <c r="DJ125" s="865"/>
      <c r="DK125" s="865"/>
      <c r="DL125" s="865" t="s">
        <v>385</v>
      </c>
      <c r="DM125" s="865"/>
      <c r="DN125" s="865"/>
      <c r="DO125" s="865"/>
      <c r="DP125" s="865"/>
      <c r="DQ125" s="865" t="s">
        <v>389</v>
      </c>
      <c r="DR125" s="865"/>
      <c r="DS125" s="865"/>
      <c r="DT125" s="865"/>
      <c r="DU125" s="865"/>
      <c r="DV125" s="866" t="s">
        <v>385</v>
      </c>
      <c r="DW125" s="866"/>
      <c r="DX125" s="866"/>
      <c r="DY125" s="866"/>
      <c r="DZ125" s="867"/>
    </row>
    <row r="126" spans="1:130" s="226" customFormat="1" ht="26.25" customHeight="1" thickBot="1">
      <c r="A126" s="840"/>
      <c r="B126" s="841"/>
      <c r="C126" s="844" t="s">
        <v>474</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179</v>
      </c>
      <c r="AB126" s="800"/>
      <c r="AC126" s="800"/>
      <c r="AD126" s="800"/>
      <c r="AE126" s="801"/>
      <c r="AF126" s="802" t="s">
        <v>411</v>
      </c>
      <c r="AG126" s="800"/>
      <c r="AH126" s="800"/>
      <c r="AI126" s="800"/>
      <c r="AJ126" s="801"/>
      <c r="AK126" s="802" t="s">
        <v>385</v>
      </c>
      <c r="AL126" s="800"/>
      <c r="AM126" s="800"/>
      <c r="AN126" s="800"/>
      <c r="AO126" s="801"/>
      <c r="AP126" s="847" t="s">
        <v>385</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490</v>
      </c>
      <c r="CQ126" s="770"/>
      <c r="CR126" s="770"/>
      <c r="CS126" s="770"/>
      <c r="CT126" s="770"/>
      <c r="CU126" s="770"/>
      <c r="CV126" s="770"/>
      <c r="CW126" s="770"/>
      <c r="CX126" s="770"/>
      <c r="CY126" s="770"/>
      <c r="CZ126" s="770"/>
      <c r="DA126" s="770"/>
      <c r="DB126" s="770"/>
      <c r="DC126" s="770"/>
      <c r="DD126" s="770"/>
      <c r="DE126" s="770"/>
      <c r="DF126" s="771"/>
      <c r="DG126" s="836" t="s">
        <v>385</v>
      </c>
      <c r="DH126" s="837"/>
      <c r="DI126" s="837"/>
      <c r="DJ126" s="837"/>
      <c r="DK126" s="837"/>
      <c r="DL126" s="837" t="s">
        <v>179</v>
      </c>
      <c r="DM126" s="837"/>
      <c r="DN126" s="837"/>
      <c r="DO126" s="837"/>
      <c r="DP126" s="837"/>
      <c r="DQ126" s="837" t="s">
        <v>385</v>
      </c>
      <c r="DR126" s="837"/>
      <c r="DS126" s="837"/>
      <c r="DT126" s="837"/>
      <c r="DU126" s="837"/>
      <c r="DV126" s="814" t="s">
        <v>411</v>
      </c>
      <c r="DW126" s="814"/>
      <c r="DX126" s="814"/>
      <c r="DY126" s="814"/>
      <c r="DZ126" s="815"/>
    </row>
    <row r="127" spans="1:130" s="226" customFormat="1" ht="26.25" customHeight="1">
      <c r="A127" s="842"/>
      <c r="B127" s="843"/>
      <c r="C127" s="861" t="s">
        <v>491</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385</v>
      </c>
      <c r="AB127" s="800"/>
      <c r="AC127" s="800"/>
      <c r="AD127" s="800"/>
      <c r="AE127" s="801"/>
      <c r="AF127" s="802" t="s">
        <v>385</v>
      </c>
      <c r="AG127" s="800"/>
      <c r="AH127" s="800"/>
      <c r="AI127" s="800"/>
      <c r="AJ127" s="801"/>
      <c r="AK127" s="802" t="s">
        <v>385</v>
      </c>
      <c r="AL127" s="800"/>
      <c r="AM127" s="800"/>
      <c r="AN127" s="800"/>
      <c r="AO127" s="801"/>
      <c r="AP127" s="847" t="s">
        <v>411</v>
      </c>
      <c r="AQ127" s="848"/>
      <c r="AR127" s="848"/>
      <c r="AS127" s="848"/>
      <c r="AT127" s="849"/>
      <c r="AU127" s="262"/>
      <c r="AV127" s="262"/>
      <c r="AW127" s="262"/>
      <c r="AX127" s="864" t="s">
        <v>492</v>
      </c>
      <c r="AY127" s="832"/>
      <c r="AZ127" s="832"/>
      <c r="BA127" s="832"/>
      <c r="BB127" s="832"/>
      <c r="BC127" s="832"/>
      <c r="BD127" s="832"/>
      <c r="BE127" s="833"/>
      <c r="BF127" s="831" t="s">
        <v>493</v>
      </c>
      <c r="BG127" s="832"/>
      <c r="BH127" s="832"/>
      <c r="BI127" s="832"/>
      <c r="BJ127" s="832"/>
      <c r="BK127" s="832"/>
      <c r="BL127" s="833"/>
      <c r="BM127" s="831" t="s">
        <v>494</v>
      </c>
      <c r="BN127" s="832"/>
      <c r="BO127" s="832"/>
      <c r="BP127" s="832"/>
      <c r="BQ127" s="832"/>
      <c r="BR127" s="832"/>
      <c r="BS127" s="833"/>
      <c r="BT127" s="831" t="s">
        <v>495</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496</v>
      </c>
      <c r="CQ127" s="770"/>
      <c r="CR127" s="770"/>
      <c r="CS127" s="770"/>
      <c r="CT127" s="770"/>
      <c r="CU127" s="770"/>
      <c r="CV127" s="770"/>
      <c r="CW127" s="770"/>
      <c r="CX127" s="770"/>
      <c r="CY127" s="770"/>
      <c r="CZ127" s="770"/>
      <c r="DA127" s="770"/>
      <c r="DB127" s="770"/>
      <c r="DC127" s="770"/>
      <c r="DD127" s="770"/>
      <c r="DE127" s="770"/>
      <c r="DF127" s="771"/>
      <c r="DG127" s="836" t="s">
        <v>411</v>
      </c>
      <c r="DH127" s="837"/>
      <c r="DI127" s="837"/>
      <c r="DJ127" s="837"/>
      <c r="DK127" s="837"/>
      <c r="DL127" s="837">
        <v>1038157</v>
      </c>
      <c r="DM127" s="837"/>
      <c r="DN127" s="837"/>
      <c r="DO127" s="837"/>
      <c r="DP127" s="837"/>
      <c r="DQ127" s="837">
        <v>767597</v>
      </c>
      <c r="DR127" s="837"/>
      <c r="DS127" s="837"/>
      <c r="DT127" s="837"/>
      <c r="DU127" s="837"/>
      <c r="DV127" s="814">
        <v>0.2</v>
      </c>
      <c r="DW127" s="814"/>
      <c r="DX127" s="814"/>
      <c r="DY127" s="814"/>
      <c r="DZ127" s="815"/>
    </row>
    <row r="128" spans="1:130" s="226" customFormat="1" ht="26.25" customHeight="1" thickBot="1">
      <c r="A128" s="816" t="s">
        <v>497</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498</v>
      </c>
      <c r="X128" s="818"/>
      <c r="Y128" s="818"/>
      <c r="Z128" s="819"/>
      <c r="AA128" s="820">
        <v>28897985</v>
      </c>
      <c r="AB128" s="821"/>
      <c r="AC128" s="821"/>
      <c r="AD128" s="821"/>
      <c r="AE128" s="822"/>
      <c r="AF128" s="823">
        <v>29695675</v>
      </c>
      <c r="AG128" s="821"/>
      <c r="AH128" s="821"/>
      <c r="AI128" s="821"/>
      <c r="AJ128" s="822"/>
      <c r="AK128" s="823">
        <v>27505401</v>
      </c>
      <c r="AL128" s="821"/>
      <c r="AM128" s="821"/>
      <c r="AN128" s="821"/>
      <c r="AO128" s="822"/>
      <c r="AP128" s="824"/>
      <c r="AQ128" s="825"/>
      <c r="AR128" s="825"/>
      <c r="AS128" s="825"/>
      <c r="AT128" s="826"/>
      <c r="AU128" s="262"/>
      <c r="AV128" s="262"/>
      <c r="AW128" s="262"/>
      <c r="AX128" s="827" t="s">
        <v>499</v>
      </c>
      <c r="AY128" s="828"/>
      <c r="AZ128" s="828"/>
      <c r="BA128" s="828"/>
      <c r="BB128" s="828"/>
      <c r="BC128" s="828"/>
      <c r="BD128" s="828"/>
      <c r="BE128" s="829"/>
      <c r="BF128" s="806" t="s">
        <v>385</v>
      </c>
      <c r="BG128" s="807"/>
      <c r="BH128" s="807"/>
      <c r="BI128" s="807"/>
      <c r="BJ128" s="807"/>
      <c r="BK128" s="807"/>
      <c r="BL128" s="830"/>
      <c r="BM128" s="806">
        <v>11.25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500</v>
      </c>
      <c r="CQ128" s="748"/>
      <c r="CR128" s="748"/>
      <c r="CS128" s="748"/>
      <c r="CT128" s="748"/>
      <c r="CU128" s="748"/>
      <c r="CV128" s="748"/>
      <c r="CW128" s="748"/>
      <c r="CX128" s="748"/>
      <c r="CY128" s="748"/>
      <c r="CZ128" s="748"/>
      <c r="DA128" s="748"/>
      <c r="DB128" s="748"/>
      <c r="DC128" s="748"/>
      <c r="DD128" s="748"/>
      <c r="DE128" s="748"/>
      <c r="DF128" s="749"/>
      <c r="DG128" s="810">
        <v>4835074</v>
      </c>
      <c r="DH128" s="811"/>
      <c r="DI128" s="811"/>
      <c r="DJ128" s="811"/>
      <c r="DK128" s="811"/>
      <c r="DL128" s="811">
        <v>2212438</v>
      </c>
      <c r="DM128" s="811"/>
      <c r="DN128" s="811"/>
      <c r="DO128" s="811"/>
      <c r="DP128" s="811"/>
      <c r="DQ128" s="811">
        <v>340562</v>
      </c>
      <c r="DR128" s="811"/>
      <c r="DS128" s="811"/>
      <c r="DT128" s="811"/>
      <c r="DU128" s="811"/>
      <c r="DV128" s="812">
        <v>0.1</v>
      </c>
      <c r="DW128" s="812"/>
      <c r="DX128" s="812"/>
      <c r="DY128" s="812"/>
      <c r="DZ128" s="813"/>
    </row>
    <row r="129" spans="1:131" s="226" customFormat="1" ht="26.25" customHeight="1">
      <c r="A129" s="794" t="s">
        <v>99</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501</v>
      </c>
      <c r="X129" s="797"/>
      <c r="Y129" s="797"/>
      <c r="Z129" s="798"/>
      <c r="AA129" s="799">
        <v>350679173</v>
      </c>
      <c r="AB129" s="800"/>
      <c r="AC129" s="800"/>
      <c r="AD129" s="800"/>
      <c r="AE129" s="801"/>
      <c r="AF129" s="802">
        <v>349954895</v>
      </c>
      <c r="AG129" s="800"/>
      <c r="AH129" s="800"/>
      <c r="AI129" s="800"/>
      <c r="AJ129" s="801"/>
      <c r="AK129" s="802">
        <v>402633179</v>
      </c>
      <c r="AL129" s="800"/>
      <c r="AM129" s="800"/>
      <c r="AN129" s="800"/>
      <c r="AO129" s="801"/>
      <c r="AP129" s="803"/>
      <c r="AQ129" s="804"/>
      <c r="AR129" s="804"/>
      <c r="AS129" s="804"/>
      <c r="AT129" s="805"/>
      <c r="AU129" s="264"/>
      <c r="AV129" s="264"/>
      <c r="AW129" s="264"/>
      <c r="AX129" s="769" t="s">
        <v>502</v>
      </c>
      <c r="AY129" s="770"/>
      <c r="AZ129" s="770"/>
      <c r="BA129" s="770"/>
      <c r="BB129" s="770"/>
      <c r="BC129" s="770"/>
      <c r="BD129" s="770"/>
      <c r="BE129" s="771"/>
      <c r="BF129" s="789" t="s">
        <v>389</v>
      </c>
      <c r="BG129" s="790"/>
      <c r="BH129" s="790"/>
      <c r="BI129" s="790"/>
      <c r="BJ129" s="790"/>
      <c r="BK129" s="790"/>
      <c r="BL129" s="791"/>
      <c r="BM129" s="789">
        <v>16.25</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503</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504</v>
      </c>
      <c r="X130" s="797"/>
      <c r="Y130" s="797"/>
      <c r="Z130" s="798"/>
      <c r="AA130" s="799">
        <v>55304861</v>
      </c>
      <c r="AB130" s="800"/>
      <c r="AC130" s="800"/>
      <c r="AD130" s="800"/>
      <c r="AE130" s="801"/>
      <c r="AF130" s="802">
        <v>53775564</v>
      </c>
      <c r="AG130" s="800"/>
      <c r="AH130" s="800"/>
      <c r="AI130" s="800"/>
      <c r="AJ130" s="801"/>
      <c r="AK130" s="802">
        <v>60217802</v>
      </c>
      <c r="AL130" s="800"/>
      <c r="AM130" s="800"/>
      <c r="AN130" s="800"/>
      <c r="AO130" s="801"/>
      <c r="AP130" s="803"/>
      <c r="AQ130" s="804"/>
      <c r="AR130" s="804"/>
      <c r="AS130" s="804"/>
      <c r="AT130" s="805"/>
      <c r="AU130" s="264"/>
      <c r="AV130" s="264"/>
      <c r="AW130" s="264"/>
      <c r="AX130" s="769" t="s">
        <v>505</v>
      </c>
      <c r="AY130" s="770"/>
      <c r="AZ130" s="770"/>
      <c r="BA130" s="770"/>
      <c r="BB130" s="770"/>
      <c r="BC130" s="770"/>
      <c r="BD130" s="770"/>
      <c r="BE130" s="771"/>
      <c r="BF130" s="772">
        <v>12.8</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506</v>
      </c>
      <c r="X131" s="780"/>
      <c r="Y131" s="780"/>
      <c r="Z131" s="781"/>
      <c r="AA131" s="782">
        <v>295374312</v>
      </c>
      <c r="AB131" s="783"/>
      <c r="AC131" s="783"/>
      <c r="AD131" s="783"/>
      <c r="AE131" s="784"/>
      <c r="AF131" s="785">
        <v>296179331</v>
      </c>
      <c r="AG131" s="783"/>
      <c r="AH131" s="783"/>
      <c r="AI131" s="783"/>
      <c r="AJ131" s="784"/>
      <c r="AK131" s="785">
        <v>342415377</v>
      </c>
      <c r="AL131" s="783"/>
      <c r="AM131" s="783"/>
      <c r="AN131" s="783"/>
      <c r="AO131" s="784"/>
      <c r="AP131" s="786"/>
      <c r="AQ131" s="787"/>
      <c r="AR131" s="787"/>
      <c r="AS131" s="787"/>
      <c r="AT131" s="788"/>
      <c r="AU131" s="264"/>
      <c r="AV131" s="264"/>
      <c r="AW131" s="264"/>
      <c r="AX131" s="747" t="s">
        <v>507</v>
      </c>
      <c r="AY131" s="748"/>
      <c r="AZ131" s="748"/>
      <c r="BA131" s="748"/>
      <c r="BB131" s="748"/>
      <c r="BC131" s="748"/>
      <c r="BD131" s="748"/>
      <c r="BE131" s="749"/>
      <c r="BF131" s="750">
        <v>197.4</v>
      </c>
      <c r="BG131" s="751"/>
      <c r="BH131" s="751"/>
      <c r="BI131" s="751"/>
      <c r="BJ131" s="751"/>
      <c r="BK131" s="751"/>
      <c r="BL131" s="752"/>
      <c r="BM131" s="750">
        <v>400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508</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509</v>
      </c>
      <c r="W132" s="760"/>
      <c r="X132" s="760"/>
      <c r="Y132" s="760"/>
      <c r="Z132" s="761"/>
      <c r="AA132" s="762">
        <v>15.175146979999999</v>
      </c>
      <c r="AB132" s="763"/>
      <c r="AC132" s="763"/>
      <c r="AD132" s="763"/>
      <c r="AE132" s="764"/>
      <c r="AF132" s="765">
        <v>14.22178207</v>
      </c>
      <c r="AG132" s="763"/>
      <c r="AH132" s="763"/>
      <c r="AI132" s="763"/>
      <c r="AJ132" s="764"/>
      <c r="AK132" s="765">
        <v>9.0909392249999996</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510</v>
      </c>
      <c r="W133" s="739"/>
      <c r="X133" s="739"/>
      <c r="Y133" s="739"/>
      <c r="Z133" s="740"/>
      <c r="AA133" s="741">
        <v>15.2</v>
      </c>
      <c r="AB133" s="742"/>
      <c r="AC133" s="742"/>
      <c r="AD133" s="742"/>
      <c r="AE133" s="743"/>
      <c r="AF133" s="741">
        <v>15.2</v>
      </c>
      <c r="AG133" s="742"/>
      <c r="AH133" s="742"/>
      <c r="AI133" s="742"/>
      <c r="AJ133" s="743"/>
      <c r="AK133" s="741">
        <v>12.8</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HkIkUrdxfN0yAXxH6cSLYgAwbNPZCT7CepKnF7R+o+o1Rwcgx84NHE3EKit2dJhSOXUX6cjFTVlRg5U9aCP8g==" saltValue="x7rWD9ayNFsh8L/kxBcl4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election activeCell="DH76" sqref="DH76"/>
    </sheetView>
  </sheetViews>
  <sheetFormatPr defaultColWidth="0" defaultRowHeight="13.5" customHeight="1" zeroHeight="1"/>
  <cols>
    <col min="1" max="120" width="2.77734375" style="271" customWidth="1"/>
    <col min="121" max="121" width="0" style="270" hidden="1" customWidth="1"/>
    <col min="122" max="16384" width="9" style="270" hidden="1"/>
  </cols>
  <sheetData>
    <row r="1" spans="1:120" ht="13.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70"/>
    </row>
    <row r="17" spans="119:120" ht="13.2">
      <c r="DP17" s="270"/>
    </row>
    <row r="18" spans="119:120" ht="13.2"/>
    <row r="19" spans="119:120" ht="13.2"/>
    <row r="20" spans="119:120" ht="13.2">
      <c r="DO20" s="270"/>
      <c r="DP20" s="270"/>
    </row>
    <row r="21" spans="119:120" ht="13.2">
      <c r="DP21" s="270"/>
    </row>
    <row r="22" spans="119:120" ht="13.2"/>
    <row r="23" spans="119:120" ht="13.2">
      <c r="DO23" s="270"/>
      <c r="DP23" s="270"/>
    </row>
    <row r="24" spans="119:120" ht="13.2">
      <c r="DP24" s="270"/>
    </row>
    <row r="25" spans="119:120" ht="13.2">
      <c r="DP25" s="270"/>
    </row>
    <row r="26" spans="119:120" ht="13.2">
      <c r="DO26" s="270"/>
      <c r="DP26" s="270"/>
    </row>
    <row r="27" spans="119:120" ht="13.2"/>
    <row r="28" spans="119:120" ht="13.2">
      <c r="DO28" s="270"/>
      <c r="DP28" s="270"/>
    </row>
    <row r="29" spans="119:120" ht="13.2">
      <c r="DP29" s="270"/>
    </row>
    <row r="30" spans="119:120" ht="13.2"/>
    <row r="31" spans="119:120" ht="13.2">
      <c r="DO31" s="270"/>
      <c r="DP31" s="270"/>
    </row>
    <row r="32" spans="119:120" ht="13.2"/>
    <row r="33" spans="98:120" ht="13.2">
      <c r="DO33" s="270"/>
      <c r="DP33" s="270"/>
    </row>
    <row r="34" spans="98:120" ht="13.2">
      <c r="DM34" s="270"/>
    </row>
    <row r="35" spans="98:120" ht="13.2">
      <c r="CT35" s="270"/>
      <c r="CU35" s="270"/>
      <c r="CV35" s="270"/>
      <c r="CY35" s="270"/>
      <c r="CZ35" s="270"/>
      <c r="DA35" s="270"/>
      <c r="DD35" s="270"/>
      <c r="DE35" s="270"/>
      <c r="DF35" s="270"/>
      <c r="DI35" s="270"/>
      <c r="DJ35" s="270"/>
      <c r="DK35" s="270"/>
      <c r="DM35" s="270"/>
      <c r="DN35" s="270"/>
      <c r="DO35" s="270"/>
      <c r="DP35" s="270"/>
    </row>
    <row r="36" spans="98:120" ht="13.2"/>
    <row r="37" spans="98:120" ht="13.2">
      <c r="CW37" s="270"/>
      <c r="DB37" s="270"/>
      <c r="DG37" s="270"/>
      <c r="DL37" s="270"/>
      <c r="DP37" s="270"/>
    </row>
    <row r="38" spans="98:120" ht="13.2">
      <c r="CT38" s="270"/>
      <c r="CU38" s="270"/>
      <c r="CV38" s="270"/>
      <c r="CW38" s="270"/>
      <c r="CY38" s="270"/>
      <c r="CZ38" s="270"/>
      <c r="DA38" s="270"/>
      <c r="DB38" s="270"/>
      <c r="DD38" s="270"/>
      <c r="DE38" s="270"/>
      <c r="DF38" s="270"/>
      <c r="DG38" s="270"/>
      <c r="DI38" s="270"/>
      <c r="DJ38" s="270"/>
      <c r="DK38" s="270"/>
      <c r="DL38" s="270"/>
      <c r="DN38" s="270"/>
      <c r="DO38" s="270"/>
      <c r="DP38" s="270"/>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70"/>
      <c r="DO49" s="270"/>
      <c r="DP49" s="270"/>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70"/>
      <c r="CS63" s="270"/>
      <c r="CX63" s="270"/>
      <c r="DC63" s="270"/>
      <c r="DH63" s="270"/>
    </row>
    <row r="64" spans="22:120" ht="13.2">
      <c r="V64" s="270"/>
    </row>
    <row r="65" spans="15:120" ht="13.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c r="Q66" s="270"/>
      <c r="S66" s="270"/>
      <c r="U66" s="270"/>
      <c r="DM66" s="270"/>
    </row>
    <row r="67" spans="15:120" ht="13.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row r="69" spans="15:120" ht="13.2"/>
    <row r="70" spans="15:120" ht="13.2"/>
    <row r="71" spans="15:120" ht="13.2"/>
    <row r="72" spans="15:120" ht="13.2">
      <c r="DP72" s="270"/>
    </row>
    <row r="73" spans="15:120" ht="13.2">
      <c r="DP73" s="270"/>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70"/>
      <c r="CX96" s="270"/>
      <c r="DC96" s="270"/>
      <c r="DH96" s="270"/>
    </row>
    <row r="97" spans="24:120" ht="13.2">
      <c r="CS97" s="270"/>
      <c r="CX97" s="270"/>
      <c r="DC97" s="270"/>
      <c r="DH97" s="270"/>
      <c r="DP97" s="271" t="s">
        <v>511</v>
      </c>
    </row>
    <row r="98" spans="24:120" ht="13.2" hidden="1">
      <c r="CS98" s="270"/>
      <c r="CX98" s="270"/>
      <c r="DC98" s="270"/>
      <c r="DH98" s="270"/>
    </row>
    <row r="99" spans="24:120" ht="13.2" hidden="1">
      <c r="CS99" s="270"/>
      <c r="CX99" s="270"/>
      <c r="DC99" s="270"/>
      <c r="DH99" s="270"/>
    </row>
    <row r="100" spans="24:120" ht="13.2"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2" hidden="1">
      <c r="CT103" s="270"/>
      <c r="CV103" s="270"/>
      <c r="CW103" s="270"/>
      <c r="CY103" s="270"/>
      <c r="DA103" s="270"/>
      <c r="DB103" s="270"/>
      <c r="DD103" s="270"/>
      <c r="DF103" s="270"/>
      <c r="DG103" s="270"/>
      <c r="DI103" s="270"/>
      <c r="DK103" s="270"/>
      <c r="DL103" s="270"/>
      <c r="DM103" s="270"/>
      <c r="DN103" s="270"/>
      <c r="DO103" s="270"/>
      <c r="DP103" s="270"/>
    </row>
    <row r="104" spans="24:120" ht="13.2" hidden="1">
      <c r="CV104" s="270"/>
      <c r="CW104" s="270"/>
      <c r="DA104" s="270"/>
      <c r="DB104" s="270"/>
      <c r="DF104" s="270"/>
      <c r="DG104" s="270"/>
      <c r="DK104" s="270"/>
      <c r="DL104" s="270"/>
      <c r="DN104" s="270"/>
      <c r="DO104" s="270"/>
      <c r="DP104" s="270"/>
    </row>
    <row r="105" spans="24:120" ht="12.75" hidden="1" customHeight="1"/>
    <row r="106" spans="24:120" ht="13.2" hidden="1"/>
    <row r="107" spans="24:120" ht="13.2" hidden="1"/>
    <row r="108" spans="24:120" ht="13.2" hidden="1"/>
    <row r="109" spans="24:120" ht="13.2" hidden="1"/>
    <row r="110" spans="24:120" ht="13.2" hidden="1"/>
  </sheetData>
  <sheetProtection algorithmName="SHA-512" hashValue="UNGkCVob9LJeJBvgdO/lq3ezscAIMdDJ1VSZm4gULcetPx2YhQeQZPajleB/lx3godfSDp2C1R5SAQFwpiDGyQ==" saltValue="V6ywvrgoQ8ClTD2IorozPA=="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election activeCell="AO2" sqref="AO2:AQ5"/>
    </sheetView>
  </sheetViews>
  <sheetFormatPr defaultColWidth="0" defaultRowHeight="13.5" customHeight="1" zeroHeight="1"/>
  <cols>
    <col min="1" max="116" width="2.6640625" style="271" customWidth="1"/>
    <col min="117" max="16384" width="9" style="270" hidden="1"/>
  </cols>
  <sheetData>
    <row r="1" spans="2:116" ht="13.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row r="3" spans="2:116" ht="13.2"/>
    <row r="4" spans="2:116" ht="13.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row r="20" spans="9:116" ht="13.2"/>
    <row r="21" spans="9:116" ht="13.2">
      <c r="DL21" s="270"/>
    </row>
    <row r="22" spans="9:116" ht="13.2">
      <c r="DI22" s="270"/>
      <c r="DJ22" s="270"/>
      <c r="DK22" s="270"/>
      <c r="DL22" s="270"/>
    </row>
    <row r="23" spans="9:116" ht="13.2">
      <c r="CY23" s="270"/>
      <c r="CZ23" s="270"/>
      <c r="DA23" s="270"/>
      <c r="DB23" s="270"/>
      <c r="DC23" s="270"/>
      <c r="DD23" s="270"/>
      <c r="DE23" s="270"/>
      <c r="DF23" s="270"/>
      <c r="DG23" s="270"/>
      <c r="DH23" s="270"/>
      <c r="DI23" s="270"/>
      <c r="DJ23" s="270"/>
      <c r="DK23" s="270"/>
      <c r="DL23" s="270"/>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70"/>
      <c r="DA35" s="270"/>
      <c r="DB35" s="270"/>
      <c r="DC35" s="270"/>
      <c r="DD35" s="270"/>
      <c r="DE35" s="270"/>
      <c r="DF35" s="270"/>
      <c r="DG35" s="270"/>
      <c r="DH35" s="270"/>
      <c r="DI35" s="270"/>
      <c r="DJ35" s="270"/>
      <c r="DK35" s="270"/>
      <c r="DL35" s="270"/>
    </row>
    <row r="36" spans="15:116" ht="13.2"/>
    <row r="37" spans="15:116" ht="13.2">
      <c r="DL37" s="270"/>
    </row>
    <row r="38" spans="15:116" ht="13.2">
      <c r="DI38" s="270"/>
      <c r="DJ38" s="270"/>
      <c r="DK38" s="270"/>
      <c r="DL38" s="270"/>
    </row>
    <row r="39" spans="15:116" ht="13.2"/>
    <row r="40" spans="15:116" ht="13.2"/>
    <row r="41" spans="15:116" ht="13.2"/>
    <row r="42" spans="15:116" ht="13.2"/>
    <row r="43" spans="15:116" ht="13.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c r="DL44" s="270"/>
    </row>
    <row r="45" spans="15:116" ht="13.2"/>
    <row r="46" spans="15:116" ht="13.2">
      <c r="DA46" s="270"/>
      <c r="DB46" s="270"/>
      <c r="DC46" s="270"/>
      <c r="DD46" s="270"/>
      <c r="DE46" s="270"/>
      <c r="DF46" s="270"/>
      <c r="DG46" s="270"/>
      <c r="DH46" s="270"/>
      <c r="DI46" s="270"/>
      <c r="DJ46" s="270"/>
      <c r="DK46" s="270"/>
      <c r="DL46" s="270"/>
    </row>
    <row r="47" spans="15:116" ht="13.2"/>
    <row r="48" spans="15:116" ht="13.2"/>
    <row r="49" spans="104:116" ht="13.2"/>
    <row r="50" spans="104:116" ht="13.2">
      <c r="CZ50" s="270"/>
      <c r="DA50" s="270"/>
      <c r="DB50" s="270"/>
      <c r="DC50" s="270"/>
      <c r="DD50" s="270"/>
      <c r="DE50" s="270"/>
      <c r="DF50" s="270"/>
      <c r="DG50" s="270"/>
      <c r="DH50" s="270"/>
      <c r="DI50" s="270"/>
      <c r="DJ50" s="270"/>
      <c r="DK50" s="270"/>
      <c r="DL50" s="270"/>
    </row>
    <row r="51" spans="104:116" ht="13.2"/>
    <row r="52" spans="104:116" ht="13.2"/>
    <row r="53" spans="104:116" ht="13.2">
      <c r="DL53" s="270"/>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70"/>
      <c r="DD67" s="270"/>
      <c r="DE67" s="270"/>
      <c r="DF67" s="270"/>
      <c r="DG67" s="270"/>
      <c r="DH67" s="270"/>
      <c r="DI67" s="270"/>
      <c r="DJ67" s="270"/>
      <c r="DK67" s="270"/>
      <c r="DL67" s="270"/>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IY+i1m5lT2b8bmSUmVjcHehOhcVZLw2Gb2Zx9pekKCenc+uagZaHcawexflpox58zOx7JVbzeGoWTULQMIRzKw==" saltValue="W0iqHCfnPNEfCCWRGQzQD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F27" sqref="AF27"/>
    </sheetView>
  </sheetViews>
  <sheetFormatPr defaultColWidth="0" defaultRowHeight="13.5" customHeight="1" zeroHeight="1"/>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c r="AS1" s="273"/>
      <c r="AT1" s="273"/>
    </row>
    <row r="2" spans="1:46" ht="13.2">
      <c r="AS2" s="273"/>
      <c r="AT2" s="273"/>
    </row>
    <row r="3" spans="1:46" ht="13.2">
      <c r="AS3" s="273"/>
      <c r="AT3" s="273"/>
    </row>
    <row r="4" spans="1:46" ht="13.2">
      <c r="AS4" s="273"/>
      <c r="AT4" s="273"/>
    </row>
    <row r="5" spans="1:46" ht="16.2">
      <c r="A5" s="274" t="s">
        <v>512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513</v>
      </c>
      <c r="AL6" s="278"/>
      <c r="AM6" s="278"/>
      <c r="AN6" s="278"/>
      <c r="AO6" s="273"/>
      <c r="AP6" s="273"/>
      <c r="AQ6" s="273"/>
      <c r="AR6" s="273"/>
    </row>
    <row r="7" spans="1:46" ht="13.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514</v>
      </c>
      <c r="AP7" s="283"/>
      <c r="AQ7" s="284" t="s">
        <v>515</v>
      </c>
      <c r="AR7" s="285"/>
    </row>
    <row r="8" spans="1:46" ht="13.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516</v>
      </c>
      <c r="AQ8" s="290" t="s">
        <v>517</v>
      </c>
      <c r="AR8" s="291" t="s">
        <v>518</v>
      </c>
    </row>
    <row r="9" spans="1:46" ht="13.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519</v>
      </c>
      <c r="AL9" s="1169"/>
      <c r="AM9" s="1169"/>
      <c r="AN9" s="1170"/>
      <c r="AO9" s="292">
        <v>168902689</v>
      </c>
      <c r="AP9" s="292">
        <v>119301</v>
      </c>
      <c r="AQ9" s="293">
        <v>103239</v>
      </c>
      <c r="AR9" s="294">
        <v>15.6</v>
      </c>
    </row>
    <row r="10" spans="1:46" ht="13.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520</v>
      </c>
      <c r="AL10" s="1169"/>
      <c r="AM10" s="1169"/>
      <c r="AN10" s="1170"/>
      <c r="AO10" s="295">
        <v>1345309</v>
      </c>
      <c r="AP10" s="295">
        <v>950</v>
      </c>
      <c r="AQ10" s="296">
        <v>1489</v>
      </c>
      <c r="AR10" s="297">
        <v>-36.200000000000003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521</v>
      </c>
      <c r="AL11" s="1169"/>
      <c r="AM11" s="1169"/>
      <c r="AN11" s="1170"/>
      <c r="AO11" s="295">
        <v>5217</v>
      </c>
      <c r="AP11" s="295">
        <v>4</v>
      </c>
      <c r="AQ11" s="296">
        <v>133</v>
      </c>
      <c r="AR11" s="297">
        <v>-97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522</v>
      </c>
      <c r="AL12" s="1169"/>
      <c r="AM12" s="1169"/>
      <c r="AN12" s="1170"/>
      <c r="AO12" s="295">
        <v>1812674</v>
      </c>
      <c r="AP12" s="295">
        <v>1280</v>
      </c>
      <c r="AQ12" s="296">
        <v>1246</v>
      </c>
      <c r="AR12" s="297">
        <v>2.7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523</v>
      </c>
      <c r="AL13" s="1169"/>
      <c r="AM13" s="1169"/>
      <c r="AN13" s="1170"/>
      <c r="AO13" s="295" t="s">
        <v>524</v>
      </c>
      <c r="AP13" s="295" t="s">
        <v>524</v>
      </c>
      <c r="AQ13" s="296">
        <v>5</v>
      </c>
      <c r="AR13" s="297" t="s">
        <v>524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525</v>
      </c>
      <c r="AL14" s="1169"/>
      <c r="AM14" s="1169"/>
      <c r="AN14" s="1170"/>
      <c r="AO14" s="295">
        <v>4635304</v>
      </c>
      <c r="AP14" s="295">
        <v>3274</v>
      </c>
      <c r="AQ14" s="296">
        <v>1915</v>
      </c>
      <c r="AR14" s="297">
        <v>71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526</v>
      </c>
      <c r="AL15" s="1169"/>
      <c r="AM15" s="1169"/>
      <c r="AN15" s="1170"/>
      <c r="AO15" s="295">
        <v>1047997</v>
      </c>
      <c r="AP15" s="295">
        <v>740</v>
      </c>
      <c r="AQ15" s="296">
        <v>1191</v>
      </c>
      <c r="AR15" s="297">
        <v>-37.9</v>
      </c>
    </row>
    <row r="16" spans="1:46" ht="13.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527</v>
      </c>
      <c r="AL16" s="1172"/>
      <c r="AM16" s="1172"/>
      <c r="AN16" s="1173"/>
      <c r="AO16" s="295">
        <v>-14231047</v>
      </c>
      <c r="AP16" s="295">
        <v>-10052</v>
      </c>
      <c r="AQ16" s="296">
        <v>-8217</v>
      </c>
      <c r="AR16" s="297">
        <v>22.3</v>
      </c>
    </row>
    <row r="17" spans="1:46" ht="13.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182</v>
      </c>
      <c r="AL17" s="1172"/>
      <c r="AM17" s="1172"/>
      <c r="AN17" s="1173"/>
      <c r="AO17" s="295">
        <v>163518143</v>
      </c>
      <c r="AP17" s="295">
        <v>115497</v>
      </c>
      <c r="AQ17" s="296">
        <v>101002</v>
      </c>
      <c r="AR17" s="297">
        <v>14.4</v>
      </c>
    </row>
    <row r="18" spans="1:46" ht="13.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528</v>
      </c>
      <c r="AL19" s="273"/>
      <c r="AM19" s="273"/>
      <c r="AN19" s="273"/>
      <c r="AO19" s="273"/>
      <c r="AP19" s="273"/>
      <c r="AQ19" s="273"/>
      <c r="AR19" s="273"/>
    </row>
    <row r="20" spans="1:46" ht="13.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529</v>
      </c>
      <c r="AP20" s="303" t="s">
        <v>530</v>
      </c>
      <c r="AQ20" s="304" t="s">
        <v>531</v>
      </c>
      <c r="AR20" s="305"/>
    </row>
    <row r="21" spans="1:46" s="311" customFormat="1" ht="13.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532</v>
      </c>
      <c r="AL21" s="1166"/>
      <c r="AM21" s="1166"/>
      <c r="AN21" s="1167"/>
      <c r="AO21" s="307">
        <v>11.83</v>
      </c>
      <c r="AP21" s="308">
        <v>10.73</v>
      </c>
      <c r="AQ21" s="309">
        <v>1.1000000000000001</v>
      </c>
      <c r="AR21" s="278"/>
      <c r="AS21" s="310"/>
      <c r="AT21" s="306"/>
    </row>
    <row r="22" spans="1:46" s="311" customFormat="1" ht="13.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533</v>
      </c>
      <c r="AL22" s="1166"/>
      <c r="AM22" s="1166"/>
      <c r="AN22" s="1167"/>
      <c r="AO22" s="312">
        <v>102.6</v>
      </c>
      <c r="AP22" s="313">
        <v>99.9</v>
      </c>
      <c r="AQ22" s="314">
        <v>2.7</v>
      </c>
      <c r="AR22" s="298"/>
      <c r="AS22" s="310"/>
      <c r="AT22" s="306"/>
    </row>
    <row r="23" spans="1:46" s="311" customFormat="1" ht="13.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c r="A26" s="278" t="s">
        <v>534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c r="A27" s="319" t="s">
        <v>535</v>
      </c>
      <c r="AO27" s="273"/>
      <c r="AP27" s="273"/>
      <c r="AQ27" s="273"/>
      <c r="AR27" s="273"/>
      <c r="AS27" s="273"/>
      <c r="AT27" s="273"/>
    </row>
    <row r="28" spans="1:46" ht="16.2">
      <c r="A28" s="274" t="s">
        <v>536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537</v>
      </c>
      <c r="AL29" s="278"/>
      <c r="AM29" s="278"/>
      <c r="AN29" s="278"/>
      <c r="AO29" s="273"/>
      <c r="AP29" s="273"/>
      <c r="AQ29" s="273"/>
      <c r="AR29" s="273"/>
      <c r="AS29" s="321"/>
    </row>
    <row r="30" spans="1:46" ht="13.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514</v>
      </c>
      <c r="AP30" s="283"/>
      <c r="AQ30" s="284" t="s">
        <v>515</v>
      </c>
      <c r="AR30" s="285"/>
    </row>
    <row r="31" spans="1:46" ht="13.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516</v>
      </c>
      <c r="AQ31" s="290" t="s">
        <v>517</v>
      </c>
      <c r="AR31" s="291" t="s">
        <v>518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538</v>
      </c>
      <c r="AL32" s="1157"/>
      <c r="AM32" s="1157"/>
      <c r="AN32" s="1158"/>
      <c r="AO32" s="322">
        <v>46833681</v>
      </c>
      <c r="AP32" s="322">
        <v>33080</v>
      </c>
      <c r="AQ32" s="323">
        <v>32104</v>
      </c>
      <c r="AR32" s="324">
        <v>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539</v>
      </c>
      <c r="AL33" s="1157"/>
      <c r="AM33" s="1157"/>
      <c r="AN33" s="1158"/>
      <c r="AO33" s="322">
        <v>7876738</v>
      </c>
      <c r="AP33" s="322">
        <v>5564</v>
      </c>
      <c r="AQ33" s="323">
        <v>2346</v>
      </c>
      <c r="AR33" s="324">
        <v>137.19999999999999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540</v>
      </c>
      <c r="AL34" s="1157"/>
      <c r="AM34" s="1157"/>
      <c r="AN34" s="1158"/>
      <c r="AO34" s="322">
        <v>43788811</v>
      </c>
      <c r="AP34" s="322">
        <v>30929</v>
      </c>
      <c r="AQ34" s="323">
        <v>20571</v>
      </c>
      <c r="AR34" s="324">
        <v>50.4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541</v>
      </c>
      <c r="AL35" s="1157"/>
      <c r="AM35" s="1157"/>
      <c r="AN35" s="1158"/>
      <c r="AO35" s="322">
        <v>19485620</v>
      </c>
      <c r="AP35" s="322">
        <v>13763</v>
      </c>
      <c r="AQ35" s="323">
        <v>11957</v>
      </c>
      <c r="AR35" s="324">
        <v>15.1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542</v>
      </c>
      <c r="AL36" s="1157"/>
      <c r="AM36" s="1157"/>
      <c r="AN36" s="1158"/>
      <c r="AO36" s="322" t="s">
        <v>524</v>
      </c>
      <c r="AP36" s="322" t="s">
        <v>524</v>
      </c>
      <c r="AQ36" s="323">
        <v>209</v>
      </c>
      <c r="AR36" s="324" t="s">
        <v>524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543</v>
      </c>
      <c r="AL37" s="1157"/>
      <c r="AM37" s="1157"/>
      <c r="AN37" s="1158"/>
      <c r="AO37" s="322">
        <v>867110</v>
      </c>
      <c r="AP37" s="322">
        <v>612</v>
      </c>
      <c r="AQ37" s="323">
        <v>1143</v>
      </c>
      <c r="AR37" s="324">
        <v>-46.5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544</v>
      </c>
      <c r="AL38" s="1160"/>
      <c r="AM38" s="1160"/>
      <c r="AN38" s="1161"/>
      <c r="AO38" s="325">
        <v>17</v>
      </c>
      <c r="AP38" s="325">
        <v>0</v>
      </c>
      <c r="AQ38" s="326">
        <v>1</v>
      </c>
      <c r="AR38" s="314">
        <v>-100</v>
      </c>
      <c r="AS38" s="321"/>
    </row>
    <row r="39" spans="1:46" ht="13.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545</v>
      </c>
      <c r="AL39" s="1160"/>
      <c r="AM39" s="1160"/>
      <c r="AN39" s="1161"/>
      <c r="AO39" s="322">
        <v>-27505401</v>
      </c>
      <c r="AP39" s="322">
        <v>-19428</v>
      </c>
      <c r="AQ39" s="323">
        <v>-17221</v>
      </c>
      <c r="AR39" s="324">
        <v>12.8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546</v>
      </c>
      <c r="AL40" s="1157"/>
      <c r="AM40" s="1157"/>
      <c r="AN40" s="1158"/>
      <c r="AO40" s="322">
        <v>-60217802</v>
      </c>
      <c r="AP40" s="322">
        <v>-42533</v>
      </c>
      <c r="AQ40" s="323">
        <v>-34244</v>
      </c>
      <c r="AR40" s="324">
        <v>24.2</v>
      </c>
      <c r="AS40" s="321"/>
    </row>
    <row r="41" spans="1:46" ht="13.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296</v>
      </c>
      <c r="AL41" s="1163"/>
      <c r="AM41" s="1163"/>
      <c r="AN41" s="1164"/>
      <c r="AO41" s="322">
        <v>31128774</v>
      </c>
      <c r="AP41" s="322">
        <v>21987</v>
      </c>
      <c r="AQ41" s="323">
        <v>16865</v>
      </c>
      <c r="AR41" s="324">
        <v>30.4</v>
      </c>
      <c r="AS41" s="321"/>
    </row>
    <row r="42" spans="1:46" ht="13.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547</v>
      </c>
      <c r="AL42" s="273"/>
      <c r="AM42" s="273"/>
      <c r="AN42" s="273"/>
      <c r="AO42" s="273"/>
      <c r="AP42" s="273"/>
      <c r="AQ42" s="298"/>
      <c r="AR42" s="298"/>
      <c r="AS42" s="321"/>
    </row>
    <row r="43" spans="1:46" ht="13.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514</v>
      </c>
      <c r="AN49" s="1151" t="s">
        <v>550</v>
      </c>
      <c r="AO49" s="1152"/>
      <c r="AP49" s="1152"/>
      <c r="AQ49" s="1152"/>
      <c r="AR49" s="1153"/>
    </row>
    <row r="50" spans="1:44" ht="13.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551</v>
      </c>
      <c r="AO50" s="339" t="s">
        <v>552</v>
      </c>
      <c r="AP50" s="340" t="s">
        <v>553</v>
      </c>
      <c r="AQ50" s="341" t="s">
        <v>554</v>
      </c>
      <c r="AR50" s="342" t="s">
        <v>555</v>
      </c>
    </row>
    <row r="51" spans="1:44" ht="13.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556</v>
      </c>
      <c r="AL51" s="335"/>
      <c r="AM51" s="343">
        <v>50902547</v>
      </c>
      <c r="AN51" s="344">
        <v>35829</v>
      </c>
      <c r="AO51" s="345">
        <v>-9.1</v>
      </c>
      <c r="AP51" s="346">
        <v>50848</v>
      </c>
      <c r="AQ51" s="347">
        <v>7.9</v>
      </c>
      <c r="AR51" s="348">
        <v>-17</v>
      </c>
    </row>
    <row r="52" spans="1:44" ht="13.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557</v>
      </c>
      <c r="AM52" s="351">
        <v>27196037</v>
      </c>
      <c r="AN52" s="352">
        <v>19142</v>
      </c>
      <c r="AO52" s="353">
        <v>-20.7</v>
      </c>
      <c r="AP52" s="354">
        <v>22583</v>
      </c>
      <c r="AQ52" s="355">
        <v>-2.1</v>
      </c>
      <c r="AR52" s="356">
        <v>-18.600000000000001</v>
      </c>
    </row>
    <row r="53" spans="1:44" ht="13.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558</v>
      </c>
      <c r="AL53" s="335"/>
      <c r="AM53" s="343">
        <v>59216694</v>
      </c>
      <c r="AN53" s="344">
        <v>41717</v>
      </c>
      <c r="AO53" s="345">
        <v>16.399999999999999</v>
      </c>
      <c r="AP53" s="346">
        <v>53572</v>
      </c>
      <c r="AQ53" s="347">
        <v>5.4</v>
      </c>
      <c r="AR53" s="348">
        <v>11</v>
      </c>
    </row>
    <row r="54" spans="1:44" ht="13.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557</v>
      </c>
      <c r="AM54" s="351">
        <v>36199156</v>
      </c>
      <c r="AN54" s="352">
        <v>25502</v>
      </c>
      <c r="AO54" s="353">
        <v>33.200000000000003</v>
      </c>
      <c r="AP54" s="354">
        <v>25259</v>
      </c>
      <c r="AQ54" s="355">
        <v>11.8</v>
      </c>
      <c r="AR54" s="356">
        <v>21.4</v>
      </c>
    </row>
    <row r="55" spans="1:44" ht="13.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559</v>
      </c>
      <c r="AL55" s="335"/>
      <c r="AM55" s="343">
        <v>66217935</v>
      </c>
      <c r="AN55" s="344">
        <v>46647</v>
      </c>
      <c r="AO55" s="345">
        <v>11.8</v>
      </c>
      <c r="AP55" s="346">
        <v>51898</v>
      </c>
      <c r="AQ55" s="347">
        <v>-3.1</v>
      </c>
      <c r="AR55" s="348">
        <v>14.9</v>
      </c>
    </row>
    <row r="56" spans="1:44" ht="13.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557</v>
      </c>
      <c r="AM56" s="351">
        <v>39383696</v>
      </c>
      <c r="AN56" s="352">
        <v>27744</v>
      </c>
      <c r="AO56" s="353">
        <v>8.8000000000000007</v>
      </c>
      <c r="AP56" s="354">
        <v>25986</v>
      </c>
      <c r="AQ56" s="355">
        <v>2.9</v>
      </c>
      <c r="AR56" s="356">
        <v>5.9</v>
      </c>
    </row>
    <row r="57" spans="1:44" ht="13.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560</v>
      </c>
      <c r="AL57" s="335"/>
      <c r="AM57" s="343">
        <v>59540822</v>
      </c>
      <c r="AN57" s="344">
        <v>41979</v>
      </c>
      <c r="AO57" s="345">
        <v>-10</v>
      </c>
      <c r="AP57" s="346">
        <v>51684</v>
      </c>
      <c r="AQ57" s="347">
        <v>-0.4</v>
      </c>
      <c r="AR57" s="348">
        <v>-9.6</v>
      </c>
    </row>
    <row r="58" spans="1:44" ht="13.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557</v>
      </c>
      <c r="AM58" s="351">
        <v>31749752</v>
      </c>
      <c r="AN58" s="352">
        <v>22385</v>
      </c>
      <c r="AO58" s="353">
        <v>-19.3</v>
      </c>
      <c r="AP58" s="354">
        <v>26671</v>
      </c>
      <c r="AQ58" s="355">
        <v>2.6</v>
      </c>
      <c r="AR58" s="356">
        <v>-21.9</v>
      </c>
    </row>
    <row r="59" spans="1:44" ht="13.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561</v>
      </c>
      <c r="AL59" s="335"/>
      <c r="AM59" s="343">
        <v>61364688</v>
      </c>
      <c r="AN59" s="344">
        <v>43344</v>
      </c>
      <c r="AO59" s="345">
        <v>3.3</v>
      </c>
      <c r="AP59" s="346">
        <v>52897</v>
      </c>
      <c r="AQ59" s="347">
        <v>2.2999999999999998</v>
      </c>
      <c r="AR59" s="348">
        <v>1</v>
      </c>
    </row>
    <row r="60" spans="1:44" ht="13.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557</v>
      </c>
      <c r="AM60" s="351">
        <v>33439285</v>
      </c>
      <c r="AN60" s="352">
        <v>23619</v>
      </c>
      <c r="AO60" s="353">
        <v>5.5</v>
      </c>
      <c r="AP60" s="354">
        <v>27013</v>
      </c>
      <c r="AQ60" s="355">
        <v>1.3</v>
      </c>
      <c r="AR60" s="356">
        <v>4.2</v>
      </c>
    </row>
    <row r="61" spans="1:44" ht="13.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562</v>
      </c>
      <c r="AL61" s="357"/>
      <c r="AM61" s="358">
        <v>59448537</v>
      </c>
      <c r="AN61" s="359">
        <v>41903</v>
      </c>
      <c r="AO61" s="360">
        <v>2.5</v>
      </c>
      <c r="AP61" s="361">
        <v>52180</v>
      </c>
      <c r="AQ61" s="362">
        <v>2.4</v>
      </c>
      <c r="AR61" s="348">
        <v>0.1</v>
      </c>
    </row>
    <row r="62" spans="1:44" ht="13.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557</v>
      </c>
      <c r="AM62" s="351">
        <v>33593585</v>
      </c>
      <c r="AN62" s="352">
        <v>23678</v>
      </c>
      <c r="AO62" s="353">
        <v>1.5</v>
      </c>
      <c r="AP62" s="354">
        <v>25502</v>
      </c>
      <c r="AQ62" s="355">
        <v>3.3</v>
      </c>
      <c r="AR62" s="356">
        <v>-1.8</v>
      </c>
    </row>
    <row r="63" spans="1:44" ht="13.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t="13.2" hidden="1">
      <c r="AK70" s="273"/>
      <c r="AL70" s="273"/>
      <c r="AM70" s="273"/>
      <c r="AN70" s="273"/>
      <c r="AO70" s="273"/>
      <c r="AP70" s="273"/>
      <c r="AQ70" s="273"/>
      <c r="AR70" s="273"/>
    </row>
    <row r="71" spans="1:46" ht="13.2" hidden="1">
      <c r="AK71" s="273"/>
      <c r="AL71" s="273"/>
      <c r="AM71" s="273"/>
      <c r="AN71" s="273"/>
      <c r="AO71" s="273"/>
      <c r="AP71" s="273"/>
      <c r="AQ71" s="273"/>
      <c r="AR71" s="273"/>
    </row>
    <row r="72" spans="1:46" ht="13.2" hidden="1">
      <c r="AK72" s="273"/>
      <c r="AL72" s="273"/>
      <c r="AM72" s="273"/>
      <c r="AN72" s="273"/>
      <c r="AO72" s="273"/>
      <c r="AP72" s="273"/>
      <c r="AQ72" s="273"/>
      <c r="AR72" s="273"/>
    </row>
    <row r="73" spans="1:46" ht="13.2" hidden="1">
      <c r="AK73" s="273"/>
      <c r="AL73" s="273"/>
      <c r="AM73" s="273"/>
      <c r="AN73" s="273"/>
      <c r="AO73" s="273"/>
      <c r="AP73" s="273"/>
      <c r="AQ73" s="273"/>
      <c r="AR73" s="273"/>
    </row>
    <row r="74" spans="1:46" ht="13.2" hidden="1"/>
  </sheetData>
  <sheetProtection algorithmName="SHA-512" hashValue="c7BAzDdw2PFXmmCQRFJPdIE9nbcg15TPNndlshE0PvlEfDQ9gZI5Z6eyNjzWAvklA6o73InKvzGufz8PKFswOw==" saltValue="H4Ur4pSwe39DRqxlnEKwl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A64" zoomScale="90" zoomScaleNormal="90" zoomScaleSheetLayoutView="55" workbookViewId="0">
      <selection activeCell="AE66" sqref="AE66"/>
    </sheetView>
  </sheetViews>
  <sheetFormatPr defaultColWidth="0" defaultRowHeight="13.5" customHeight="1" zeroHeight="1"/>
  <cols>
    <col min="1" max="125" width="2.441406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c r="B2" s="270"/>
      <c r="DG2" s="270"/>
    </row>
    <row r="3" spans="2:125" ht="13.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row r="5" spans="2:125" ht="13.2"/>
    <row r="6" spans="2:125" ht="13.2"/>
    <row r="7" spans="2:125" ht="13.2"/>
    <row r="8" spans="2:125" ht="13.2"/>
    <row r="9" spans="2:125" ht="13.2">
      <c r="DU9" s="270"/>
    </row>
    <row r="10" spans="2:125" ht="13.2"/>
    <row r="11" spans="2:125" ht="13.2"/>
    <row r="12" spans="2:125" ht="13.2"/>
    <row r="13" spans="2:125" ht="13.2"/>
    <row r="14" spans="2:125" ht="13.2"/>
    <row r="15" spans="2:125" ht="13.2"/>
    <row r="16" spans="2:125" ht="13.2"/>
    <row r="17" spans="125:125" ht="13.2">
      <c r="DU17" s="270"/>
    </row>
    <row r="18" spans="125:125" ht="13.2"/>
    <row r="19" spans="125:125" ht="13.2"/>
    <row r="20" spans="125:125" ht="13.2">
      <c r="DU20" s="270"/>
    </row>
    <row r="21" spans="125:125" ht="13.2">
      <c r="DU21" s="270"/>
    </row>
    <row r="22" spans="125:125" ht="13.2"/>
    <row r="23" spans="125:125" ht="13.2"/>
    <row r="24" spans="125:125" ht="13.2"/>
    <row r="25" spans="125:125" ht="13.2"/>
    <row r="26" spans="125:125" ht="13.2"/>
    <row r="27" spans="125:125" ht="13.2"/>
    <row r="28" spans="125:125" ht="13.2">
      <c r="DU28" s="270"/>
    </row>
    <row r="29" spans="125:125" ht="13.2"/>
    <row r="30" spans="125:125" ht="13.2"/>
    <row r="31" spans="125:125" ht="13.2"/>
    <row r="32" spans="125:125" ht="13.2"/>
    <row r="33" spans="2:125" ht="13.2">
      <c r="B33" s="270"/>
      <c r="G33" s="270"/>
      <c r="I33" s="270"/>
    </row>
    <row r="34" spans="2:125" ht="13.2">
      <c r="C34" s="270"/>
      <c r="P34" s="270"/>
      <c r="DE34" s="270"/>
      <c r="DH34" s="270"/>
    </row>
    <row r="35" spans="2:125" ht="13.2">
      <c r="D35" s="270"/>
      <c r="E35" s="270"/>
      <c r="DG35" s="270"/>
      <c r="DJ35" s="270"/>
      <c r="DP35" s="270"/>
      <c r="DQ35" s="270"/>
      <c r="DR35" s="270"/>
      <c r="DS35" s="270"/>
      <c r="DT35" s="270"/>
      <c r="DU35" s="270"/>
    </row>
    <row r="36" spans="2:125" ht="13.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c r="DU37" s="270"/>
    </row>
    <row r="38" spans="2:125" ht="13.2">
      <c r="DT38" s="270"/>
      <c r="DU38" s="270"/>
    </row>
    <row r="39" spans="2:125" ht="13.2"/>
    <row r="40" spans="2:125" ht="13.2">
      <c r="DH40" s="270"/>
    </row>
    <row r="41" spans="2:125" ht="13.2">
      <c r="DE41" s="270"/>
    </row>
    <row r="42" spans="2:125" ht="13.2">
      <c r="DG42" s="270"/>
      <c r="DJ42" s="270"/>
    </row>
    <row r="43" spans="2:125" ht="13.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c r="DU44" s="270"/>
    </row>
    <row r="45" spans="2:125" ht="13.2"/>
    <row r="46" spans="2:125" ht="13.2"/>
    <row r="47" spans="2:125" ht="13.2"/>
    <row r="48" spans="2:125" ht="13.2">
      <c r="DT48" s="270"/>
      <c r="DU48" s="270"/>
    </row>
    <row r="49" spans="120:125" ht="13.2">
      <c r="DU49" s="270"/>
    </row>
    <row r="50" spans="120:125" ht="13.2">
      <c r="DU50" s="270"/>
    </row>
    <row r="51" spans="120:125" ht="13.2">
      <c r="DP51" s="270"/>
      <c r="DQ51" s="270"/>
      <c r="DR51" s="270"/>
      <c r="DS51" s="270"/>
      <c r="DT51" s="270"/>
      <c r="DU51" s="270"/>
    </row>
    <row r="52" spans="120:125" ht="13.2"/>
    <row r="53" spans="120:125" ht="13.2"/>
    <row r="54" spans="120:125" ht="13.2">
      <c r="DU54" s="270"/>
    </row>
    <row r="55" spans="120:125" ht="13.2"/>
    <row r="56" spans="120:125" ht="13.2"/>
    <row r="57" spans="120:125" ht="13.2"/>
    <row r="58" spans="120:125" ht="13.2">
      <c r="DU58" s="270"/>
    </row>
    <row r="59" spans="120:125" ht="13.2"/>
    <row r="60" spans="120:125" ht="13.2"/>
    <row r="61" spans="120:125" ht="13.2"/>
    <row r="62" spans="120:125" ht="13.2"/>
    <row r="63" spans="120:125" ht="13.2">
      <c r="DU63" s="270"/>
    </row>
    <row r="64" spans="120:125" ht="13.2">
      <c r="DT64" s="270"/>
      <c r="DU64" s="270"/>
    </row>
    <row r="65" spans="123:125" ht="13.2"/>
    <row r="66" spans="123:125" ht="13.2"/>
    <row r="67" spans="123:125" ht="13.2"/>
    <row r="68" spans="123:125" ht="13.2"/>
    <row r="69" spans="123:125" ht="13.2">
      <c r="DS69" s="270"/>
      <c r="DT69" s="270"/>
      <c r="DU69" s="270"/>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70"/>
    </row>
    <row r="83" spans="116:125" ht="13.2">
      <c r="DM83" s="270"/>
      <c r="DN83" s="270"/>
      <c r="DO83" s="270"/>
      <c r="DP83" s="270"/>
      <c r="DQ83" s="270"/>
      <c r="DR83" s="270"/>
      <c r="DS83" s="270"/>
      <c r="DT83" s="270"/>
      <c r="DU83" s="270"/>
    </row>
    <row r="84" spans="116:125" ht="13.2"/>
    <row r="85" spans="116:125" ht="13.2"/>
    <row r="86" spans="116:125" ht="13.2"/>
    <row r="87" spans="116:125" ht="13.2"/>
    <row r="88" spans="116:125" ht="13.2">
      <c r="DU88" s="270"/>
    </row>
    <row r="89" spans="116:125" ht="13.2"/>
    <row r="90" spans="116:125" ht="13.2"/>
    <row r="91" spans="116:125" ht="13.2"/>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z0Uya9s9y8MFe+g48b2xZHIWad8GQlnghBO6XE4PdWrNsIkQrMk8/EDa91SDWRjPGZOdxgW2zwqBiXYVCmPow==" saltValue="Z9aKw7Rgx2/MMO1p9oxd8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election activeCell="AF102" sqref="AF102"/>
    </sheetView>
  </sheetViews>
  <sheetFormatPr defaultColWidth="0" defaultRowHeight="13.5" customHeight="1" zeroHeight="1"/>
  <cols>
    <col min="1" max="125" width="2.441406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c r="B2" s="270"/>
      <c r="T2" s="270"/>
    </row>
    <row r="3" spans="1:125"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70"/>
      <c r="G33" s="270"/>
      <c r="I33" s="270"/>
    </row>
    <row r="34" spans="2:125" ht="13.2">
      <c r="C34" s="270"/>
      <c r="P34" s="270"/>
      <c r="R34" s="270"/>
      <c r="U34" s="270"/>
    </row>
    <row r="35" spans="2:125" ht="13.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c r="F36" s="270"/>
      <c r="H36" s="270"/>
      <c r="J36" s="270"/>
      <c r="K36" s="270"/>
      <c r="L36" s="270"/>
      <c r="M36" s="270"/>
      <c r="N36" s="270"/>
      <c r="O36" s="270"/>
      <c r="Q36" s="270"/>
      <c r="S36" s="270"/>
      <c r="V36" s="270"/>
    </row>
    <row r="37" spans="2:125" ht="13.2"/>
    <row r="38" spans="2:125" ht="13.2"/>
    <row r="39" spans="2:125" ht="13.2"/>
    <row r="40" spans="2:125" ht="13.2">
      <c r="U40" s="270"/>
    </row>
    <row r="41" spans="2:125" ht="13.2">
      <c r="R41" s="270"/>
    </row>
    <row r="42" spans="2:125" ht="13.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c r="Q43" s="270"/>
      <c r="S43" s="270"/>
      <c r="V43" s="270"/>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yO0CZIFwFevZmQfX9ApM3iJnVYS2uOokiGeTIoY49jh1cXNwDqJHLGoQrZ2YiQE4IlY/WLGSVvezqRIEjvH/w==" saltValue="H8U1LV6OJckQTVfvT0Mxs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4" zoomScale="85" zoomScaleNormal="85" zoomScaleSheetLayoutView="100" workbookViewId="0">
      <selection activeCell="M45" sqref="M45"/>
    </sheetView>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174" t="s">
        <v>3</v>
      </c>
      <c r="D47" s="1174"/>
      <c r="E47" s="1175"/>
      <c r="F47" s="11">
        <v>0.6</v>
      </c>
      <c r="G47" s="12">
        <v>0.14000000000000001</v>
      </c>
      <c r="H47" s="12">
        <v>0.39</v>
      </c>
      <c r="I47" s="12" t="s">
        <v>524</v>
      </c>
      <c r="J47" s="13">
        <v>0.33</v>
      </c>
    </row>
    <row r="48" spans="2:10" ht="57.75" customHeight="1">
      <c r="B48" s="14"/>
      <c r="C48" s="1176" t="s">
        <v>4</v>
      </c>
      <c r="D48" s="1176"/>
      <c r="E48" s="1177"/>
      <c r="F48" s="15">
        <v>0.56999999999999995</v>
      </c>
      <c r="G48" s="16">
        <v>0.6</v>
      </c>
      <c r="H48" s="16">
        <v>0.54</v>
      </c>
      <c r="I48" s="16">
        <v>0.14000000000000001</v>
      </c>
      <c r="J48" s="17">
        <v>0.09</v>
      </c>
    </row>
    <row r="49" spans="2:10" ht="57.75" customHeight="1" thickBot="1">
      <c r="B49" s="18"/>
      <c r="C49" s="1178" t="s">
        <v>5</v>
      </c>
      <c r="D49" s="1178"/>
      <c r="E49" s="1179"/>
      <c r="F49" s="19" t="s">
        <v>571</v>
      </c>
      <c r="G49" s="20" t="s">
        <v>572</v>
      </c>
      <c r="H49" s="20" t="s">
        <v>573</v>
      </c>
      <c r="I49" s="20" t="s">
        <v>574</v>
      </c>
      <c r="J49" s="21">
        <v>0.18</v>
      </c>
    </row>
    <row r="50" spans="2:10" ht="13.5" customHeight="1"/>
    <row r="51" spans="2:10" ht="13.5" hidden="1" customHeight="1"/>
    <row r="52" spans="2:10" ht="13.5" hidden="1" customHeight="1"/>
    <row r="53" spans="2:10" ht="13.5" hidden="1" customHeight="1"/>
  </sheetData>
  <sheetProtection algorithmName="SHA-512" hashValue="2aEdiCAhwd8+L55uOhxGZwc8zbiyaoMjImEGZwo/gB4pseKL0zHOt55nuVCQEvmMzdabf69TvnqKnM0kMwtlAA==" saltValue="PnkYU2xwE2UCPES7xLCK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和田　歩(015578)</cp:lastModifiedBy>
  <cp:lastPrinted>2019-03-22T00:30:19Z</cp:lastPrinted>
  <dcterms:created xsi:type="dcterms:W3CDTF">2019-02-14T03:34:05Z</dcterms:created>
  <dcterms:modified xsi:type="dcterms:W3CDTF">2019-08-08T07:57:05Z</dcterms:modified>
  <cp:category/>
</cp:coreProperties>
</file>